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INABIE\Desktop\"/>
    </mc:Choice>
  </mc:AlternateContent>
  <xr:revisionPtr revIDLastSave="0" documentId="10_ncr:100000_{35BC9A70-B76E-48C9-8863-6D16C72267D7}" xr6:coauthVersionLast="31" xr6:coauthVersionMax="31" xr10:uidLastSave="{00000000-0000-0000-0000-000000000000}"/>
  <bookViews>
    <workbookView xWindow="0" yWindow="0" windowWidth="20490" windowHeight="8130" xr2:uid="{00000000-000D-0000-FFFF-FFFF00000000}"/>
  </bookViews>
  <sheets>
    <sheet name="RESUMEN LOTES" sheetId="12" r:id="rId1"/>
    <sheet name="SANTO DOMINGO ESTE" sheetId="3" r:id="rId2"/>
    <sheet name="SANTO DOMINGO OESTE" sheetId="4" r:id="rId3"/>
    <sheet name="DISTRITO NACIONAL" sheetId="5" r:id="rId4"/>
    <sheet name="AZUA" sheetId="7" r:id="rId5"/>
    <sheet name="SAN CRISTOBAL" sheetId="6" r:id="rId6"/>
    <sheet name="SAN PEDRO" sheetId="8" r:id="rId7"/>
    <sheet name="LA VEGA" sheetId="9" r:id="rId8"/>
    <sheet name="SANTIAGO" sheetId="10" r:id="rId9"/>
  </sheets>
  <definedNames>
    <definedName name="_xlnm._FilterDatabase" localSheetId="3" hidden="1">'DISTRITO NACIONAL'!$C$24:$K$250</definedName>
    <definedName name="_xlnm._FilterDatabase" localSheetId="1" hidden="1">'SANTO DOMINGO ESTE'!$C$23:$K$858</definedName>
    <definedName name="_xlnm._FilterDatabase" localSheetId="2" hidden="1">'SANTO DOMINGO OESTE'!$C$23:$K$288</definedName>
    <definedName name="LU">#REF!</definedName>
    <definedName name="Z_E6B2D01C_3525_411A_B2A7_ED83D9B207D6_.wvu.Cols" localSheetId="4" hidden="1">AZUA!$L:$M</definedName>
    <definedName name="Z_E6B2D01C_3525_411A_B2A7_ED83D9B207D6_.wvu.Cols" localSheetId="3" hidden="1">'DISTRITO NACIONAL'!$B:$B,'DISTRITO NACIONAL'!$L:$L</definedName>
    <definedName name="Z_E6B2D01C_3525_411A_B2A7_ED83D9B207D6_.wvu.Cols" localSheetId="7" hidden="1">'LA VEGA'!$B:$B,'LA VEGA'!$L:$M</definedName>
    <definedName name="Z_E6B2D01C_3525_411A_B2A7_ED83D9B207D6_.wvu.Cols" localSheetId="0" hidden="1">'RESUMEN LOTES'!$B:$B,'RESUMEN LOTES'!#REF!</definedName>
    <definedName name="Z_E6B2D01C_3525_411A_B2A7_ED83D9B207D6_.wvu.Cols" localSheetId="5" hidden="1">'SAN CRISTOBAL'!$B:$B,'SAN CRISTOBAL'!$L:$M</definedName>
    <definedName name="Z_E6B2D01C_3525_411A_B2A7_ED83D9B207D6_.wvu.Cols" localSheetId="6" hidden="1">'SAN PEDRO'!$B:$B,'SAN PEDRO'!#REF!</definedName>
    <definedName name="Z_E6B2D01C_3525_411A_B2A7_ED83D9B207D6_.wvu.Cols" localSheetId="8" hidden="1">SANTIAGO!$B:$B,SANTIAGO!$L:$M</definedName>
    <definedName name="Z_E6B2D01C_3525_411A_B2A7_ED83D9B207D6_.wvu.Cols" localSheetId="1" hidden="1">'SANTO DOMINGO ESTE'!$B:$B,'SANTO DOMINGO ESTE'!$L:$L</definedName>
    <definedName name="Z_E6B2D01C_3525_411A_B2A7_ED83D9B207D6_.wvu.Cols" localSheetId="2" hidden="1">'SANTO DOMINGO OESTE'!$B:$B,'SANTO DOMINGO OESTE'!#REF!</definedName>
  </definedNames>
  <calcPr calcId="17901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94" i="3" l="1"/>
  <c r="E1439" i="10"/>
  <c r="E1423" i="10"/>
  <c r="E1413" i="10"/>
  <c r="E1396" i="10"/>
  <c r="E1374" i="10"/>
  <c r="E1355" i="10"/>
  <c r="E1330" i="10"/>
  <c r="E1294" i="10"/>
  <c r="E1286" i="10"/>
  <c r="E1277" i="10"/>
  <c r="E1267" i="10"/>
  <c r="E1256" i="10"/>
  <c r="E1247" i="10"/>
  <c r="E1234" i="10"/>
  <c r="E1228" i="10"/>
  <c r="E1210" i="10"/>
  <c r="E1197" i="10"/>
  <c r="E1174" i="10"/>
  <c r="E1156" i="10"/>
  <c r="E1136" i="10"/>
  <c r="E1128" i="10"/>
  <c r="E1119" i="10"/>
  <c r="E1098" i="10"/>
  <c r="E1092" i="10"/>
  <c r="E1087" i="10"/>
  <c r="E1082" i="10"/>
  <c r="E1072" i="10"/>
  <c r="E1066" i="10"/>
  <c r="E1060" i="10"/>
  <c r="E1055" i="10"/>
  <c r="E1050" i="10"/>
  <c r="E1043" i="10"/>
  <c r="E1038" i="10"/>
  <c r="E1033" i="10"/>
  <c r="E1026" i="10"/>
  <c r="E1017" i="10"/>
  <c r="E1012" i="10"/>
  <c r="E999" i="10"/>
  <c r="E994" i="10"/>
  <c r="E987" i="10"/>
  <c r="E980" i="10"/>
  <c r="E973" i="10"/>
  <c r="E967" i="10"/>
  <c r="E961" i="10"/>
  <c r="E948" i="10"/>
  <c r="E939" i="10"/>
  <c r="E927" i="10"/>
  <c r="E915" i="10"/>
  <c r="E905" i="10"/>
  <c r="E871" i="10"/>
  <c r="E851" i="10"/>
  <c r="E814" i="10"/>
  <c r="E763" i="10"/>
  <c r="E724" i="10"/>
  <c r="E707" i="10"/>
  <c r="E693" i="10"/>
  <c r="E663" i="10"/>
  <c r="E643" i="10"/>
  <c r="E584" i="10"/>
  <c r="E563" i="10"/>
  <c r="E548" i="10"/>
  <c r="E536" i="10"/>
  <c r="E505" i="10"/>
  <c r="E479" i="10"/>
  <c r="E470" i="10"/>
  <c r="E445" i="10"/>
  <c r="E414" i="10"/>
  <c r="E377" i="10"/>
  <c r="E366" i="10"/>
  <c r="E354" i="10"/>
  <c r="E329" i="10"/>
  <c r="E315" i="10"/>
  <c r="E304" i="10"/>
  <c r="E286" i="10"/>
  <c r="E277" i="10"/>
  <c r="E265" i="10"/>
  <c r="E256" i="10"/>
  <c r="E245" i="10"/>
  <c r="E234" i="10"/>
  <c r="E220" i="10"/>
  <c r="E205" i="10"/>
  <c r="E193" i="10"/>
  <c r="E169" i="10"/>
  <c r="E149" i="10"/>
  <c r="E116" i="10"/>
  <c r="E88" i="10"/>
  <c r="E1708" i="9"/>
  <c r="E1700" i="9"/>
  <c r="E1686" i="9"/>
  <c r="E1658" i="9"/>
  <c r="E1651" i="9"/>
  <c r="E1618" i="9"/>
  <c r="E1611" i="9"/>
  <c r="E1603" i="9"/>
  <c r="E1597" i="9"/>
  <c r="E1590" i="9"/>
  <c r="E1571" i="9"/>
  <c r="E1552" i="9"/>
  <c r="E1540" i="9"/>
  <c r="E1517" i="9"/>
  <c r="E1499" i="9"/>
  <c r="E1469" i="9"/>
  <c r="E1452" i="9"/>
  <c r="E1440" i="9"/>
  <c r="E1433" i="9"/>
  <c r="E1419" i="9"/>
  <c r="E1411" i="9"/>
  <c r="E1393" i="9"/>
  <c r="E1360" i="9"/>
  <c r="E1344" i="9"/>
  <c r="E1331" i="9"/>
  <c r="E1321" i="9"/>
  <c r="E1312" i="9"/>
  <c r="E1295" i="9"/>
  <c r="E1273" i="9"/>
  <c r="E1262" i="9"/>
  <c r="E1230" i="9"/>
  <c r="E1212" i="9"/>
  <c r="E1175" i="9"/>
  <c r="E1161" i="9"/>
  <c r="E1149" i="9"/>
  <c r="E1119" i="9"/>
  <c r="E1072" i="9"/>
  <c r="E1043" i="9"/>
  <c r="E996" i="9"/>
  <c r="E970" i="9"/>
  <c r="E943" i="9"/>
  <c r="E894" i="9"/>
  <c r="E851" i="9"/>
  <c r="E830" i="9"/>
  <c r="E793" i="9"/>
  <c r="E758" i="9"/>
  <c r="E718" i="9"/>
  <c r="E671" i="9"/>
  <c r="E651" i="9"/>
  <c r="E601" i="9"/>
  <c r="E571" i="9"/>
  <c r="E542" i="9"/>
  <c r="E515" i="9"/>
  <c r="E504" i="9"/>
  <c r="E452" i="9"/>
  <c r="E423" i="9"/>
  <c r="E396" i="9"/>
  <c r="E369" i="9"/>
  <c r="E333" i="9"/>
  <c r="E307" i="9"/>
  <c r="E281" i="9"/>
  <c r="E243" i="9"/>
  <c r="E231" i="9"/>
  <c r="E220" i="9"/>
  <c r="E177" i="9"/>
  <c r="E164" i="9"/>
  <c r="E151" i="9"/>
  <c r="E105" i="9"/>
  <c r="E48" i="9"/>
  <c r="E677" i="8"/>
  <c r="E669" i="8"/>
  <c r="E657" i="8"/>
  <c r="E638" i="8"/>
  <c r="E632" i="8"/>
  <c r="E627" i="8"/>
  <c r="E615" i="8"/>
  <c r="E604" i="8"/>
  <c r="E593" i="8"/>
  <c r="E588" i="8"/>
  <c r="E571" i="8"/>
  <c r="E563" i="8"/>
  <c r="E550" i="8"/>
  <c r="E541" i="8"/>
  <c r="E536" i="8"/>
  <c r="E531" i="8"/>
  <c r="E518" i="8"/>
  <c r="E510" i="8"/>
  <c r="E503" i="8"/>
  <c r="E490" i="8"/>
  <c r="E452" i="8"/>
  <c r="E424" i="8"/>
  <c r="E373" i="8"/>
  <c r="E362" i="8"/>
  <c r="E347" i="8"/>
  <c r="E318" i="8"/>
  <c r="E307" i="8"/>
  <c r="E270" i="8"/>
  <c r="E235" i="8"/>
  <c r="E219" i="8"/>
  <c r="E172" i="8"/>
  <c r="E157" i="8"/>
  <c r="E142" i="8"/>
  <c r="E118" i="8"/>
  <c r="E93" i="8"/>
  <c r="E79" i="8"/>
  <c r="E68" i="8"/>
  <c r="E54" i="8"/>
  <c r="E606" i="6"/>
  <c r="E598" i="6"/>
  <c r="E589" i="6"/>
  <c r="E580" i="6"/>
  <c r="G569" i="6"/>
  <c r="E569" i="6"/>
  <c r="G563" i="6"/>
  <c r="E563" i="6"/>
  <c r="E558" i="6"/>
  <c r="E553" i="6"/>
  <c r="E546" i="6"/>
  <c r="E536" i="6"/>
  <c r="G530" i="6"/>
  <c r="E530" i="6"/>
  <c r="G524" i="6"/>
  <c r="E524" i="6"/>
  <c r="G519" i="6"/>
  <c r="E519" i="6"/>
  <c r="G513" i="6"/>
  <c r="E513" i="6"/>
  <c r="G508" i="6"/>
  <c r="E508" i="6"/>
  <c r="E503" i="6"/>
  <c r="G497" i="6"/>
  <c r="E497" i="6"/>
  <c r="E489" i="6"/>
  <c r="E472" i="6"/>
  <c r="E463" i="6"/>
  <c r="E451" i="6"/>
  <c r="E407" i="6"/>
  <c r="E388" i="6"/>
  <c r="E370" i="6"/>
  <c r="E340" i="6"/>
  <c r="E313" i="6"/>
  <c r="E287" i="6"/>
  <c r="E277" i="6"/>
  <c r="E264" i="6"/>
  <c r="E236" i="6"/>
  <c r="E219" i="6"/>
  <c r="E207" i="6"/>
  <c r="E190" i="6"/>
  <c r="E146" i="6"/>
  <c r="E131" i="6"/>
  <c r="E110" i="6"/>
  <c r="E94" i="6"/>
  <c r="E66" i="6"/>
  <c r="E39" i="6"/>
  <c r="E735" i="7"/>
  <c r="E718" i="7"/>
  <c r="E712" i="7"/>
  <c r="E701" i="7"/>
  <c r="E692" i="7"/>
  <c r="E683" i="7"/>
  <c r="E672" i="7"/>
  <c r="E667" i="7"/>
  <c r="E658" i="7"/>
  <c r="E639" i="7"/>
  <c r="E635" i="7"/>
  <c r="E627" i="7"/>
  <c r="E619" i="7"/>
  <c r="E610" i="7"/>
  <c r="E598" i="7"/>
  <c r="E590" i="7"/>
  <c r="E575" i="7"/>
  <c r="E568" i="7"/>
  <c r="E552" i="7"/>
  <c r="E535" i="7"/>
  <c r="E522" i="7"/>
  <c r="E501" i="7"/>
  <c r="E489" i="7"/>
  <c r="E464" i="7"/>
  <c r="E454" i="7"/>
  <c r="E442" i="7"/>
  <c r="E413" i="7"/>
  <c r="E398" i="7"/>
  <c r="E378" i="7"/>
  <c r="E359" i="7"/>
  <c r="E344" i="7"/>
  <c r="E337" i="7"/>
  <c r="G293" i="7"/>
  <c r="E293" i="7"/>
  <c r="E278" i="7"/>
  <c r="E261" i="7"/>
  <c r="E220" i="7"/>
  <c r="E204" i="7"/>
  <c r="E178" i="7"/>
  <c r="E155" i="7"/>
  <c r="E135" i="7"/>
  <c r="G112" i="7"/>
  <c r="E112" i="7"/>
  <c r="E101" i="7"/>
  <c r="E85" i="7"/>
  <c r="E65" i="7"/>
  <c r="E47" i="7"/>
  <c r="E37" i="7"/>
  <c r="E250" i="5"/>
  <c r="E242" i="5"/>
  <c r="E235" i="5"/>
  <c r="E228" i="5"/>
  <c r="E222" i="5"/>
  <c r="E216" i="5"/>
  <c r="E209" i="5"/>
  <c r="E202" i="5"/>
  <c r="E196" i="5"/>
  <c r="E188" i="5"/>
  <c r="G178" i="5"/>
  <c r="E178" i="5"/>
  <c r="G171" i="5"/>
  <c r="E171" i="5"/>
  <c r="E163" i="5"/>
  <c r="E155" i="5"/>
  <c r="E143" i="5"/>
  <c r="E131" i="5"/>
  <c r="E120" i="5"/>
  <c r="E106" i="5"/>
  <c r="E88" i="5"/>
  <c r="E70" i="5"/>
  <c r="E60" i="5"/>
  <c r="E46" i="5"/>
  <c r="E32" i="5"/>
  <c r="E288" i="4"/>
  <c r="E281" i="4"/>
  <c r="E271" i="4"/>
  <c r="G264" i="4"/>
  <c r="E264" i="4"/>
  <c r="E259" i="4"/>
  <c r="E252" i="4"/>
  <c r="E243" i="4"/>
  <c r="E237" i="4"/>
  <c r="E225" i="4"/>
  <c r="E211" i="4"/>
  <c r="E193" i="4"/>
  <c r="E183" i="4"/>
  <c r="E171" i="4"/>
  <c r="E159" i="4"/>
  <c r="E145" i="4"/>
  <c r="E137" i="4"/>
  <c r="E117" i="4"/>
  <c r="E97" i="4"/>
  <c r="E85" i="4"/>
  <c r="E74" i="4"/>
  <c r="E66" i="4"/>
  <c r="E51" i="4"/>
  <c r="E36" i="4"/>
  <c r="E858" i="3"/>
  <c r="E846" i="3"/>
  <c r="E831" i="3"/>
  <c r="E808" i="3"/>
  <c r="E801" i="3"/>
  <c r="E794" i="3"/>
  <c r="E783" i="3"/>
  <c r="E767" i="3"/>
  <c r="E758" i="3"/>
  <c r="E749" i="3"/>
  <c r="E737" i="3"/>
  <c r="E726" i="3"/>
  <c r="E719" i="3"/>
  <c r="E712" i="3"/>
  <c r="E700" i="3"/>
  <c r="E686" i="3"/>
  <c r="E678" i="3"/>
  <c r="E671" i="3"/>
  <c r="E665" i="3"/>
  <c r="E660" i="3"/>
  <c r="E649" i="3"/>
  <c r="E622" i="3"/>
  <c r="E591" i="3"/>
  <c r="E574" i="3"/>
  <c r="E561" i="3"/>
  <c r="E533" i="3"/>
  <c r="E520" i="3"/>
  <c r="E494" i="3"/>
  <c r="E474" i="3"/>
  <c r="E461" i="3"/>
  <c r="E447" i="3"/>
  <c r="E436" i="3"/>
  <c r="E425" i="3"/>
  <c r="E413" i="3"/>
  <c r="E406" i="3"/>
  <c r="E398" i="3"/>
  <c r="E388" i="3"/>
  <c r="E378" i="3"/>
  <c r="E367" i="3"/>
  <c r="E357" i="3"/>
  <c r="E346" i="3"/>
  <c r="E333" i="3"/>
  <c r="E321" i="3"/>
  <c r="E308" i="3"/>
  <c r="E297" i="3"/>
  <c r="E288" i="3"/>
  <c r="E276" i="3"/>
  <c r="E261" i="3"/>
  <c r="E246" i="3"/>
  <c r="E235" i="3"/>
  <c r="E219" i="3"/>
  <c r="E186" i="3"/>
  <c r="E169" i="3"/>
  <c r="E152" i="3"/>
  <c r="E134" i="3"/>
  <c r="E119" i="3"/>
  <c r="E88" i="3"/>
  <c r="E78" i="3"/>
  <c r="E68" i="3"/>
  <c r="E44" i="3"/>
  <c r="E32" i="3"/>
  <c r="G1439" i="10"/>
  <c r="G1423" i="10"/>
  <c r="G1413" i="10"/>
  <c r="G1396" i="10"/>
  <c r="G1374" i="10"/>
  <c r="G1355" i="10"/>
  <c r="G1330" i="10"/>
  <c r="G1294" i="10"/>
  <c r="G1286" i="10"/>
  <c r="G1277" i="10"/>
  <c r="G1267" i="10"/>
  <c r="G1256" i="10"/>
  <c r="G1247" i="10"/>
  <c r="G1234" i="10"/>
  <c r="G1228" i="10"/>
  <c r="G1210" i="10"/>
  <c r="G1197" i="10"/>
  <c r="G1174" i="10"/>
  <c r="G1156" i="10"/>
  <c r="G1136" i="10"/>
  <c r="G1128" i="10"/>
  <c r="G1119" i="10"/>
  <c r="G1098" i="10"/>
  <c r="G1092" i="10"/>
  <c r="G1087" i="10"/>
  <c r="G1082" i="10"/>
  <c r="G1072" i="10"/>
  <c r="G1066" i="10"/>
  <c r="G1060" i="10"/>
  <c r="G1055" i="10"/>
  <c r="G1050" i="10"/>
  <c r="G1043" i="10"/>
  <c r="G1033" i="10"/>
  <c r="G1026" i="10"/>
  <c r="G1017" i="10"/>
  <c r="G1012" i="10"/>
  <c r="G999" i="10"/>
  <c r="G994" i="10"/>
  <c r="G987" i="10"/>
  <c r="G980" i="10"/>
  <c r="G973" i="10"/>
  <c r="G967" i="10"/>
  <c r="G961" i="10"/>
  <c r="G948" i="10"/>
  <c r="G939" i="10"/>
  <c r="G927" i="10"/>
  <c r="G915" i="10"/>
  <c r="G905" i="10"/>
  <c r="G871" i="10"/>
  <c r="G851" i="10"/>
  <c r="G814" i="10"/>
  <c r="G763" i="10"/>
  <c r="G724" i="10"/>
  <c r="G707" i="10"/>
  <c r="G693" i="10"/>
  <c r="G663" i="10"/>
  <c r="G643" i="10"/>
  <c r="G584" i="10"/>
  <c r="G563" i="10"/>
  <c r="G548" i="10"/>
  <c r="G536" i="10"/>
  <c r="G505" i="10"/>
  <c r="G479" i="10"/>
  <c r="G470" i="10"/>
  <c r="G445" i="10"/>
  <c r="G414" i="10"/>
  <c r="G377" i="10"/>
  <c r="G366" i="10"/>
  <c r="G354" i="10"/>
  <c r="G329" i="10"/>
  <c r="G315" i="10"/>
  <c r="G286" i="10"/>
  <c r="G277" i="10"/>
  <c r="G265" i="10"/>
  <c r="G256" i="10"/>
  <c r="G245" i="10"/>
  <c r="G234" i="10"/>
  <c r="G220" i="10"/>
  <c r="G205" i="10"/>
  <c r="G193" i="10"/>
  <c r="G169" i="10"/>
  <c r="G149" i="10"/>
  <c r="G116" i="10"/>
  <c r="G88" i="10"/>
  <c r="G1708" i="9"/>
  <c r="G1700" i="9"/>
  <c r="G1686" i="9"/>
  <c r="G1658" i="9"/>
  <c r="G1651" i="9"/>
  <c r="G1618" i="9"/>
  <c r="G1611" i="9"/>
  <c r="G1597" i="9"/>
  <c r="G1590" i="9"/>
  <c r="G1571" i="9"/>
  <c r="G1552" i="9"/>
  <c r="G1540" i="9"/>
  <c r="G1517" i="9"/>
  <c r="G1499" i="9"/>
  <c r="G1469" i="9"/>
  <c r="G1452" i="9"/>
  <c r="G1440" i="9"/>
  <c r="G1433" i="9"/>
  <c r="G1411" i="9"/>
  <c r="G1393" i="9"/>
  <c r="G1360" i="9"/>
  <c r="G1344" i="9"/>
  <c r="G1331" i="9"/>
  <c r="G1321" i="9"/>
  <c r="G1312" i="9"/>
  <c r="G1295" i="9"/>
  <c r="G1273" i="9"/>
  <c r="G1262" i="9"/>
  <c r="G1230" i="9"/>
  <c r="G1212" i="9"/>
  <c r="G1175" i="9"/>
  <c r="G1161" i="9"/>
  <c r="G1149" i="9"/>
  <c r="G1119" i="9"/>
  <c r="G1072" i="9"/>
  <c r="G1043" i="9"/>
  <c r="G996" i="9"/>
  <c r="G970" i="9"/>
  <c r="G943" i="9"/>
  <c r="G894" i="9"/>
  <c r="G851" i="9"/>
  <c r="G830" i="9"/>
  <c r="G793" i="9"/>
  <c r="G758" i="9"/>
  <c r="G718" i="9"/>
  <c r="G671" i="9"/>
  <c r="G651" i="9"/>
  <c r="G601" i="9"/>
  <c r="G571" i="9"/>
  <c r="G542" i="9"/>
  <c r="G515" i="9"/>
  <c r="G504" i="9"/>
  <c r="G452" i="9"/>
  <c r="G423" i="9"/>
  <c r="G396" i="9"/>
  <c r="G369" i="9"/>
  <c r="G333" i="9"/>
  <c r="G307" i="9"/>
  <c r="G281" i="9"/>
  <c r="G243" i="9"/>
  <c r="G231" i="9"/>
  <c r="G220" i="9"/>
  <c r="G177" i="9"/>
  <c r="G164" i="9"/>
  <c r="G151" i="9"/>
  <c r="G105" i="9"/>
  <c r="G48" i="9"/>
  <c r="G677" i="8"/>
  <c r="G669" i="8"/>
  <c r="G657" i="8"/>
  <c r="G638" i="8"/>
  <c r="G632" i="8"/>
  <c r="G627" i="8"/>
  <c r="G615" i="8"/>
  <c r="G604" i="8"/>
  <c r="G593" i="8"/>
  <c r="G588" i="8"/>
  <c r="G571" i="8"/>
  <c r="G563" i="8"/>
  <c r="G550" i="8"/>
  <c r="G541" i="8"/>
  <c r="G536" i="8"/>
  <c r="G531" i="8"/>
  <c r="G518" i="8"/>
  <c r="G510" i="8"/>
  <c r="G503" i="8"/>
  <c r="G490" i="8"/>
  <c r="G452" i="8"/>
  <c r="G424" i="8"/>
  <c r="G373" i="8"/>
  <c r="G362" i="8"/>
  <c r="G347" i="8"/>
  <c r="G318" i="8"/>
  <c r="G307" i="8"/>
  <c r="G270" i="8"/>
  <c r="G235" i="8"/>
  <c r="G219" i="8"/>
  <c r="G172" i="8"/>
  <c r="G157" i="8"/>
  <c r="G142" i="8"/>
  <c r="G118" i="8"/>
  <c r="G93" i="8"/>
  <c r="G79" i="8"/>
  <c r="G68" i="8"/>
  <c r="G54" i="8"/>
  <c r="G606" i="6"/>
  <c r="G598" i="6"/>
  <c r="G589" i="6"/>
  <c r="G580" i="6"/>
  <c r="G558" i="6"/>
  <c r="G553" i="6"/>
  <c r="G546" i="6"/>
  <c r="G536" i="6"/>
  <c r="G503" i="6"/>
  <c r="G489" i="6"/>
  <c r="G472" i="6"/>
  <c r="G463" i="6"/>
  <c r="G451" i="6"/>
  <c r="G407" i="6"/>
  <c r="G388" i="6"/>
  <c r="G370" i="6"/>
  <c r="G340" i="6"/>
  <c r="G313" i="6"/>
  <c r="G287" i="6"/>
  <c r="G277" i="6"/>
  <c r="G264" i="6"/>
  <c r="G236" i="6"/>
  <c r="G219" i="6"/>
  <c r="G207" i="6"/>
  <c r="G190" i="6"/>
  <c r="G146" i="6"/>
  <c r="G131" i="6"/>
  <c r="G110" i="6"/>
  <c r="G94" i="6"/>
  <c r="G66" i="6"/>
  <c r="G39" i="6"/>
  <c r="G735" i="7"/>
  <c r="G718" i="7"/>
  <c r="G712" i="7"/>
  <c r="G701" i="7"/>
  <c r="G692" i="7"/>
  <c r="G683" i="7"/>
  <c r="G672" i="7"/>
  <c r="G667" i="7"/>
  <c r="G658" i="7"/>
  <c r="G639" i="7"/>
  <c r="G635" i="7"/>
  <c r="G627" i="7"/>
  <c r="G619" i="7"/>
  <c r="G610" i="7"/>
  <c r="G598" i="7"/>
  <c r="G590" i="7"/>
  <c r="G575" i="7"/>
  <c r="G568" i="7"/>
  <c r="G552" i="7"/>
  <c r="G535" i="7"/>
  <c r="G522" i="7"/>
  <c r="G501" i="7"/>
  <c r="G489" i="7"/>
  <c r="G464" i="7"/>
  <c r="G454" i="7"/>
  <c r="G442" i="7"/>
  <c r="G413" i="7"/>
  <c r="G398" i="7"/>
  <c r="G378" i="7"/>
  <c r="G359" i="7"/>
  <c r="G344" i="7"/>
  <c r="G337" i="7"/>
  <c r="G278" i="7"/>
  <c r="G261" i="7"/>
  <c r="G220" i="7"/>
  <c r="G204" i="7"/>
  <c r="G178" i="7"/>
  <c r="G155" i="7"/>
  <c r="G135" i="7"/>
  <c r="G101" i="7" l="1"/>
  <c r="G85" i="7" l="1"/>
  <c r="G65" i="7"/>
  <c r="G47" i="7"/>
  <c r="G37" i="7"/>
  <c r="G250" i="5"/>
  <c r="G242" i="5"/>
  <c r="G235" i="5"/>
  <c r="G228" i="5"/>
  <c r="G222" i="5"/>
  <c r="G216" i="5"/>
  <c r="G209" i="5"/>
  <c r="G202" i="5"/>
  <c r="G196" i="5"/>
  <c r="G188" i="5"/>
  <c r="G163" i="5"/>
  <c r="G155" i="5"/>
  <c r="G143" i="5"/>
  <c r="G131" i="5"/>
  <c r="G120" i="5"/>
  <c r="G106" i="5"/>
  <c r="G88" i="5"/>
  <c r="G70" i="5"/>
  <c r="G60" i="5"/>
  <c r="G46" i="5"/>
  <c r="G32" i="5"/>
  <c r="G288" i="4" l="1"/>
  <c r="G281" i="4"/>
  <c r="G271" i="4"/>
  <c r="G259" i="4"/>
  <c r="G252" i="4"/>
  <c r="G243" i="4"/>
  <c r="G237" i="4"/>
  <c r="G225" i="4"/>
  <c r="G211" i="4"/>
  <c r="G193" i="4"/>
  <c r="G183" i="4"/>
  <c r="G171" i="4"/>
  <c r="G159" i="4"/>
  <c r="G145" i="4"/>
  <c r="G137" i="4"/>
  <c r="G117" i="4"/>
  <c r="G97" i="4"/>
  <c r="G85" i="4"/>
  <c r="G74" i="4"/>
  <c r="G66" i="4"/>
  <c r="G51" i="4"/>
  <c r="G36" i="4"/>
  <c r="G858" i="3" l="1"/>
  <c r="G846" i="3"/>
  <c r="G831" i="3"/>
  <c r="G808" i="3"/>
  <c r="G783" i="3"/>
  <c r="G767" i="3"/>
  <c r="G749" i="3"/>
  <c r="G737" i="3"/>
  <c r="G726" i="3"/>
  <c r="G712" i="3"/>
  <c r="G700" i="3"/>
  <c r="G686" i="3"/>
  <c r="G660" i="3" l="1"/>
  <c r="G649" i="3" l="1"/>
  <c r="G622" i="3"/>
  <c r="G591" i="3"/>
  <c r="G574" i="3"/>
  <c r="G561" i="3"/>
  <c r="G533" i="3"/>
  <c r="G520" i="3"/>
  <c r="G494" i="3"/>
  <c r="G474" i="3"/>
  <c r="G461" i="3"/>
  <c r="G447" i="3"/>
  <c r="G436" i="3"/>
  <c r="G425" i="3"/>
  <c r="G406" i="3"/>
  <c r="G398" i="3"/>
  <c r="G388" i="3"/>
  <c r="G378" i="3"/>
  <c r="G367" i="3"/>
  <c r="G357" i="3"/>
  <c r="G346" i="3"/>
  <c r="G333" i="3"/>
  <c r="G321" i="3"/>
  <c r="G308" i="3"/>
  <c r="G297" i="3"/>
  <c r="G288" i="3"/>
  <c r="G276" i="3"/>
  <c r="G261" i="3"/>
  <c r="G246" i="3"/>
  <c r="G235" i="3"/>
  <c r="G219" i="3"/>
  <c r="G186" i="3"/>
  <c r="G169" i="3"/>
  <c r="G152" i="3"/>
  <c r="G134" i="3"/>
  <c r="G119" i="3"/>
  <c r="G88" i="3"/>
  <c r="G78" i="3"/>
  <c r="G44" i="3" l="1"/>
  <c r="G32" i="3"/>
  <c r="B417" i="12" l="1"/>
  <c r="B328" i="12"/>
  <c r="B256" i="12"/>
  <c r="B166" i="12"/>
  <c r="B98" i="12"/>
  <c r="B72" i="12"/>
  <c r="G393" i="12" l="1"/>
  <c r="I393" i="12" s="1"/>
  <c r="J393" i="12" s="1"/>
  <c r="E393" i="12"/>
  <c r="G392" i="12"/>
  <c r="I392" i="12" s="1"/>
  <c r="J392" i="12" s="1"/>
  <c r="E392" i="12"/>
  <c r="G390" i="12"/>
  <c r="I390" i="12" s="1"/>
  <c r="J390" i="12" s="1"/>
  <c r="E390" i="12"/>
  <c r="G389" i="12"/>
  <c r="I389" i="12" s="1"/>
  <c r="J389" i="12" s="1"/>
  <c r="E389" i="12"/>
  <c r="G388" i="12"/>
  <c r="I388" i="12" s="1"/>
  <c r="J388" i="12" s="1"/>
  <c r="E388" i="12"/>
  <c r="G387" i="12"/>
  <c r="I387" i="12" s="1"/>
  <c r="J387" i="12" s="1"/>
  <c r="E387" i="12"/>
  <c r="G385" i="12"/>
  <c r="I385" i="12" s="1"/>
  <c r="J385" i="12" s="1"/>
  <c r="E385" i="12"/>
  <c r="G384" i="12"/>
  <c r="I384" i="12" s="1"/>
  <c r="J384" i="12" s="1"/>
  <c r="E384" i="12"/>
  <c r="G381" i="12"/>
  <c r="I381" i="12" s="1"/>
  <c r="J381" i="12" s="1"/>
  <c r="E381" i="12"/>
  <c r="G379" i="12"/>
  <c r="I379" i="12" s="1"/>
  <c r="J379" i="12" s="1"/>
  <c r="E379" i="12"/>
  <c r="G374" i="12"/>
  <c r="I374" i="12" s="1"/>
  <c r="J374" i="12" s="1"/>
  <c r="E374" i="12"/>
  <c r="E400" i="12" l="1"/>
  <c r="E401" i="12"/>
  <c r="E402" i="12"/>
  <c r="G377" i="12"/>
  <c r="I377" i="12" s="1"/>
  <c r="J377" i="12" s="1"/>
  <c r="E386" i="12"/>
  <c r="G375" i="12"/>
  <c r="I375" i="12" s="1"/>
  <c r="J375" i="12" s="1"/>
  <c r="E376" i="12"/>
  <c r="E398" i="12"/>
  <c r="G383" i="12"/>
  <c r="I383" i="12" s="1"/>
  <c r="J383" i="12" s="1"/>
  <c r="E397" i="12"/>
  <c r="E375" i="12"/>
  <c r="E391" i="12"/>
  <c r="E394" i="12"/>
  <c r="E415" i="12"/>
  <c r="G416" i="12"/>
  <c r="I416" i="12" s="1"/>
  <c r="J416" i="12" s="1"/>
  <c r="E378" i="12"/>
  <c r="G394" i="12"/>
  <c r="I394" i="12" s="1"/>
  <c r="J394" i="12" s="1"/>
  <c r="G403" i="12"/>
  <c r="I403" i="12" s="1"/>
  <c r="J403" i="12" s="1"/>
  <c r="G405" i="12"/>
  <c r="I405" i="12" s="1"/>
  <c r="J405" i="12" s="1"/>
  <c r="G373" i="12"/>
  <c r="I373" i="12" s="1"/>
  <c r="J373" i="12" s="1"/>
  <c r="G396" i="12"/>
  <c r="I396" i="12" s="1"/>
  <c r="J396" i="12" s="1"/>
  <c r="E407" i="12"/>
  <c r="G408" i="12"/>
  <c r="I408" i="12" s="1"/>
  <c r="J408" i="12" s="1"/>
  <c r="G376" i="12"/>
  <c r="I376" i="12" s="1"/>
  <c r="J376" i="12" s="1"/>
  <c r="E377" i="12"/>
  <c r="E382" i="12"/>
  <c r="G398" i="12"/>
  <c r="I398" i="12" s="1"/>
  <c r="J398" i="12" s="1"/>
  <c r="E408" i="12"/>
  <c r="G409" i="12"/>
  <c r="I409" i="12" s="1"/>
  <c r="J409" i="12" s="1"/>
  <c r="E410" i="12"/>
  <c r="G402" i="12"/>
  <c r="I402" i="12" s="1"/>
  <c r="J402" i="12" s="1"/>
  <c r="G382" i="12"/>
  <c r="I382" i="12" s="1"/>
  <c r="J382" i="12" s="1"/>
  <c r="E403" i="12"/>
  <c r="G407" i="12"/>
  <c r="I407" i="12" s="1"/>
  <c r="J407" i="12" s="1"/>
  <c r="G410" i="12"/>
  <c r="I410" i="12" s="1"/>
  <c r="J410" i="12" s="1"/>
  <c r="E413" i="12"/>
  <c r="G391" i="12"/>
  <c r="I391" i="12" s="1"/>
  <c r="J391" i="12" s="1"/>
  <c r="E395" i="12"/>
  <c r="E399" i="12"/>
  <c r="G400" i="12"/>
  <c r="I400" i="12" s="1"/>
  <c r="J400" i="12" s="1"/>
  <c r="E404" i="12"/>
  <c r="G406" i="12"/>
  <c r="I406" i="12" s="1"/>
  <c r="J406" i="12" s="1"/>
  <c r="E409" i="12"/>
  <c r="E412" i="12"/>
  <c r="G415" i="12"/>
  <c r="I415" i="12" s="1"/>
  <c r="J415" i="12" s="1"/>
  <c r="E380" i="12"/>
  <c r="G380" i="12"/>
  <c r="I380" i="12" s="1"/>
  <c r="J380" i="12" s="1"/>
  <c r="G386" i="12"/>
  <c r="I386" i="12" s="1"/>
  <c r="J386" i="12" s="1"/>
  <c r="G397" i="12"/>
  <c r="I397" i="12" s="1"/>
  <c r="J397" i="12" s="1"/>
  <c r="E405" i="12"/>
  <c r="G413" i="12"/>
  <c r="I413" i="12" s="1"/>
  <c r="J413" i="12" s="1"/>
  <c r="E414" i="12"/>
  <c r="G401" i="12"/>
  <c r="I401" i="12" s="1"/>
  <c r="J401" i="12" s="1"/>
  <c r="E373" i="12"/>
  <c r="G378" i="12"/>
  <c r="I378" i="12" s="1"/>
  <c r="J378" i="12" s="1"/>
  <c r="E383" i="12"/>
  <c r="G395" i="12"/>
  <c r="I395" i="12" s="1"/>
  <c r="J395" i="12" s="1"/>
  <c r="E396" i="12"/>
  <c r="G399" i="12"/>
  <c r="I399" i="12" s="1"/>
  <c r="J399" i="12" s="1"/>
  <c r="G404" i="12"/>
  <c r="I404" i="12" s="1"/>
  <c r="J404" i="12" s="1"/>
  <c r="G412" i="12"/>
  <c r="I412" i="12" s="1"/>
  <c r="J412" i="12" s="1"/>
  <c r="E411" i="12"/>
  <c r="G414" i="12"/>
  <c r="I414" i="12" s="1"/>
  <c r="J414" i="12" s="1"/>
  <c r="G411" i="12" l="1"/>
  <c r="I411" i="12" s="1"/>
  <c r="J411" i="12" s="1"/>
  <c r="G20" i="10"/>
  <c r="E324" i="12"/>
  <c r="E302" i="12"/>
  <c r="E320" i="12"/>
  <c r="G322" i="12"/>
  <c r="I322" i="12" s="1"/>
  <c r="J322" i="12" s="1"/>
  <c r="G324" i="12"/>
  <c r="I324" i="12" s="1"/>
  <c r="J324" i="12" s="1"/>
  <c r="E308" i="12"/>
  <c r="E314" i="12"/>
  <c r="E323" i="12"/>
  <c r="E325" i="12"/>
  <c r="G313" i="12"/>
  <c r="I313" i="12" s="1"/>
  <c r="J313" i="12" s="1"/>
  <c r="E316" i="12"/>
  <c r="E318" i="12"/>
  <c r="G310" i="12"/>
  <c r="I310" i="12" s="1"/>
  <c r="J310" i="12" s="1"/>
  <c r="G306" i="12"/>
  <c r="I306" i="12" s="1"/>
  <c r="J306" i="12" s="1"/>
  <c r="E327" i="12"/>
  <c r="G309" i="12"/>
  <c r="I309" i="12" s="1"/>
  <c r="J309" i="12" s="1"/>
  <c r="E313" i="12"/>
  <c r="E322" i="12"/>
  <c r="G315" i="12"/>
  <c r="I315" i="12" s="1"/>
  <c r="J315" i="12" s="1"/>
  <c r="E317" i="12"/>
  <c r="G319" i="12"/>
  <c r="I319" i="12" s="1"/>
  <c r="J319" i="12" s="1"/>
  <c r="E300" i="12"/>
  <c r="E304" i="12"/>
  <c r="G317" i="12"/>
  <c r="I317" i="12" s="1"/>
  <c r="J317" i="12" s="1"/>
  <c r="E312" i="12"/>
  <c r="G302" i="12"/>
  <c r="I302" i="12" s="1"/>
  <c r="J302" i="12" s="1"/>
  <c r="E305" i="12"/>
  <c r="E307" i="12"/>
  <c r="G308" i="12"/>
  <c r="I308" i="12" s="1"/>
  <c r="J308" i="12" s="1"/>
  <c r="E311" i="12"/>
  <c r="G318" i="12"/>
  <c r="I318" i="12" s="1"/>
  <c r="J318" i="12" s="1"/>
  <c r="G320" i="12"/>
  <c r="I320" i="12" s="1"/>
  <c r="J320" i="12" s="1"/>
  <c r="E321" i="12"/>
  <c r="G323" i="12"/>
  <c r="I323" i="12" s="1"/>
  <c r="J323" i="12" s="1"/>
  <c r="G325" i="12"/>
  <c r="I325" i="12" s="1"/>
  <c r="J325" i="12" s="1"/>
  <c r="G326" i="12"/>
  <c r="I326" i="12" s="1"/>
  <c r="J326" i="12" s="1"/>
  <c r="E326" i="12"/>
  <c r="G300" i="12"/>
  <c r="I300" i="12" s="1"/>
  <c r="J300" i="12" s="1"/>
  <c r="E301" i="12"/>
  <c r="E303" i="12"/>
  <c r="G304" i="12"/>
  <c r="I304" i="12" s="1"/>
  <c r="J304" i="12" s="1"/>
  <c r="G312" i="12"/>
  <c r="I312" i="12" s="1"/>
  <c r="J312" i="12" s="1"/>
  <c r="G305" i="12"/>
  <c r="I305" i="12" s="1"/>
  <c r="J305" i="12" s="1"/>
  <c r="G307" i="12"/>
  <c r="I307" i="12" s="1"/>
  <c r="J307" i="12" s="1"/>
  <c r="G321" i="12"/>
  <c r="I321" i="12" s="1"/>
  <c r="J321" i="12" s="1"/>
  <c r="E309" i="12"/>
  <c r="G311" i="12"/>
  <c r="I311" i="12" s="1"/>
  <c r="J311" i="12" s="1"/>
  <c r="G301" i="12"/>
  <c r="I301" i="12" s="1"/>
  <c r="J301" i="12" s="1"/>
  <c r="G303" i="12"/>
  <c r="I303" i="12" s="1"/>
  <c r="J303" i="12" s="1"/>
  <c r="E306" i="12"/>
  <c r="E315" i="12"/>
  <c r="E319" i="12"/>
  <c r="G327" i="12"/>
  <c r="I327" i="12" s="1"/>
  <c r="J327" i="12" s="1"/>
  <c r="G299" i="12" l="1"/>
  <c r="I299" i="12" s="1"/>
  <c r="J299" i="12" s="1"/>
  <c r="G19" i="9"/>
  <c r="E299" i="12"/>
  <c r="G316" i="12"/>
  <c r="I316" i="12" s="1"/>
  <c r="J316" i="12" s="1"/>
  <c r="G314" i="12"/>
  <c r="I314" i="12" s="1"/>
  <c r="J314" i="12" s="1"/>
  <c r="G251" i="12" l="1"/>
  <c r="I251" i="12" s="1"/>
  <c r="J251" i="12" s="1"/>
  <c r="E251" i="12"/>
  <c r="G247" i="12"/>
  <c r="I247" i="12" s="1"/>
  <c r="J247" i="12" s="1"/>
  <c r="E247" i="12"/>
  <c r="G242" i="12"/>
  <c r="I242" i="12" s="1"/>
  <c r="J242" i="12" s="1"/>
  <c r="E242" i="12"/>
  <c r="G241" i="12"/>
  <c r="I241" i="12" s="1"/>
  <c r="J241" i="12" s="1"/>
  <c r="E241" i="12"/>
  <c r="G252" i="12" l="1"/>
  <c r="I252" i="12" s="1"/>
  <c r="J252" i="12" s="1"/>
  <c r="G243" i="12"/>
  <c r="I243" i="12" s="1"/>
  <c r="J243" i="12" s="1"/>
  <c r="G239" i="12"/>
  <c r="I239" i="12" s="1"/>
  <c r="J239" i="12" s="1"/>
  <c r="G238" i="12"/>
  <c r="I238" i="12" s="1"/>
  <c r="J238" i="12" s="1"/>
  <c r="G253" i="12"/>
  <c r="I253" i="12" s="1"/>
  <c r="J253" i="12" s="1"/>
  <c r="E238" i="12"/>
  <c r="E245" i="12"/>
  <c r="E252" i="12"/>
  <c r="E239" i="12"/>
  <c r="G240" i="12"/>
  <c r="I240" i="12" s="1"/>
  <c r="J240" i="12" s="1"/>
  <c r="G244" i="12"/>
  <c r="I244" i="12" s="1"/>
  <c r="J244" i="12" s="1"/>
  <c r="E248" i="12"/>
  <c r="G249" i="12"/>
  <c r="I249" i="12" s="1"/>
  <c r="J249" i="12" s="1"/>
  <c r="E253" i="12"/>
  <c r="G254" i="12"/>
  <c r="I254" i="12" s="1"/>
  <c r="J254" i="12" s="1"/>
  <c r="E254" i="12"/>
  <c r="G255" i="12"/>
  <c r="I255" i="12" s="1"/>
  <c r="J255" i="12" s="1"/>
  <c r="G246" i="12"/>
  <c r="I246" i="12" s="1"/>
  <c r="J246" i="12" s="1"/>
  <c r="E240" i="12"/>
  <c r="E244" i="12"/>
  <c r="E246" i="12"/>
  <c r="E250" i="12"/>
  <c r="G248" i="12"/>
  <c r="I248" i="12" s="1"/>
  <c r="J248" i="12" s="1"/>
  <c r="E249" i="12"/>
  <c r="E255" i="12"/>
  <c r="E243" i="12"/>
  <c r="G245" i="12"/>
  <c r="I245" i="12" s="1"/>
  <c r="J245" i="12" s="1"/>
  <c r="G250" i="12"/>
  <c r="I250" i="12" s="1"/>
  <c r="J250" i="12" s="1"/>
  <c r="G237" i="12" l="1"/>
  <c r="I237" i="12" s="1"/>
  <c r="J237" i="12" s="1"/>
  <c r="G19" i="8"/>
  <c r="G16" i="8"/>
  <c r="G13" i="8"/>
  <c r="E237" i="12"/>
  <c r="B215" i="12" l="1"/>
  <c r="G205" i="12" l="1"/>
  <c r="I205" i="12" s="1"/>
  <c r="J205" i="12" s="1"/>
  <c r="E205" i="12"/>
  <c r="E207" i="12" l="1"/>
  <c r="G203" i="12"/>
  <c r="I203" i="12" s="1"/>
  <c r="J203" i="12" s="1"/>
  <c r="G208" i="12"/>
  <c r="I208" i="12" s="1"/>
  <c r="J208" i="12" s="1"/>
  <c r="E214" i="12"/>
  <c r="E211" i="12"/>
  <c r="G200" i="12"/>
  <c r="I200" i="12" s="1"/>
  <c r="J200" i="12" s="1"/>
  <c r="E203" i="12"/>
  <c r="G204" i="12"/>
  <c r="I204" i="12" s="1"/>
  <c r="J204" i="12" s="1"/>
  <c r="E208" i="12"/>
  <c r="G212" i="12"/>
  <c r="I212" i="12" s="1"/>
  <c r="J212" i="12" s="1"/>
  <c r="G213" i="12"/>
  <c r="I213" i="12" s="1"/>
  <c r="J213" i="12" s="1"/>
  <c r="G207" i="12"/>
  <c r="I207" i="12" s="1"/>
  <c r="J207" i="12" s="1"/>
  <c r="G214" i="12"/>
  <c r="I214" i="12" s="1"/>
  <c r="J214" i="12" s="1"/>
  <c r="E206" i="12"/>
  <c r="E209" i="12"/>
  <c r="E202" i="12"/>
  <c r="G206" i="12"/>
  <c r="I206" i="12" s="1"/>
  <c r="J206" i="12" s="1"/>
  <c r="G209" i="12"/>
  <c r="I209" i="12" s="1"/>
  <c r="J209" i="12" s="1"/>
  <c r="E199" i="12"/>
  <c r="E200" i="12"/>
  <c r="E201" i="12"/>
  <c r="G202" i="12"/>
  <c r="I202" i="12" s="1"/>
  <c r="J202" i="12" s="1"/>
  <c r="E204" i="12"/>
  <c r="E210" i="12"/>
  <c r="G211" i="12"/>
  <c r="I211" i="12" s="1"/>
  <c r="J211" i="12" s="1"/>
  <c r="E212" i="12"/>
  <c r="E213" i="12"/>
  <c r="G201" i="12"/>
  <c r="I201" i="12" s="1"/>
  <c r="J201" i="12" s="1"/>
  <c r="G210" i="12"/>
  <c r="I210" i="12" s="1"/>
  <c r="J210" i="12" s="1"/>
  <c r="G199" i="12" l="1"/>
  <c r="I199" i="12" s="1"/>
  <c r="J199" i="12" s="1"/>
  <c r="G19" i="7"/>
  <c r="G16" i="7"/>
  <c r="G13" i="7"/>
  <c r="G160" i="12"/>
  <c r="I160" i="12" s="1"/>
  <c r="J160" i="12" s="1"/>
  <c r="E160" i="12"/>
  <c r="G159" i="12"/>
  <c r="I159" i="12" s="1"/>
  <c r="J159" i="12" s="1"/>
  <c r="E159" i="12"/>
  <c r="G154" i="12"/>
  <c r="I154" i="12" s="1"/>
  <c r="J154" i="12" s="1"/>
  <c r="E154" i="12"/>
  <c r="G152" i="12"/>
  <c r="I152" i="12" s="1"/>
  <c r="J152" i="12" s="1"/>
  <c r="E152" i="12"/>
  <c r="G151" i="12"/>
  <c r="I151" i="12" s="1"/>
  <c r="J151" i="12" s="1"/>
  <c r="E151" i="12"/>
  <c r="B124" i="12"/>
  <c r="B419" i="12" s="1"/>
  <c r="E161" i="12" l="1"/>
  <c r="G161" i="12"/>
  <c r="I161" i="12" s="1"/>
  <c r="J161" i="12" s="1"/>
  <c r="G150" i="12"/>
  <c r="I150" i="12" s="1"/>
  <c r="J150" i="12" s="1"/>
  <c r="E155" i="12"/>
  <c r="G153" i="12"/>
  <c r="I153" i="12" s="1"/>
  <c r="J153" i="12" s="1"/>
  <c r="G149" i="12"/>
  <c r="I149" i="12" s="1"/>
  <c r="J149" i="12" s="1"/>
  <c r="E150" i="12"/>
  <c r="G157" i="12"/>
  <c r="I157" i="12" s="1"/>
  <c r="J157" i="12" s="1"/>
  <c r="G163" i="12"/>
  <c r="I163" i="12" s="1"/>
  <c r="J163" i="12" s="1"/>
  <c r="E165" i="12"/>
  <c r="G155" i="12"/>
  <c r="I155" i="12" s="1"/>
  <c r="J155" i="12" s="1"/>
  <c r="E156" i="12"/>
  <c r="E158" i="12"/>
  <c r="G165" i="12"/>
  <c r="I165" i="12" s="1"/>
  <c r="J165" i="12" s="1"/>
  <c r="G158" i="12"/>
  <c r="I158" i="12" s="1"/>
  <c r="J158" i="12" s="1"/>
  <c r="E164" i="12"/>
  <c r="E153" i="12"/>
  <c r="G156" i="12"/>
  <c r="I156" i="12" s="1"/>
  <c r="J156" i="12" s="1"/>
  <c r="E157" i="12"/>
  <c r="G162" i="12"/>
  <c r="I162" i="12" s="1"/>
  <c r="J162" i="12" s="1"/>
  <c r="E162" i="12"/>
  <c r="G164" i="12"/>
  <c r="I164" i="12" s="1"/>
  <c r="J164" i="12" s="1"/>
  <c r="E149" i="12"/>
  <c r="E163" i="12"/>
  <c r="G18" i="6" l="1"/>
  <c r="G21" i="6"/>
  <c r="G15" i="6"/>
  <c r="G120" i="12" l="1"/>
  <c r="I120" i="12" s="1"/>
  <c r="J120" i="12" s="1"/>
  <c r="E121" i="12"/>
  <c r="G123" i="12"/>
  <c r="I123" i="12" s="1"/>
  <c r="J123" i="12" s="1"/>
  <c r="G121" i="12"/>
  <c r="I121" i="12" s="1"/>
  <c r="J121" i="12" s="1"/>
  <c r="G118" i="12"/>
  <c r="I118" i="12" s="1"/>
  <c r="J118" i="12" s="1"/>
  <c r="E122" i="12"/>
  <c r="E119" i="12"/>
  <c r="G122" i="12"/>
  <c r="I122" i="12" s="1"/>
  <c r="J122" i="12" s="1"/>
  <c r="G119" i="12"/>
  <c r="I119" i="12" s="1"/>
  <c r="J119" i="12" s="1"/>
  <c r="E120" i="12"/>
  <c r="E123" i="12"/>
  <c r="E113" i="12"/>
  <c r="E115" i="12"/>
  <c r="G117" i="12"/>
  <c r="I117" i="12" s="1"/>
  <c r="J117" i="12" s="1"/>
  <c r="E118" i="12"/>
  <c r="E117" i="12"/>
  <c r="E116" i="12"/>
  <c r="G116" i="12"/>
  <c r="I116" i="12" s="1"/>
  <c r="J116" i="12" s="1"/>
  <c r="G115" i="12"/>
  <c r="I115" i="12" s="1"/>
  <c r="J115" i="12" s="1"/>
  <c r="G113" i="12"/>
  <c r="I113" i="12" s="1"/>
  <c r="J113" i="12" s="1"/>
  <c r="E114" i="12"/>
  <c r="G114" i="12"/>
  <c r="I114" i="12" s="1"/>
  <c r="J114" i="12" s="1"/>
  <c r="E112" i="12" l="1"/>
  <c r="G16" i="5"/>
  <c r="G13" i="5"/>
  <c r="G112" i="12"/>
  <c r="I112" i="12" s="1"/>
  <c r="J112" i="12" s="1"/>
  <c r="G19" i="5"/>
  <c r="G97" i="12" l="1"/>
  <c r="I97" i="12" s="1"/>
  <c r="J97" i="12" s="1"/>
  <c r="E97" i="12"/>
  <c r="G94" i="12"/>
  <c r="I94" i="12" s="1"/>
  <c r="J94" i="12" s="1"/>
  <c r="E94" i="12"/>
  <c r="E93" i="12" l="1"/>
  <c r="E95" i="12"/>
  <c r="G95" i="12"/>
  <c r="I95" i="12" s="1"/>
  <c r="J95" i="12" s="1"/>
  <c r="E96" i="12"/>
  <c r="G96" i="12"/>
  <c r="I96" i="12" s="1"/>
  <c r="J96" i="12" s="1"/>
  <c r="G91" i="12"/>
  <c r="I91" i="12" s="1"/>
  <c r="J91" i="12" s="1"/>
  <c r="E91" i="12"/>
  <c r="E92" i="12"/>
  <c r="G92" i="12"/>
  <c r="I92" i="12" s="1"/>
  <c r="J92" i="12" s="1"/>
  <c r="G90" i="12"/>
  <c r="I90" i="12" s="1"/>
  <c r="J90" i="12" s="1"/>
  <c r="E90" i="12"/>
  <c r="G93" i="12" l="1"/>
  <c r="I93" i="12" s="1"/>
  <c r="J93" i="12" s="1"/>
  <c r="G16" i="4"/>
  <c r="G13" i="4"/>
  <c r="G19" i="4"/>
  <c r="E53" i="12" l="1"/>
  <c r="G53" i="12" l="1"/>
  <c r="I53" i="12" s="1"/>
  <c r="J53" i="12" s="1"/>
  <c r="G63" i="12"/>
  <c r="I63" i="12" s="1"/>
  <c r="J63" i="12" s="1"/>
  <c r="E60" i="12"/>
  <c r="E56" i="12"/>
  <c r="E68" i="12"/>
  <c r="E54" i="12"/>
  <c r="G60" i="12"/>
  <c r="I60" i="12" s="1"/>
  <c r="J60" i="12" s="1"/>
  <c r="G68" i="12"/>
  <c r="I68" i="12" s="1"/>
  <c r="J68" i="12" s="1"/>
  <c r="E64" i="12"/>
  <c r="E66" i="12"/>
  <c r="G69" i="12"/>
  <c r="I69" i="12" s="1"/>
  <c r="J69" i="12" s="1"/>
  <c r="E52" i="12"/>
  <c r="E59" i="12"/>
  <c r="G61" i="12"/>
  <c r="I61" i="12" s="1"/>
  <c r="J61" i="12" s="1"/>
  <c r="G55" i="12"/>
  <c r="I55" i="12" s="1"/>
  <c r="J55" i="12" s="1"/>
  <c r="E58" i="12"/>
  <c r="G67" i="12"/>
  <c r="I67" i="12" s="1"/>
  <c r="J67" i="12" s="1"/>
  <c r="G59" i="12"/>
  <c r="I59" i="12" s="1"/>
  <c r="J59" i="12" s="1"/>
  <c r="G64" i="12"/>
  <c r="I64" i="12" s="1"/>
  <c r="J64" i="12" s="1"/>
  <c r="G66" i="12"/>
  <c r="I66" i="12" s="1"/>
  <c r="J66" i="12" s="1"/>
  <c r="E71" i="12"/>
  <c r="G57" i="12"/>
  <c r="I57" i="12" s="1"/>
  <c r="J57" i="12" s="1"/>
  <c r="E63" i="12"/>
  <c r="G70" i="12"/>
  <c r="I70" i="12" s="1"/>
  <c r="J70" i="12" s="1"/>
  <c r="E70" i="12"/>
  <c r="G71" i="12"/>
  <c r="I71" i="12" s="1"/>
  <c r="J71" i="12" s="1"/>
  <c r="G56" i="12"/>
  <c r="I56" i="12" s="1"/>
  <c r="J56" i="12" s="1"/>
  <c r="E62" i="12"/>
  <c r="G65" i="12"/>
  <c r="I65" i="12" s="1"/>
  <c r="J65" i="12" s="1"/>
  <c r="E69" i="12"/>
  <c r="G58" i="12"/>
  <c r="I58" i="12" s="1"/>
  <c r="J58" i="12" s="1"/>
  <c r="E65" i="12"/>
  <c r="E61" i="12"/>
  <c r="E55" i="12"/>
  <c r="E57" i="12"/>
  <c r="G62" i="12"/>
  <c r="I62" i="12" s="1"/>
  <c r="J62" i="12" s="1"/>
  <c r="E67" i="12"/>
  <c r="G52" i="12" l="1"/>
  <c r="I52" i="12" s="1"/>
  <c r="J52" i="12" s="1"/>
  <c r="G54" i="12"/>
  <c r="I54" i="12" s="1"/>
  <c r="J54" i="12" s="1"/>
  <c r="G13" i="3"/>
  <c r="G19" i="3"/>
  <c r="G16" i="3"/>
  <c r="E363" i="12" l="1"/>
  <c r="G362" i="12"/>
  <c r="I362" i="12" s="1"/>
  <c r="J362" i="12" s="1"/>
  <c r="E362" i="12"/>
  <c r="G360" i="12"/>
  <c r="I360" i="12" s="1"/>
  <c r="J360" i="12" s="1"/>
  <c r="E359" i="12"/>
  <c r="G298" i="12"/>
  <c r="I298" i="12" s="1"/>
  <c r="J298" i="12" s="1"/>
  <c r="E298" i="12"/>
  <c r="G297" i="12"/>
  <c r="I297" i="12" s="1"/>
  <c r="J297" i="12" s="1"/>
  <c r="E297" i="12"/>
  <c r="G296" i="12"/>
  <c r="I296" i="12" s="1"/>
  <c r="J296" i="12" s="1"/>
  <c r="E296" i="12"/>
  <c r="G295" i="12"/>
  <c r="I295" i="12" s="1"/>
  <c r="J295" i="12" s="1"/>
  <c r="E295" i="12"/>
  <c r="G294" i="12"/>
  <c r="I294" i="12" s="1"/>
  <c r="J294" i="12" s="1"/>
  <c r="E294" i="12"/>
  <c r="G293" i="12"/>
  <c r="I293" i="12" s="1"/>
  <c r="J293" i="12" s="1"/>
  <c r="E293" i="12"/>
  <c r="G291" i="12"/>
  <c r="I291" i="12" s="1"/>
  <c r="J291" i="12" s="1"/>
  <c r="E291" i="12"/>
  <c r="E290" i="12"/>
  <c r="G289" i="12"/>
  <c r="I289" i="12" s="1"/>
  <c r="J289" i="12" s="1"/>
  <c r="E289" i="12"/>
  <c r="G288" i="12"/>
  <c r="I288" i="12" s="1"/>
  <c r="J288" i="12" s="1"/>
  <c r="E288" i="12"/>
  <c r="G285" i="12"/>
  <c r="I285" i="12" s="1"/>
  <c r="J285" i="12" s="1"/>
  <c r="E285" i="12"/>
  <c r="E284" i="12"/>
  <c r="E360" i="12" l="1"/>
  <c r="G290" i="12"/>
  <c r="I290" i="12" s="1"/>
  <c r="J290" i="12" s="1"/>
  <c r="G351" i="12"/>
  <c r="I351" i="12" s="1"/>
  <c r="J351" i="12" s="1"/>
  <c r="E366" i="12"/>
  <c r="E287" i="12"/>
  <c r="G372" i="12"/>
  <c r="I372" i="12" s="1"/>
  <c r="J372" i="12" s="1"/>
  <c r="G366" i="12"/>
  <c r="I366" i="12" s="1"/>
  <c r="J366" i="12" s="1"/>
  <c r="E367" i="12"/>
  <c r="G367" i="12"/>
  <c r="I367" i="12" s="1"/>
  <c r="J367" i="12" s="1"/>
  <c r="G368" i="12"/>
  <c r="I368" i="12" s="1"/>
  <c r="J368" i="12" s="1"/>
  <c r="E368" i="12"/>
  <c r="E361" i="12"/>
  <c r="G361" i="12"/>
  <c r="I361" i="12" s="1"/>
  <c r="J361" i="12" s="1"/>
  <c r="G292" i="12"/>
  <c r="I292" i="12" s="1"/>
  <c r="J292" i="12" s="1"/>
  <c r="E292" i="12"/>
  <c r="G229" i="12"/>
  <c r="I229" i="12" s="1"/>
  <c r="J229" i="12" s="1"/>
  <c r="G197" i="12"/>
  <c r="I197" i="12" s="1"/>
  <c r="J197" i="12" s="1"/>
  <c r="E197" i="12"/>
  <c r="G131" i="12"/>
  <c r="I131" i="12" s="1"/>
  <c r="J131" i="12" s="1"/>
  <c r="E129" i="12"/>
  <c r="G129" i="12"/>
  <c r="I129" i="12" s="1"/>
  <c r="J129" i="12" s="1"/>
  <c r="E130" i="12"/>
  <c r="G130" i="12"/>
  <c r="I130" i="12" s="1"/>
  <c r="J130" i="12" s="1"/>
  <c r="G127" i="12"/>
  <c r="I127" i="12" s="1"/>
  <c r="J127" i="12" s="1"/>
  <c r="E107" i="12"/>
  <c r="G107" i="12"/>
  <c r="I107" i="12" s="1"/>
  <c r="J107" i="12" s="1"/>
  <c r="E282" i="12"/>
  <c r="E358" i="12"/>
  <c r="G355" i="12"/>
  <c r="I355" i="12" s="1"/>
  <c r="J355" i="12" s="1"/>
  <c r="E356" i="12"/>
  <c r="G357" i="12"/>
  <c r="I357" i="12" s="1"/>
  <c r="J357" i="12" s="1"/>
  <c r="G363" i="12"/>
  <c r="I363" i="12" s="1"/>
  <c r="J363" i="12" s="1"/>
  <c r="G282" i="12"/>
  <c r="I282" i="12" s="1"/>
  <c r="J282" i="12" s="1"/>
  <c r="G359" i="12"/>
  <c r="I359" i="12" s="1"/>
  <c r="J359" i="12" s="1"/>
  <c r="G286" i="12"/>
  <c r="I286" i="12" s="1"/>
  <c r="J286" i="12" s="1"/>
  <c r="E283" i="12"/>
  <c r="E286" i="12"/>
  <c r="G287" i="12"/>
  <c r="I287" i="12" s="1"/>
  <c r="J287" i="12" s="1"/>
  <c r="E279" i="12"/>
  <c r="G284" i="12"/>
  <c r="I284" i="12" s="1"/>
  <c r="J284" i="12" s="1"/>
  <c r="E339" i="12"/>
  <c r="G356" i="12"/>
  <c r="I356" i="12" s="1"/>
  <c r="J356" i="12" s="1"/>
  <c r="E280" i="12"/>
  <c r="G281" i="12"/>
  <c r="I281" i="12" s="1"/>
  <c r="J281" i="12" s="1"/>
  <c r="G283" i="12"/>
  <c r="I283" i="12" s="1"/>
  <c r="J283" i="12" s="1"/>
  <c r="E234" i="12"/>
  <c r="G272" i="12"/>
  <c r="I272" i="12" s="1"/>
  <c r="J272" i="12" s="1"/>
  <c r="E195" i="12"/>
  <c r="G276" i="12"/>
  <c r="I276" i="12" s="1"/>
  <c r="J276" i="12" s="1"/>
  <c r="G340" i="12"/>
  <c r="I340" i="12" s="1"/>
  <c r="J340" i="12" s="1"/>
  <c r="E357" i="12"/>
  <c r="G236" i="12"/>
  <c r="I236" i="12" s="1"/>
  <c r="J236" i="12" s="1"/>
  <c r="G280" i="12"/>
  <c r="I280" i="12" s="1"/>
  <c r="J280" i="12" s="1"/>
  <c r="G234" i="12"/>
  <c r="I234" i="12" s="1"/>
  <c r="J234" i="12" s="1"/>
  <c r="E269" i="12"/>
  <c r="E281" i="12"/>
  <c r="G103" i="12"/>
  <c r="I103" i="12" s="1"/>
  <c r="J103" i="12" s="1"/>
  <c r="G335" i="12"/>
  <c r="I335" i="12" s="1"/>
  <c r="J335" i="12" s="1"/>
  <c r="E271" i="12"/>
  <c r="G278" i="12"/>
  <c r="I278" i="12" s="1"/>
  <c r="J278" i="12" s="1"/>
  <c r="G347" i="12"/>
  <c r="I347" i="12" s="1"/>
  <c r="J347" i="12" s="1"/>
  <c r="G232" i="12"/>
  <c r="I232" i="12" s="1"/>
  <c r="J232" i="12" s="1"/>
  <c r="E270" i="12"/>
  <c r="G336" i="12"/>
  <c r="I336" i="12" s="1"/>
  <c r="J336" i="12" s="1"/>
  <c r="E342" i="12"/>
  <c r="G274" i="12"/>
  <c r="I274" i="12" s="1"/>
  <c r="J274" i="12" s="1"/>
  <c r="E278" i="12"/>
  <c r="E343" i="12"/>
  <c r="E349" i="12"/>
  <c r="G353" i="12"/>
  <c r="I353" i="12" s="1"/>
  <c r="J353" i="12" s="1"/>
  <c r="E353" i="12"/>
  <c r="E233" i="12"/>
  <c r="E86" i="12"/>
  <c r="E341" i="12"/>
  <c r="G342" i="12"/>
  <c r="I342" i="12" s="1"/>
  <c r="J342" i="12" s="1"/>
  <c r="G343" i="12"/>
  <c r="I343" i="12" s="1"/>
  <c r="J343" i="12" s="1"/>
  <c r="E345" i="12"/>
  <c r="E346" i="12"/>
  <c r="E348" i="12"/>
  <c r="G349" i="12"/>
  <c r="I349" i="12" s="1"/>
  <c r="J349" i="12" s="1"/>
  <c r="G350" i="12"/>
  <c r="I350" i="12" s="1"/>
  <c r="J350" i="12" s="1"/>
  <c r="E350" i="12"/>
  <c r="E351" i="12"/>
  <c r="E352" i="12"/>
  <c r="G352" i="12"/>
  <c r="I352" i="12" s="1"/>
  <c r="J352" i="12" s="1"/>
  <c r="G354" i="12"/>
  <c r="I354" i="12" s="1"/>
  <c r="J354" i="12" s="1"/>
  <c r="E354" i="12"/>
  <c r="E355" i="12"/>
  <c r="G198" i="12"/>
  <c r="I198" i="12" s="1"/>
  <c r="J198" i="12" s="1"/>
  <c r="E231" i="12"/>
  <c r="G348" i="12"/>
  <c r="I348" i="12" s="1"/>
  <c r="J348" i="12" s="1"/>
  <c r="E146" i="12"/>
  <c r="G341" i="12"/>
  <c r="I341" i="12" s="1"/>
  <c r="J341" i="12" s="1"/>
  <c r="E338" i="12"/>
  <c r="G227" i="12"/>
  <c r="I227" i="12" s="1"/>
  <c r="J227" i="12" s="1"/>
  <c r="G231" i="12"/>
  <c r="I231" i="12" s="1"/>
  <c r="J231" i="12" s="1"/>
  <c r="G269" i="12"/>
  <c r="I269" i="12" s="1"/>
  <c r="J269" i="12" s="1"/>
  <c r="E272" i="12"/>
  <c r="E274" i="12"/>
  <c r="G275" i="12"/>
  <c r="I275" i="12" s="1"/>
  <c r="J275" i="12" s="1"/>
  <c r="E275" i="12"/>
  <c r="G264" i="12"/>
  <c r="I264" i="12" s="1"/>
  <c r="J264" i="12" s="1"/>
  <c r="E333" i="12"/>
  <c r="E336" i="12"/>
  <c r="E337" i="12"/>
  <c r="G344" i="12"/>
  <c r="I344" i="12" s="1"/>
  <c r="J344" i="12" s="1"/>
  <c r="E276" i="12"/>
  <c r="G371" i="12"/>
  <c r="I371" i="12" s="1"/>
  <c r="J371" i="12" s="1"/>
  <c r="E196" i="12"/>
  <c r="G267" i="12"/>
  <c r="I267" i="12" s="1"/>
  <c r="J267" i="12" s="1"/>
  <c r="E268" i="12"/>
  <c r="G277" i="12"/>
  <c r="I277" i="12" s="1"/>
  <c r="J277" i="12" s="1"/>
  <c r="E277" i="12"/>
  <c r="G184" i="12"/>
  <c r="I184" i="12" s="1"/>
  <c r="J184" i="12" s="1"/>
  <c r="G195" i="12"/>
  <c r="I195" i="12" s="1"/>
  <c r="J195" i="12" s="1"/>
  <c r="E198" i="12"/>
  <c r="G262" i="12"/>
  <c r="I262" i="12" s="1"/>
  <c r="J262" i="12" s="1"/>
  <c r="E340" i="12"/>
  <c r="G369" i="12"/>
  <c r="I369" i="12" s="1"/>
  <c r="J369" i="12" s="1"/>
  <c r="E369" i="12"/>
  <c r="G268" i="12"/>
  <c r="I268" i="12" s="1"/>
  <c r="J268" i="12" s="1"/>
  <c r="G332" i="12"/>
  <c r="I332" i="12" s="1"/>
  <c r="J332" i="12" s="1"/>
  <c r="E332" i="12"/>
  <c r="G333" i="12"/>
  <c r="I333" i="12" s="1"/>
  <c r="J333" i="12" s="1"/>
  <c r="G334" i="12"/>
  <c r="I334" i="12" s="1"/>
  <c r="J334" i="12" s="1"/>
  <c r="E334" i="12"/>
  <c r="E335" i="12"/>
  <c r="G338" i="12"/>
  <c r="I338" i="12" s="1"/>
  <c r="J338" i="12" s="1"/>
  <c r="G346" i="12"/>
  <c r="I346" i="12" s="1"/>
  <c r="J346" i="12" s="1"/>
  <c r="G370" i="12"/>
  <c r="I370" i="12" s="1"/>
  <c r="J370" i="12" s="1"/>
  <c r="E371" i="12"/>
  <c r="E372" i="12"/>
  <c r="G233" i="12"/>
  <c r="I233" i="12" s="1"/>
  <c r="J233" i="12" s="1"/>
  <c r="E235" i="12"/>
  <c r="E364" i="12"/>
  <c r="G365" i="12"/>
  <c r="I365" i="12" s="1"/>
  <c r="J365" i="12" s="1"/>
  <c r="E370" i="12"/>
  <c r="G104" i="12"/>
  <c r="I104" i="12" s="1"/>
  <c r="J104" i="12" s="1"/>
  <c r="G271" i="12"/>
  <c r="I271" i="12" s="1"/>
  <c r="J271" i="12" s="1"/>
  <c r="E344" i="12"/>
  <c r="G345" i="12"/>
  <c r="I345" i="12" s="1"/>
  <c r="J345" i="12" s="1"/>
  <c r="E347" i="12"/>
  <c r="G364" i="12"/>
  <c r="I364" i="12" s="1"/>
  <c r="J364" i="12" s="1"/>
  <c r="E365" i="12"/>
  <c r="G230" i="12"/>
  <c r="I230" i="12" s="1"/>
  <c r="J230" i="12" s="1"/>
  <c r="G219" i="12"/>
  <c r="I219" i="12" s="1"/>
  <c r="J219" i="12" s="1"/>
  <c r="E220" i="12"/>
  <c r="E222" i="12"/>
  <c r="G235" i="12"/>
  <c r="I235" i="12" s="1"/>
  <c r="J235" i="12" s="1"/>
  <c r="E236" i="12"/>
  <c r="G260" i="12"/>
  <c r="I260" i="12" s="1"/>
  <c r="J260" i="12" s="1"/>
  <c r="E260" i="12"/>
  <c r="E261" i="12"/>
  <c r="E262" i="12"/>
  <c r="E263" i="12"/>
  <c r="E264" i="12"/>
  <c r="E265" i="12"/>
  <c r="G265" i="12"/>
  <c r="I265" i="12" s="1"/>
  <c r="J265" i="12" s="1"/>
  <c r="E266" i="12"/>
  <c r="E267" i="12"/>
  <c r="E273" i="12"/>
  <c r="E139" i="12"/>
  <c r="G266" i="12"/>
  <c r="I266" i="12" s="1"/>
  <c r="J266" i="12" s="1"/>
  <c r="G273" i="12"/>
  <c r="I273" i="12" s="1"/>
  <c r="J273" i="12" s="1"/>
  <c r="G263" i="12"/>
  <c r="I263" i="12" s="1"/>
  <c r="J263" i="12" s="1"/>
  <c r="G172" i="12"/>
  <c r="I172" i="12" s="1"/>
  <c r="J172" i="12" s="1"/>
  <c r="E228" i="12"/>
  <c r="E232" i="12"/>
  <c r="G173" i="12"/>
  <c r="I173" i="12" s="1"/>
  <c r="J173" i="12" s="1"/>
  <c r="E184" i="12"/>
  <c r="E219" i="12"/>
  <c r="G224" i="12"/>
  <c r="I224" i="12" s="1"/>
  <c r="J224" i="12" s="1"/>
  <c r="G225" i="12"/>
  <c r="I225" i="12" s="1"/>
  <c r="J225" i="12" s="1"/>
  <c r="G102" i="12"/>
  <c r="I102" i="12" s="1"/>
  <c r="J102" i="12" s="1"/>
  <c r="E103" i="12"/>
  <c r="E176" i="12"/>
  <c r="G221" i="12"/>
  <c r="I221" i="12" s="1"/>
  <c r="J221" i="12" s="1"/>
  <c r="E135" i="12"/>
  <c r="E136" i="12"/>
  <c r="G143" i="12"/>
  <c r="I143" i="12" s="1"/>
  <c r="J143" i="12" s="1"/>
  <c r="E144" i="12"/>
  <c r="G147" i="12"/>
  <c r="I147" i="12" s="1"/>
  <c r="J147" i="12" s="1"/>
  <c r="E147" i="12"/>
  <c r="E173" i="12"/>
  <c r="G174" i="12"/>
  <c r="I174" i="12" s="1"/>
  <c r="J174" i="12" s="1"/>
  <c r="E174" i="12"/>
  <c r="E175" i="12"/>
  <c r="G176" i="12"/>
  <c r="I176" i="12" s="1"/>
  <c r="J176" i="12" s="1"/>
  <c r="E177" i="12"/>
  <c r="G179" i="12"/>
  <c r="I179" i="12" s="1"/>
  <c r="J179" i="12" s="1"/>
  <c r="E179" i="12"/>
  <c r="E180" i="12"/>
  <c r="G181" i="12"/>
  <c r="I181" i="12" s="1"/>
  <c r="J181" i="12" s="1"/>
  <c r="E183" i="12"/>
  <c r="G187" i="12"/>
  <c r="I187" i="12" s="1"/>
  <c r="J187" i="12" s="1"/>
  <c r="E187" i="12"/>
  <c r="G189" i="12"/>
  <c r="I189" i="12" s="1"/>
  <c r="J189" i="12" s="1"/>
  <c r="E192" i="12"/>
  <c r="G193" i="12"/>
  <c r="I193" i="12" s="1"/>
  <c r="J193" i="12" s="1"/>
  <c r="E193" i="12"/>
  <c r="E194" i="12"/>
  <c r="E218" i="12"/>
  <c r="G220" i="12"/>
  <c r="I220" i="12" s="1"/>
  <c r="J220" i="12" s="1"/>
  <c r="E221" i="12"/>
  <c r="G222" i="12"/>
  <c r="I222" i="12" s="1"/>
  <c r="J222" i="12" s="1"/>
  <c r="G223" i="12"/>
  <c r="I223" i="12" s="1"/>
  <c r="J223" i="12" s="1"/>
  <c r="E223" i="12"/>
  <c r="E224" i="12"/>
  <c r="E225" i="12"/>
  <c r="G226" i="12"/>
  <c r="I226" i="12" s="1"/>
  <c r="J226" i="12" s="1"/>
  <c r="E226" i="12"/>
  <c r="E227" i="12"/>
  <c r="G228" i="12"/>
  <c r="I228" i="12" s="1"/>
  <c r="J228" i="12" s="1"/>
  <c r="E229" i="12"/>
  <c r="E178" i="12"/>
  <c r="G191" i="12"/>
  <c r="I191" i="12" s="1"/>
  <c r="J191" i="12" s="1"/>
  <c r="G79" i="12"/>
  <c r="I79" i="12" s="1"/>
  <c r="J79" i="12" s="1"/>
  <c r="G106" i="12"/>
  <c r="I106" i="12" s="1"/>
  <c r="J106" i="12" s="1"/>
  <c r="E111" i="12"/>
  <c r="G105" i="12"/>
  <c r="I105" i="12" s="1"/>
  <c r="J105" i="12" s="1"/>
  <c r="E105" i="12"/>
  <c r="E189" i="12"/>
  <c r="E131" i="12"/>
  <c r="E169" i="12"/>
  <c r="G170" i="12"/>
  <c r="I170" i="12" s="1"/>
  <c r="J170" i="12" s="1"/>
  <c r="G171" i="12"/>
  <c r="I171" i="12" s="1"/>
  <c r="J171" i="12" s="1"/>
  <c r="E171" i="12"/>
  <c r="G178" i="12"/>
  <c r="I178" i="12" s="1"/>
  <c r="J178" i="12" s="1"/>
  <c r="G146" i="12"/>
  <c r="I146" i="12" s="1"/>
  <c r="J146" i="12" s="1"/>
  <c r="G169" i="12"/>
  <c r="I169" i="12" s="1"/>
  <c r="J169" i="12" s="1"/>
  <c r="G175" i="12"/>
  <c r="I175" i="12" s="1"/>
  <c r="J175" i="12" s="1"/>
  <c r="E186" i="12"/>
  <c r="E181" i="12"/>
  <c r="G182" i="12"/>
  <c r="I182" i="12" s="1"/>
  <c r="J182" i="12" s="1"/>
  <c r="E182" i="12"/>
  <c r="G185" i="12"/>
  <c r="I185" i="12" s="1"/>
  <c r="J185" i="12" s="1"/>
  <c r="E185" i="12"/>
  <c r="E188" i="12"/>
  <c r="E190" i="12"/>
  <c r="G192" i="12"/>
  <c r="I192" i="12" s="1"/>
  <c r="J192" i="12" s="1"/>
  <c r="G136" i="12"/>
  <c r="I136" i="12" s="1"/>
  <c r="J136" i="12" s="1"/>
  <c r="G144" i="12"/>
  <c r="I144" i="12" s="1"/>
  <c r="J144" i="12" s="1"/>
  <c r="E170" i="12"/>
  <c r="G177" i="12"/>
  <c r="I177" i="12" s="1"/>
  <c r="J177" i="12" s="1"/>
  <c r="G180" i="12"/>
  <c r="I180" i="12" s="1"/>
  <c r="J180" i="12" s="1"/>
  <c r="G186" i="12"/>
  <c r="I186" i="12" s="1"/>
  <c r="J186" i="12" s="1"/>
  <c r="E191" i="12"/>
  <c r="G194" i="12"/>
  <c r="I194" i="12" s="1"/>
  <c r="J194" i="12" s="1"/>
  <c r="G196" i="12"/>
  <c r="I196" i="12" s="1"/>
  <c r="J196" i="12" s="1"/>
  <c r="G183" i="12"/>
  <c r="I183" i="12" s="1"/>
  <c r="J183" i="12" s="1"/>
  <c r="G188" i="12"/>
  <c r="I188" i="12" s="1"/>
  <c r="J188" i="12" s="1"/>
  <c r="G190" i="12"/>
  <c r="I190" i="12" s="1"/>
  <c r="J190" i="12" s="1"/>
  <c r="E172" i="12"/>
  <c r="G132" i="12"/>
  <c r="I132" i="12" s="1"/>
  <c r="J132" i="12" s="1"/>
  <c r="G133" i="12"/>
  <c r="I133" i="12" s="1"/>
  <c r="J133" i="12" s="1"/>
  <c r="E133" i="12"/>
  <c r="G134" i="12"/>
  <c r="I134" i="12" s="1"/>
  <c r="J134" i="12" s="1"/>
  <c r="G137" i="12"/>
  <c r="I137" i="12" s="1"/>
  <c r="J137" i="12" s="1"/>
  <c r="E137" i="12"/>
  <c r="G140" i="12"/>
  <c r="I140" i="12" s="1"/>
  <c r="J140" i="12" s="1"/>
  <c r="E102" i="12"/>
  <c r="E127" i="12"/>
  <c r="E128" i="12"/>
  <c r="E132" i="12"/>
  <c r="E134" i="12"/>
  <c r="G135" i="12"/>
  <c r="I135" i="12" s="1"/>
  <c r="J135" i="12" s="1"/>
  <c r="G138" i="12"/>
  <c r="I138" i="12" s="1"/>
  <c r="J138" i="12" s="1"/>
  <c r="E138" i="12"/>
  <c r="G139" i="12"/>
  <c r="I139" i="12" s="1"/>
  <c r="J139" i="12" s="1"/>
  <c r="E141" i="12"/>
  <c r="G142" i="12"/>
  <c r="I142" i="12" s="1"/>
  <c r="J142" i="12" s="1"/>
  <c r="E142" i="12"/>
  <c r="E143" i="12"/>
  <c r="G145" i="12"/>
  <c r="I145" i="12" s="1"/>
  <c r="J145" i="12" s="1"/>
  <c r="E145" i="12"/>
  <c r="G148" i="12"/>
  <c r="I148" i="12" s="1"/>
  <c r="J148" i="12" s="1"/>
  <c r="E140" i="12"/>
  <c r="G141" i="12"/>
  <c r="I141" i="12" s="1"/>
  <c r="J141" i="12" s="1"/>
  <c r="E148" i="12"/>
  <c r="G78" i="12"/>
  <c r="I78" i="12" s="1"/>
  <c r="J78" i="12" s="1"/>
  <c r="G110" i="12"/>
  <c r="I110" i="12" s="1"/>
  <c r="J110" i="12" s="1"/>
  <c r="G109" i="12"/>
  <c r="I109" i="12" s="1"/>
  <c r="J109" i="12" s="1"/>
  <c r="E109" i="12"/>
  <c r="E106" i="12"/>
  <c r="G89" i="12"/>
  <c r="I89" i="12" s="1"/>
  <c r="J89" i="12" s="1"/>
  <c r="G101" i="12"/>
  <c r="I101" i="12" s="1"/>
  <c r="J101" i="12" s="1"/>
  <c r="E101" i="12"/>
  <c r="G111" i="12"/>
  <c r="I111" i="12" s="1"/>
  <c r="J111" i="12" s="1"/>
  <c r="G108" i="12"/>
  <c r="I108" i="12" s="1"/>
  <c r="J108" i="12" s="1"/>
  <c r="E108" i="12"/>
  <c r="G76" i="12"/>
  <c r="I76" i="12" s="1"/>
  <c r="J76" i="12" s="1"/>
  <c r="E76" i="12"/>
  <c r="G88" i="12"/>
  <c r="I88" i="12" s="1"/>
  <c r="J88" i="12" s="1"/>
  <c r="E110" i="12"/>
  <c r="E104" i="12"/>
  <c r="E79" i="12"/>
  <c r="G83" i="12"/>
  <c r="I83" i="12" s="1"/>
  <c r="J83" i="12" s="1"/>
  <c r="E83" i="12"/>
  <c r="E88" i="12"/>
  <c r="G80" i="12"/>
  <c r="I80" i="12" s="1"/>
  <c r="J80" i="12" s="1"/>
  <c r="G81" i="12"/>
  <c r="I81" i="12" s="1"/>
  <c r="J81" i="12" s="1"/>
  <c r="E81" i="12"/>
  <c r="G82" i="12"/>
  <c r="I82" i="12" s="1"/>
  <c r="J82" i="12" s="1"/>
  <c r="G86" i="12"/>
  <c r="I86" i="12" s="1"/>
  <c r="J86" i="12" s="1"/>
  <c r="E80" i="12"/>
  <c r="E84" i="12"/>
  <c r="E77" i="12"/>
  <c r="G75" i="12"/>
  <c r="I75" i="12" s="1"/>
  <c r="J75" i="12" s="1"/>
  <c r="E78" i="12"/>
  <c r="E85" i="12"/>
  <c r="E75" i="12"/>
  <c r="G77" i="12"/>
  <c r="I77" i="12" s="1"/>
  <c r="J77" i="12" s="1"/>
  <c r="G84" i="12"/>
  <c r="I84" i="12" s="1"/>
  <c r="J84" i="12" s="1"/>
  <c r="G87" i="12"/>
  <c r="I87" i="12" s="1"/>
  <c r="J87" i="12" s="1"/>
  <c r="E87" i="12"/>
  <c r="E89" i="12"/>
  <c r="G85" i="12"/>
  <c r="I85" i="12" s="1"/>
  <c r="J85" i="12" s="1"/>
  <c r="J98" i="12" l="1"/>
  <c r="J328" i="12"/>
  <c r="J215" i="12"/>
  <c r="J124" i="12"/>
  <c r="G13" i="10"/>
  <c r="E331" i="12"/>
  <c r="G16" i="10"/>
  <c r="G331" i="12"/>
  <c r="I331" i="12" s="1"/>
  <c r="J331" i="12" s="1"/>
  <c r="J417" i="12" s="1"/>
  <c r="G19" i="10"/>
  <c r="G358" i="12"/>
  <c r="I358" i="12" s="1"/>
  <c r="J358" i="12" s="1"/>
  <c r="G339" i="12"/>
  <c r="I339" i="12" s="1"/>
  <c r="J339" i="12" s="1"/>
  <c r="G337" i="12"/>
  <c r="I337" i="12" s="1"/>
  <c r="J337" i="12" s="1"/>
  <c r="G12" i="9"/>
  <c r="G259" i="12"/>
  <c r="I259" i="12" s="1"/>
  <c r="J259" i="12" s="1"/>
  <c r="G18" i="9"/>
  <c r="E259" i="12"/>
  <c r="G15" i="9"/>
  <c r="G279" i="12"/>
  <c r="I279" i="12" s="1"/>
  <c r="J279" i="12" s="1"/>
  <c r="G270" i="12"/>
  <c r="I270" i="12" s="1"/>
  <c r="J270" i="12" s="1"/>
  <c r="G261" i="12"/>
  <c r="I261" i="12" s="1"/>
  <c r="J261" i="12" s="1"/>
  <c r="G218" i="12"/>
  <c r="G215" i="12"/>
  <c r="E215" i="12"/>
  <c r="E166" i="12"/>
  <c r="G128" i="12"/>
  <c r="E124" i="12"/>
  <c r="G124" i="12"/>
  <c r="G98" i="12"/>
  <c r="G15" i="7"/>
  <c r="G18" i="7"/>
  <c r="G18" i="8"/>
  <c r="G12" i="7"/>
  <c r="G12" i="5"/>
  <c r="G17" i="6"/>
  <c r="G20" i="6"/>
  <c r="G15" i="5"/>
  <c r="G18" i="5"/>
  <c r="G18" i="4"/>
  <c r="G14" i="6"/>
  <c r="G19" i="12"/>
  <c r="I19" i="12" s="1"/>
  <c r="J19" i="12" s="1"/>
  <c r="E19" i="12"/>
  <c r="G18" i="12"/>
  <c r="I18" i="12" s="1"/>
  <c r="J18" i="12" s="1"/>
  <c r="E18" i="12"/>
  <c r="G17" i="12"/>
  <c r="I17" i="12" s="1"/>
  <c r="J17" i="12" s="1"/>
  <c r="E17" i="12"/>
  <c r="G13" i="12"/>
  <c r="I13" i="12" s="1"/>
  <c r="J13" i="12" s="1"/>
  <c r="E13" i="12"/>
  <c r="G12" i="12"/>
  <c r="I12" i="12" s="1"/>
  <c r="J12" i="12" s="1"/>
  <c r="E12" i="12"/>
  <c r="G16" i="12"/>
  <c r="I16" i="12" s="1"/>
  <c r="J16" i="12" s="1"/>
  <c r="E16" i="12"/>
  <c r="G15" i="12"/>
  <c r="I15" i="12" s="1"/>
  <c r="J15" i="12" s="1"/>
  <c r="E15" i="12"/>
  <c r="G14" i="12"/>
  <c r="I14" i="12" s="1"/>
  <c r="J14" i="12" s="1"/>
  <c r="E14" i="12"/>
  <c r="G51" i="12"/>
  <c r="I51" i="12" s="1"/>
  <c r="J51" i="12" s="1"/>
  <c r="E51" i="12"/>
  <c r="G44" i="12"/>
  <c r="I44" i="12" s="1"/>
  <c r="J44" i="12" s="1"/>
  <c r="E44" i="12"/>
  <c r="E30" i="12"/>
  <c r="G23" i="12"/>
  <c r="I23" i="12" s="1"/>
  <c r="J23" i="12" s="1"/>
  <c r="E23" i="12"/>
  <c r="G22" i="12"/>
  <c r="I22" i="12" s="1"/>
  <c r="J22" i="12" s="1"/>
  <c r="E22" i="12"/>
  <c r="G50" i="12"/>
  <c r="I50" i="12" s="1"/>
  <c r="J50" i="12" s="1"/>
  <c r="E50" i="12"/>
  <c r="G49" i="12"/>
  <c r="I49" i="12" s="1"/>
  <c r="J49" i="12" s="1"/>
  <c r="E49" i="12"/>
  <c r="G27" i="12"/>
  <c r="I27" i="12" s="1"/>
  <c r="J27" i="12" s="1"/>
  <c r="E27" i="12"/>
  <c r="G26" i="12"/>
  <c r="I26" i="12" s="1"/>
  <c r="J26" i="12" s="1"/>
  <c r="E26" i="12"/>
  <c r="G25" i="12"/>
  <c r="I25" i="12" s="1"/>
  <c r="J25" i="12" s="1"/>
  <c r="E25" i="12"/>
  <c r="G21" i="12"/>
  <c r="I21" i="12" s="1"/>
  <c r="J21" i="12" s="1"/>
  <c r="E21" i="12"/>
  <c r="G20" i="12"/>
  <c r="I20" i="12" s="1"/>
  <c r="J20" i="12" s="1"/>
  <c r="E20" i="12"/>
  <c r="G43" i="12"/>
  <c r="I43" i="12" s="1"/>
  <c r="J43" i="12" s="1"/>
  <c r="G36" i="12"/>
  <c r="I36" i="12" s="1"/>
  <c r="J36" i="12" s="1"/>
  <c r="E36" i="12"/>
  <c r="G31" i="12"/>
  <c r="I31" i="12" s="1"/>
  <c r="J31" i="12" s="1"/>
  <c r="E31" i="12"/>
  <c r="G45" i="12"/>
  <c r="I45" i="12" s="1"/>
  <c r="J45" i="12" s="1"/>
  <c r="G41" i="12"/>
  <c r="I41" i="12" s="1"/>
  <c r="J41" i="12" s="1"/>
  <c r="E41" i="12"/>
  <c r="G34" i="12"/>
  <c r="I34" i="12" s="1"/>
  <c r="J34" i="12" s="1"/>
  <c r="E34" i="12"/>
  <c r="G33" i="12"/>
  <c r="I33" i="12" s="1"/>
  <c r="J33" i="12" s="1"/>
  <c r="E33" i="12"/>
  <c r="G32" i="12"/>
  <c r="I32" i="12" s="1"/>
  <c r="J32" i="12" s="1"/>
  <c r="E32" i="12"/>
  <c r="G24" i="12"/>
  <c r="I24" i="12" s="1"/>
  <c r="J24" i="12" s="1"/>
  <c r="E24" i="12"/>
  <c r="G40" i="12"/>
  <c r="I40" i="12" s="1"/>
  <c r="J40" i="12" s="1"/>
  <c r="E40" i="12"/>
  <c r="E39" i="12"/>
  <c r="G38" i="12"/>
  <c r="I38" i="12" s="1"/>
  <c r="J38" i="12" s="1"/>
  <c r="E38" i="12"/>
  <c r="G37" i="12"/>
  <c r="I37" i="12" s="1"/>
  <c r="J37" i="12" s="1"/>
  <c r="E37" i="12"/>
  <c r="G28" i="12"/>
  <c r="I28" i="12" s="1"/>
  <c r="J28" i="12" s="1"/>
  <c r="E28" i="12"/>
  <c r="G48" i="12"/>
  <c r="I48" i="12" s="1"/>
  <c r="J48" i="12" s="1"/>
  <c r="E48" i="12"/>
  <c r="G47" i="12"/>
  <c r="I47" i="12" s="1"/>
  <c r="J47" i="12" s="1"/>
  <c r="E47" i="12"/>
  <c r="G46" i="12"/>
  <c r="I46" i="12" s="1"/>
  <c r="J46" i="12" s="1"/>
  <c r="E46" i="12"/>
  <c r="G42" i="12"/>
  <c r="I42" i="12" s="1"/>
  <c r="J42" i="12" s="1"/>
  <c r="E42" i="12"/>
  <c r="G166" i="12" l="1"/>
  <c r="I128" i="12"/>
  <c r="J128" i="12" s="1"/>
  <c r="J166" i="12" s="1"/>
  <c r="G256" i="12"/>
  <c r="I218" i="12"/>
  <c r="J218" i="12" s="1"/>
  <c r="J256" i="12" s="1"/>
  <c r="G17" i="5"/>
  <c r="G17" i="8"/>
  <c r="G14" i="5"/>
  <c r="G17" i="7"/>
  <c r="G17" i="9"/>
  <c r="G18" i="10"/>
  <c r="G19" i="6"/>
  <c r="G14" i="7"/>
  <c r="G17" i="4"/>
  <c r="G16" i="6"/>
  <c r="G11" i="5"/>
  <c r="G13" i="6"/>
  <c r="G11" i="7"/>
  <c r="I98" i="12"/>
  <c r="I124" i="12"/>
  <c r="I215" i="12"/>
  <c r="I417" i="12"/>
  <c r="G417" i="12"/>
  <c r="G328" i="12"/>
  <c r="I328" i="12"/>
  <c r="I256" i="12"/>
  <c r="I166" i="12"/>
  <c r="G30" i="12"/>
  <c r="I30" i="12" s="1"/>
  <c r="J30" i="12" s="1"/>
  <c r="G11" i="12"/>
  <c r="I11" i="12" s="1"/>
  <c r="J11" i="12" s="1"/>
  <c r="E11" i="12"/>
  <c r="E35" i="12"/>
  <c r="G35" i="12"/>
  <c r="I35" i="12" s="1"/>
  <c r="J35" i="12" s="1"/>
  <c r="E29" i="12"/>
  <c r="G29" i="12"/>
  <c r="I29" i="12" s="1"/>
  <c r="J29" i="12" s="1"/>
  <c r="G39" i="12" l="1"/>
  <c r="G18" i="3"/>
  <c r="G17" i="3" s="1"/>
  <c r="G72" i="12" l="1"/>
  <c r="G419" i="12" s="1"/>
  <c r="I39" i="12"/>
  <c r="I72" i="12" l="1"/>
  <c r="I419" i="12" s="1"/>
  <c r="J39" i="12"/>
  <c r="J72" i="12" s="1"/>
  <c r="J419" i="12" s="1"/>
  <c r="E45" i="12"/>
  <c r="E43" i="12"/>
  <c r="E72" i="12" s="1"/>
  <c r="G15" i="3"/>
  <c r="G12" i="3"/>
  <c r="G11" i="3" s="1"/>
  <c r="G14" i="3" l="1"/>
  <c r="G12" i="4"/>
  <c r="G11" i="4" s="1"/>
  <c r="G15" i="4"/>
  <c r="G14" i="4" s="1"/>
  <c r="E82" i="12"/>
  <c r="E98" i="12" s="1"/>
  <c r="G15" i="8" l="1"/>
  <c r="E230" i="12"/>
  <c r="E256" i="12"/>
  <c r="G12" i="8"/>
  <c r="G11" i="8" s="1"/>
  <c r="G14" i="8" l="1"/>
  <c r="G16" i="9" l="1"/>
  <c r="E310" i="12"/>
  <c r="E328" i="12"/>
  <c r="G13" i="9"/>
  <c r="G11" i="9" s="1"/>
  <c r="G14" i="9" l="1"/>
  <c r="E406" i="12"/>
  <c r="E417" i="12" s="1"/>
  <c r="E419" i="12" s="1"/>
  <c r="G14" i="10"/>
  <c r="E416" i="12"/>
  <c r="G17" i="10"/>
  <c r="G15" i="10" l="1"/>
  <c r="G12" i="10"/>
</calcChain>
</file>

<file path=xl/sharedStrings.xml><?xml version="1.0" encoding="utf-8"?>
<sst xmlns="http://schemas.openxmlformats.org/spreadsheetml/2006/main" count="45330" uniqueCount="10018">
  <si>
    <t>DISTRITO</t>
  </si>
  <si>
    <t>REGIONAL</t>
  </si>
  <si>
    <t>MUNICIPIO</t>
  </si>
  <si>
    <t>PROVINCIA</t>
  </si>
  <si>
    <t>MATRICULA</t>
  </si>
  <si>
    <t xml:space="preserve">NOMBRE CENTRO EDUCATIVO  </t>
  </si>
  <si>
    <t>CÓDIGO CENTRO</t>
  </si>
  <si>
    <t>TIPO LOTE</t>
  </si>
  <si>
    <t>LOTE</t>
  </si>
  <si>
    <t>08947</t>
  </si>
  <si>
    <t>09</t>
  </si>
  <si>
    <t>0903</t>
  </si>
  <si>
    <t>VILLA LOS ALMÁCIGOS</t>
  </si>
  <si>
    <t>15521</t>
  </si>
  <si>
    <t>10</t>
  </si>
  <si>
    <t>1004</t>
  </si>
  <si>
    <t>32SUMG-3222</t>
  </si>
  <si>
    <t>GENERAL</t>
  </si>
  <si>
    <t>SANTO DOMINGO</t>
  </si>
  <si>
    <t>SANTO DOMINGO ESTE</t>
  </si>
  <si>
    <t>15444</t>
  </si>
  <si>
    <t>YORYI MOREL</t>
  </si>
  <si>
    <t>08</t>
  </si>
  <si>
    <t>0804</t>
  </si>
  <si>
    <t>25SUMG-2506</t>
  </si>
  <si>
    <t>SANTIAGO</t>
  </si>
  <si>
    <t>15674</t>
  </si>
  <si>
    <t>PROF. PLINIO RAFAEL MARTINEZ LUZON</t>
  </si>
  <si>
    <t>SANTIAGO DE LOS CABALLEROS</t>
  </si>
  <si>
    <t>03894</t>
  </si>
  <si>
    <t>JACAGUA ADENTRO</t>
  </si>
  <si>
    <t>0806</t>
  </si>
  <si>
    <t>25SUMG-2514</t>
  </si>
  <si>
    <t>09208</t>
  </si>
  <si>
    <t>05</t>
  </si>
  <si>
    <t>0504</t>
  </si>
  <si>
    <t>HATO MAYOR</t>
  </si>
  <si>
    <t>11</t>
  </si>
  <si>
    <t>1101</t>
  </si>
  <si>
    <t>PUERTO PLATA</t>
  </si>
  <si>
    <t>SOSUA</t>
  </si>
  <si>
    <t>15473</t>
  </si>
  <si>
    <t>15</t>
  </si>
  <si>
    <t>1505</t>
  </si>
  <si>
    <t>32SUMG-205</t>
  </si>
  <si>
    <t>13215</t>
  </si>
  <si>
    <t>ALBERGUE INFANTIL SAN PABLO APOSTOL</t>
  </si>
  <si>
    <t>17</t>
  </si>
  <si>
    <t>1702</t>
  </si>
  <si>
    <t>MONTE PLATA</t>
  </si>
  <si>
    <t>DON JUAN</t>
  </si>
  <si>
    <t>02336</t>
  </si>
  <si>
    <t>BARRIO LAS MERCEDES</t>
  </si>
  <si>
    <t>01</t>
  </si>
  <si>
    <t>0101</t>
  </si>
  <si>
    <t>16SUMG-406</t>
  </si>
  <si>
    <t>PEDERNALES</t>
  </si>
  <si>
    <t xml:space="preserve"> PEDERNALES</t>
  </si>
  <si>
    <t>02335</t>
  </si>
  <si>
    <t>BIENVENIDO MORILLO</t>
  </si>
  <si>
    <t>12097</t>
  </si>
  <si>
    <t>LUIS EMILIO PEREZ MENDEZ</t>
  </si>
  <si>
    <t>02339</t>
  </si>
  <si>
    <t>LA ALTAGRACIA</t>
  </si>
  <si>
    <t>11024</t>
  </si>
  <si>
    <t>02334</t>
  </si>
  <si>
    <t>HERNANDO GORJON</t>
  </si>
  <si>
    <t>07430</t>
  </si>
  <si>
    <t>LUIS MEDRANO GONZALEZ</t>
  </si>
  <si>
    <t>13923</t>
  </si>
  <si>
    <t>02348</t>
  </si>
  <si>
    <t>JUANCHO</t>
  </si>
  <si>
    <t>OVIEDO</t>
  </si>
  <si>
    <t>02347</t>
  </si>
  <si>
    <t>COLONIA JUANCHO</t>
  </si>
  <si>
    <t>02345</t>
  </si>
  <si>
    <t>GASTON FERNANDO DELIGNE</t>
  </si>
  <si>
    <t>07435</t>
  </si>
  <si>
    <t>ANTONIO GUZMAN FERNANDEZ</t>
  </si>
  <si>
    <t>07431</t>
  </si>
  <si>
    <t>LICEO BOHECHIO</t>
  </si>
  <si>
    <t>00728</t>
  </si>
  <si>
    <t>0102</t>
  </si>
  <si>
    <t>04SUMG-406</t>
  </si>
  <si>
    <t>BARAHONA</t>
  </si>
  <si>
    <t xml:space="preserve"> ENRIQUILLO</t>
  </si>
  <si>
    <t>00723</t>
  </si>
  <si>
    <t>BUENA VISTA</t>
  </si>
  <si>
    <t>06485</t>
  </si>
  <si>
    <t>LICEO JOSE FRANCISCO PEÑA GOMEZ</t>
  </si>
  <si>
    <t>ARROYO DULCE</t>
  </si>
  <si>
    <t>00716</t>
  </si>
  <si>
    <t>00818</t>
  </si>
  <si>
    <t xml:space="preserve">BASICA EL PLEY </t>
  </si>
  <si>
    <t>PARAÍSO</t>
  </si>
  <si>
    <t>10552</t>
  </si>
  <si>
    <t>MENCIA</t>
  </si>
  <si>
    <t>06488</t>
  </si>
  <si>
    <t>00711</t>
  </si>
  <si>
    <t>TATIANA RODRIGUEZ</t>
  </si>
  <si>
    <t>04SUMP-218</t>
  </si>
  <si>
    <t>PYME</t>
  </si>
  <si>
    <t>06489</t>
  </si>
  <si>
    <t>MERARDO PEGUERO</t>
  </si>
  <si>
    <t>00712</t>
  </si>
  <si>
    <t>ISMAEL MIRANDA</t>
  </si>
  <si>
    <t>06483</t>
  </si>
  <si>
    <t>POLITECNICO GUAROCUYA</t>
  </si>
  <si>
    <t>00714</t>
  </si>
  <si>
    <t>06482</t>
  </si>
  <si>
    <t>00725</t>
  </si>
  <si>
    <t>00747</t>
  </si>
  <si>
    <t>14190</t>
  </si>
  <si>
    <t>ENRIQUILLO</t>
  </si>
  <si>
    <t>EL PINO</t>
  </si>
  <si>
    <t>EL VALLE</t>
  </si>
  <si>
    <t>BARRIO NUEVO</t>
  </si>
  <si>
    <t>SAN RAFAEL</t>
  </si>
  <si>
    <t>00679</t>
  </si>
  <si>
    <t>BAITOITA</t>
  </si>
  <si>
    <t>0103</t>
  </si>
  <si>
    <t>04SUMG-401</t>
  </si>
  <si>
    <t xml:space="preserve"> BARAHONA</t>
  </si>
  <si>
    <t>00692</t>
  </si>
  <si>
    <t>ANAIMA TEJADA CHAPMAN</t>
  </si>
  <si>
    <t>04SUMG-405</t>
  </si>
  <si>
    <t>06459</t>
  </si>
  <si>
    <t>LICEO TECNICO CRISTO REY</t>
  </si>
  <si>
    <t>04SUMG-402</t>
  </si>
  <si>
    <t>06522</t>
  </si>
  <si>
    <t>LICEO PROF. ALTAGRACIA GONZALEZ</t>
  </si>
  <si>
    <t>LA CIÉNAGA</t>
  </si>
  <si>
    <t>BAORUCO</t>
  </si>
  <si>
    <t>14191</t>
  </si>
  <si>
    <t>04SUMG-403</t>
  </si>
  <si>
    <t>14192</t>
  </si>
  <si>
    <t>00776</t>
  </si>
  <si>
    <t>LUIS FELIPE FELIZ Y FELIZ</t>
  </si>
  <si>
    <t>06464</t>
  </si>
  <si>
    <t>INSTITUTO TECNOLOGICO FEDERICO HENRIQUEZ Y CARVAJAL</t>
  </si>
  <si>
    <t>00683</t>
  </si>
  <si>
    <t>ESC. PARROQUIAL SANTO DOMINGO SAVIO</t>
  </si>
  <si>
    <t>00775</t>
  </si>
  <si>
    <t>HATO VIEJO</t>
  </si>
  <si>
    <t>FUNDACIÓN</t>
  </si>
  <si>
    <t>06460</t>
  </si>
  <si>
    <t>LICEO DR. FEDERICO HENRIQUEZ Y CARVAJAL</t>
  </si>
  <si>
    <t>00684</t>
  </si>
  <si>
    <t>PARROQUIAL CRISTO REY</t>
  </si>
  <si>
    <t>00696</t>
  </si>
  <si>
    <t>06478</t>
  </si>
  <si>
    <t>14179</t>
  </si>
  <si>
    <t>15189</t>
  </si>
  <si>
    <t>00770</t>
  </si>
  <si>
    <t>EL PEÑÓN</t>
  </si>
  <si>
    <t>06500</t>
  </si>
  <si>
    <t>LICEO EL PEÑON</t>
  </si>
  <si>
    <t>06503</t>
  </si>
  <si>
    <t>ABELARDO PEREZ CALDERON</t>
  </si>
  <si>
    <t>00773</t>
  </si>
  <si>
    <t>JUAN PABLO DUARTE</t>
  </si>
  <si>
    <t>00771</t>
  </si>
  <si>
    <t>JAQUIMEYES</t>
  </si>
  <si>
    <t>06501</t>
  </si>
  <si>
    <t>00772</t>
  </si>
  <si>
    <t>FIAMETA GARCIA FRANCO</t>
  </si>
  <si>
    <t>06502</t>
  </si>
  <si>
    <t>CRUCE DE PALO ALTO</t>
  </si>
  <si>
    <t>00802</t>
  </si>
  <si>
    <t>00810</t>
  </si>
  <si>
    <t>CLARENCE C. HAMILTON OXLEY</t>
  </si>
  <si>
    <t>00687</t>
  </si>
  <si>
    <t>CLUB DE LEONES</t>
  </si>
  <si>
    <t>00688</t>
  </si>
  <si>
    <t>DIVINA PASTORA</t>
  </si>
  <si>
    <t>00682</t>
  </si>
  <si>
    <t>LOS LIRIOS</t>
  </si>
  <si>
    <t>PUEBLO NUEVO</t>
  </si>
  <si>
    <t>10419</t>
  </si>
  <si>
    <t>MARIA AUXILIADORA</t>
  </si>
  <si>
    <t>00686</t>
  </si>
  <si>
    <t>NUEVO JARDIN</t>
  </si>
  <si>
    <t>00786</t>
  </si>
  <si>
    <t>06454</t>
  </si>
  <si>
    <t>00798</t>
  </si>
  <si>
    <t>VIRGILIO PELAEZ</t>
  </si>
  <si>
    <t>00779</t>
  </si>
  <si>
    <t>00808</t>
  </si>
  <si>
    <t>00777</t>
  </si>
  <si>
    <t>LA CIENAGA</t>
  </si>
  <si>
    <t>06461</t>
  </si>
  <si>
    <t xml:space="preserve">DR.FEDERICO HENRIQUEZ Y CARVAJAL </t>
  </si>
  <si>
    <t>04SUMP-219</t>
  </si>
  <si>
    <t>06476</t>
  </si>
  <si>
    <t>LICEO LAURO SANTANA</t>
  </si>
  <si>
    <t>00812</t>
  </si>
  <si>
    <t>CACIQUE ENRIQUILLO</t>
  </si>
  <si>
    <t>CANTA RANA</t>
  </si>
  <si>
    <t>06458</t>
  </si>
  <si>
    <t>PARROQUIAL CRISTO REY MEDIO</t>
  </si>
  <si>
    <t>00811</t>
  </si>
  <si>
    <t>LA RAQUETA</t>
  </si>
  <si>
    <t>00690</t>
  </si>
  <si>
    <t>LEONOR FELTZ</t>
  </si>
  <si>
    <t>00685</t>
  </si>
  <si>
    <t>PARROQUIAL JAIME MOTA</t>
  </si>
  <si>
    <t>00693</t>
  </si>
  <si>
    <t>SAN JUAN BOSCO</t>
  </si>
  <si>
    <t>06472</t>
  </si>
  <si>
    <t>JOSE ALTAGRACIA ROBERT</t>
  </si>
  <si>
    <t>BATEY CENTRAL</t>
  </si>
  <si>
    <t>15187</t>
  </si>
  <si>
    <t>BARAHONA EN ARTE</t>
  </si>
  <si>
    <t>06510</t>
  </si>
  <si>
    <t>COPA</t>
  </si>
  <si>
    <t>06505</t>
  </si>
  <si>
    <t>00691</t>
  </si>
  <si>
    <t>ACADEMIA FRANCISCANA</t>
  </si>
  <si>
    <t>14204</t>
  </si>
  <si>
    <t>06518</t>
  </si>
  <si>
    <t>06519</t>
  </si>
  <si>
    <t>00694</t>
  </si>
  <si>
    <t>PALO BONITO</t>
  </si>
  <si>
    <t>POLO</t>
  </si>
  <si>
    <t>EL ARROYO</t>
  </si>
  <si>
    <t>00806</t>
  </si>
  <si>
    <t>0104</t>
  </si>
  <si>
    <t>04SUMG-408</t>
  </si>
  <si>
    <t xml:space="preserve"> CABRAL</t>
  </si>
  <si>
    <t>TIERRA BLANCA</t>
  </si>
  <si>
    <t>06493</t>
  </si>
  <si>
    <t>00701</t>
  </si>
  <si>
    <t>ALVARO OLIVERO FELIZ</t>
  </si>
  <si>
    <t>EL LLANO</t>
  </si>
  <si>
    <t>00704</t>
  </si>
  <si>
    <t>00703</t>
  </si>
  <si>
    <t>TERESA PEÑA</t>
  </si>
  <si>
    <t>00702</t>
  </si>
  <si>
    <t>CATALINA POU</t>
  </si>
  <si>
    <t>00707</t>
  </si>
  <si>
    <t>EL MAJAGUAL</t>
  </si>
  <si>
    <t>00705</t>
  </si>
  <si>
    <t>06479</t>
  </si>
  <si>
    <t>00706</t>
  </si>
  <si>
    <t>14625</t>
  </si>
  <si>
    <t>CABRAL</t>
  </si>
  <si>
    <t>00794</t>
  </si>
  <si>
    <t>LAS SALINAS</t>
  </si>
  <si>
    <t>00732</t>
  </si>
  <si>
    <t>06486</t>
  </si>
  <si>
    <t>00734</t>
  </si>
  <si>
    <t>00750</t>
  </si>
  <si>
    <t>00758</t>
  </si>
  <si>
    <t>JOSE MIGUEL PEÑA</t>
  </si>
  <si>
    <t>EL PUERTO</t>
  </si>
  <si>
    <t>BELLA VISTA</t>
  </si>
  <si>
    <t>LA CUEVA</t>
  </si>
  <si>
    <t>HATO NUEVO</t>
  </si>
  <si>
    <t>00763</t>
  </si>
  <si>
    <t>EMETERIO VARGAS MARTE</t>
  </si>
  <si>
    <t>0105</t>
  </si>
  <si>
    <t>04SUMG-409</t>
  </si>
  <si>
    <t>VICENTE NOBLE</t>
  </si>
  <si>
    <t>00676</t>
  </si>
  <si>
    <t>TAMAYO</t>
  </si>
  <si>
    <t>00804</t>
  </si>
  <si>
    <t xml:space="preserve">MANUELA DIEZ </t>
  </si>
  <si>
    <t>00764</t>
  </si>
  <si>
    <t xml:space="preserve">ALTAGRACIA CASANDRA DAMIRON SANTANA </t>
  </si>
  <si>
    <t>00761</t>
  </si>
  <si>
    <t>ALTAGRACIA HENRIQUEZ PERDOMO</t>
  </si>
  <si>
    <t>06516</t>
  </si>
  <si>
    <t>COPA BOMBITA</t>
  </si>
  <si>
    <t>12849</t>
  </si>
  <si>
    <t>GUILLERMINA TONO</t>
  </si>
  <si>
    <t>00767</t>
  </si>
  <si>
    <t xml:space="preserve">HERMANAS MIRABAL </t>
  </si>
  <si>
    <t>00766</t>
  </si>
  <si>
    <t xml:space="preserve">JOSE NAVARRO </t>
  </si>
  <si>
    <t>00805</t>
  </si>
  <si>
    <t>JUAN LUCAS FELIZ</t>
  </si>
  <si>
    <t>00768</t>
  </si>
  <si>
    <t>MARIA TRINIDAD SANCHEZ</t>
  </si>
  <si>
    <t>00769</t>
  </si>
  <si>
    <t xml:space="preserve">MATIAS RAMON MELLA </t>
  </si>
  <si>
    <t>06525</t>
  </si>
  <si>
    <t>FRANCISCO QUEZADA SANTANA</t>
  </si>
  <si>
    <t>06495</t>
  </si>
  <si>
    <t>06498</t>
  </si>
  <si>
    <t>06497</t>
  </si>
  <si>
    <t>LICEO SAN JOSE</t>
  </si>
  <si>
    <t>06499</t>
  </si>
  <si>
    <t>00762</t>
  </si>
  <si>
    <t>SAN JOSE (BASICA)</t>
  </si>
  <si>
    <t>14203</t>
  </si>
  <si>
    <t>LUCIANA MENDEZ MATOS</t>
  </si>
  <si>
    <t>15125</t>
  </si>
  <si>
    <t>RAFAEL HENRIQUE MARRERO</t>
  </si>
  <si>
    <t>01175</t>
  </si>
  <si>
    <t>HERMANOS PINZON</t>
  </si>
  <si>
    <t>02</t>
  </si>
  <si>
    <t>0201</t>
  </si>
  <si>
    <t>07SUMG-701</t>
  </si>
  <si>
    <t>ELÍAS PIÑA</t>
  </si>
  <si>
    <t xml:space="preserve"> COMENDADOR</t>
  </si>
  <si>
    <t>13941</t>
  </si>
  <si>
    <t>10553</t>
  </si>
  <si>
    <t>01156</t>
  </si>
  <si>
    <t>01251</t>
  </si>
  <si>
    <t>LOS MANGOS</t>
  </si>
  <si>
    <t>01265</t>
  </si>
  <si>
    <t>SANTA TERESA DE JESUS FE Y ALEGRIA</t>
  </si>
  <si>
    <t>01252</t>
  </si>
  <si>
    <t>ANA PATRIA MARTINEZ</t>
  </si>
  <si>
    <t>06713</t>
  </si>
  <si>
    <t>MANUEL ANTONIO MORALES</t>
  </si>
  <si>
    <t>06718</t>
  </si>
  <si>
    <t>LICEO HNOS PINZON</t>
  </si>
  <si>
    <t>06719</t>
  </si>
  <si>
    <t>SABANA LARGA</t>
  </si>
  <si>
    <t>14205</t>
  </si>
  <si>
    <t>COMENDADOR ESTE</t>
  </si>
  <si>
    <t>01159</t>
  </si>
  <si>
    <t>01179</t>
  </si>
  <si>
    <t>POTROSO</t>
  </si>
  <si>
    <t>01178</t>
  </si>
  <si>
    <t>HERMANOS PUELLO</t>
  </si>
  <si>
    <t>01161</t>
  </si>
  <si>
    <t>LOS RINCONCITOS</t>
  </si>
  <si>
    <t>01180</t>
  </si>
  <si>
    <t>01202</t>
  </si>
  <si>
    <t>GUANITO</t>
  </si>
  <si>
    <t>03482</t>
  </si>
  <si>
    <t>01199</t>
  </si>
  <si>
    <t>JOSE JOAQUIN PUELLO</t>
  </si>
  <si>
    <t>06726</t>
  </si>
  <si>
    <t>LICEO EL LLANO</t>
  </si>
  <si>
    <t>ANGOSTURA</t>
  </si>
  <si>
    <t>COMENDADOR</t>
  </si>
  <si>
    <t>CAOBAL</t>
  </si>
  <si>
    <t>GUAZUMAL ABAJO</t>
  </si>
  <si>
    <t>OJO DE AGUA</t>
  </si>
  <si>
    <t>BLANCO</t>
  </si>
  <si>
    <t>SAN CRISTÓBAL</t>
  </si>
  <si>
    <t>GUAYABAL</t>
  </si>
  <si>
    <t>LA PALMA</t>
  </si>
  <si>
    <t>SAN JUAN</t>
  </si>
  <si>
    <t>LAS PALMAS</t>
  </si>
  <si>
    <t>0203</t>
  </si>
  <si>
    <t>10932</t>
  </si>
  <si>
    <t>PARROQUIAL SANTA LUCIA VIRGEN Y MARTIR</t>
  </si>
  <si>
    <t>22SUMG-2201</t>
  </si>
  <si>
    <t xml:space="preserve"> LAS MATAS DE FARFÁN</t>
  </si>
  <si>
    <t>03436</t>
  </si>
  <si>
    <t>CARRERA DE YEGUA</t>
  </si>
  <si>
    <t>03488</t>
  </si>
  <si>
    <t>FEDERICO LAGRANGE FELIZ</t>
  </si>
  <si>
    <t>03515</t>
  </si>
  <si>
    <t>03457</t>
  </si>
  <si>
    <t>03493</t>
  </si>
  <si>
    <t>PAN DE AZUCAR</t>
  </si>
  <si>
    <t>03492</t>
  </si>
  <si>
    <t>RAYMUNDO MATEO ALCANTARA</t>
  </si>
  <si>
    <t>03452</t>
  </si>
  <si>
    <t>LA ESTANCIA</t>
  </si>
  <si>
    <t>03481</t>
  </si>
  <si>
    <t>EVARISTO LINARES SANTANA</t>
  </si>
  <si>
    <t>LOS JOBOS</t>
  </si>
  <si>
    <t>04896</t>
  </si>
  <si>
    <t>HERMANO CRISTOBAL</t>
  </si>
  <si>
    <t>03497</t>
  </si>
  <si>
    <t>LOS COPEYES</t>
  </si>
  <si>
    <t>08218</t>
  </si>
  <si>
    <t>LICEO LOS JOVILLOS</t>
  </si>
  <si>
    <t>08207</t>
  </si>
  <si>
    <t>LICEO MATAYAYA</t>
  </si>
  <si>
    <t>08220</t>
  </si>
  <si>
    <t>LICEO TV CENTRO LOS JOBOS</t>
  </si>
  <si>
    <t>03462</t>
  </si>
  <si>
    <t>PAUL HARRIS</t>
  </si>
  <si>
    <t>03451</t>
  </si>
  <si>
    <t>ARISTOFANES A. MELLA JIMENEZ</t>
  </si>
  <si>
    <t>03447</t>
  </si>
  <si>
    <t>CAÑADA GRANDE</t>
  </si>
  <si>
    <t>03483</t>
  </si>
  <si>
    <t>MARIA DE REGLA CASTILLO</t>
  </si>
  <si>
    <t>03434</t>
  </si>
  <si>
    <t>SERGIA MARIA MATEO MORETA</t>
  </si>
  <si>
    <t>03471</t>
  </si>
  <si>
    <t>08206</t>
  </si>
  <si>
    <t>LICEO MATUTINO EL NARANJO</t>
  </si>
  <si>
    <t>08236</t>
  </si>
  <si>
    <t>SIMON DEYVIS OGANDO OGANDO</t>
  </si>
  <si>
    <t>03433</t>
  </si>
  <si>
    <t>DAMIAN DAVID ORTIZ</t>
  </si>
  <si>
    <t>22SUMP-24</t>
  </si>
  <si>
    <t>03441</t>
  </si>
  <si>
    <t>03435</t>
  </si>
  <si>
    <t>CAÑA SEGURA</t>
  </si>
  <si>
    <t>03456</t>
  </si>
  <si>
    <t>03478</t>
  </si>
  <si>
    <t>OLIVERO</t>
  </si>
  <si>
    <t>03443</t>
  </si>
  <si>
    <t>POZO HONDO</t>
  </si>
  <si>
    <t>03494</t>
  </si>
  <si>
    <t>SABANA TUNA</t>
  </si>
  <si>
    <t>03458</t>
  </si>
  <si>
    <t>SAN JOSE</t>
  </si>
  <si>
    <t>03459</t>
  </si>
  <si>
    <t>TUMBA COCO</t>
  </si>
  <si>
    <t>ESCONDIDO</t>
  </si>
  <si>
    <t>LAS CARRERAS</t>
  </si>
  <si>
    <t>LA LOMITA</t>
  </si>
  <si>
    <t>0204</t>
  </si>
  <si>
    <t>EL CERCADO</t>
  </si>
  <si>
    <t>EL PINAR</t>
  </si>
  <si>
    <t>LA PALMITA</t>
  </si>
  <si>
    <t>RANCHO VIEJO</t>
  </si>
  <si>
    <t>DERRUMBADERO</t>
  </si>
  <si>
    <t xml:space="preserve"> EL CERCADO</t>
  </si>
  <si>
    <t>03401</t>
  </si>
  <si>
    <t>22SUMG-2207</t>
  </si>
  <si>
    <t>03392</t>
  </si>
  <si>
    <t>03411</t>
  </si>
  <si>
    <t>03407</t>
  </si>
  <si>
    <t>03380</t>
  </si>
  <si>
    <t xml:space="preserve">CAONABO </t>
  </si>
  <si>
    <t>03531</t>
  </si>
  <si>
    <t>LA HERMITA</t>
  </si>
  <si>
    <t>03390</t>
  </si>
  <si>
    <t>03534</t>
  </si>
  <si>
    <t>SAN FRANCISCO JAVIER FE Y ALEGRIA</t>
  </si>
  <si>
    <t>08178</t>
  </si>
  <si>
    <t>03385</t>
  </si>
  <si>
    <t>08195</t>
  </si>
  <si>
    <t>LUIS G. LANDESTOY</t>
  </si>
  <si>
    <t>08184</t>
  </si>
  <si>
    <t>13435</t>
  </si>
  <si>
    <t>TV CENTRO FILOMENA REYES</t>
  </si>
  <si>
    <t>08182</t>
  </si>
  <si>
    <t>TV CENTRO LA RANCHA</t>
  </si>
  <si>
    <t>03393</t>
  </si>
  <si>
    <t>22SUMP-25</t>
  </si>
  <si>
    <t>03384</t>
  </si>
  <si>
    <t>03396</t>
  </si>
  <si>
    <t>03413</t>
  </si>
  <si>
    <t>VALLEJUELO</t>
  </si>
  <si>
    <t>14370</t>
  </si>
  <si>
    <t>PROF. SAN PABLO</t>
  </si>
  <si>
    <t>0205</t>
  </si>
  <si>
    <t>22SUMP-26</t>
  </si>
  <si>
    <t xml:space="preserve"> SAN JUAN DE LA MAGUANA</t>
  </si>
  <si>
    <t>14209</t>
  </si>
  <si>
    <t>22SUMG-2202</t>
  </si>
  <si>
    <t>EL ROSARIO</t>
  </si>
  <si>
    <t>03372</t>
  </si>
  <si>
    <t>BOHECHÍO</t>
  </si>
  <si>
    <t>08172</t>
  </si>
  <si>
    <t>EDUARDO BELTRE LUCIANO</t>
  </si>
  <si>
    <t>03377</t>
  </si>
  <si>
    <t>PALMAR DEL YAQUE</t>
  </si>
  <si>
    <t>EL PALMAR</t>
  </si>
  <si>
    <t>03371</t>
  </si>
  <si>
    <t>CATALINA SANCHEZ</t>
  </si>
  <si>
    <t>03376</t>
  </si>
  <si>
    <t>LOMA DEL YAQUE</t>
  </si>
  <si>
    <t>08174</t>
  </si>
  <si>
    <t>HERIBERTO PIETER</t>
  </si>
  <si>
    <t>08175</t>
  </si>
  <si>
    <t>LICEO MARIA TRINIDAD SANCHEZ</t>
  </si>
  <si>
    <t>03353</t>
  </si>
  <si>
    <t>SAN JUAN DE LA MAGUANA</t>
  </si>
  <si>
    <t>03350</t>
  </si>
  <si>
    <t>03359</t>
  </si>
  <si>
    <t>JUAN ALVAREZ - ACTIVO 20-30</t>
  </si>
  <si>
    <t>03519</t>
  </si>
  <si>
    <t>MIJO-KILOMETRO 13</t>
  </si>
  <si>
    <t>03507</t>
  </si>
  <si>
    <t>03511</t>
  </si>
  <si>
    <t>LOS PARCELEROS</t>
  </si>
  <si>
    <t>08162</t>
  </si>
  <si>
    <t>SABANA PIEDRA</t>
  </si>
  <si>
    <t>03339</t>
  </si>
  <si>
    <t>03298</t>
  </si>
  <si>
    <t>03340</t>
  </si>
  <si>
    <t>03518</t>
  </si>
  <si>
    <t>03325</t>
  </si>
  <si>
    <t>03326</t>
  </si>
  <si>
    <t>CATIVO</t>
  </si>
  <si>
    <t>03341</t>
  </si>
  <si>
    <t>03352</t>
  </si>
  <si>
    <t>CUENDA</t>
  </si>
  <si>
    <t>03297</t>
  </si>
  <si>
    <t>03323</t>
  </si>
  <si>
    <t>03520</t>
  </si>
  <si>
    <t>03336</t>
  </si>
  <si>
    <t>LAVAPIE</t>
  </si>
  <si>
    <t>03342</t>
  </si>
  <si>
    <t>MARIA DIONISIO</t>
  </si>
  <si>
    <t>03334</t>
  </si>
  <si>
    <t>MOGOLLON</t>
  </si>
  <si>
    <t>08194</t>
  </si>
  <si>
    <t>03338</t>
  </si>
  <si>
    <t>03296</t>
  </si>
  <si>
    <t>SABANA ALTA</t>
  </si>
  <si>
    <t>03335</t>
  </si>
  <si>
    <t>SAN RAMON</t>
  </si>
  <si>
    <t>13353</t>
  </si>
  <si>
    <t>TV CENTRO EL BATEY</t>
  </si>
  <si>
    <t>11777</t>
  </si>
  <si>
    <t>TV CENTRO MOGOLLON</t>
  </si>
  <si>
    <t>14208</t>
  </si>
  <si>
    <t>LICEO LOS BANCOS</t>
  </si>
  <si>
    <t>08155</t>
  </si>
  <si>
    <t>08161</t>
  </si>
  <si>
    <t>TV CENTRO LAS ZANJAS</t>
  </si>
  <si>
    <t>14477</t>
  </si>
  <si>
    <t xml:space="preserve">CARLOS DEL ROSARIO </t>
  </si>
  <si>
    <t>03280</t>
  </si>
  <si>
    <t>FRANCISCO DEL ROSARIO SANCHEZ</t>
  </si>
  <si>
    <t>03281</t>
  </si>
  <si>
    <t>MERCEDES CONSUELO MATOS</t>
  </si>
  <si>
    <t>08168</t>
  </si>
  <si>
    <t>03525</t>
  </si>
  <si>
    <t>22SUMG-2209</t>
  </si>
  <si>
    <t>12079</t>
  </si>
  <si>
    <t>CARRERA DE PUERTA</t>
  </si>
  <si>
    <t>03500</t>
  </si>
  <si>
    <t>PIE CANO</t>
  </si>
  <si>
    <t>03506</t>
  </si>
  <si>
    <t>SONADOR</t>
  </si>
  <si>
    <t>03503</t>
  </si>
  <si>
    <t>CAPULIN</t>
  </si>
  <si>
    <t>03499</t>
  </si>
  <si>
    <t>JORGILLO</t>
  </si>
  <si>
    <t>03501</t>
  </si>
  <si>
    <t>SABANA GRANDE</t>
  </si>
  <si>
    <t>03498</t>
  </si>
  <si>
    <t>ANACAONA</t>
  </si>
  <si>
    <t>LAS CLAVELLINAS</t>
  </si>
  <si>
    <t>03502</t>
  </si>
  <si>
    <t>CAÑAFISTOL</t>
  </si>
  <si>
    <t>03504</t>
  </si>
  <si>
    <t>PALMA CANA</t>
  </si>
  <si>
    <t>10064</t>
  </si>
  <si>
    <t>SAN ANDRES</t>
  </si>
  <si>
    <t>08211</t>
  </si>
  <si>
    <t>TV CENTRO JORGILLO</t>
  </si>
  <si>
    <t xml:space="preserve">SAN JUAN </t>
  </si>
  <si>
    <t>LA GUAMA</t>
  </si>
  <si>
    <t>03356</t>
  </si>
  <si>
    <t>RANCHO COPEY</t>
  </si>
  <si>
    <t>22SUMG-2205</t>
  </si>
  <si>
    <t>03278</t>
  </si>
  <si>
    <t>URANIA MONTAS  - ANEXA</t>
  </si>
  <si>
    <t>03289</t>
  </si>
  <si>
    <t>LAS YAYAS</t>
  </si>
  <si>
    <t>13737</t>
  </si>
  <si>
    <t>CRISTO REY</t>
  </si>
  <si>
    <t>03358</t>
  </si>
  <si>
    <t>03354</t>
  </si>
  <si>
    <t>03357</t>
  </si>
  <si>
    <t>03349</t>
  </si>
  <si>
    <t>03355</t>
  </si>
  <si>
    <t>MACOTILLO</t>
  </si>
  <si>
    <t>03351</t>
  </si>
  <si>
    <t>03282</t>
  </si>
  <si>
    <t>SECTOR SURESTE</t>
  </si>
  <si>
    <t>VILLA FLORES</t>
  </si>
  <si>
    <t>08131</t>
  </si>
  <si>
    <t>LICEO TECNICO PEDRO HENRIQUEZ UREÑA</t>
  </si>
  <si>
    <t>08210</t>
  </si>
  <si>
    <t>03512</t>
  </si>
  <si>
    <t>0206</t>
  </si>
  <si>
    <t>22SUMG-2203</t>
  </si>
  <si>
    <t>JUAN DE HERRERA</t>
  </si>
  <si>
    <t>08192</t>
  </si>
  <si>
    <t>22SUMG-2206</t>
  </si>
  <si>
    <t>03283</t>
  </si>
  <si>
    <t>08232</t>
  </si>
  <si>
    <t>03337</t>
  </si>
  <si>
    <t>HIGUERITO</t>
  </si>
  <si>
    <t>EL YAYAL</t>
  </si>
  <si>
    <t>PASATIEMPO</t>
  </si>
  <si>
    <t>03431</t>
  </si>
  <si>
    <t>03424</t>
  </si>
  <si>
    <t>03428</t>
  </si>
  <si>
    <t>03425</t>
  </si>
  <si>
    <t>03415</t>
  </si>
  <si>
    <t>08186</t>
  </si>
  <si>
    <t>03420</t>
  </si>
  <si>
    <t>03421</t>
  </si>
  <si>
    <t>COLONIA ANACAONA</t>
  </si>
  <si>
    <t>03414</t>
  </si>
  <si>
    <t>03416</t>
  </si>
  <si>
    <t>03418</t>
  </si>
  <si>
    <t>03432</t>
  </si>
  <si>
    <t>08224</t>
  </si>
  <si>
    <t>JINOVA</t>
  </si>
  <si>
    <t>03314</t>
  </si>
  <si>
    <t>03311</t>
  </si>
  <si>
    <t>03532</t>
  </si>
  <si>
    <t>SABANA DE LOS DELGADOS</t>
  </si>
  <si>
    <t>03522</t>
  </si>
  <si>
    <t>08230</t>
  </si>
  <si>
    <t>CLUB ROTARIO MAGUANA</t>
  </si>
  <si>
    <t>03509</t>
  </si>
  <si>
    <t>03279</t>
  </si>
  <si>
    <t>03422</t>
  </si>
  <si>
    <t>03332</t>
  </si>
  <si>
    <t>LOMA DE BABOR</t>
  </si>
  <si>
    <t>03345</t>
  </si>
  <si>
    <t>LA CEIBA</t>
  </si>
  <si>
    <t>03347</t>
  </si>
  <si>
    <t>PUNTA CAÑA</t>
  </si>
  <si>
    <t>03513</t>
  </si>
  <si>
    <t>TRINIDAD Y TOBAGO</t>
  </si>
  <si>
    <t>08216</t>
  </si>
  <si>
    <t>SABANETA</t>
  </si>
  <si>
    <t>03524</t>
  </si>
  <si>
    <t>FRANCISCO JAVIER SUERO</t>
  </si>
  <si>
    <t>03309</t>
  </si>
  <si>
    <t>MAGUANA ABAJO</t>
  </si>
  <si>
    <t>08159</t>
  </si>
  <si>
    <t>MAGUANA ABAJO LICEO</t>
  </si>
  <si>
    <t>03343</t>
  </si>
  <si>
    <t>ADRIANA MARIA GUILLU VIUDA SUAZO</t>
  </si>
  <si>
    <t>03348</t>
  </si>
  <si>
    <t>BABOR</t>
  </si>
  <si>
    <t>03346</t>
  </si>
  <si>
    <t>COLUMNA ARRIBA</t>
  </si>
  <si>
    <t>03312</t>
  </si>
  <si>
    <t>03319</t>
  </si>
  <si>
    <t>HATICO DEL GUANAL</t>
  </si>
  <si>
    <t>03310</t>
  </si>
  <si>
    <t>03313</t>
  </si>
  <si>
    <t>08165</t>
  </si>
  <si>
    <t>08164</t>
  </si>
  <si>
    <t>LAS CHARCAS DE MARIA NOVA</t>
  </si>
  <si>
    <t>03308</t>
  </si>
  <si>
    <t>22SUMP-29</t>
  </si>
  <si>
    <t>03286</t>
  </si>
  <si>
    <t>03292</t>
  </si>
  <si>
    <t>03305</t>
  </si>
  <si>
    <t>08231</t>
  </si>
  <si>
    <t>03291</t>
  </si>
  <si>
    <t>03304</t>
  </si>
  <si>
    <t>13934</t>
  </si>
  <si>
    <t>AVENTURA</t>
  </si>
  <si>
    <t>03303</t>
  </si>
  <si>
    <t>03306</t>
  </si>
  <si>
    <t>03307</t>
  </si>
  <si>
    <t>03530</t>
  </si>
  <si>
    <t>03330</t>
  </si>
  <si>
    <t>LAS CHARCHAS DE MARIA NOVA</t>
  </si>
  <si>
    <t>08217</t>
  </si>
  <si>
    <t>LICEO HATO DEL PADRE</t>
  </si>
  <si>
    <t>03318</t>
  </si>
  <si>
    <t>03284</t>
  </si>
  <si>
    <t>22SUMP-27</t>
  </si>
  <si>
    <t>14210</t>
  </si>
  <si>
    <t>VILLA LIBERACION</t>
  </si>
  <si>
    <t>13531</t>
  </si>
  <si>
    <t xml:space="preserve">CENTRO EDUCATIVO MONSEÑOR REILLY </t>
  </si>
  <si>
    <t>13351</t>
  </si>
  <si>
    <t>SAN MIGUEL FE Y ALEGRIA</t>
  </si>
  <si>
    <t>03294</t>
  </si>
  <si>
    <t>22SUMP-28</t>
  </si>
  <si>
    <t>14385</t>
  </si>
  <si>
    <t>TERESA MERAN SANCHEZ</t>
  </si>
  <si>
    <t>SAN IGNACIO DE SABANETA</t>
  </si>
  <si>
    <t>01212</t>
  </si>
  <si>
    <t>0207</t>
  </si>
  <si>
    <t>22SUMG-2208</t>
  </si>
  <si>
    <t>JUAN SANTIAGO</t>
  </si>
  <si>
    <t>01227</t>
  </si>
  <si>
    <t>HONDO VALLE</t>
  </si>
  <si>
    <t>01208</t>
  </si>
  <si>
    <t>MATIAS RAMON MELLA</t>
  </si>
  <si>
    <t>01213</t>
  </si>
  <si>
    <t>01211</t>
  </si>
  <si>
    <t>ANICETO MARTINEZ</t>
  </si>
  <si>
    <t>01209</t>
  </si>
  <si>
    <t>GENERAL FERNANDO TAVERAS - CAÑADA DE MIGUEL</t>
  </si>
  <si>
    <t>01214</t>
  </si>
  <si>
    <t>06734</t>
  </si>
  <si>
    <t>01232</t>
  </si>
  <si>
    <t>01235</t>
  </si>
  <si>
    <t>00426</t>
  </si>
  <si>
    <t>03</t>
  </si>
  <si>
    <t>0301</t>
  </si>
  <si>
    <t>02SUMG-202</t>
  </si>
  <si>
    <t>AZUA</t>
  </si>
  <si>
    <t>AZUA DE COMPUSTELA</t>
  </si>
  <si>
    <t>00428</t>
  </si>
  <si>
    <t>BARTOLOME OLEGARIO PEREZ</t>
  </si>
  <si>
    <t>02SUMP-1</t>
  </si>
  <si>
    <t>PAJARITO</t>
  </si>
  <si>
    <t>06375</t>
  </si>
  <si>
    <t>ESTEBANÍA</t>
  </si>
  <si>
    <t>02SUMG-201</t>
  </si>
  <si>
    <t>PLACER BONITO</t>
  </si>
  <si>
    <t>15595</t>
  </si>
  <si>
    <t>LICEO ROMILIO MENDEZ</t>
  </si>
  <si>
    <t>02SUMG-203</t>
  </si>
  <si>
    <t>BARRERAS</t>
  </si>
  <si>
    <t>14247</t>
  </si>
  <si>
    <t>DUARTE</t>
  </si>
  <si>
    <t>06407</t>
  </si>
  <si>
    <t>LAS CHARCAS</t>
  </si>
  <si>
    <t>MAXIMO GOMEZ</t>
  </si>
  <si>
    <t>06406</t>
  </si>
  <si>
    <t>02SUMG-205</t>
  </si>
  <si>
    <t>TÁBARA ARRIBA</t>
  </si>
  <si>
    <t>00533</t>
  </si>
  <si>
    <t>SABANA YEGUA</t>
  </si>
  <si>
    <t>13524</t>
  </si>
  <si>
    <t>LICEO SAGRADO CORAZON DE JESUS</t>
  </si>
  <si>
    <t>14254</t>
  </si>
  <si>
    <t>00520</t>
  </si>
  <si>
    <t>00565</t>
  </si>
  <si>
    <t>JUAN PABLO II</t>
  </si>
  <si>
    <t>02SUMG-204</t>
  </si>
  <si>
    <t>LAS YAYAS DE VIAJAMA</t>
  </si>
  <si>
    <t>10459</t>
  </si>
  <si>
    <t>06397</t>
  </si>
  <si>
    <t>ALBERGUE VILLA ESPERANZA</t>
  </si>
  <si>
    <t>00440</t>
  </si>
  <si>
    <t>BARRO ARRIBA</t>
  </si>
  <si>
    <t>00445</t>
  </si>
  <si>
    <t>LAS LOMAS</t>
  </si>
  <si>
    <t>00422</t>
  </si>
  <si>
    <t>LOS CARTONES</t>
  </si>
  <si>
    <t>00425</t>
  </si>
  <si>
    <t>00450</t>
  </si>
  <si>
    <t>CAÑADA DE PIEDRA</t>
  </si>
  <si>
    <t>00530</t>
  </si>
  <si>
    <t>PALMAREJO</t>
  </si>
  <si>
    <t>00446</t>
  </si>
  <si>
    <t>LAS YAYITAS</t>
  </si>
  <si>
    <t>00560</t>
  </si>
  <si>
    <t>00541</t>
  </si>
  <si>
    <t>00439</t>
  </si>
  <si>
    <t>00500</t>
  </si>
  <si>
    <t>PERALTA</t>
  </si>
  <si>
    <t>00501</t>
  </si>
  <si>
    <t>19 DE MARZO</t>
  </si>
  <si>
    <t>00505</t>
  </si>
  <si>
    <t>EL HIGUERO</t>
  </si>
  <si>
    <t>06368</t>
  </si>
  <si>
    <t>00451</t>
  </si>
  <si>
    <t>ALTAGRACIA BENITEZ</t>
  </si>
  <si>
    <t>00527</t>
  </si>
  <si>
    <t>SANTA TERESA DE JESUS</t>
  </si>
  <si>
    <t>00529</t>
  </si>
  <si>
    <t>JESUS MAESTRO</t>
  </si>
  <si>
    <t>00509</t>
  </si>
  <si>
    <t>JOSE FRANCISCO BOBADILLA</t>
  </si>
  <si>
    <t>06384</t>
  </si>
  <si>
    <t>LICEO JESUS MAESTRO</t>
  </si>
  <si>
    <t>06380</t>
  </si>
  <si>
    <t>LICEO SANTA TERESA DE JESUS</t>
  </si>
  <si>
    <t>00515</t>
  </si>
  <si>
    <t>SAN MARTIN DE PORRES</t>
  </si>
  <si>
    <t>PUEBLO VIEJO</t>
  </si>
  <si>
    <t>00424</t>
  </si>
  <si>
    <t>REVERENDO RAFAEL DOLORES MARTINEZ</t>
  </si>
  <si>
    <t>00423</t>
  </si>
  <si>
    <t>ANGEL RIVERA</t>
  </si>
  <si>
    <t>02SUMP-2</t>
  </si>
  <si>
    <t>06336</t>
  </si>
  <si>
    <t>INSTITUTO POLITECNICO PORF. TERESA DIGNA FELIZ DE ESTRADA</t>
  </si>
  <si>
    <t>JOSE NUÑEZ DE CACERES</t>
  </si>
  <si>
    <t>HATILLO</t>
  </si>
  <si>
    <t>SAN FRANCISCO DE ASIS</t>
  </si>
  <si>
    <t>00452</t>
  </si>
  <si>
    <t>LAS BARIAS</t>
  </si>
  <si>
    <t>00448</t>
  </si>
  <si>
    <t>LOS JOVILLOS</t>
  </si>
  <si>
    <t>00434</t>
  </si>
  <si>
    <t>LOS NEGROS</t>
  </si>
  <si>
    <t>00433</t>
  </si>
  <si>
    <t>00526</t>
  </si>
  <si>
    <t>00525</t>
  </si>
  <si>
    <t>00528</t>
  </si>
  <si>
    <t>00553</t>
  </si>
  <si>
    <t>NUEVO CURRO</t>
  </si>
  <si>
    <t>00554</t>
  </si>
  <si>
    <t>MELLA</t>
  </si>
  <si>
    <t>06371</t>
  </si>
  <si>
    <t>02SUMP-3</t>
  </si>
  <si>
    <t>14486</t>
  </si>
  <si>
    <t>DEYSI MARGARITA REYES SEGURA</t>
  </si>
  <si>
    <t>10088</t>
  </si>
  <si>
    <t>00513</t>
  </si>
  <si>
    <t>00514</t>
  </si>
  <si>
    <t>AMIAMA GOMEZ</t>
  </si>
  <si>
    <t>10463</t>
  </si>
  <si>
    <t>LOS TOROS</t>
  </si>
  <si>
    <t>06395</t>
  </si>
  <si>
    <t>CENTRO EDUCATIVO DEL NIVEL MEDIO LOS TOROS</t>
  </si>
  <si>
    <t>06389</t>
  </si>
  <si>
    <t>LICEO SECUNDARIO ROQUE FELIZ</t>
  </si>
  <si>
    <t>00544</t>
  </si>
  <si>
    <t>BUEN PASTOR</t>
  </si>
  <si>
    <t>QUISQUEYA</t>
  </si>
  <si>
    <t>00431</t>
  </si>
  <si>
    <t>EUGENIO MARIA DE HOSTOS</t>
  </si>
  <si>
    <t>00429</t>
  </si>
  <si>
    <t>00427</t>
  </si>
  <si>
    <t>ANGEL FERMIN NOBOA RUIZ</t>
  </si>
  <si>
    <t>00557</t>
  </si>
  <si>
    <t>00564</t>
  </si>
  <si>
    <t>EL CALICHE</t>
  </si>
  <si>
    <t>00430</t>
  </si>
  <si>
    <t>ELISA ESTELA MAÑON OVIEDO</t>
  </si>
  <si>
    <t>00534</t>
  </si>
  <si>
    <t>14485</t>
  </si>
  <si>
    <t>HANNOVER BIENVENIDO SANCHEZ VILLAR</t>
  </si>
  <si>
    <t>00457</t>
  </si>
  <si>
    <t>JOHN FITZGERALD KENNEDY</t>
  </si>
  <si>
    <t>MAJAGUAL</t>
  </si>
  <si>
    <t>00559</t>
  </si>
  <si>
    <t>14258</t>
  </si>
  <si>
    <t>06331</t>
  </si>
  <si>
    <t>CELIDA LUISA PEREZ DE CRESPO</t>
  </si>
  <si>
    <t>00460</t>
  </si>
  <si>
    <t>EL BOQUERON</t>
  </si>
  <si>
    <t>00467</t>
  </si>
  <si>
    <t>OREGANO CHIQUITO</t>
  </si>
  <si>
    <t>0302</t>
  </si>
  <si>
    <t>PADRE LAS CASAS</t>
  </si>
  <si>
    <t>00453</t>
  </si>
  <si>
    <t>DEMETRIO MORILLO</t>
  </si>
  <si>
    <t>BOTONCILLO</t>
  </si>
  <si>
    <t>LAS AVISPAS</t>
  </si>
  <si>
    <t>EL RECODO</t>
  </si>
  <si>
    <t>06350</t>
  </si>
  <si>
    <t>SAN MIGUEL</t>
  </si>
  <si>
    <t>06358</t>
  </si>
  <si>
    <t>00562</t>
  </si>
  <si>
    <t>ALEJANDRO CABRAL</t>
  </si>
  <si>
    <t>14061</t>
  </si>
  <si>
    <t>CENTRO TECNOLOGICO COMUNITARIO ESPACIO DE ESPERANZA</t>
  </si>
  <si>
    <t xml:space="preserve"> PADRE LAS CASAS</t>
  </si>
  <si>
    <t>13533</t>
  </si>
  <si>
    <t>CENTRO DE EDUCACION Y NUTRICION EMAUS</t>
  </si>
  <si>
    <t>SC019</t>
  </si>
  <si>
    <t>CENTRO TECNOLOGICO COMUNITARIO DE GUARABAL</t>
  </si>
  <si>
    <t>SC016</t>
  </si>
  <si>
    <t xml:space="preserve">LUDOTECA INFANTIL AMAURY GERMAN ARISTY </t>
  </si>
  <si>
    <t>00464</t>
  </si>
  <si>
    <t>BOCA DE LA MULA</t>
  </si>
  <si>
    <t>00466</t>
  </si>
  <si>
    <t>00496</t>
  </si>
  <si>
    <t>00555</t>
  </si>
  <si>
    <t>00468</t>
  </si>
  <si>
    <t>00498</t>
  </si>
  <si>
    <t>CANOA</t>
  </si>
  <si>
    <t>06412</t>
  </si>
  <si>
    <t>00463</t>
  </si>
  <si>
    <t>06357</t>
  </si>
  <si>
    <t>EDUGENIO MARIA DE HOSTOS</t>
  </si>
  <si>
    <t>00485</t>
  </si>
  <si>
    <t>00473</t>
  </si>
  <si>
    <t>ACTIVO 20-30</t>
  </si>
  <si>
    <t>00472</t>
  </si>
  <si>
    <t>00494</t>
  </si>
  <si>
    <t>EDERMIRO SEGURA</t>
  </si>
  <si>
    <t>13521</t>
  </si>
  <si>
    <t>PARROQUIAL PADRE CAMILO BOESMAN</t>
  </si>
  <si>
    <t>00471</t>
  </si>
  <si>
    <t>SANTA ANA</t>
  </si>
  <si>
    <t>00488</t>
  </si>
  <si>
    <t>LA ROMANA</t>
  </si>
  <si>
    <t>00497</t>
  </si>
  <si>
    <t>02SUMG-206</t>
  </si>
  <si>
    <t>06365</t>
  </si>
  <si>
    <t>LICEO CAMILO MUÑOZ</t>
  </si>
  <si>
    <t>09944</t>
  </si>
  <si>
    <t>10369</t>
  </si>
  <si>
    <t>00474</t>
  </si>
  <si>
    <t>FELIX MOTA</t>
  </si>
  <si>
    <t>10141</t>
  </si>
  <si>
    <t>10144</t>
  </si>
  <si>
    <t>MONTE GRANDE</t>
  </si>
  <si>
    <t>ARROYO SALADO</t>
  </si>
  <si>
    <t>LOS COROZOS</t>
  </si>
  <si>
    <t>MONTE BONITO</t>
  </si>
  <si>
    <t>07506</t>
  </si>
  <si>
    <t>LICEO VESPERTINO WILLIAM ENCARNACION</t>
  </si>
  <si>
    <t>0303</t>
  </si>
  <si>
    <t>31SUMG-3101</t>
  </si>
  <si>
    <t>SAN JOSÉ DE OCOA</t>
  </si>
  <si>
    <t>RANCHO ARRIBA</t>
  </si>
  <si>
    <t>07507</t>
  </si>
  <si>
    <t>LICEO TECNICO WILLIAN ENCANACION</t>
  </si>
  <si>
    <t>02462</t>
  </si>
  <si>
    <t>ANGEL EMILIO CASADO</t>
  </si>
  <si>
    <t>02411</t>
  </si>
  <si>
    <t>LUISA OZEMA PELLERANO</t>
  </si>
  <si>
    <t>ARROYO BONITO</t>
  </si>
  <si>
    <t>LOS RANCHITOS</t>
  </si>
  <si>
    <t>NARANJAL ARRIBA</t>
  </si>
  <si>
    <t>02470</t>
  </si>
  <si>
    <t>02463</t>
  </si>
  <si>
    <t>02503</t>
  </si>
  <si>
    <t>02504</t>
  </si>
  <si>
    <t>BARRIO SAN LUIS</t>
  </si>
  <si>
    <t>02454</t>
  </si>
  <si>
    <t>EL CALLEJON DE NIZAO</t>
  </si>
  <si>
    <t>02422</t>
  </si>
  <si>
    <t>LA AGUITA</t>
  </si>
  <si>
    <t>02506</t>
  </si>
  <si>
    <t>02436</t>
  </si>
  <si>
    <t>02455</t>
  </si>
  <si>
    <t>02452</t>
  </si>
  <si>
    <t>ARROYO PALMA</t>
  </si>
  <si>
    <t>07499</t>
  </si>
  <si>
    <t>ARROYO SECO</t>
  </si>
  <si>
    <t>02431</t>
  </si>
  <si>
    <t>02439</t>
  </si>
  <si>
    <t>CAÑADA DEL HORNO</t>
  </si>
  <si>
    <t>02412</t>
  </si>
  <si>
    <t>02409</t>
  </si>
  <si>
    <t>02447</t>
  </si>
  <si>
    <t>07495</t>
  </si>
  <si>
    <t>14507</t>
  </si>
  <si>
    <t>IRMA BRITO</t>
  </si>
  <si>
    <t>07500</t>
  </si>
  <si>
    <t>31SUMP-188</t>
  </si>
  <si>
    <t>07516</t>
  </si>
  <si>
    <t>PADRE ARTURO</t>
  </si>
  <si>
    <t>02407</t>
  </si>
  <si>
    <t>02410</t>
  </si>
  <si>
    <t>SANTA BAEZ</t>
  </si>
  <si>
    <t>07483</t>
  </si>
  <si>
    <t>JOSE NUÑEZ DE CASERES</t>
  </si>
  <si>
    <t>07489</t>
  </si>
  <si>
    <t>ARROYO CAÑA</t>
  </si>
  <si>
    <t>ARROYO BLANCO</t>
  </si>
  <si>
    <t>QUITA SUEÑO</t>
  </si>
  <si>
    <t>NIZAO</t>
  </si>
  <si>
    <t xml:space="preserve"> </t>
  </si>
  <si>
    <t>SANTANA</t>
  </si>
  <si>
    <t>ARROYO HONDO</t>
  </si>
  <si>
    <t>02394</t>
  </si>
  <si>
    <t>LA GINA</t>
  </si>
  <si>
    <t>0304</t>
  </si>
  <si>
    <t>17SUMG-1703</t>
  </si>
  <si>
    <t>PERAVIA</t>
  </si>
  <si>
    <t xml:space="preserve"> BANÍ</t>
  </si>
  <si>
    <t>15389</t>
  </si>
  <si>
    <t>LICEO CANELA MOTA</t>
  </si>
  <si>
    <t>17SUMG-1702</t>
  </si>
  <si>
    <t>14241</t>
  </si>
  <si>
    <t>LICEO SANTANA</t>
  </si>
  <si>
    <t>15391</t>
  </si>
  <si>
    <t>17SUMG-1705</t>
  </si>
  <si>
    <t>02398</t>
  </si>
  <si>
    <t>02399</t>
  </si>
  <si>
    <t>FUNDACION DE PERAVIA</t>
  </si>
  <si>
    <t>15617</t>
  </si>
  <si>
    <t>MILTON U. LAJARA DIAZ</t>
  </si>
  <si>
    <t>17SUMG-1701</t>
  </si>
  <si>
    <t>02357</t>
  </si>
  <si>
    <t>DUVERGE</t>
  </si>
  <si>
    <t>DUVERGÉ</t>
  </si>
  <si>
    <t>00461</t>
  </si>
  <si>
    <t>JUAN BAUTISTA CAMBIASO</t>
  </si>
  <si>
    <t>02514</t>
  </si>
  <si>
    <t>CANDELARIO GRANADOS</t>
  </si>
  <si>
    <t>02488</t>
  </si>
  <si>
    <t>CARLOS JULIO TEJEDA ORTIZ</t>
  </si>
  <si>
    <t>02362</t>
  </si>
  <si>
    <t>02502</t>
  </si>
  <si>
    <t>07515</t>
  </si>
  <si>
    <t>02497</t>
  </si>
  <si>
    <t>02494</t>
  </si>
  <si>
    <t>02377</t>
  </si>
  <si>
    <t>02492</t>
  </si>
  <si>
    <t>02493</t>
  </si>
  <si>
    <t>02400</t>
  </si>
  <si>
    <t>VILLA SOMBRERO</t>
  </si>
  <si>
    <t>07530</t>
  </si>
  <si>
    <t>POLITECNICO MAXIMO GOMEZ</t>
  </si>
  <si>
    <t>02364</t>
  </si>
  <si>
    <t>ANDRES PEÑA CABRAL</t>
  </si>
  <si>
    <t>02376</t>
  </si>
  <si>
    <t>14474</t>
  </si>
  <si>
    <t>RAFAEL CROUSSET</t>
  </si>
  <si>
    <t>14475</t>
  </si>
  <si>
    <t>VILLA SOMBRERO II</t>
  </si>
  <si>
    <t>02395</t>
  </si>
  <si>
    <t>VITALINA GUERRERO PIMENTEL</t>
  </si>
  <si>
    <t>15386</t>
  </si>
  <si>
    <t>GENERAL GREGORIO LUPERON</t>
  </si>
  <si>
    <t>07519</t>
  </si>
  <si>
    <t>ESPIRITU SANTO FE Y ALEGRIA</t>
  </si>
  <si>
    <t>BANÍ</t>
  </si>
  <si>
    <t>02505</t>
  </si>
  <si>
    <t>SANTA ROSA</t>
  </si>
  <si>
    <t>17SUMP-12</t>
  </si>
  <si>
    <t>02355</t>
  </si>
  <si>
    <t>CANADA</t>
  </si>
  <si>
    <t>17SUMG-1704</t>
  </si>
  <si>
    <t>02495</t>
  </si>
  <si>
    <t>GALEON</t>
  </si>
  <si>
    <t>02490</t>
  </si>
  <si>
    <t>02489</t>
  </si>
  <si>
    <t>LAS MAYITAS</t>
  </si>
  <si>
    <t>02359</t>
  </si>
  <si>
    <t>02491</t>
  </si>
  <si>
    <t>02356</t>
  </si>
  <si>
    <t>NUESTRA SEÑORA DE FATIMA</t>
  </si>
  <si>
    <t>02354</t>
  </si>
  <si>
    <t>ANA REYES DE PEREZ</t>
  </si>
  <si>
    <t>14237</t>
  </si>
  <si>
    <t>LICEO CRUCE DE OCOA</t>
  </si>
  <si>
    <t>02367</t>
  </si>
  <si>
    <t>EL MATADERO</t>
  </si>
  <si>
    <t>02366</t>
  </si>
  <si>
    <t>HONDURAS</t>
  </si>
  <si>
    <t>02363</t>
  </si>
  <si>
    <t>07448</t>
  </si>
  <si>
    <t>02358</t>
  </si>
  <si>
    <t>AQUILES CABRAL BILLINI</t>
  </si>
  <si>
    <t>02501</t>
  </si>
  <si>
    <t>02510</t>
  </si>
  <si>
    <t>LA SAONA</t>
  </si>
  <si>
    <t>02361</t>
  </si>
  <si>
    <t>VILLA DAVID</t>
  </si>
  <si>
    <t>15388</t>
  </si>
  <si>
    <t>02374</t>
  </si>
  <si>
    <t>LA MONTERIA</t>
  </si>
  <si>
    <t>02375</t>
  </si>
  <si>
    <t>LOS YAGUARIZOS</t>
  </si>
  <si>
    <t>02393</t>
  </si>
  <si>
    <t>VILLA GUERA</t>
  </si>
  <si>
    <t>02386</t>
  </si>
  <si>
    <t>SABANA CHIQUITA</t>
  </si>
  <si>
    <t>02360</t>
  </si>
  <si>
    <t>AMERICA ANA BUCARELYS</t>
  </si>
  <si>
    <t>02387</t>
  </si>
  <si>
    <t>MATA GORDA</t>
  </si>
  <si>
    <t>02381</t>
  </si>
  <si>
    <t>02390</t>
  </si>
  <si>
    <t>02378</t>
  </si>
  <si>
    <t>LIMONAL</t>
  </si>
  <si>
    <t>02389</t>
  </si>
  <si>
    <t>LOS QUEMADOS DE PAYA</t>
  </si>
  <si>
    <t>02515</t>
  </si>
  <si>
    <t>LUIS CASTAÑO</t>
  </si>
  <si>
    <t>02385</t>
  </si>
  <si>
    <t>02392</t>
  </si>
  <si>
    <t>02507</t>
  </si>
  <si>
    <t>EL SIFON</t>
  </si>
  <si>
    <t>14239</t>
  </si>
  <si>
    <t>LICEO PAYA</t>
  </si>
  <si>
    <t>07466</t>
  </si>
  <si>
    <t>02369</t>
  </si>
  <si>
    <t>IGUANA ABAJO</t>
  </si>
  <si>
    <t>02384</t>
  </si>
  <si>
    <t>LA TELANZA</t>
  </si>
  <si>
    <t>02383</t>
  </si>
  <si>
    <t>LOS CATEYES</t>
  </si>
  <si>
    <t>02365</t>
  </si>
  <si>
    <t>02370</t>
  </si>
  <si>
    <t>IGUANA ARRIBA</t>
  </si>
  <si>
    <t>02380</t>
  </si>
  <si>
    <t>LOS JOBITOS</t>
  </si>
  <si>
    <t>02391</t>
  </si>
  <si>
    <t>02379</t>
  </si>
  <si>
    <t>02516</t>
  </si>
  <si>
    <t>BATEY CHIQUITO GOMEZ</t>
  </si>
  <si>
    <t>02371</t>
  </si>
  <si>
    <t>02397</t>
  </si>
  <si>
    <t>EL CARRETON</t>
  </si>
  <si>
    <t>02396</t>
  </si>
  <si>
    <t>15624</t>
  </si>
  <si>
    <t>PROF. ASELA FAUSTINO FUENTES</t>
  </si>
  <si>
    <t>02382</t>
  </si>
  <si>
    <t>02372</t>
  </si>
  <si>
    <t>02373</t>
  </si>
  <si>
    <t>LA BARIA</t>
  </si>
  <si>
    <t>02388</t>
  </si>
  <si>
    <t>LOS MAYALES</t>
  </si>
  <si>
    <t>15385</t>
  </si>
  <si>
    <t>02401</t>
  </si>
  <si>
    <t>ALIRO PAULINO</t>
  </si>
  <si>
    <t>02405</t>
  </si>
  <si>
    <t>02406</t>
  </si>
  <si>
    <t>AUGUSTO PINEDA</t>
  </si>
  <si>
    <t>SANTANA ABAJO</t>
  </si>
  <si>
    <t>02402</t>
  </si>
  <si>
    <t>CRISTOBAL ALVINO FALCON</t>
  </si>
  <si>
    <t>02404</t>
  </si>
  <si>
    <t>GUALEY</t>
  </si>
  <si>
    <t>02403</t>
  </si>
  <si>
    <t>14180</t>
  </si>
  <si>
    <t>PROF. MERCEDES MUÑOZ-FE Y ALEGRIA</t>
  </si>
  <si>
    <t>04</t>
  </si>
  <si>
    <t>0401</t>
  </si>
  <si>
    <t>21SUMG-2103</t>
  </si>
  <si>
    <t xml:space="preserve"> CAMBITA GARABITOS</t>
  </si>
  <si>
    <t>03260</t>
  </si>
  <si>
    <t>07988</t>
  </si>
  <si>
    <t>SANTA MARIA</t>
  </si>
  <si>
    <t>03072</t>
  </si>
  <si>
    <t>03074</t>
  </si>
  <si>
    <t>03073</t>
  </si>
  <si>
    <t>LA JAGUITA</t>
  </si>
  <si>
    <t>03083</t>
  </si>
  <si>
    <t>03086</t>
  </si>
  <si>
    <t>FUERTE LOS TOROS</t>
  </si>
  <si>
    <t>03082</t>
  </si>
  <si>
    <t>03079</t>
  </si>
  <si>
    <t>EL CORBANITO</t>
  </si>
  <si>
    <t>CAMBITA GARABITOS</t>
  </si>
  <si>
    <t>14780</t>
  </si>
  <si>
    <t>21SUMG-2115</t>
  </si>
  <si>
    <t>02995</t>
  </si>
  <si>
    <t>GENOVEVA GURIDI</t>
  </si>
  <si>
    <t>03071</t>
  </si>
  <si>
    <t>PEDRO DOMINGUEZ GARABITO</t>
  </si>
  <si>
    <t>14522</t>
  </si>
  <si>
    <t>EL GUAZUMAL</t>
  </si>
  <si>
    <t>03076</t>
  </si>
  <si>
    <t>SALOME UREÑA</t>
  </si>
  <si>
    <t>07924</t>
  </si>
  <si>
    <t>JOSE ALT. TEJEDA</t>
  </si>
  <si>
    <t>08008</t>
  </si>
  <si>
    <t>LICEO ANTONIO GARABITO</t>
  </si>
  <si>
    <t>08007</t>
  </si>
  <si>
    <t>POLITECNICO CAMBITA</t>
  </si>
  <si>
    <t>03095</t>
  </si>
  <si>
    <t>ARROYO GRANDE</t>
  </si>
  <si>
    <t>03075</t>
  </si>
  <si>
    <t>CUMIA ABAJO</t>
  </si>
  <si>
    <t>03228</t>
  </si>
  <si>
    <t>VALLEJITO ABAJO</t>
  </si>
  <si>
    <t>EL MACAO</t>
  </si>
  <si>
    <t>03078</t>
  </si>
  <si>
    <t>LA BOCA DE LA TOMA</t>
  </si>
  <si>
    <t>07929</t>
  </si>
  <si>
    <t>EL MAMEY</t>
  </si>
  <si>
    <t>07927</t>
  </si>
  <si>
    <t>EL CEDRO</t>
  </si>
  <si>
    <t>03092</t>
  </si>
  <si>
    <t>03098</t>
  </si>
  <si>
    <t>03093</t>
  </si>
  <si>
    <t>LAS COLES</t>
  </si>
  <si>
    <t>03100</t>
  </si>
  <si>
    <t>MAJAGUAL ARRIBA</t>
  </si>
  <si>
    <t>03213</t>
  </si>
  <si>
    <t>MANO MATUEY ABAJO</t>
  </si>
  <si>
    <t>15118</t>
  </si>
  <si>
    <t xml:space="preserve">LICEO JOSE ALTAGRACIA RODRIGUEZ </t>
  </si>
  <si>
    <t>CAMBITA GARABITO</t>
  </si>
  <si>
    <t>03094</t>
  </si>
  <si>
    <t>03202</t>
  </si>
  <si>
    <t>LOS CACAOS</t>
  </si>
  <si>
    <t>03196</t>
  </si>
  <si>
    <t>07981</t>
  </si>
  <si>
    <t>03199</t>
  </si>
  <si>
    <t>FRANCISCO MATEO</t>
  </si>
  <si>
    <t>03226</t>
  </si>
  <si>
    <t>LOS HOZADEROS</t>
  </si>
  <si>
    <t>03203</t>
  </si>
  <si>
    <t>LA GINA MARCADA</t>
  </si>
  <si>
    <t>03238</t>
  </si>
  <si>
    <t>03212</t>
  </si>
  <si>
    <t>LOS JIBAROS</t>
  </si>
  <si>
    <t>03197</t>
  </si>
  <si>
    <t>MARINO GARABITO II</t>
  </si>
  <si>
    <t>03096</t>
  </si>
  <si>
    <t>03201</t>
  </si>
  <si>
    <t>03211</t>
  </si>
  <si>
    <t>03206</t>
  </si>
  <si>
    <t>EL GUINEO AFUERA</t>
  </si>
  <si>
    <t>03205</t>
  </si>
  <si>
    <t>03210</t>
  </si>
  <si>
    <t>03090</t>
  </si>
  <si>
    <t>03204</t>
  </si>
  <si>
    <t>07888</t>
  </si>
  <si>
    <t>BIENVENIDO CARO AMANCIO</t>
  </si>
  <si>
    <t>03270</t>
  </si>
  <si>
    <t>MANO MATUEY AL MEDIO</t>
  </si>
  <si>
    <t>CAÑADA DEL AGUA</t>
  </si>
  <si>
    <t>03019</t>
  </si>
  <si>
    <t>BASICA CALLE BONITA</t>
  </si>
  <si>
    <t>0402</t>
  </si>
  <si>
    <t>21SUMG-2109</t>
  </si>
  <si>
    <t>07872</t>
  </si>
  <si>
    <t>EDUCACION ESPECIAL LIVIA M. NIVAR SEIJA</t>
  </si>
  <si>
    <t>03052</t>
  </si>
  <si>
    <t>03017</t>
  </si>
  <si>
    <t>FERNANDO CABRAL ORTEGA</t>
  </si>
  <si>
    <t>02996</t>
  </si>
  <si>
    <t>JOSE MARIA ALEJANDRO PICHARDO</t>
  </si>
  <si>
    <t>02997</t>
  </si>
  <si>
    <t>JUAN PABLO PINA</t>
  </si>
  <si>
    <t>03051</t>
  </si>
  <si>
    <t>03010</t>
  </si>
  <si>
    <t>OFELIA MARIA RIVAS</t>
  </si>
  <si>
    <t>14483</t>
  </si>
  <si>
    <t>02985</t>
  </si>
  <si>
    <t>MANUEL MARIA VALENCIA</t>
  </si>
  <si>
    <t>03050</t>
  </si>
  <si>
    <t>MATA NARANJO</t>
  </si>
  <si>
    <t>03242</t>
  </si>
  <si>
    <t>15314</t>
  </si>
  <si>
    <t>LICEO JULIO CESAR DE JESUS ASENCIO</t>
  </si>
  <si>
    <t>03007</t>
  </si>
  <si>
    <t>21SUMG-2111</t>
  </si>
  <si>
    <t>03006</t>
  </si>
  <si>
    <t>03261</t>
  </si>
  <si>
    <t>03239</t>
  </si>
  <si>
    <t>03008</t>
  </si>
  <si>
    <t>03027</t>
  </si>
  <si>
    <t>LOS HOYOS</t>
  </si>
  <si>
    <t>03015</t>
  </si>
  <si>
    <t>MALUCO</t>
  </si>
  <si>
    <t>10499</t>
  </si>
  <si>
    <t>03004</t>
  </si>
  <si>
    <t>NARANJO DULCE</t>
  </si>
  <si>
    <t>03243</t>
  </si>
  <si>
    <t>NUESTRA SEÑORA DE LA ESPERANZA</t>
  </si>
  <si>
    <t>03089</t>
  </si>
  <si>
    <t>NUEVOS HORIZONTES</t>
  </si>
  <si>
    <t>03001</t>
  </si>
  <si>
    <t>03002</t>
  </si>
  <si>
    <t>SAN FRANCISCO</t>
  </si>
  <si>
    <t>03016</t>
  </si>
  <si>
    <t>03005</t>
  </si>
  <si>
    <t>VILLEGAS</t>
  </si>
  <si>
    <t>03240</t>
  </si>
  <si>
    <t>03241</t>
  </si>
  <si>
    <t>03029</t>
  </si>
  <si>
    <t>03025</t>
  </si>
  <si>
    <t>ANGEL MARIA DE LA ROSA</t>
  </si>
  <si>
    <t>14484</t>
  </si>
  <si>
    <t>03013</t>
  </si>
  <si>
    <t>NIGUA DEL TABLAZO</t>
  </si>
  <si>
    <t>03012</t>
  </si>
  <si>
    <t>03028</t>
  </si>
  <si>
    <t>03014</t>
  </si>
  <si>
    <t>15292</t>
  </si>
  <si>
    <t>21SUMG-2110</t>
  </si>
  <si>
    <t>03018</t>
  </si>
  <si>
    <t>03022</t>
  </si>
  <si>
    <t>03021</t>
  </si>
  <si>
    <t>03275</t>
  </si>
  <si>
    <t>10515</t>
  </si>
  <si>
    <t>03230</t>
  </si>
  <si>
    <t>PROMOCION GERINGA</t>
  </si>
  <si>
    <t>07868</t>
  </si>
  <si>
    <t>03218</t>
  </si>
  <si>
    <t>VILLA MERCEDES</t>
  </si>
  <si>
    <t>03024</t>
  </si>
  <si>
    <t>03023</t>
  </si>
  <si>
    <t>14495</t>
  </si>
  <si>
    <t>21SUMP-13</t>
  </si>
  <si>
    <t>15597</t>
  </si>
  <si>
    <t>03251</t>
  </si>
  <si>
    <t>BASICA VILLA FUNDACION</t>
  </si>
  <si>
    <t>21SUMG-2108</t>
  </si>
  <si>
    <t>03020</t>
  </si>
  <si>
    <t>02991</t>
  </si>
  <si>
    <t>MADRE VIEJA SUR</t>
  </si>
  <si>
    <t>02990</t>
  </si>
  <si>
    <t>MARCOS CASTAÑER FE Y ALEGRIA</t>
  </si>
  <si>
    <t>03229</t>
  </si>
  <si>
    <t>HOGAR ANGELA NUÑEZ FERNANDEZ</t>
  </si>
  <si>
    <t>02988</t>
  </si>
  <si>
    <t>HOGAR DOÑA CHUCHA</t>
  </si>
  <si>
    <t>08005</t>
  </si>
  <si>
    <t>LICEO VILLA FUNDACION</t>
  </si>
  <si>
    <t>07859</t>
  </si>
  <si>
    <t>15642</t>
  </si>
  <si>
    <t>0403</t>
  </si>
  <si>
    <t>21SUMG-2112</t>
  </si>
  <si>
    <t>03043</t>
  </si>
  <si>
    <t>CANASTICA</t>
  </si>
  <si>
    <t>21SUMP-19</t>
  </si>
  <si>
    <t>14441</t>
  </si>
  <si>
    <t>02986</t>
  </si>
  <si>
    <t>PABLO BARINAS</t>
  </si>
  <si>
    <t>21SUMP-20</t>
  </si>
  <si>
    <t>14246</t>
  </si>
  <si>
    <t>SABANA GRANDE DE PALENQUE</t>
  </si>
  <si>
    <t>07933</t>
  </si>
  <si>
    <t>LICEO AMERICO PEREZ TOLENTINO</t>
  </si>
  <si>
    <t>10507</t>
  </si>
  <si>
    <t>02993</t>
  </si>
  <si>
    <t>HOGAR DE NIÑOS HUERFANOS ESTEBAN DIAZ MONTERO</t>
  </si>
  <si>
    <t>07893</t>
  </si>
  <si>
    <t>LICEO SABANA TORO</t>
  </si>
  <si>
    <t>14442</t>
  </si>
  <si>
    <t>14443</t>
  </si>
  <si>
    <t xml:space="preserve">JUAN ABAD LARA </t>
  </si>
  <si>
    <t>07894</t>
  </si>
  <si>
    <t>LA ROSA</t>
  </si>
  <si>
    <t>03222</t>
  </si>
  <si>
    <t>ALEJANDRO ANGULO GURIDI</t>
  </si>
  <si>
    <t>21SUMG-2114</t>
  </si>
  <si>
    <t>02992</t>
  </si>
  <si>
    <t>03248</t>
  </si>
  <si>
    <t>27 DE FEBRERO</t>
  </si>
  <si>
    <t>03224</t>
  </si>
  <si>
    <t>CANASTA II</t>
  </si>
  <si>
    <t>03247</t>
  </si>
  <si>
    <t>03259</t>
  </si>
  <si>
    <t>CAÑADA HONDA</t>
  </si>
  <si>
    <t>03053</t>
  </si>
  <si>
    <t>FUERTE RESOLI</t>
  </si>
  <si>
    <t>03030</t>
  </si>
  <si>
    <t>HOYO DEL BARRO</t>
  </si>
  <si>
    <t>02987</t>
  </si>
  <si>
    <t>JOSE MELENDEZ</t>
  </si>
  <si>
    <t>08016</t>
  </si>
  <si>
    <t>03039</t>
  </si>
  <si>
    <t>LOMA VERDE DE NAJAYO</t>
  </si>
  <si>
    <t>03267</t>
  </si>
  <si>
    <t>LOS TRINITARIOS</t>
  </si>
  <si>
    <t>08014</t>
  </si>
  <si>
    <t>MISION TU PUEDES</t>
  </si>
  <si>
    <t>03038</t>
  </si>
  <si>
    <t>NAJAYO ARRIBA</t>
  </si>
  <si>
    <t>03220</t>
  </si>
  <si>
    <t>NUEVA ESPERANZA</t>
  </si>
  <si>
    <t>03274</t>
  </si>
  <si>
    <t>NUEVO PROGRESO</t>
  </si>
  <si>
    <t>03042</t>
  </si>
  <si>
    <t>PROYECTO CANASTA</t>
  </si>
  <si>
    <t>03040</t>
  </si>
  <si>
    <t>SANTA LUCIA DE CAMBA</t>
  </si>
  <si>
    <t>03256</t>
  </si>
  <si>
    <t>LAS ANTENAS DE RESOLI</t>
  </si>
  <si>
    <t>03087</t>
  </si>
  <si>
    <t>LOMA VERDE DE CAMBITA</t>
  </si>
  <si>
    <t>03215</t>
  </si>
  <si>
    <t>POZO PRIETO</t>
  </si>
  <si>
    <t>03047</t>
  </si>
  <si>
    <t>ZORRA BUENA</t>
  </si>
  <si>
    <t>02999</t>
  </si>
  <si>
    <t>21SUMP-17</t>
  </si>
  <si>
    <t>03101</t>
  </si>
  <si>
    <t>ABEL URIBE</t>
  </si>
  <si>
    <t>21SUMG-2118</t>
  </si>
  <si>
    <t>03102</t>
  </si>
  <si>
    <t>PUERTO PALENQUE</t>
  </si>
  <si>
    <t>03265</t>
  </si>
  <si>
    <t>ANDRES VALERA VARGAS</t>
  </si>
  <si>
    <t>03273</t>
  </si>
  <si>
    <t>MERCEDES LUISA PEREZ</t>
  </si>
  <si>
    <t>03103</t>
  </si>
  <si>
    <t>SABANA PALENQUE</t>
  </si>
  <si>
    <t>03036</t>
  </si>
  <si>
    <t>MIRACIELO</t>
  </si>
  <si>
    <t>03185</t>
  </si>
  <si>
    <t>03055</t>
  </si>
  <si>
    <t>MONTAÑO</t>
  </si>
  <si>
    <t>03033</t>
  </si>
  <si>
    <t>NIZA ABAJO</t>
  </si>
  <si>
    <t>03032</t>
  </si>
  <si>
    <t>NIZA ARRIBA</t>
  </si>
  <si>
    <t>03054</t>
  </si>
  <si>
    <t>03056</t>
  </si>
  <si>
    <t>SAINAGUA</t>
  </si>
  <si>
    <t>03031</t>
  </si>
  <si>
    <t>03035</t>
  </si>
  <si>
    <t>RANCHO AL MEDIO</t>
  </si>
  <si>
    <t>03080</t>
  </si>
  <si>
    <t>ARROYO HIGUERO</t>
  </si>
  <si>
    <t>SAN GREGORIO DE NIGUA</t>
  </si>
  <si>
    <t>03186</t>
  </si>
  <si>
    <t>DIOS DIRA</t>
  </si>
  <si>
    <t>03193</t>
  </si>
  <si>
    <t>03192</t>
  </si>
  <si>
    <t>LOMA DE LOS FRUCTUOSOS</t>
  </si>
  <si>
    <t>03195</t>
  </si>
  <si>
    <t>SAMANGOLA</t>
  </si>
  <si>
    <t>03034</t>
  </si>
  <si>
    <t xml:space="preserve">BASICA LA PLAYA </t>
  </si>
  <si>
    <t>14448</t>
  </si>
  <si>
    <t>03190</t>
  </si>
  <si>
    <t>14496</t>
  </si>
  <si>
    <t>03045</t>
  </si>
  <si>
    <t>SABANA TORO</t>
  </si>
  <si>
    <t>21SUMP-18</t>
  </si>
  <si>
    <t>10500</t>
  </si>
  <si>
    <t>PADRE BORBON</t>
  </si>
  <si>
    <t>21SUMP-21</t>
  </si>
  <si>
    <t>07932</t>
  </si>
  <si>
    <t>PROF. MELIDA ALTAGRACIA BAEZ</t>
  </si>
  <si>
    <t>07871</t>
  </si>
  <si>
    <t>21SUMP-220</t>
  </si>
  <si>
    <t>09977</t>
  </si>
  <si>
    <t>POLITECNICO FRANCISCO J. PEYNADO</t>
  </si>
  <si>
    <t>02994</t>
  </si>
  <si>
    <t>AMERICO LUGO</t>
  </si>
  <si>
    <t>21SUMG-2113</t>
  </si>
  <si>
    <t>03041</t>
  </si>
  <si>
    <t>CLUB ROTARIO KM. 4</t>
  </si>
  <si>
    <t>02984</t>
  </si>
  <si>
    <t>LUIS OSCAR URIBE ALBERT</t>
  </si>
  <si>
    <t>03000</t>
  </si>
  <si>
    <t>OFICIALIZADO SAN RAFAEL</t>
  </si>
  <si>
    <t>03044</t>
  </si>
  <si>
    <t>CAMBITA STERLING</t>
  </si>
  <si>
    <t>11406</t>
  </si>
  <si>
    <t>0404</t>
  </si>
  <si>
    <t>VILLA ALTAGRACIA</t>
  </si>
  <si>
    <t>14215</t>
  </si>
  <si>
    <t>21SUMP-221</t>
  </si>
  <si>
    <t>10045</t>
  </si>
  <si>
    <t>15321</t>
  </si>
  <si>
    <t>15592</t>
  </si>
  <si>
    <t>LIGIA CEPEDA DE ALMANZAR</t>
  </si>
  <si>
    <t>03137</t>
  </si>
  <si>
    <t>03145</t>
  </si>
  <si>
    <t>FELIPE SOTO</t>
  </si>
  <si>
    <t>03130</t>
  </si>
  <si>
    <t>21SUMG-2102</t>
  </si>
  <si>
    <t>03136</t>
  </si>
  <si>
    <t>03134</t>
  </si>
  <si>
    <t>03128</t>
  </si>
  <si>
    <t>GREGORIA DOÑE DE ABAD</t>
  </si>
  <si>
    <t>03138</t>
  </si>
  <si>
    <t>GREGORIO LUPERON</t>
  </si>
  <si>
    <t>03133</t>
  </si>
  <si>
    <t>ROSA DUARTE</t>
  </si>
  <si>
    <t>03125</t>
  </si>
  <si>
    <t>BAHAMAS</t>
  </si>
  <si>
    <t>03249</t>
  </si>
  <si>
    <t>03139</t>
  </si>
  <si>
    <t>03127</t>
  </si>
  <si>
    <t>GONZALO REYES</t>
  </si>
  <si>
    <t>08003</t>
  </si>
  <si>
    <t>07957</t>
  </si>
  <si>
    <t>LICEO MEDINA</t>
  </si>
  <si>
    <t>07960</t>
  </si>
  <si>
    <t>PROF. JUAN BOSCH</t>
  </si>
  <si>
    <t>03135</t>
  </si>
  <si>
    <t>CAÑADA DE LAS PALMAS</t>
  </si>
  <si>
    <t>03231</t>
  </si>
  <si>
    <t>NUEVA ESTRELLA</t>
  </si>
  <si>
    <t>21SUMG-2101</t>
  </si>
  <si>
    <t>03143</t>
  </si>
  <si>
    <t>AURA ESTELA NUÑEZ</t>
  </si>
  <si>
    <t>03105</t>
  </si>
  <si>
    <t>03148</t>
  </si>
  <si>
    <t>DONA SIEN DE LEON</t>
  </si>
  <si>
    <t>03225</t>
  </si>
  <si>
    <t>03111</t>
  </si>
  <si>
    <t>03115</t>
  </si>
  <si>
    <t>03142</t>
  </si>
  <si>
    <t>MARIA TERESA HERNANDEZ</t>
  </si>
  <si>
    <t>03272</t>
  </si>
  <si>
    <t>PEDRO HENRIQUEZ UREÑA</t>
  </si>
  <si>
    <t>03110</t>
  </si>
  <si>
    <t>03147</t>
  </si>
  <si>
    <t>03144</t>
  </si>
  <si>
    <t>03114</t>
  </si>
  <si>
    <t>SONIA ALTAGRACIA PEÑA</t>
  </si>
  <si>
    <t>03146</t>
  </si>
  <si>
    <t>03104</t>
  </si>
  <si>
    <t>ESTILIANO SUSANA</t>
  </si>
  <si>
    <t>03112</t>
  </si>
  <si>
    <t>FELICIA CUESTA DIAZ</t>
  </si>
  <si>
    <t>03141</t>
  </si>
  <si>
    <t>03246</t>
  </si>
  <si>
    <t>VILLA NUEVA</t>
  </si>
  <si>
    <t>14217</t>
  </si>
  <si>
    <t>MANUEL AURELIO MANOLO TAVAREZ JUSTO PLANTEL NUEVO (LICEO DE BASIMA)</t>
  </si>
  <si>
    <t>07950</t>
  </si>
  <si>
    <t>POLITECNICO NUESTRA SEÑORA DE LA ALTAGRACIA</t>
  </si>
  <si>
    <t>07964</t>
  </si>
  <si>
    <t>TULIO MANUEL CESTERO</t>
  </si>
  <si>
    <t>03129</t>
  </si>
  <si>
    <t>03122</t>
  </si>
  <si>
    <t>ELIAS POLANCO</t>
  </si>
  <si>
    <t>03117</t>
  </si>
  <si>
    <t>03113</t>
  </si>
  <si>
    <t>SEÑORA DEL SOCORRO</t>
  </si>
  <si>
    <t>03120</t>
  </si>
  <si>
    <t>HORMIGO</t>
  </si>
  <si>
    <t>03108</t>
  </si>
  <si>
    <t>21SUMG-2116</t>
  </si>
  <si>
    <t>03269</t>
  </si>
  <si>
    <t>03123</t>
  </si>
  <si>
    <t>LORENZO PEREZ POCHE</t>
  </si>
  <si>
    <t>03119</t>
  </si>
  <si>
    <t>NANDITA</t>
  </si>
  <si>
    <t>03107</t>
  </si>
  <si>
    <t>PADRE USERA</t>
  </si>
  <si>
    <t>03257</t>
  </si>
  <si>
    <t>03258</t>
  </si>
  <si>
    <t>14216</t>
  </si>
  <si>
    <t>ERCILIA PEPIN</t>
  </si>
  <si>
    <t>10559</t>
  </si>
  <si>
    <t>03232</t>
  </si>
  <si>
    <t>KILOMETRO 40</t>
  </si>
  <si>
    <t>03253</t>
  </si>
  <si>
    <t>NUESTRA  SRA. DE FATIMA</t>
  </si>
  <si>
    <t>03118</t>
  </si>
  <si>
    <t>03121</t>
  </si>
  <si>
    <t>ALEJANDRO GARCIA</t>
  </si>
  <si>
    <t>03106</t>
  </si>
  <si>
    <t>HERMANAS MIRABAL</t>
  </si>
  <si>
    <t>03250</t>
  </si>
  <si>
    <t>03176</t>
  </si>
  <si>
    <t>BOCA DE MANA</t>
  </si>
  <si>
    <t>0405</t>
  </si>
  <si>
    <t>21SUMG-2117</t>
  </si>
  <si>
    <t xml:space="preserve"> YAGUATE</t>
  </si>
  <si>
    <t>03151</t>
  </si>
  <si>
    <t>03165</t>
  </si>
  <si>
    <t>NAJAYO EN MEDIO</t>
  </si>
  <si>
    <t>03173</t>
  </si>
  <si>
    <t>CABRIA</t>
  </si>
  <si>
    <t>03154</t>
  </si>
  <si>
    <t>03170</t>
  </si>
  <si>
    <t>DUVEAUX</t>
  </si>
  <si>
    <t>03172</t>
  </si>
  <si>
    <t>INGENIO CAEI</t>
  </si>
  <si>
    <t>03161</t>
  </si>
  <si>
    <t>03221</t>
  </si>
  <si>
    <t>03160</t>
  </si>
  <si>
    <t>LOS FRANCOS</t>
  </si>
  <si>
    <t>03162</t>
  </si>
  <si>
    <t>MACHIN</t>
  </si>
  <si>
    <t>03150</t>
  </si>
  <si>
    <t>03158</t>
  </si>
  <si>
    <t>03174</t>
  </si>
  <si>
    <t>03155</t>
  </si>
  <si>
    <t>07969</t>
  </si>
  <si>
    <t>SEMANA SANTA</t>
  </si>
  <si>
    <t>03219</t>
  </si>
  <si>
    <t>03171</t>
  </si>
  <si>
    <t>03223</t>
  </si>
  <si>
    <t>03157</t>
  </si>
  <si>
    <t>03263</t>
  </si>
  <si>
    <t>10505</t>
  </si>
  <si>
    <t>03264</t>
  </si>
  <si>
    <t>03168</t>
  </si>
  <si>
    <t>LA VACA</t>
  </si>
  <si>
    <t>03163</t>
  </si>
  <si>
    <t>MOJA CAZABE</t>
  </si>
  <si>
    <t>03169</t>
  </si>
  <si>
    <t>03152</t>
  </si>
  <si>
    <t>11125</t>
  </si>
  <si>
    <t>07973</t>
  </si>
  <si>
    <t>03166</t>
  </si>
  <si>
    <t>03167</t>
  </si>
  <si>
    <t>BOCA DEL ARROYO</t>
  </si>
  <si>
    <t>03179</t>
  </si>
  <si>
    <t>03164</t>
  </si>
  <si>
    <t>03262</t>
  </si>
  <si>
    <t>03037</t>
  </si>
  <si>
    <t>03175</t>
  </si>
  <si>
    <t>EL MAIZAL</t>
  </si>
  <si>
    <t>03178</t>
  </si>
  <si>
    <t>03237</t>
  </si>
  <si>
    <t>03177</t>
  </si>
  <si>
    <t>03153</t>
  </si>
  <si>
    <t>PUJABANTE</t>
  </si>
  <si>
    <t>03149</t>
  </si>
  <si>
    <t>FRAY BARTOLOME DE LAS CASAS</t>
  </si>
  <si>
    <t>21SUMP-23</t>
  </si>
  <si>
    <t>03159</t>
  </si>
  <si>
    <t>07965</t>
  </si>
  <si>
    <t>POLITECNICO ANA LILLIAMS MIRANDA</t>
  </si>
  <si>
    <t>03184</t>
  </si>
  <si>
    <t>CAMBELEN</t>
  </si>
  <si>
    <t>0406</t>
  </si>
  <si>
    <t>BOCA DE NIGUA</t>
  </si>
  <si>
    <t>03070</t>
  </si>
  <si>
    <t>TERESA ADON</t>
  </si>
  <si>
    <t>21SUMP-185</t>
  </si>
  <si>
    <t>BAJOS DE HAINA</t>
  </si>
  <si>
    <t>LA PARED</t>
  </si>
  <si>
    <t>03069</t>
  </si>
  <si>
    <t>03062</t>
  </si>
  <si>
    <t>EL CARRIL</t>
  </si>
  <si>
    <t>08078</t>
  </si>
  <si>
    <t>03255</t>
  </si>
  <si>
    <t>03065</t>
  </si>
  <si>
    <t>MONTE LARGO</t>
  </si>
  <si>
    <t>03049</t>
  </si>
  <si>
    <t>LOS MAMEYES</t>
  </si>
  <si>
    <t>03057</t>
  </si>
  <si>
    <t>21SUMP-186</t>
  </si>
  <si>
    <t>03068</t>
  </si>
  <si>
    <t>03064</t>
  </si>
  <si>
    <t>MONTE ADENTRO</t>
  </si>
  <si>
    <t>03067</t>
  </si>
  <si>
    <t>03048</t>
  </si>
  <si>
    <t>BENDAÑO</t>
  </si>
  <si>
    <t>03214</t>
  </si>
  <si>
    <t>EL PROGRESO</t>
  </si>
  <si>
    <t>21SUMP-187</t>
  </si>
  <si>
    <t>PIEDRA BLANCA</t>
  </si>
  <si>
    <t>03233</t>
  </si>
  <si>
    <t>JUANA ABREU</t>
  </si>
  <si>
    <t>03216</t>
  </si>
  <si>
    <t>03245</t>
  </si>
  <si>
    <t>VILLA MARIA</t>
  </si>
  <si>
    <t>08091</t>
  </si>
  <si>
    <t>MELBA BAEZ DE ERAZO CENTRO DE EXCELENCIA</t>
  </si>
  <si>
    <t>03234</t>
  </si>
  <si>
    <t>CABON</t>
  </si>
  <si>
    <t>21SUMG-2104</t>
  </si>
  <si>
    <t>HAINA</t>
  </si>
  <si>
    <t>10506</t>
  </si>
  <si>
    <t>13376</t>
  </si>
  <si>
    <t>03235</t>
  </si>
  <si>
    <t>MI ESPERANZA</t>
  </si>
  <si>
    <t>03276</t>
  </si>
  <si>
    <t>PARAISO DE DIOS</t>
  </si>
  <si>
    <t>03066</t>
  </si>
  <si>
    <t>14431</t>
  </si>
  <si>
    <t>06843</t>
  </si>
  <si>
    <t>LICEO HAINA</t>
  </si>
  <si>
    <t>21SUMP-188</t>
  </si>
  <si>
    <t xml:space="preserve"> HAINA</t>
  </si>
  <si>
    <t>14502</t>
  </si>
  <si>
    <t>10173</t>
  </si>
  <si>
    <t>LICEO MARTIN LOPEZ</t>
  </si>
  <si>
    <t>07905</t>
  </si>
  <si>
    <t>MANUEL FELIZ PENA</t>
  </si>
  <si>
    <t>03254</t>
  </si>
  <si>
    <t>CARDENAL SANCHA</t>
  </si>
  <si>
    <t>21SUMG-2107</t>
  </si>
  <si>
    <t>03217</t>
  </si>
  <si>
    <t>BASICA BAJOS DE HAINA</t>
  </si>
  <si>
    <t>03058</t>
  </si>
  <si>
    <t>CLUB SIGLO XXI</t>
  </si>
  <si>
    <t>03063</t>
  </si>
  <si>
    <t>ITABO</t>
  </si>
  <si>
    <t>07908</t>
  </si>
  <si>
    <t>SAN AGUSTIN</t>
  </si>
  <si>
    <t>08019</t>
  </si>
  <si>
    <t>INSTITUTO POLITECNICO DE HAINA</t>
  </si>
  <si>
    <t>03183</t>
  </si>
  <si>
    <t>YOGO YOGO</t>
  </si>
  <si>
    <t>03194</t>
  </si>
  <si>
    <t>03189</t>
  </si>
  <si>
    <t>JULIAN JIMENEZ</t>
  </si>
  <si>
    <t>03188</t>
  </si>
  <si>
    <t>03187</t>
  </si>
  <si>
    <t>14263</t>
  </si>
  <si>
    <t>03191</t>
  </si>
  <si>
    <t>SAN NICOLAS</t>
  </si>
  <si>
    <t>07979</t>
  </si>
  <si>
    <t>POLITECNICO PADRE ZEGRI</t>
  </si>
  <si>
    <t>03181</t>
  </si>
  <si>
    <t>NIGUA</t>
  </si>
  <si>
    <t>21SUMP-15</t>
  </si>
  <si>
    <t>03061</t>
  </si>
  <si>
    <t>21SUMG-2105</t>
  </si>
  <si>
    <t>02998</t>
  </si>
  <si>
    <t>03059</t>
  </si>
  <si>
    <t>MAX HENRIQUEZ UREÑA</t>
  </si>
  <si>
    <t>SAN ANTONIO</t>
  </si>
  <si>
    <t>03236</t>
  </si>
  <si>
    <t>03252</t>
  </si>
  <si>
    <t>THELMA GERMAN GUANTE</t>
  </si>
  <si>
    <t>03060</t>
  </si>
  <si>
    <t>CLUB UNION JUVENIL</t>
  </si>
  <si>
    <t>21SUMP-14</t>
  </si>
  <si>
    <t>03182</t>
  </si>
  <si>
    <t>PADRE ZEGRI</t>
  </si>
  <si>
    <t>21SUMP-16</t>
  </si>
  <si>
    <t>NUESTROS PEQUEÑOS HERMANOS  CENPH</t>
  </si>
  <si>
    <t>0501</t>
  </si>
  <si>
    <t>23SUMP-30</t>
  </si>
  <si>
    <t>SAN PEDRO DE MACORÍS</t>
  </si>
  <si>
    <t>RAMÓN SANTANA</t>
  </si>
  <si>
    <t>14266</t>
  </si>
  <si>
    <t>JOSE GRACIA BLANCHE</t>
  </si>
  <si>
    <t>23SUMP-38</t>
  </si>
  <si>
    <t>03657</t>
  </si>
  <si>
    <t>23SUMG-2302</t>
  </si>
  <si>
    <t>VILLA PROGRESO</t>
  </si>
  <si>
    <t>14264</t>
  </si>
  <si>
    <t>BOCA DEL SOCO</t>
  </si>
  <si>
    <t>03544</t>
  </si>
  <si>
    <t>03543</t>
  </si>
  <si>
    <t>08273</t>
  </si>
  <si>
    <t>INSTITUTO POLITECNICO GASTON FERNANDO DELIGNE</t>
  </si>
  <si>
    <t>10490</t>
  </si>
  <si>
    <t>23SUMP-37</t>
  </si>
  <si>
    <t>03615</t>
  </si>
  <si>
    <t>BATEY CABEZA DE TORO</t>
  </si>
  <si>
    <t>03650</t>
  </si>
  <si>
    <t>BATEY NEGRO</t>
  </si>
  <si>
    <t>03602</t>
  </si>
  <si>
    <t>BATEY REGAJO</t>
  </si>
  <si>
    <t>03604</t>
  </si>
  <si>
    <t>BOCA DE CUMAYASA</t>
  </si>
  <si>
    <t>03619</t>
  </si>
  <si>
    <t>CONCHO PRIMO</t>
  </si>
  <si>
    <t>03603</t>
  </si>
  <si>
    <t>EUREKA</t>
  </si>
  <si>
    <t>03605</t>
  </si>
  <si>
    <t>BATEY EL SOCO</t>
  </si>
  <si>
    <t>03617</t>
  </si>
  <si>
    <t>BATEY LIMA</t>
  </si>
  <si>
    <t>08299</t>
  </si>
  <si>
    <t>BATEY LOS ARADOS</t>
  </si>
  <si>
    <t>03618</t>
  </si>
  <si>
    <t>BATEY PIÑONES</t>
  </si>
  <si>
    <t>03616</t>
  </si>
  <si>
    <t>BATEY CAMPIÑA</t>
  </si>
  <si>
    <t>03606</t>
  </si>
  <si>
    <t>BATEY EL JAGUAL</t>
  </si>
  <si>
    <t>03601</t>
  </si>
  <si>
    <t>FEDERICO BERMUDEZ</t>
  </si>
  <si>
    <t>03607</t>
  </si>
  <si>
    <t>LAGUNA PRIETA</t>
  </si>
  <si>
    <t>08298</t>
  </si>
  <si>
    <t>FEDERICO BERMUDEZ MEDIA</t>
  </si>
  <si>
    <t>03551</t>
  </si>
  <si>
    <t>BATEY OLIVARIS</t>
  </si>
  <si>
    <t>10854</t>
  </si>
  <si>
    <t>INGENIO SANTA FE</t>
  </si>
  <si>
    <t>03654</t>
  </si>
  <si>
    <t>24 DE ABRIL</t>
  </si>
  <si>
    <t>12365</t>
  </si>
  <si>
    <t>03558</t>
  </si>
  <si>
    <t>ESPERANZA</t>
  </si>
  <si>
    <t>03547</t>
  </si>
  <si>
    <t>PORVENIR I</t>
  </si>
  <si>
    <t>03549</t>
  </si>
  <si>
    <t>BATEY MIGUELCHO</t>
  </si>
  <si>
    <t>03552</t>
  </si>
  <si>
    <t>12440</t>
  </si>
  <si>
    <t>03658</t>
  </si>
  <si>
    <t>03648</t>
  </si>
  <si>
    <t>PARROQUIAL SAN JOSE OBRERO</t>
  </si>
  <si>
    <t>13916</t>
  </si>
  <si>
    <t>CENTRO DE EXCELENCIA DEPORTIVA PROF. ALBERTO BYAS</t>
  </si>
  <si>
    <t>08283</t>
  </si>
  <si>
    <t>03545</t>
  </si>
  <si>
    <t>BARRIO LINDO</t>
  </si>
  <si>
    <t>23SUMP-36</t>
  </si>
  <si>
    <t>03649</t>
  </si>
  <si>
    <t>03655</t>
  </si>
  <si>
    <t>08281</t>
  </si>
  <si>
    <t>14267</t>
  </si>
  <si>
    <t>03550</t>
  </si>
  <si>
    <t>MONTE CRISTY</t>
  </si>
  <si>
    <t>15616</t>
  </si>
  <si>
    <t>0502</t>
  </si>
  <si>
    <t>23SUMP-32</t>
  </si>
  <si>
    <t>14251</t>
  </si>
  <si>
    <t xml:space="preserve">CARMEN NATALIA </t>
  </si>
  <si>
    <t>14268</t>
  </si>
  <si>
    <t>NORGE WILLIAM BOTELLO FERNANDEZ</t>
  </si>
  <si>
    <t>03567</t>
  </si>
  <si>
    <t>PUNTA DE GARZA</t>
  </si>
  <si>
    <t>03553</t>
  </si>
  <si>
    <t>23SUMP-213</t>
  </si>
  <si>
    <t>GUAYACANES</t>
  </si>
  <si>
    <t>03559</t>
  </si>
  <si>
    <t>03560</t>
  </si>
  <si>
    <t>HOYO DEL TORO</t>
  </si>
  <si>
    <t>03554</t>
  </si>
  <si>
    <t>SURINAME</t>
  </si>
  <si>
    <t>03555</t>
  </si>
  <si>
    <t>03641</t>
  </si>
  <si>
    <t>SANTA LUCIA</t>
  </si>
  <si>
    <t>03538</t>
  </si>
  <si>
    <t>03563</t>
  </si>
  <si>
    <t>COSTA REAL</t>
  </si>
  <si>
    <t>03566</t>
  </si>
  <si>
    <t>03540</t>
  </si>
  <si>
    <t>EVANGELINA RODRIGUEZ</t>
  </si>
  <si>
    <t>23SUMP-35</t>
  </si>
  <si>
    <t>13260</t>
  </si>
  <si>
    <t>MARIA DE LA PAZ DEL PROYECTO ESPERANZA</t>
  </si>
  <si>
    <t>08325</t>
  </si>
  <si>
    <t>SAN ANTONIO DE PADUA</t>
  </si>
  <si>
    <t>13261</t>
  </si>
  <si>
    <t>SANTA MARIA DEL PROECTO ESPERANZA</t>
  </si>
  <si>
    <t>03647</t>
  </si>
  <si>
    <t>VILLA FARO</t>
  </si>
  <si>
    <t>08313</t>
  </si>
  <si>
    <t>03656</t>
  </si>
  <si>
    <t>03651</t>
  </si>
  <si>
    <t>SAN ANTON</t>
  </si>
  <si>
    <t>08261</t>
  </si>
  <si>
    <t>LICEO JOSE JOAQUIN PEREZ</t>
  </si>
  <si>
    <t>03537</t>
  </si>
  <si>
    <t>ANA JOSEFA PUELLO</t>
  </si>
  <si>
    <t>23SUMG-2303</t>
  </si>
  <si>
    <t>03642</t>
  </si>
  <si>
    <t>03541</t>
  </si>
  <si>
    <t>PUERTO RICO</t>
  </si>
  <si>
    <t>03561</t>
  </si>
  <si>
    <t>INGENIO ANGELINA</t>
  </si>
  <si>
    <t>03565</t>
  </si>
  <si>
    <t>03539</t>
  </si>
  <si>
    <t>LUIS ARTURO BERMUDEZ</t>
  </si>
  <si>
    <t>03546</t>
  </si>
  <si>
    <t>SAN PEDRO APOSTOL</t>
  </si>
  <si>
    <t>13908</t>
  </si>
  <si>
    <t>DON PEDRO MIR MEDIA</t>
  </si>
  <si>
    <t>12327</t>
  </si>
  <si>
    <t>LICEO PEDRO LUIS SANTANA COROMINAS</t>
  </si>
  <si>
    <t>08278</t>
  </si>
  <si>
    <t>SAN PEDRO APOSTOL MEDIA</t>
  </si>
  <si>
    <t>03536</t>
  </si>
  <si>
    <t>BARRIO BLANCO</t>
  </si>
  <si>
    <t>23SUMP-31</t>
  </si>
  <si>
    <t>08284</t>
  </si>
  <si>
    <t>03542</t>
  </si>
  <si>
    <t>JUAN VICENTE MOSCOSO - ANEXA</t>
  </si>
  <si>
    <t>01733</t>
  </si>
  <si>
    <t>0503</t>
  </si>
  <si>
    <t>12SUMG-1201</t>
  </si>
  <si>
    <t xml:space="preserve"> LA ROMANA</t>
  </si>
  <si>
    <t>01768</t>
  </si>
  <si>
    <t>TZU-CHI</t>
  </si>
  <si>
    <t>12SUMG-1203</t>
  </si>
  <si>
    <t>VILLA HERMOSA</t>
  </si>
  <si>
    <t>07046</t>
  </si>
  <si>
    <t>POLITECNICO LILIAM BAYONA</t>
  </si>
  <si>
    <t>01755</t>
  </si>
  <si>
    <t>BATEY HIGO CLARO</t>
  </si>
  <si>
    <t>12SUMG-1204</t>
  </si>
  <si>
    <t>GUAYMATE</t>
  </si>
  <si>
    <t>01756</t>
  </si>
  <si>
    <t>BATEY MILAGROSA</t>
  </si>
  <si>
    <t>01731</t>
  </si>
  <si>
    <t>ROGER GATWARD</t>
  </si>
  <si>
    <t>14389</t>
  </si>
  <si>
    <t>NERY CUETO DE DALMA</t>
  </si>
  <si>
    <t>10860</t>
  </si>
  <si>
    <t>CRISANTA MORETA MORA</t>
  </si>
  <si>
    <t>01763</t>
  </si>
  <si>
    <t>CONCEPCION BONA</t>
  </si>
  <si>
    <t>01767</t>
  </si>
  <si>
    <t>01766</t>
  </si>
  <si>
    <t>PAULINA JIMENEZ</t>
  </si>
  <si>
    <t>07119</t>
  </si>
  <si>
    <t>UN PASO A LA LIBERTAD</t>
  </si>
  <si>
    <t>10680</t>
  </si>
  <si>
    <t>01771</t>
  </si>
  <si>
    <t>01772</t>
  </si>
  <si>
    <t>LEONIDAS CUSTODIO</t>
  </si>
  <si>
    <t>07052</t>
  </si>
  <si>
    <t>23SUMP-11</t>
  </si>
  <si>
    <t>11680</t>
  </si>
  <si>
    <t>FUNDACION MIR - MARIA AUXILIADORA</t>
  </si>
  <si>
    <t>07056</t>
  </si>
  <si>
    <t>01729</t>
  </si>
  <si>
    <t>01742</t>
  </si>
  <si>
    <t>01762</t>
  </si>
  <si>
    <t>BILL GRANT</t>
  </si>
  <si>
    <t>01739</t>
  </si>
  <si>
    <t>CUCAMA</t>
  </si>
  <si>
    <t>01740</t>
  </si>
  <si>
    <t>EVARISTO ARAUJO</t>
  </si>
  <si>
    <t>01738</t>
  </si>
  <si>
    <t>KILOMETRO 10  DE CUMAYASA</t>
  </si>
  <si>
    <t>01737</t>
  </si>
  <si>
    <t>KILOMETRO 14 DE CUMAYASA</t>
  </si>
  <si>
    <t>13994</t>
  </si>
  <si>
    <t>13893</t>
  </si>
  <si>
    <t>LUIS HERIBERTO PAYAN</t>
  </si>
  <si>
    <t>07071</t>
  </si>
  <si>
    <t>12138</t>
  </si>
  <si>
    <t>01765</t>
  </si>
  <si>
    <t>ANDRES AVELINO BERROA</t>
  </si>
  <si>
    <t>01735</t>
  </si>
  <si>
    <t>BATEY CACATA</t>
  </si>
  <si>
    <t>01774</t>
  </si>
  <si>
    <t>01732</t>
  </si>
  <si>
    <t>MERCEDES LAURA AGUIAR</t>
  </si>
  <si>
    <t>07041</t>
  </si>
  <si>
    <t>NUESTRA SEÑORA DE LA ALTAGRACIA</t>
  </si>
  <si>
    <t>01773</t>
  </si>
  <si>
    <t>RIO SALADO</t>
  </si>
  <si>
    <t>14410</t>
  </si>
  <si>
    <t>01734</t>
  </si>
  <si>
    <t>07070</t>
  </si>
  <si>
    <t>ESC. MADRES ESCOLAPIAS</t>
  </si>
  <si>
    <t>01730</t>
  </si>
  <si>
    <t>01764</t>
  </si>
  <si>
    <t>LUISA HERMINIA MONTES DE OCA</t>
  </si>
  <si>
    <t>07117</t>
  </si>
  <si>
    <t>MAX SIMON BASICA</t>
  </si>
  <si>
    <t>12577</t>
  </si>
  <si>
    <t>POLITECNICO CALASANZ</t>
  </si>
  <si>
    <t>11681</t>
  </si>
  <si>
    <t>07121</t>
  </si>
  <si>
    <t>MAMI LUISA</t>
  </si>
  <si>
    <t>01775</t>
  </si>
  <si>
    <t>ERVIDO CREALES</t>
  </si>
  <si>
    <t>14275</t>
  </si>
  <si>
    <t>12SUMG-1202</t>
  </si>
  <si>
    <t>01753</t>
  </si>
  <si>
    <t>BATEY 22</t>
  </si>
  <si>
    <t>01747</t>
  </si>
  <si>
    <t>BATEY 62</t>
  </si>
  <si>
    <t>01749</t>
  </si>
  <si>
    <t>BATEY 82</t>
  </si>
  <si>
    <t>01761</t>
  </si>
  <si>
    <t>BATEY 81</t>
  </si>
  <si>
    <t>01758</t>
  </si>
  <si>
    <t>BATEY NIGUA</t>
  </si>
  <si>
    <t>01750</t>
  </si>
  <si>
    <t>BATEY PALO BLANCO</t>
  </si>
  <si>
    <t>01741</t>
  </si>
  <si>
    <t>HICAYAGUA</t>
  </si>
  <si>
    <t>01748</t>
  </si>
  <si>
    <t>01744</t>
  </si>
  <si>
    <t>BATEY RENGUELITO</t>
  </si>
  <si>
    <t>01754</t>
  </si>
  <si>
    <t>BATEY PELIGRO</t>
  </si>
  <si>
    <t>01751</t>
  </si>
  <si>
    <t>BATEY 16</t>
  </si>
  <si>
    <t>01743</t>
  </si>
  <si>
    <t>01760</t>
  </si>
  <si>
    <t>01745</t>
  </si>
  <si>
    <t>01757</t>
  </si>
  <si>
    <t>01752</t>
  </si>
  <si>
    <t>BATEY 18</t>
  </si>
  <si>
    <t>01746</t>
  </si>
  <si>
    <t>BATEY HIGUERAL</t>
  </si>
  <si>
    <t>01759</t>
  </si>
  <si>
    <t>BATEY SANTA ROSA</t>
  </si>
  <si>
    <t>07051</t>
  </si>
  <si>
    <t>LICEO GREGORIO LUPERON</t>
  </si>
  <si>
    <t>09204</t>
  </si>
  <si>
    <t>30SUMG-3001</t>
  </si>
  <si>
    <t xml:space="preserve"> HATO MAYOR DEL REY</t>
  </si>
  <si>
    <t>01334</t>
  </si>
  <si>
    <t>EL SEIBO</t>
  </si>
  <si>
    <t>01320</t>
  </si>
  <si>
    <t>CASABE</t>
  </si>
  <si>
    <t>13970</t>
  </si>
  <si>
    <t>04753</t>
  </si>
  <si>
    <t>BATEY DOÑA ANA</t>
  </si>
  <si>
    <t>04761</t>
  </si>
  <si>
    <t>04758</t>
  </si>
  <si>
    <t>04764</t>
  </si>
  <si>
    <t>04760</t>
  </si>
  <si>
    <t>ISABEL</t>
  </si>
  <si>
    <t>04757</t>
  </si>
  <si>
    <t>LIBONAO</t>
  </si>
  <si>
    <t>04759</t>
  </si>
  <si>
    <t>04765</t>
  </si>
  <si>
    <t>RINCON SOLO</t>
  </si>
  <si>
    <t>04788</t>
  </si>
  <si>
    <t>13564</t>
  </si>
  <si>
    <t>CENTRO EDUCATIVO REFUGIO PEÑA ALTA</t>
  </si>
  <si>
    <t>04835</t>
  </si>
  <si>
    <t>04794</t>
  </si>
  <si>
    <t>04762</t>
  </si>
  <si>
    <t>RANCHO DE COSME</t>
  </si>
  <si>
    <t>09223</t>
  </si>
  <si>
    <t>SENDAS DE LUZ</t>
  </si>
  <si>
    <t>11444</t>
  </si>
  <si>
    <t>EL BUEN SAMARITANO</t>
  </si>
  <si>
    <t>04787</t>
  </si>
  <si>
    <t>MAGUA</t>
  </si>
  <si>
    <t>09230</t>
  </si>
  <si>
    <t>SANTA MARIA DEL BATEY</t>
  </si>
  <si>
    <t>09198</t>
  </si>
  <si>
    <t>04769</t>
  </si>
  <si>
    <t>MANCHADO</t>
  </si>
  <si>
    <t>04749</t>
  </si>
  <si>
    <t>04832</t>
  </si>
  <si>
    <t>VILLA ORTEGA</t>
  </si>
  <si>
    <t>04770</t>
  </si>
  <si>
    <t>BATEY JALONGA</t>
  </si>
  <si>
    <t>04747</t>
  </si>
  <si>
    <t>BERNARDO PICHARDO</t>
  </si>
  <si>
    <t>04792</t>
  </si>
  <si>
    <t>CERRO BOHIO</t>
  </si>
  <si>
    <t>14428</t>
  </si>
  <si>
    <t xml:space="preserve">FRANCISCO DEL ROSARIO SANCHEZ </t>
  </si>
  <si>
    <t>04767</t>
  </si>
  <si>
    <t>01344</t>
  </si>
  <si>
    <t>JUAN JIMENEZ</t>
  </si>
  <si>
    <t>04746</t>
  </si>
  <si>
    <t>04772</t>
  </si>
  <si>
    <t>04763</t>
  </si>
  <si>
    <t>PILAR RONDON</t>
  </si>
  <si>
    <t>14429</t>
  </si>
  <si>
    <t>PROF. CARLOS MILQUIADES</t>
  </si>
  <si>
    <t>14505</t>
  </si>
  <si>
    <t>PROF. HILDA REYES PUELLO</t>
  </si>
  <si>
    <t>04745</t>
  </si>
  <si>
    <t>09726</t>
  </si>
  <si>
    <t>09214</t>
  </si>
  <si>
    <t>LICEO YERBA BUENA</t>
  </si>
  <si>
    <t>YERBA BUENA</t>
  </si>
  <si>
    <t>09213</t>
  </si>
  <si>
    <t>BEJUCAL</t>
  </si>
  <si>
    <t>10473</t>
  </si>
  <si>
    <t>08SUMP-212</t>
  </si>
  <si>
    <t>01317</t>
  </si>
  <si>
    <t>01311</t>
  </si>
  <si>
    <t>MANCORNETA</t>
  </si>
  <si>
    <t>01367</t>
  </si>
  <si>
    <t>PALMA CONGA</t>
  </si>
  <si>
    <t>01366</t>
  </si>
  <si>
    <t>PALO SECO</t>
  </si>
  <si>
    <t>01323</t>
  </si>
  <si>
    <t>PIEDRA GRANDE</t>
  </si>
  <si>
    <t>01335</t>
  </si>
  <si>
    <t>RANCHO II</t>
  </si>
  <si>
    <t>01337</t>
  </si>
  <si>
    <t>01321</t>
  </si>
  <si>
    <t>01319</t>
  </si>
  <si>
    <t>01368</t>
  </si>
  <si>
    <t>01338</t>
  </si>
  <si>
    <t>PASO CIBAO</t>
  </si>
  <si>
    <t>04833</t>
  </si>
  <si>
    <t>VIVIANA</t>
  </si>
  <si>
    <t>01341</t>
  </si>
  <si>
    <t>30SUMP-10</t>
  </si>
  <si>
    <t>04781</t>
  </si>
  <si>
    <t>04756</t>
  </si>
  <si>
    <t>04790</t>
  </si>
  <si>
    <t>SUDADERO</t>
  </si>
  <si>
    <t>04785</t>
  </si>
  <si>
    <t>09206</t>
  </si>
  <si>
    <t>BAUTISTA DOMINICANO</t>
  </si>
  <si>
    <t>14480</t>
  </si>
  <si>
    <t>04748</t>
  </si>
  <si>
    <t>30SUMP-9</t>
  </si>
  <si>
    <t>04815</t>
  </si>
  <si>
    <t>0505</t>
  </si>
  <si>
    <t>30SUMG-3002</t>
  </si>
  <si>
    <t xml:space="preserve"> SABANA DE LA MAR</t>
  </si>
  <si>
    <t>04801</t>
  </si>
  <si>
    <t>SAN CARLOS</t>
  </si>
  <si>
    <t>04814</t>
  </si>
  <si>
    <t>CATAREY ADENTRO</t>
  </si>
  <si>
    <t>04813</t>
  </si>
  <si>
    <t>CATAREY AFUERA</t>
  </si>
  <si>
    <t>04803</t>
  </si>
  <si>
    <t>CELEDONIA DOLORES FERNANDEZ</t>
  </si>
  <si>
    <t>04802</t>
  </si>
  <si>
    <t>04797</t>
  </si>
  <si>
    <t>PROYECTO CAÑO HONDO</t>
  </si>
  <si>
    <t>04800</t>
  </si>
  <si>
    <t>ABIGAIL MEJIA</t>
  </si>
  <si>
    <t>04799</t>
  </si>
  <si>
    <t>ELUPINA CORDERO</t>
  </si>
  <si>
    <t>04829</t>
  </si>
  <si>
    <t>04798</t>
  </si>
  <si>
    <t>SABANA DE LA MAR</t>
  </si>
  <si>
    <t>03623</t>
  </si>
  <si>
    <t>DIVINA PROVIDENCIA FE Y ALEGRIA</t>
  </si>
  <si>
    <t>0506</t>
  </si>
  <si>
    <t>23SUMG-2304</t>
  </si>
  <si>
    <t xml:space="preserve"> CONSUELO</t>
  </si>
  <si>
    <t>03620</t>
  </si>
  <si>
    <t>ANTONIO PAREDES MENA</t>
  </si>
  <si>
    <t>03622</t>
  </si>
  <si>
    <t>14278</t>
  </si>
  <si>
    <t>MADRE CARMEN SALLES</t>
  </si>
  <si>
    <t>14277</t>
  </si>
  <si>
    <t>SANTA MARGARITA DE YOUVILLE</t>
  </si>
  <si>
    <t>LIBERTAD</t>
  </si>
  <si>
    <t>03621</t>
  </si>
  <si>
    <t>SOR LEONOR GIBB FE Y ALEGRIA</t>
  </si>
  <si>
    <t>11516</t>
  </si>
  <si>
    <t xml:space="preserve">POLITECNICO INMACULADA CONCEPCION </t>
  </si>
  <si>
    <t>03627</t>
  </si>
  <si>
    <t>BATEY CACHENA</t>
  </si>
  <si>
    <t>23SUMP-214</t>
  </si>
  <si>
    <t>03630</t>
  </si>
  <si>
    <t>EUKARDUNA</t>
  </si>
  <si>
    <t>14542</t>
  </si>
  <si>
    <t>MISIONERO PARA EL DESARROLLO</t>
  </si>
  <si>
    <t>14421</t>
  </si>
  <si>
    <t>LICEO JUAN PABLO DUARTE</t>
  </si>
  <si>
    <t>08305</t>
  </si>
  <si>
    <t>LICEO SOR ANA NOLAN FE Y ALEGRIA</t>
  </si>
  <si>
    <t>14260</t>
  </si>
  <si>
    <t>ASTIN JACOBO</t>
  </si>
  <si>
    <t>CONSUELO</t>
  </si>
  <si>
    <t>BATEY CONSUELITO</t>
  </si>
  <si>
    <t>03589</t>
  </si>
  <si>
    <t>0507</t>
  </si>
  <si>
    <t xml:space="preserve"> SAN JOSÉ DE LOS LLANOS</t>
  </si>
  <si>
    <t>03594</t>
  </si>
  <si>
    <t>23SUMG-2301</t>
  </si>
  <si>
    <t>03573</t>
  </si>
  <si>
    <t>03569</t>
  </si>
  <si>
    <t>03571</t>
  </si>
  <si>
    <t>CAYACOITA</t>
  </si>
  <si>
    <t>03584</t>
  </si>
  <si>
    <t>03593</t>
  </si>
  <si>
    <t>03597</t>
  </si>
  <si>
    <t>03574</t>
  </si>
  <si>
    <t>03592</t>
  </si>
  <si>
    <t>03578</t>
  </si>
  <si>
    <t>03576</t>
  </si>
  <si>
    <t>BATEY COPEYITO</t>
  </si>
  <si>
    <t>03572</t>
  </si>
  <si>
    <t>BATEY GAUTIER</t>
  </si>
  <si>
    <t>03577</t>
  </si>
  <si>
    <t>BATEY PALOMA</t>
  </si>
  <si>
    <t>03583</t>
  </si>
  <si>
    <t>COQUITO</t>
  </si>
  <si>
    <t>03556</t>
  </si>
  <si>
    <t>CRUCE DE CAYACOA</t>
  </si>
  <si>
    <t>04751</t>
  </si>
  <si>
    <t>03582</t>
  </si>
  <si>
    <t>03568</t>
  </si>
  <si>
    <t>MARIA NICOLASA BILLINI</t>
  </si>
  <si>
    <t>03599</t>
  </si>
  <si>
    <t>03596</t>
  </si>
  <si>
    <t>03580</t>
  </si>
  <si>
    <t>VICTORINA</t>
  </si>
  <si>
    <t>03570</t>
  </si>
  <si>
    <t>03581</t>
  </si>
  <si>
    <t>CONTADOR</t>
  </si>
  <si>
    <t>10918</t>
  </si>
  <si>
    <t>08295</t>
  </si>
  <si>
    <t>FABIO FIALLO</t>
  </si>
  <si>
    <t>08292</t>
  </si>
  <si>
    <t>LICEO TV CENTRO LA PALOMA</t>
  </si>
  <si>
    <t>03643</t>
  </si>
  <si>
    <t>CONSTRUCCION</t>
  </si>
  <si>
    <t>0508</t>
  </si>
  <si>
    <t>23SUMG-3003</t>
  </si>
  <si>
    <t xml:space="preserve"> QUISQUEYA</t>
  </si>
  <si>
    <t>03557</t>
  </si>
  <si>
    <t>BATEY DOS</t>
  </si>
  <si>
    <t>03633</t>
  </si>
  <si>
    <t>03634</t>
  </si>
  <si>
    <t>FRAY ANTON DE MONTESINOS</t>
  </si>
  <si>
    <t>03644</t>
  </si>
  <si>
    <t>HIGUAMO I</t>
  </si>
  <si>
    <t>03636</t>
  </si>
  <si>
    <t>14279</t>
  </si>
  <si>
    <t>QUISQUELLA I</t>
  </si>
  <si>
    <t>03638</t>
  </si>
  <si>
    <t>03635</t>
  </si>
  <si>
    <t>08310</t>
  </si>
  <si>
    <t>LICEO EUGENIO MARIA DE HOSTOS</t>
  </si>
  <si>
    <t>03645</t>
  </si>
  <si>
    <t>GALLARETA</t>
  </si>
  <si>
    <t>03586</t>
  </si>
  <si>
    <t>GENGIBRAL</t>
  </si>
  <si>
    <t>03590</t>
  </si>
  <si>
    <t>03639</t>
  </si>
  <si>
    <t>BATEY CANUTILLO</t>
  </si>
  <si>
    <t>08294</t>
  </si>
  <si>
    <t>BATEY ULLOA</t>
  </si>
  <si>
    <t>04825</t>
  </si>
  <si>
    <t>0509</t>
  </si>
  <si>
    <t xml:space="preserve"> EL VALLE</t>
  </si>
  <si>
    <t>04806</t>
  </si>
  <si>
    <t>YANIGUA</t>
  </si>
  <si>
    <t>30SUMP-152</t>
  </si>
  <si>
    <t>04821</t>
  </si>
  <si>
    <t>04819</t>
  </si>
  <si>
    <t>09219</t>
  </si>
  <si>
    <t>BENITO GONZALEZ</t>
  </si>
  <si>
    <t>04820</t>
  </si>
  <si>
    <t>BARRIO ESPAÑOL</t>
  </si>
  <si>
    <t>14302</t>
  </si>
  <si>
    <t xml:space="preserve">FE Y ALEGRIA </t>
  </si>
  <si>
    <t>04804</t>
  </si>
  <si>
    <t>01527</t>
  </si>
  <si>
    <t>06</t>
  </si>
  <si>
    <t>0601</t>
  </si>
  <si>
    <t>09SUMG-901</t>
  </si>
  <si>
    <t>ESPAILLAT</t>
  </si>
  <si>
    <t>JAMAO AL NORTE</t>
  </si>
  <si>
    <t>01525</t>
  </si>
  <si>
    <t>01523</t>
  </si>
  <si>
    <t>PALO ROTO</t>
  </si>
  <si>
    <t>06831</t>
  </si>
  <si>
    <t>LICEO JOSE MIGUEL REMIGIO VASQUEZ</t>
  </si>
  <si>
    <t>MOCA</t>
  </si>
  <si>
    <t>01562</t>
  </si>
  <si>
    <t>BOCA DE JAMAO</t>
  </si>
  <si>
    <t>06829</t>
  </si>
  <si>
    <t>GASPAR HERNÁNDEZ</t>
  </si>
  <si>
    <t>01522</t>
  </si>
  <si>
    <t>01530</t>
  </si>
  <si>
    <t>01528</t>
  </si>
  <si>
    <t>01524</t>
  </si>
  <si>
    <t>SALADILLO</t>
  </si>
  <si>
    <t>01557</t>
  </si>
  <si>
    <t>PALO BLANCO</t>
  </si>
  <si>
    <t>01526</t>
  </si>
  <si>
    <t>ARROYO EL GATO</t>
  </si>
  <si>
    <t>10546</t>
  </si>
  <si>
    <t>IVAN GUZMAN KLANG</t>
  </si>
  <si>
    <t>10460</t>
  </si>
  <si>
    <t>06836</t>
  </si>
  <si>
    <t>01512</t>
  </si>
  <si>
    <t>ULPIANO CORDOVA</t>
  </si>
  <si>
    <t>06825</t>
  </si>
  <si>
    <t>LICEO JUAN MIGUEL VICENTE MARTIN</t>
  </si>
  <si>
    <t>01546</t>
  </si>
  <si>
    <t>ARROYO FRIO</t>
  </si>
  <si>
    <t>01513</t>
  </si>
  <si>
    <t>01434</t>
  </si>
  <si>
    <t>01543</t>
  </si>
  <si>
    <t>01516</t>
  </si>
  <si>
    <t>01547</t>
  </si>
  <si>
    <t>01945</t>
  </si>
  <si>
    <t>0602</t>
  </si>
  <si>
    <t>13SUMG-1301</t>
  </si>
  <si>
    <t>LA VEGA</t>
  </si>
  <si>
    <t xml:space="preserve"> CONSTANZA</t>
  </si>
  <si>
    <t>07275</t>
  </si>
  <si>
    <t>ALTICA JIMENEZ</t>
  </si>
  <si>
    <t>01942</t>
  </si>
  <si>
    <t>BERNARDO GRATEREAUX</t>
  </si>
  <si>
    <t>01944</t>
  </si>
  <si>
    <t>COLONIA HUNGARA</t>
  </si>
  <si>
    <t>01937</t>
  </si>
  <si>
    <t>COLONIA KENNEDY</t>
  </si>
  <si>
    <t>02044</t>
  </si>
  <si>
    <t>01931</t>
  </si>
  <si>
    <t>01925</t>
  </si>
  <si>
    <t>01940</t>
  </si>
  <si>
    <t>02045</t>
  </si>
  <si>
    <t>01950</t>
  </si>
  <si>
    <t>07233</t>
  </si>
  <si>
    <t>RAMON MARIA RAMIREZ</t>
  </si>
  <si>
    <t>01949</t>
  </si>
  <si>
    <t>01952</t>
  </si>
  <si>
    <t>VILLA PINALES</t>
  </si>
  <si>
    <t>01916</t>
  </si>
  <si>
    <t>02043</t>
  </si>
  <si>
    <t>CAYETANOS</t>
  </si>
  <si>
    <t>01922</t>
  </si>
  <si>
    <t>01933</t>
  </si>
  <si>
    <t>01919</t>
  </si>
  <si>
    <t>01995</t>
  </si>
  <si>
    <t>02035</t>
  </si>
  <si>
    <t>01947</t>
  </si>
  <si>
    <t>PINALITO</t>
  </si>
  <si>
    <t>01927</t>
  </si>
  <si>
    <t>AMADA RODRIGUEZ</t>
  </si>
  <si>
    <t>01951</t>
  </si>
  <si>
    <t>01926</t>
  </si>
  <si>
    <t>01921</t>
  </si>
  <si>
    <t>01939</t>
  </si>
  <si>
    <t>01934</t>
  </si>
  <si>
    <t>02042</t>
  </si>
  <si>
    <t>01941</t>
  </si>
  <si>
    <t>02038</t>
  </si>
  <si>
    <t>CRUZ DE CUABA</t>
  </si>
  <si>
    <t>01930</t>
  </si>
  <si>
    <t>01920</t>
  </si>
  <si>
    <t>01948</t>
  </si>
  <si>
    <t>01923</t>
  </si>
  <si>
    <t>01935</t>
  </si>
  <si>
    <t>01924</t>
  </si>
  <si>
    <t>01918</t>
  </si>
  <si>
    <t>RAUL CASTILLO</t>
  </si>
  <si>
    <t>01943</t>
  </si>
  <si>
    <t>RIO GRANDE</t>
  </si>
  <si>
    <t>01946</t>
  </si>
  <si>
    <t>TIREO ABAJO</t>
  </si>
  <si>
    <t>07236</t>
  </si>
  <si>
    <t>07226</t>
  </si>
  <si>
    <t>07228</t>
  </si>
  <si>
    <t>LIC. RAMONA MARTE PICHANDO</t>
  </si>
  <si>
    <t>07229</t>
  </si>
  <si>
    <t>LICEO DR. JOSE FRANCISCO PEÑA GOMEZ</t>
  </si>
  <si>
    <t>07230</t>
  </si>
  <si>
    <t>TV CENTRO LA CULATA</t>
  </si>
  <si>
    <t>14281</t>
  </si>
  <si>
    <t>01917</t>
  </si>
  <si>
    <t>ARROYO ARRIBA</t>
  </si>
  <si>
    <t>13SUMP-204</t>
  </si>
  <si>
    <t>10557</t>
  </si>
  <si>
    <t>PADRE FANTINO</t>
  </si>
  <si>
    <t>01929</t>
  </si>
  <si>
    <t>MANUEL TOBIAS DURAN</t>
  </si>
  <si>
    <t>07227</t>
  </si>
  <si>
    <t>POLITECNICO FELIPE ROSARIO BELLO</t>
  </si>
  <si>
    <t>01972</t>
  </si>
  <si>
    <t>0603</t>
  </si>
  <si>
    <t>13SUMG-1302</t>
  </si>
  <si>
    <t xml:space="preserve"> JARABACOA</t>
  </si>
  <si>
    <t>01977</t>
  </si>
  <si>
    <t>CRUCERO</t>
  </si>
  <si>
    <t>12722</t>
  </si>
  <si>
    <t>13SUMP-166</t>
  </si>
  <si>
    <t>07248</t>
  </si>
  <si>
    <t>01967</t>
  </si>
  <si>
    <t>COROCITO</t>
  </si>
  <si>
    <t>01975</t>
  </si>
  <si>
    <t>PIEDRA BLANCA HATILLO</t>
  </si>
  <si>
    <t>01998</t>
  </si>
  <si>
    <t>PASO BAJITO</t>
  </si>
  <si>
    <t>02001</t>
  </si>
  <si>
    <t>ARROYO LA PITA</t>
  </si>
  <si>
    <t>07254</t>
  </si>
  <si>
    <t>02000</t>
  </si>
  <si>
    <t>01997</t>
  </si>
  <si>
    <t>MASIPEDRO</t>
  </si>
  <si>
    <t>01996</t>
  </si>
  <si>
    <t>07253</t>
  </si>
  <si>
    <t>14230</t>
  </si>
  <si>
    <t>SANTO DOMINGO SAVIO</t>
  </si>
  <si>
    <t>07244</t>
  </si>
  <si>
    <t>02011</t>
  </si>
  <si>
    <t>ARROYO CERCADO</t>
  </si>
  <si>
    <t>PINAR QUEMADO</t>
  </si>
  <si>
    <t>07237</t>
  </si>
  <si>
    <t>01956</t>
  </si>
  <si>
    <t>01986</t>
  </si>
  <si>
    <t>01954</t>
  </si>
  <si>
    <t>DON BOSCO</t>
  </si>
  <si>
    <t>01957</t>
  </si>
  <si>
    <t>02003</t>
  </si>
  <si>
    <t>HOMERO BERRIDO GLASS</t>
  </si>
  <si>
    <t>01960</t>
  </si>
  <si>
    <t>JOSE ANTONIO GUZMAN FABIAN</t>
  </si>
  <si>
    <t>01981</t>
  </si>
  <si>
    <t>01985</t>
  </si>
  <si>
    <t>MANABAO</t>
  </si>
  <si>
    <t>01953</t>
  </si>
  <si>
    <t>NIEVES MARIA VALERIO</t>
  </si>
  <si>
    <t>02007</t>
  </si>
  <si>
    <t>02024</t>
  </si>
  <si>
    <t>PROYECTO YERBA BUENA</t>
  </si>
  <si>
    <t>01955</t>
  </si>
  <si>
    <t>02005</t>
  </si>
  <si>
    <t>01990</t>
  </si>
  <si>
    <t>02006</t>
  </si>
  <si>
    <t>01961</t>
  </si>
  <si>
    <t>01976</t>
  </si>
  <si>
    <t>02002</t>
  </si>
  <si>
    <t>EL SALTO DE JIMENOA</t>
  </si>
  <si>
    <t>01973</t>
  </si>
  <si>
    <t>02008</t>
  </si>
  <si>
    <t>01980</t>
  </si>
  <si>
    <t>ARENOSO</t>
  </si>
  <si>
    <t>01982</t>
  </si>
  <si>
    <t>02010</t>
  </si>
  <si>
    <t>02009</t>
  </si>
  <si>
    <t>ISOLINA MARIA CRUZ</t>
  </si>
  <si>
    <t>01994</t>
  </si>
  <si>
    <t>01993</t>
  </si>
  <si>
    <t>01987</t>
  </si>
  <si>
    <t>MATA DE LIMON</t>
  </si>
  <si>
    <t>01971</t>
  </si>
  <si>
    <t>01964</t>
  </si>
  <si>
    <t>07246</t>
  </si>
  <si>
    <t>LICEO DOMINGO SAVIO</t>
  </si>
  <si>
    <t>14285</t>
  </si>
  <si>
    <t>SC011</t>
  </si>
  <si>
    <t>ORATORIO CENTRO JUVENIL DON BOSCO</t>
  </si>
  <si>
    <t>02012</t>
  </si>
  <si>
    <t>10491</t>
  </si>
  <si>
    <t>02004</t>
  </si>
  <si>
    <t>01958</t>
  </si>
  <si>
    <t>MANUEL UBALDO GOMEZ</t>
  </si>
  <si>
    <t>07300</t>
  </si>
  <si>
    <t>MARIA AUXILIADORA-SORDOMUDO A.D.S.</t>
  </si>
  <si>
    <t>07250</t>
  </si>
  <si>
    <t>ANGOSTO</t>
  </si>
  <si>
    <t>01992</t>
  </si>
  <si>
    <t>01974</t>
  </si>
  <si>
    <t>01991</t>
  </si>
  <si>
    <t>01970</t>
  </si>
  <si>
    <t>ARROYO DEL BERRACO</t>
  </si>
  <si>
    <t>01965</t>
  </si>
  <si>
    <t>01968</t>
  </si>
  <si>
    <t>COMPADRE PASCUAL</t>
  </si>
  <si>
    <t>01983</t>
  </si>
  <si>
    <t>LLANO DEL HIGO</t>
  </si>
  <si>
    <t>01988</t>
  </si>
  <si>
    <t>MATA DE CAFE</t>
  </si>
  <si>
    <t>07239</t>
  </si>
  <si>
    <t>LICEO TECNICO LUIS ERNESTO GOMEZ URIBE</t>
  </si>
  <si>
    <t>07243</t>
  </si>
  <si>
    <t>NUESTRA SEÑORA DE LAS MERCEDES</t>
  </si>
  <si>
    <t>01873</t>
  </si>
  <si>
    <t>0604</t>
  </si>
  <si>
    <t>13SUMG-1307</t>
  </si>
  <si>
    <t>CONCEPCIÓN DE LA VEGA</t>
  </si>
  <si>
    <t>01831</t>
  </si>
  <si>
    <t>MOCAN CAMPANA</t>
  </si>
  <si>
    <t>13SUMG-1306</t>
  </si>
  <si>
    <t>01779</t>
  </si>
  <si>
    <t>13SUMG-1305</t>
  </si>
  <si>
    <t>01802</t>
  </si>
  <si>
    <t>01857</t>
  </si>
  <si>
    <t>13SUMG-1311</t>
  </si>
  <si>
    <t>01833</t>
  </si>
  <si>
    <t>14286</t>
  </si>
  <si>
    <t>01966</t>
  </si>
  <si>
    <t>CEFODI-PADRE FANTINO</t>
  </si>
  <si>
    <t>01781</t>
  </si>
  <si>
    <t xml:space="preserve"> MONSEÑOR RAFAEL MAURICIO VARGAS</t>
  </si>
  <si>
    <t>01864</t>
  </si>
  <si>
    <t>01912</t>
  </si>
  <si>
    <t>01818</t>
  </si>
  <si>
    <t>CABIRMOTA</t>
  </si>
  <si>
    <t>01798</t>
  </si>
  <si>
    <t>01805</t>
  </si>
  <si>
    <t>10696</t>
  </si>
  <si>
    <t>EL LAUREL</t>
  </si>
  <si>
    <t>01909</t>
  </si>
  <si>
    <t>01817</t>
  </si>
  <si>
    <t>GUACO LA PISTA</t>
  </si>
  <si>
    <t>02041</t>
  </si>
  <si>
    <t>01892</t>
  </si>
  <si>
    <t>10488</t>
  </si>
  <si>
    <t>01804</t>
  </si>
  <si>
    <t>01855</t>
  </si>
  <si>
    <t>07195</t>
  </si>
  <si>
    <t>01801</t>
  </si>
  <si>
    <t>FRAY RAMON PANE</t>
  </si>
  <si>
    <t>01821</t>
  </si>
  <si>
    <t>01829</t>
  </si>
  <si>
    <t>AURELIANO RODRIGUEZ</t>
  </si>
  <si>
    <t>07217</t>
  </si>
  <si>
    <t>01820</t>
  </si>
  <si>
    <t>BOTIJA</t>
  </si>
  <si>
    <t>01803</t>
  </si>
  <si>
    <t>01854</t>
  </si>
  <si>
    <t>01823</t>
  </si>
  <si>
    <t>01913</t>
  </si>
  <si>
    <t>01865</t>
  </si>
  <si>
    <t>01799</t>
  </si>
  <si>
    <t>JOA</t>
  </si>
  <si>
    <t>01914</t>
  </si>
  <si>
    <t>01797</t>
  </si>
  <si>
    <t>CERCADO ALTO</t>
  </si>
  <si>
    <t>01832</t>
  </si>
  <si>
    <t>MOCAN</t>
  </si>
  <si>
    <t>01837</t>
  </si>
  <si>
    <t>02040</t>
  </si>
  <si>
    <t>YAMI</t>
  </si>
  <si>
    <t>01836</t>
  </si>
  <si>
    <t>01910</t>
  </si>
  <si>
    <t>ALTO DEL JOBO</t>
  </si>
  <si>
    <t>01830</t>
  </si>
  <si>
    <t>GUADARRAYA</t>
  </si>
  <si>
    <t>01822</t>
  </si>
  <si>
    <t>01423</t>
  </si>
  <si>
    <t>13SUMG-1304</t>
  </si>
  <si>
    <t>07293</t>
  </si>
  <si>
    <t>ALBERGUE NUEVO RENACER DEL DIVINO NIÑO</t>
  </si>
  <si>
    <t>02023</t>
  </si>
  <si>
    <t>10489</t>
  </si>
  <si>
    <t>02026</t>
  </si>
  <si>
    <t>OLIMPIA ACEVEDO DE ALMAZAR</t>
  </si>
  <si>
    <t>01816</t>
  </si>
  <si>
    <t>07194</t>
  </si>
  <si>
    <t>LICEO NORBERTO LUCIANO MORA</t>
  </si>
  <si>
    <t>01800</t>
  </si>
  <si>
    <t>01879</t>
  </si>
  <si>
    <t>01878</t>
  </si>
  <si>
    <t>01777</t>
  </si>
  <si>
    <t>11105</t>
  </si>
  <si>
    <t>01785</t>
  </si>
  <si>
    <t>MARIA MONTESSORI</t>
  </si>
  <si>
    <t>07288</t>
  </si>
  <si>
    <t>CRISTIANO T.E.A.R.S.</t>
  </si>
  <si>
    <t>01856</t>
  </si>
  <si>
    <t>01915</t>
  </si>
  <si>
    <t>JINA HUECA</t>
  </si>
  <si>
    <t>01834</t>
  </si>
  <si>
    <t>YABANAL</t>
  </si>
  <si>
    <t>01835</t>
  </si>
  <si>
    <t>01911</t>
  </si>
  <si>
    <t>01906</t>
  </si>
  <si>
    <t>AGUSTINA BATISTA MARTE</t>
  </si>
  <si>
    <t>01908</t>
  </si>
  <si>
    <t>CONUCO VIEJO</t>
  </si>
  <si>
    <t>01827</t>
  </si>
  <si>
    <t>13SUMP-167</t>
  </si>
  <si>
    <t>01842</t>
  </si>
  <si>
    <t>07198</t>
  </si>
  <si>
    <t>LOMA FIRME</t>
  </si>
  <si>
    <t>01826</t>
  </si>
  <si>
    <t>15297</t>
  </si>
  <si>
    <t>LICEO JINA HUECA</t>
  </si>
  <si>
    <t>12569</t>
  </si>
  <si>
    <t xml:space="preserve">JUAN JOSE  AYALA </t>
  </si>
  <si>
    <t>01844</t>
  </si>
  <si>
    <t>GUAIGUI</t>
  </si>
  <si>
    <t>01825</t>
  </si>
  <si>
    <t>01843</t>
  </si>
  <si>
    <t>01828</t>
  </si>
  <si>
    <t>01841</t>
  </si>
  <si>
    <t>GUAREY</t>
  </si>
  <si>
    <t>01824</t>
  </si>
  <si>
    <t>RANCHO DE LA VACA</t>
  </si>
  <si>
    <t>01907</t>
  </si>
  <si>
    <t>JARABACOA</t>
  </si>
  <si>
    <t>01783</t>
  </si>
  <si>
    <t>FEDERICO GARCIA GODOY</t>
  </si>
  <si>
    <t>07271</t>
  </si>
  <si>
    <t>MONSEÑOR PANAL</t>
  </si>
  <si>
    <t>01778</t>
  </si>
  <si>
    <t>02025</t>
  </si>
  <si>
    <t>07173</t>
  </si>
  <si>
    <t>POLITECNICO FEMENINO MERCEDES MOREL</t>
  </si>
  <si>
    <t>01784</t>
  </si>
  <si>
    <t>LAURA VICUÑA</t>
  </si>
  <si>
    <t>07171</t>
  </si>
  <si>
    <t>EDUCACION ESPECIAL</t>
  </si>
  <si>
    <t>00953</t>
  </si>
  <si>
    <t>0605</t>
  </si>
  <si>
    <t>13SUMG-1303</t>
  </si>
  <si>
    <t>01809</t>
  </si>
  <si>
    <t>13SUMG-1308</t>
  </si>
  <si>
    <t>01807</t>
  </si>
  <si>
    <t>01866</t>
  </si>
  <si>
    <t>HOYA GRANDE</t>
  </si>
  <si>
    <t>00952</t>
  </si>
  <si>
    <t>01813</t>
  </si>
  <si>
    <t>01872</t>
  </si>
  <si>
    <t>13SUMG-1309</t>
  </si>
  <si>
    <t>07298</t>
  </si>
  <si>
    <t>CENTRO ARZOBISPO JUAN ANTONIO FLORES SANTANA</t>
  </si>
  <si>
    <t>01862</t>
  </si>
  <si>
    <t>02028</t>
  </si>
  <si>
    <t>ERNESTO CONCEPCION LUCIANO</t>
  </si>
  <si>
    <t>01860</t>
  </si>
  <si>
    <t>04919</t>
  </si>
  <si>
    <t>07213</t>
  </si>
  <si>
    <t>MAGUEY</t>
  </si>
  <si>
    <t>01875</t>
  </si>
  <si>
    <t>02037</t>
  </si>
  <si>
    <t>TEOFILO ORTEGA GOMEZ</t>
  </si>
  <si>
    <t>01880</t>
  </si>
  <si>
    <t>CERRO DE PIEDRA</t>
  </si>
  <si>
    <t>02033</t>
  </si>
  <si>
    <t>00950</t>
  </si>
  <si>
    <t>SABANA REY ARRIBA</t>
  </si>
  <si>
    <t>07204</t>
  </si>
  <si>
    <t>LICEO RANCHITO</t>
  </si>
  <si>
    <t>07205</t>
  </si>
  <si>
    <t>LICEO SEC. MONSEÑOR FRANCISCO PANAL RAMIREZ</t>
  </si>
  <si>
    <t>07280</t>
  </si>
  <si>
    <t>LICEO SECUNDARIO DON JUAN RODRIGUEZ</t>
  </si>
  <si>
    <t>13952</t>
  </si>
  <si>
    <t>14294</t>
  </si>
  <si>
    <t>LICEO SABANA REY</t>
  </si>
  <si>
    <t>00951</t>
  </si>
  <si>
    <t>02019</t>
  </si>
  <si>
    <t>JIMA ABAJO</t>
  </si>
  <si>
    <t>02015</t>
  </si>
  <si>
    <t>02022</t>
  </si>
  <si>
    <t>02017</t>
  </si>
  <si>
    <t>JUMUNUCU -  ROSA DELIA PATXOT</t>
  </si>
  <si>
    <t>02021</t>
  </si>
  <si>
    <t>SAN BARTOLO</t>
  </si>
  <si>
    <t>02020</t>
  </si>
  <si>
    <t>RINCON</t>
  </si>
  <si>
    <t>02013</t>
  </si>
  <si>
    <t>02014</t>
  </si>
  <si>
    <t>DOMITILA GRULLON</t>
  </si>
  <si>
    <t>07256</t>
  </si>
  <si>
    <t>LICEO ANA SILVIA JIMENEZ DE CASTRO</t>
  </si>
  <si>
    <t>07257</t>
  </si>
  <si>
    <t>02018</t>
  </si>
  <si>
    <t>14293</t>
  </si>
  <si>
    <t>02030</t>
  </si>
  <si>
    <t>01876</t>
  </si>
  <si>
    <t>02016</t>
  </si>
  <si>
    <t>01819</t>
  </si>
  <si>
    <t>01883</t>
  </si>
  <si>
    <t>01899</t>
  </si>
  <si>
    <t>COLORADO</t>
  </si>
  <si>
    <t>01867</t>
  </si>
  <si>
    <t>NICANOR RAMIREZ</t>
  </si>
  <si>
    <t>01808</t>
  </si>
  <si>
    <t>OBISPO PEDRO XUAREZ DEZA</t>
  </si>
  <si>
    <t>01815</t>
  </si>
  <si>
    <t>POZO DE BEJUCO</t>
  </si>
  <si>
    <t>01814</t>
  </si>
  <si>
    <t>01811</t>
  </si>
  <si>
    <t>SOTO</t>
  </si>
  <si>
    <t>01871</t>
  </si>
  <si>
    <t>01890</t>
  </si>
  <si>
    <t>01870</t>
  </si>
  <si>
    <t>01885</t>
  </si>
  <si>
    <t>07169</t>
  </si>
  <si>
    <t>INSTITUTO AGRONOMICO Y TECNOLOGICO SALESIANO-IATESA</t>
  </si>
  <si>
    <t>01806</t>
  </si>
  <si>
    <t>01882</t>
  </si>
  <si>
    <t>01886</t>
  </si>
  <si>
    <t>01884</t>
  </si>
  <si>
    <t>14085</t>
  </si>
  <si>
    <t>CENTRO TECNOLOGICO COMUNITARIO CUTUPU</t>
  </si>
  <si>
    <t>13SUMG-1310</t>
  </si>
  <si>
    <t>01863</t>
  </si>
  <si>
    <t>01887</t>
  </si>
  <si>
    <t>01898</t>
  </si>
  <si>
    <t>ARROYO HONDO ABAJO</t>
  </si>
  <si>
    <t>01792</t>
  </si>
  <si>
    <t>BACUI ABAJO</t>
  </si>
  <si>
    <t>01859</t>
  </si>
  <si>
    <t>02027</t>
  </si>
  <si>
    <t>01900</t>
  </si>
  <si>
    <t>JEREMIAS</t>
  </si>
  <si>
    <t>01812</t>
  </si>
  <si>
    <t>LOMA DE LOS ANGELES</t>
  </si>
  <si>
    <t>01895</t>
  </si>
  <si>
    <t>MANGA LARGA ABAJO</t>
  </si>
  <si>
    <t>01896</t>
  </si>
  <si>
    <t>MANGA LARGA ARRIBA</t>
  </si>
  <si>
    <t>01786</t>
  </si>
  <si>
    <t>PADRE LAMARCHE</t>
  </si>
  <si>
    <t>01903</t>
  </si>
  <si>
    <t>01905</t>
  </si>
  <si>
    <t>RAMON DEL ORBE</t>
  </si>
  <si>
    <t>01847</t>
  </si>
  <si>
    <t>01904</t>
  </si>
  <si>
    <t>01858</t>
  </si>
  <si>
    <t>01902</t>
  </si>
  <si>
    <t>07210</t>
  </si>
  <si>
    <t>01888</t>
  </si>
  <si>
    <t>07209</t>
  </si>
  <si>
    <t>MANUEL ACEVEDO  SERRANO</t>
  </si>
  <si>
    <t>01874</t>
  </si>
  <si>
    <t>PONTON</t>
  </si>
  <si>
    <t>01782</t>
  </si>
  <si>
    <t>WILLIAM ALMONTE</t>
  </si>
  <si>
    <t>07197</t>
  </si>
  <si>
    <t>01851</t>
  </si>
  <si>
    <t>01853</t>
  </si>
  <si>
    <t>01852</t>
  </si>
  <si>
    <t>JAMO ARRIBA</t>
  </si>
  <si>
    <t>01897</t>
  </si>
  <si>
    <t>01894</t>
  </si>
  <si>
    <t>01877</t>
  </si>
  <si>
    <t>01889</t>
  </si>
  <si>
    <t>SAN LORENZO</t>
  </si>
  <si>
    <t>01795</t>
  </si>
  <si>
    <t>01790</t>
  </si>
  <si>
    <t>01848</t>
  </si>
  <si>
    <t>01849</t>
  </si>
  <si>
    <t>01850</t>
  </si>
  <si>
    <t>JAMO BARRANQUITA</t>
  </si>
  <si>
    <t>01845</t>
  </si>
  <si>
    <t>JOAQUIN GARCIA</t>
  </si>
  <si>
    <t>01846</t>
  </si>
  <si>
    <t>JUANA SALTITOPA</t>
  </si>
  <si>
    <t>02036</t>
  </si>
  <si>
    <t>MADRE ENGRACIA LUNA</t>
  </si>
  <si>
    <t>01868</t>
  </si>
  <si>
    <t>RANCHO ABAJO</t>
  </si>
  <si>
    <t>01869</t>
  </si>
  <si>
    <t>01794</t>
  </si>
  <si>
    <t>01791</t>
  </si>
  <si>
    <t>01789</t>
  </si>
  <si>
    <t>RAMONA RODRIGUEZ DE SANTANA</t>
  </si>
  <si>
    <t>01796</t>
  </si>
  <si>
    <t>CRUCE DE BARRANCA</t>
  </si>
  <si>
    <t>07196</t>
  </si>
  <si>
    <t>RAMONA VALERIO</t>
  </si>
  <si>
    <t>01787</t>
  </si>
  <si>
    <t>07191</t>
  </si>
  <si>
    <t>CENTRO SAN LUIS GONZAGA</t>
  </si>
  <si>
    <t>01810</t>
  </si>
  <si>
    <t>07192</t>
  </si>
  <si>
    <t>LICEO PADRE FANTINO</t>
  </si>
  <si>
    <t>07199</t>
  </si>
  <si>
    <t>01463</t>
  </si>
  <si>
    <t>0606</t>
  </si>
  <si>
    <t>09SUMG-904</t>
  </si>
  <si>
    <t xml:space="preserve"> MOCA</t>
  </si>
  <si>
    <t>01470</t>
  </si>
  <si>
    <t>CAYETANO GERMOSÉN</t>
  </si>
  <si>
    <t>06798</t>
  </si>
  <si>
    <t>01442</t>
  </si>
  <si>
    <t>01452</t>
  </si>
  <si>
    <t>SAN FRANCISCO ARRIBA</t>
  </si>
  <si>
    <t>09SUMG-903</t>
  </si>
  <si>
    <t>01536</t>
  </si>
  <si>
    <t>09SUMP-7</t>
  </si>
  <si>
    <t>06834</t>
  </si>
  <si>
    <t>01437</t>
  </si>
  <si>
    <t>09SUMG-902</t>
  </si>
  <si>
    <t>01456</t>
  </si>
  <si>
    <t>01438</t>
  </si>
  <si>
    <t>01460</t>
  </si>
  <si>
    <t>01427</t>
  </si>
  <si>
    <t>01407</t>
  </si>
  <si>
    <t>VALENTIN MICHEL</t>
  </si>
  <si>
    <t>06804</t>
  </si>
  <si>
    <t>AURORA TAVAREZ BELLIARD</t>
  </si>
  <si>
    <t>01430</t>
  </si>
  <si>
    <t>01440</t>
  </si>
  <si>
    <t>01432</t>
  </si>
  <si>
    <t>01552</t>
  </si>
  <si>
    <t>01431</t>
  </si>
  <si>
    <t>01436</t>
  </si>
  <si>
    <t>01414</t>
  </si>
  <si>
    <t>BOCA FERREA</t>
  </si>
  <si>
    <t>01416</t>
  </si>
  <si>
    <t>01439</t>
  </si>
  <si>
    <t>01420</t>
  </si>
  <si>
    <t>01458</t>
  </si>
  <si>
    <t>CACIQUE</t>
  </si>
  <si>
    <t>01419</t>
  </si>
  <si>
    <t>BIENVENIDO SERRANO</t>
  </si>
  <si>
    <t>01457</t>
  </si>
  <si>
    <t>01433</t>
  </si>
  <si>
    <t>JOSEFA R. GONZALEZ</t>
  </si>
  <si>
    <t>01413</t>
  </si>
  <si>
    <t>AGUACATE ABAJO</t>
  </si>
  <si>
    <t>01422</t>
  </si>
  <si>
    <t>01443</t>
  </si>
  <si>
    <t>01409</t>
  </si>
  <si>
    <t>14051</t>
  </si>
  <si>
    <t>LICEO EL COROZO</t>
  </si>
  <si>
    <t>06773</t>
  </si>
  <si>
    <t>COLEGIO DON BOSCO</t>
  </si>
  <si>
    <t>06802</t>
  </si>
  <si>
    <t>FRANCISCO ANTONIO CASTILLO</t>
  </si>
  <si>
    <t>06864</t>
  </si>
  <si>
    <t>POLITECNICO EL AVE MARIA</t>
  </si>
  <si>
    <t>01451</t>
  </si>
  <si>
    <t>01444</t>
  </si>
  <si>
    <t>01466</t>
  </si>
  <si>
    <t>01448</t>
  </si>
  <si>
    <t>10480</t>
  </si>
  <si>
    <t>01550</t>
  </si>
  <si>
    <t>01464</t>
  </si>
  <si>
    <t>EL CAIMITO</t>
  </si>
  <si>
    <t>06803</t>
  </si>
  <si>
    <t>TIERRA DURA</t>
  </si>
  <si>
    <t>06862</t>
  </si>
  <si>
    <t>CAYETANO GERMOSEN</t>
  </si>
  <si>
    <t>01467</t>
  </si>
  <si>
    <t>ISABEL LA CATOLICA</t>
  </si>
  <si>
    <t>01469</t>
  </si>
  <si>
    <t>MIGUEL ANGEL BRACHE MOLINA</t>
  </si>
  <si>
    <t>01468</t>
  </si>
  <si>
    <t>01568</t>
  </si>
  <si>
    <t>09SUMP-6</t>
  </si>
  <si>
    <t>01406</t>
  </si>
  <si>
    <t>JUAN CRISOSTOMO ESTRELLA</t>
  </si>
  <si>
    <t>01408</t>
  </si>
  <si>
    <t>ALBERGUE EDUCATIVO INFANTIL</t>
  </si>
  <si>
    <t>01533</t>
  </si>
  <si>
    <t>01534</t>
  </si>
  <si>
    <t>ROSALIA NUÑEZ HICIANO</t>
  </si>
  <si>
    <t>01538</t>
  </si>
  <si>
    <t>14297</t>
  </si>
  <si>
    <t>AURA EMILIA MERCEDES</t>
  </si>
  <si>
    <t>01421</t>
  </si>
  <si>
    <t>ORTEGA</t>
  </si>
  <si>
    <t>09SUMP-8</t>
  </si>
  <si>
    <t>01459</t>
  </si>
  <si>
    <t>01461</t>
  </si>
  <si>
    <t>LUIS RAMON GOMEZ LIZARDO</t>
  </si>
  <si>
    <t>01435</t>
  </si>
  <si>
    <t>01429</t>
  </si>
  <si>
    <t>01415</t>
  </si>
  <si>
    <t>01405</t>
  </si>
  <si>
    <t>ANDRES BELLO</t>
  </si>
  <si>
    <t>13368</t>
  </si>
  <si>
    <t>LICEO CANDIDO SILVERIO SANTIAGO</t>
  </si>
  <si>
    <t>15237</t>
  </si>
  <si>
    <t>LICEO ANA ANTONIA TORRES PEREZ</t>
  </si>
  <si>
    <t>01541</t>
  </si>
  <si>
    <t>ALTO DE LOS POZOS</t>
  </si>
  <si>
    <t>01548</t>
  </si>
  <si>
    <t>01540</t>
  </si>
  <si>
    <t>PUESTO GRANDE</t>
  </si>
  <si>
    <t>01410</t>
  </si>
  <si>
    <t>01551</t>
  </si>
  <si>
    <t>PASN UNIDAD X</t>
  </si>
  <si>
    <t>01559</t>
  </si>
  <si>
    <t>01465</t>
  </si>
  <si>
    <t>14299</t>
  </si>
  <si>
    <t>13370</t>
  </si>
  <si>
    <t>JOSE ANTONIO CASTILLO</t>
  </si>
  <si>
    <t>01412</t>
  </si>
  <si>
    <t>SAN FRANCISCO ABAJO</t>
  </si>
  <si>
    <t>01455</t>
  </si>
  <si>
    <t>01411</t>
  </si>
  <si>
    <t>CANCA  REINA</t>
  </si>
  <si>
    <t>01453</t>
  </si>
  <si>
    <t>01450</t>
  </si>
  <si>
    <t>01537</t>
  </si>
  <si>
    <t>01449</t>
  </si>
  <si>
    <t>01539</t>
  </si>
  <si>
    <t>MOQUITA</t>
  </si>
  <si>
    <t>01560</t>
  </si>
  <si>
    <t>PEDRO ANTONIO GARCIA RUIZ</t>
  </si>
  <si>
    <t>01462</t>
  </si>
  <si>
    <t>01445</t>
  </si>
  <si>
    <t>LLENAS</t>
  </si>
  <si>
    <t>01838</t>
  </si>
  <si>
    <t>01840</t>
  </si>
  <si>
    <t>JABABA LA VEGA</t>
  </si>
  <si>
    <t>15234</t>
  </si>
  <si>
    <t>ANTONIO RAMON TAVERAS LOPEZ</t>
  </si>
  <si>
    <t>01506</t>
  </si>
  <si>
    <t>0607</t>
  </si>
  <si>
    <t>09SUMG-905</t>
  </si>
  <si>
    <t>01502</t>
  </si>
  <si>
    <t>01505</t>
  </si>
  <si>
    <t>01499</t>
  </si>
  <si>
    <t>01558</t>
  </si>
  <si>
    <t>01501</t>
  </si>
  <si>
    <t>01503</t>
  </si>
  <si>
    <t>01508</t>
  </si>
  <si>
    <t>ALTO GRANDE</t>
  </si>
  <si>
    <t>01567</t>
  </si>
  <si>
    <t>BEJUCO BLANCO</t>
  </si>
  <si>
    <t>01488</t>
  </si>
  <si>
    <t>HIGUERO ABAJO</t>
  </si>
  <si>
    <t>01481</t>
  </si>
  <si>
    <t>JOBA ARRIBA</t>
  </si>
  <si>
    <t>01493</t>
  </si>
  <si>
    <t>MAXIMO MEJIA ALMONTE</t>
  </si>
  <si>
    <t>10471</t>
  </si>
  <si>
    <t>01476</t>
  </si>
  <si>
    <t>RIO PIEDRA</t>
  </si>
  <si>
    <t>01566</t>
  </si>
  <si>
    <t>01495</t>
  </si>
  <si>
    <t>01497</t>
  </si>
  <si>
    <t>01479</t>
  </si>
  <si>
    <t>30 DE MARZO</t>
  </si>
  <si>
    <t>01510</t>
  </si>
  <si>
    <t>AMERICO URBINO</t>
  </si>
  <si>
    <t>01496</t>
  </si>
  <si>
    <t>ANTONIO GUZMAN</t>
  </si>
  <si>
    <t>01507</t>
  </si>
  <si>
    <t>01511</t>
  </si>
  <si>
    <t>ELEUTERIO SALAZAR JIMENEZ</t>
  </si>
  <si>
    <t>01478</t>
  </si>
  <si>
    <t>01554</t>
  </si>
  <si>
    <t>01509</t>
  </si>
  <si>
    <t>OLIVIA NUÑEZ HIDALGO</t>
  </si>
  <si>
    <t>01498</t>
  </si>
  <si>
    <t>01504</t>
  </si>
  <si>
    <t>PROF. JORGE RUBEN BONILLA CASTELLE</t>
  </si>
  <si>
    <t>06857</t>
  </si>
  <si>
    <t>01494</t>
  </si>
  <si>
    <t>01486</t>
  </si>
  <si>
    <t>01490</t>
  </si>
  <si>
    <t>01563</t>
  </si>
  <si>
    <t>CALOLIN</t>
  </si>
  <si>
    <t>01477</t>
  </si>
  <si>
    <t>LA CIGUA</t>
  </si>
  <si>
    <t>01483</t>
  </si>
  <si>
    <t>JAGUA CLARA</t>
  </si>
  <si>
    <t>01485</t>
  </si>
  <si>
    <t>LA SABANETA</t>
  </si>
  <si>
    <t>01553</t>
  </si>
  <si>
    <t>ALTO GUARANAL</t>
  </si>
  <si>
    <t>01492</t>
  </si>
  <si>
    <t>01561</t>
  </si>
  <si>
    <t>CAÑO CONSERVA</t>
  </si>
  <si>
    <t>01480</t>
  </si>
  <si>
    <t>ELSA MARIA PEREZ</t>
  </si>
  <si>
    <t>01569</t>
  </si>
  <si>
    <t>01487</t>
  </si>
  <si>
    <t>10478</t>
  </si>
  <si>
    <t>01489</t>
  </si>
  <si>
    <t>01491</t>
  </si>
  <si>
    <t>01500</t>
  </si>
  <si>
    <t>MAGANTE</t>
  </si>
  <si>
    <t>01482</t>
  </si>
  <si>
    <t>13336</t>
  </si>
  <si>
    <t>LICEO EL JOBO</t>
  </si>
  <si>
    <t>01475</t>
  </si>
  <si>
    <t>MATA DE GUANABANO</t>
  </si>
  <si>
    <t>01472</t>
  </si>
  <si>
    <t>LUIS C. DEL CASTILLO</t>
  </si>
  <si>
    <t>09SUMP-151</t>
  </si>
  <si>
    <t>14300</t>
  </si>
  <si>
    <t>GASPAR HERNANDEZ I</t>
  </si>
  <si>
    <t>06812</t>
  </si>
  <si>
    <t>01474</t>
  </si>
  <si>
    <t>10470</t>
  </si>
  <si>
    <t>10482</t>
  </si>
  <si>
    <t>01473</t>
  </si>
  <si>
    <t>PALO COLORADO</t>
  </si>
  <si>
    <t>06846</t>
  </si>
  <si>
    <t>13366</t>
  </si>
  <si>
    <t>TV CENTRO EL JOBO</t>
  </si>
  <si>
    <t>06820</t>
  </si>
  <si>
    <t>TV CENTRO LAS YAGUAS</t>
  </si>
  <si>
    <t>06821</t>
  </si>
  <si>
    <t>TV CENTRO TRES CEIBAS</t>
  </si>
  <si>
    <t>02831</t>
  </si>
  <si>
    <t>07</t>
  </si>
  <si>
    <t>0701</t>
  </si>
  <si>
    <t>19SUMP-203</t>
  </si>
  <si>
    <t xml:space="preserve"> TENARES</t>
  </si>
  <si>
    <t>02819</t>
  </si>
  <si>
    <t>LOMA AZUL</t>
  </si>
  <si>
    <t>02834</t>
  </si>
  <si>
    <t>BLANCO AL MEDIO</t>
  </si>
  <si>
    <t>02850</t>
  </si>
  <si>
    <t>CANETE</t>
  </si>
  <si>
    <t>02849</t>
  </si>
  <si>
    <t>02853</t>
  </si>
  <si>
    <t>02893</t>
  </si>
  <si>
    <t>02844</t>
  </si>
  <si>
    <t>FELIX JAVIER REINOSO</t>
  </si>
  <si>
    <t>02838</t>
  </si>
  <si>
    <t>02885</t>
  </si>
  <si>
    <t>02842</t>
  </si>
  <si>
    <t>JUAN ANDRES VASQUEZ RODRIGUEZ</t>
  </si>
  <si>
    <t>02847</t>
  </si>
  <si>
    <t>02857</t>
  </si>
  <si>
    <t>PASO HONDO</t>
  </si>
  <si>
    <t>02839</t>
  </si>
  <si>
    <t>02860</t>
  </si>
  <si>
    <t>PORQUERO</t>
  </si>
  <si>
    <t>02859</t>
  </si>
  <si>
    <t>PROF. ANA LUISA DE LA CRUZ</t>
  </si>
  <si>
    <t>02832</t>
  </si>
  <si>
    <t>02845</t>
  </si>
  <si>
    <t>02840</t>
  </si>
  <si>
    <t>02855</t>
  </si>
  <si>
    <t>02830</t>
  </si>
  <si>
    <t>02843</t>
  </si>
  <si>
    <t>02833</t>
  </si>
  <si>
    <t>BLANCO ABAJO</t>
  </si>
  <si>
    <t>02836</t>
  </si>
  <si>
    <t>02837</t>
  </si>
  <si>
    <t>JAGUA MACHO</t>
  </si>
  <si>
    <t>07759</t>
  </si>
  <si>
    <t>ISIDRO ANTONIO ESTEVEZ</t>
  </si>
  <si>
    <t>02886</t>
  </si>
  <si>
    <t>PALMA SOLA</t>
  </si>
  <si>
    <t>SALCEDO</t>
  </si>
  <si>
    <t>02817</t>
  </si>
  <si>
    <t>02841</t>
  </si>
  <si>
    <t>BLANQUITO</t>
  </si>
  <si>
    <t>TENARES</t>
  </si>
  <si>
    <t>02848</t>
  </si>
  <si>
    <t>19SUMG-1901</t>
  </si>
  <si>
    <t>07757</t>
  </si>
  <si>
    <t>LICEO JULIAN JAVIER</t>
  </si>
  <si>
    <t>11455</t>
  </si>
  <si>
    <t>BASICA REGINO CAMILO</t>
  </si>
  <si>
    <t>02891</t>
  </si>
  <si>
    <t>COROZAL AFUERA</t>
  </si>
  <si>
    <t>02828</t>
  </si>
  <si>
    <t>SALUSTIO MORILLO</t>
  </si>
  <si>
    <t>07756</t>
  </si>
  <si>
    <t>LICEO BASICA REGINO CAMILO</t>
  </si>
  <si>
    <t>SAN FRANCISCO DE MACORÍS</t>
  </si>
  <si>
    <t>0702</t>
  </si>
  <si>
    <t>02822</t>
  </si>
  <si>
    <t>06SUMG-605</t>
  </si>
  <si>
    <t xml:space="preserve"> SALCEDO</t>
  </si>
  <si>
    <t>14303</t>
  </si>
  <si>
    <t>02795</t>
  </si>
  <si>
    <t>19SUMP-204</t>
  </si>
  <si>
    <t>02811</t>
  </si>
  <si>
    <t>JAYABO ADENTRO</t>
  </si>
  <si>
    <t>02788</t>
  </si>
  <si>
    <t>BOCA DE PARTIDO</t>
  </si>
  <si>
    <t>02890</t>
  </si>
  <si>
    <t>07750</t>
  </si>
  <si>
    <t>MANGO FRESCO ARRIBA</t>
  </si>
  <si>
    <t>02793</t>
  </si>
  <si>
    <t>02800</t>
  </si>
  <si>
    <t>02801</t>
  </si>
  <si>
    <t>02786</t>
  </si>
  <si>
    <t>MONTE LLANO</t>
  </si>
  <si>
    <t>02791</t>
  </si>
  <si>
    <t>CAÑADA CLARA</t>
  </si>
  <si>
    <t>02794</t>
  </si>
  <si>
    <t>07751</t>
  </si>
  <si>
    <t>07749</t>
  </si>
  <si>
    <t>LICEO MARIA TERESA BRITO</t>
  </si>
  <si>
    <t>02784</t>
  </si>
  <si>
    <t>MARIA JOSEFA GOMEZ</t>
  </si>
  <si>
    <t>14082</t>
  </si>
  <si>
    <t>SC003</t>
  </si>
  <si>
    <t>APOYO A LA DIVERSIDAD</t>
  </si>
  <si>
    <t>13527</t>
  </si>
  <si>
    <t>CENTRO DE APOYO LA EXELENCIA ACADEMICA PROF. EMELINDA R.</t>
  </si>
  <si>
    <t>02816</t>
  </si>
  <si>
    <t>02790</t>
  </si>
  <si>
    <t>JAMAO AFUERA</t>
  </si>
  <si>
    <t>07775</t>
  </si>
  <si>
    <t>LICEO DANELIA SARMIENTO</t>
  </si>
  <si>
    <t>07771</t>
  </si>
  <si>
    <t>LICEO MARIA DOLORES ZENO</t>
  </si>
  <si>
    <t>07746</t>
  </si>
  <si>
    <t>NUESTRA SEÑORA DEL SAGRADO CORAZON</t>
  </si>
  <si>
    <t>02807</t>
  </si>
  <si>
    <t>02825</t>
  </si>
  <si>
    <t>02889</t>
  </si>
  <si>
    <t>BARRIO INVI</t>
  </si>
  <si>
    <t>02808</t>
  </si>
  <si>
    <t>02813</t>
  </si>
  <si>
    <t>02785</t>
  </si>
  <si>
    <t>VILLA AMARO</t>
  </si>
  <si>
    <t>02821</t>
  </si>
  <si>
    <t>02799</t>
  </si>
  <si>
    <t>02815</t>
  </si>
  <si>
    <t>02871</t>
  </si>
  <si>
    <t>02827</t>
  </si>
  <si>
    <t>JAIME MOLINA MOTA</t>
  </si>
  <si>
    <t>02809</t>
  </si>
  <si>
    <t>02814</t>
  </si>
  <si>
    <t>01065</t>
  </si>
  <si>
    <t>OLIMPIA VDA. TAVERAS</t>
  </si>
  <si>
    <t>0703</t>
  </si>
  <si>
    <t>06SUMG-602</t>
  </si>
  <si>
    <t xml:space="preserve"> CASTILLO</t>
  </si>
  <si>
    <t>01081</t>
  </si>
  <si>
    <t>RIO YUNA</t>
  </si>
  <si>
    <t>EUGENIO MARÍA DE HOSTOS</t>
  </si>
  <si>
    <t>06626</t>
  </si>
  <si>
    <t>MARIA PAULINO VIUDA PEREZ</t>
  </si>
  <si>
    <t>06SUMG-601</t>
  </si>
  <si>
    <t>01068</t>
  </si>
  <si>
    <t>06633</t>
  </si>
  <si>
    <t>LICEO LOS LANOS</t>
  </si>
  <si>
    <t>CRUCE DE LOS LANOS</t>
  </si>
  <si>
    <t>06673</t>
  </si>
  <si>
    <t>01067</t>
  </si>
  <si>
    <t>01057</t>
  </si>
  <si>
    <t>OLEGARIO TENARES</t>
  </si>
  <si>
    <t>CAOBETE</t>
  </si>
  <si>
    <t>CASTILLO</t>
  </si>
  <si>
    <t>06640</t>
  </si>
  <si>
    <t>ANTONIO SERRANO FLORIMON</t>
  </si>
  <si>
    <t>06636</t>
  </si>
  <si>
    <t>06643</t>
  </si>
  <si>
    <t>AGUSTIN BONILLA</t>
  </si>
  <si>
    <t>PIMENTEL</t>
  </si>
  <si>
    <t>10472</t>
  </si>
  <si>
    <t>01150</t>
  </si>
  <si>
    <t>CAMPECHE ABAJO</t>
  </si>
  <si>
    <t>01094</t>
  </si>
  <si>
    <t>CAMPECHE ARRIBA</t>
  </si>
  <si>
    <t>01088</t>
  </si>
  <si>
    <t>GUANABANO</t>
  </si>
  <si>
    <t>01097</t>
  </si>
  <si>
    <t>SAN FELIPE ABAJO</t>
  </si>
  <si>
    <t>SAN FELIPE ARRIBA</t>
  </si>
  <si>
    <t>01096</t>
  </si>
  <si>
    <t>12256</t>
  </si>
  <si>
    <t>06644</t>
  </si>
  <si>
    <t xml:space="preserve">SALOME UREÑA </t>
  </si>
  <si>
    <t>01086</t>
  </si>
  <si>
    <t>AGUSTIN FERNANDEZ PEREZ</t>
  </si>
  <si>
    <t>01093</t>
  </si>
  <si>
    <t>CASA DE ALTO</t>
  </si>
  <si>
    <t>01087</t>
  </si>
  <si>
    <t>01092</t>
  </si>
  <si>
    <t>INDEPENDENCIA</t>
  </si>
  <si>
    <t>01138</t>
  </si>
  <si>
    <t>01090</t>
  </si>
  <si>
    <t>01091</t>
  </si>
  <si>
    <t>MATUAN</t>
  </si>
  <si>
    <t>06641</t>
  </si>
  <si>
    <t>01060</t>
  </si>
  <si>
    <t>01069</t>
  </si>
  <si>
    <t>QUEBRADA DE PABLO</t>
  </si>
  <si>
    <t>10469</t>
  </si>
  <si>
    <t>01059</t>
  </si>
  <si>
    <t>01074</t>
  </si>
  <si>
    <t>LOS CALLEJONES</t>
  </si>
  <si>
    <t>01070</t>
  </si>
  <si>
    <t>01072</t>
  </si>
  <si>
    <t>01063</t>
  </si>
  <si>
    <t>JUANA DIAZ ARRIBA</t>
  </si>
  <si>
    <t>06634</t>
  </si>
  <si>
    <t>LOMA VIEJA</t>
  </si>
  <si>
    <t>01071</t>
  </si>
  <si>
    <t>01075</t>
  </si>
  <si>
    <t>01076</t>
  </si>
  <si>
    <t>RINCON HONDO</t>
  </si>
  <si>
    <t>01064</t>
  </si>
  <si>
    <t>01066</t>
  </si>
  <si>
    <t>CRUCE DE MAGUA</t>
  </si>
  <si>
    <t>01062</t>
  </si>
  <si>
    <t>JUANA DIAZ ABAJO</t>
  </si>
  <si>
    <t>01061</t>
  </si>
  <si>
    <t>NIGUA ABAJO</t>
  </si>
  <si>
    <t>01058</t>
  </si>
  <si>
    <t>NUESTRA SEÑORA DEL CARMEN</t>
  </si>
  <si>
    <t>01079</t>
  </si>
  <si>
    <t>YAIBA ABAJO</t>
  </si>
  <si>
    <t>01084</t>
  </si>
  <si>
    <t>01083</t>
  </si>
  <si>
    <t>01082</t>
  </si>
  <si>
    <t>01080</t>
  </si>
  <si>
    <t>06645</t>
  </si>
  <si>
    <t>10474</t>
  </si>
  <si>
    <t>01077</t>
  </si>
  <si>
    <t>YANABO ABAJO</t>
  </si>
  <si>
    <t>06SUMG-606</t>
  </si>
  <si>
    <t>01120</t>
  </si>
  <si>
    <t>CEIBA GORDA</t>
  </si>
  <si>
    <t>0704</t>
  </si>
  <si>
    <t>06SUMG-608</t>
  </si>
  <si>
    <t xml:space="preserve"> VILLA RIVA</t>
  </si>
  <si>
    <t>01142</t>
  </si>
  <si>
    <t>JUANA RODRIGUEZ ABAJO</t>
  </si>
  <si>
    <t>BOMBA DE YAIBA</t>
  </si>
  <si>
    <t>01126</t>
  </si>
  <si>
    <t>06657</t>
  </si>
  <si>
    <t>01123</t>
  </si>
  <si>
    <t>01121</t>
  </si>
  <si>
    <t>01118</t>
  </si>
  <si>
    <t>01116</t>
  </si>
  <si>
    <t>ALTO DE BULULO</t>
  </si>
  <si>
    <t>CHIRINGO</t>
  </si>
  <si>
    <t>01125</t>
  </si>
  <si>
    <t>AREVANO</t>
  </si>
  <si>
    <t>01124</t>
  </si>
  <si>
    <t>01119</t>
  </si>
  <si>
    <t>01122</t>
  </si>
  <si>
    <t>JOBOBAN</t>
  </si>
  <si>
    <t>01098</t>
  </si>
  <si>
    <t>LUIS TEODOSIO MOLINA ALBERT</t>
  </si>
  <si>
    <t>01117</t>
  </si>
  <si>
    <t>MARIA ALEJANDRINA PICHARDO</t>
  </si>
  <si>
    <t>06646</t>
  </si>
  <si>
    <t xml:space="preserve">JUAN PABLO DUARTE </t>
  </si>
  <si>
    <t>11187</t>
  </si>
  <si>
    <t>14068</t>
  </si>
  <si>
    <t>CENTRO TECNOLOGICO COMUNITARIO VILLA RIVAS</t>
  </si>
  <si>
    <t>01106</t>
  </si>
  <si>
    <t>01102</t>
  </si>
  <si>
    <t>AGUA SANTA DEL YUNA</t>
  </si>
  <si>
    <t>10475</t>
  </si>
  <si>
    <t>01108</t>
  </si>
  <si>
    <t>01101</t>
  </si>
  <si>
    <t>BARRAQUITO</t>
  </si>
  <si>
    <t>01099</t>
  </si>
  <si>
    <t>LAGUNA CRISTAL</t>
  </si>
  <si>
    <t>PARAGUAY</t>
  </si>
  <si>
    <t>01107</t>
  </si>
  <si>
    <t>01100</t>
  </si>
  <si>
    <t>01131</t>
  </si>
  <si>
    <t>14306</t>
  </si>
  <si>
    <t>YRMA A. SANCHEZ BIDO</t>
  </si>
  <si>
    <t>06651</t>
  </si>
  <si>
    <t>06656</t>
  </si>
  <si>
    <t>01110</t>
  </si>
  <si>
    <t>01104</t>
  </si>
  <si>
    <t>01103</t>
  </si>
  <si>
    <t>01114</t>
  </si>
  <si>
    <t>01112</t>
  </si>
  <si>
    <t>CLEOTILDE HERRERA SANTANA</t>
  </si>
  <si>
    <t>01109</t>
  </si>
  <si>
    <t>JUNCO VERDE</t>
  </si>
  <si>
    <t>01113</t>
  </si>
  <si>
    <t>LOMA COLORADA</t>
  </si>
  <si>
    <t>01105</t>
  </si>
  <si>
    <t>01111</t>
  </si>
  <si>
    <t>REVENTAZON</t>
  </si>
  <si>
    <t>01115</t>
  </si>
  <si>
    <t>ZUMBA</t>
  </si>
  <si>
    <t>06654</t>
  </si>
  <si>
    <t>SAN ISIDRO</t>
  </si>
  <si>
    <t>01048</t>
  </si>
  <si>
    <t>10555</t>
  </si>
  <si>
    <t>04886</t>
  </si>
  <si>
    <t>01050</t>
  </si>
  <si>
    <t>BEBEDERO</t>
  </si>
  <si>
    <t>01049</t>
  </si>
  <si>
    <t>01051</t>
  </si>
  <si>
    <t>01046</t>
  </si>
  <si>
    <t>01047</t>
  </si>
  <si>
    <t>04891</t>
  </si>
  <si>
    <t>06618</t>
  </si>
  <si>
    <t>06649</t>
  </si>
  <si>
    <t>LICEO GREGORIO RIVAS</t>
  </si>
  <si>
    <t>10554</t>
  </si>
  <si>
    <t>EL AGUACATE</t>
  </si>
  <si>
    <t>01055</t>
  </si>
  <si>
    <t>01045</t>
  </si>
  <si>
    <t>01052</t>
  </si>
  <si>
    <t>YABACOA</t>
  </si>
  <si>
    <t>01054</t>
  </si>
  <si>
    <t>CIENAGA VIEJA</t>
  </si>
  <si>
    <t>01053</t>
  </si>
  <si>
    <t>01044</t>
  </si>
  <si>
    <t>13357</t>
  </si>
  <si>
    <t>PADRE PAUILINO SIMARD</t>
  </si>
  <si>
    <t>00933</t>
  </si>
  <si>
    <t>0705</t>
  </si>
  <si>
    <t>06SUMG-609</t>
  </si>
  <si>
    <t>00930</t>
  </si>
  <si>
    <t>00965</t>
  </si>
  <si>
    <t>06SUMG-607</t>
  </si>
  <si>
    <t>00934</t>
  </si>
  <si>
    <t>01129</t>
  </si>
  <si>
    <t>LAS GUÁRANAS</t>
  </si>
  <si>
    <t>14305</t>
  </si>
  <si>
    <t>06584</t>
  </si>
  <si>
    <t>06568</t>
  </si>
  <si>
    <t>06SUMP-4</t>
  </si>
  <si>
    <t>00924</t>
  </si>
  <si>
    <t>DIVINA PROVIDENCIA</t>
  </si>
  <si>
    <t>06583</t>
  </si>
  <si>
    <t>MANUEL MARIA CASTILLO</t>
  </si>
  <si>
    <t>00988</t>
  </si>
  <si>
    <t>01036</t>
  </si>
  <si>
    <t>01148</t>
  </si>
  <si>
    <t>DEMETRIO DOMINGUEZ</t>
  </si>
  <si>
    <t>01130</t>
  </si>
  <si>
    <t>00992</t>
  </si>
  <si>
    <t>01030</t>
  </si>
  <si>
    <t>01134</t>
  </si>
  <si>
    <t>00994</t>
  </si>
  <si>
    <t>01034</t>
  </si>
  <si>
    <t>00989</t>
  </si>
  <si>
    <t>MARTIN DIEGO DUARTE</t>
  </si>
  <si>
    <t>00991</t>
  </si>
  <si>
    <t>01028</t>
  </si>
  <si>
    <t>01018</t>
  </si>
  <si>
    <t>01019</t>
  </si>
  <si>
    <t>00987</t>
  </si>
  <si>
    <t>00966</t>
  </si>
  <si>
    <t>06617</t>
  </si>
  <si>
    <t>PEDRO FRANCISCO BONO</t>
  </si>
  <si>
    <t>00995</t>
  </si>
  <si>
    <t>01027</t>
  </si>
  <si>
    <t>00955</t>
  </si>
  <si>
    <t>01025</t>
  </si>
  <si>
    <t>01024</t>
  </si>
  <si>
    <t>ALEJANDRINA GLASS VENTURA</t>
  </si>
  <si>
    <t>00964</t>
  </si>
  <si>
    <t>00959</t>
  </si>
  <si>
    <t>00961</t>
  </si>
  <si>
    <t>00962</t>
  </si>
  <si>
    <t>01033</t>
  </si>
  <si>
    <t>00957</t>
  </si>
  <si>
    <t>01128</t>
  </si>
  <si>
    <t>JOSE CASTILLO REYES</t>
  </si>
  <si>
    <t>01149</t>
  </si>
  <si>
    <t>00963</t>
  </si>
  <si>
    <t>JULIO PLATA DE LA ROSA</t>
  </si>
  <si>
    <t>01147</t>
  </si>
  <si>
    <t>MARIA ALTAGRACIA PAULA</t>
  </si>
  <si>
    <t>01022</t>
  </si>
  <si>
    <t>00956</t>
  </si>
  <si>
    <t>01032</t>
  </si>
  <si>
    <t>01026</t>
  </si>
  <si>
    <t>00926</t>
  </si>
  <si>
    <t>SALVADOR THEN</t>
  </si>
  <si>
    <t>00923</t>
  </si>
  <si>
    <t>06580</t>
  </si>
  <si>
    <t xml:space="preserve"> SAN FRANCISCO DE MACORÍS </t>
  </si>
  <si>
    <t>06661</t>
  </si>
  <si>
    <t>FLERIDA HERNADEZ</t>
  </si>
  <si>
    <t>01133</t>
  </si>
  <si>
    <t>01127</t>
  </si>
  <si>
    <t>01136</t>
  </si>
  <si>
    <t>01146</t>
  </si>
  <si>
    <t>ANA EMILIA ABIGAIL MEJIA</t>
  </si>
  <si>
    <t>01141</t>
  </si>
  <si>
    <t>01135</t>
  </si>
  <si>
    <t>06672</t>
  </si>
  <si>
    <t>CESAR NICOLAS PENSON</t>
  </si>
  <si>
    <t>06699</t>
  </si>
  <si>
    <t xml:space="preserve">PROF. JUAN BOSCH </t>
  </si>
  <si>
    <t>00939</t>
  </si>
  <si>
    <t>00942</t>
  </si>
  <si>
    <t>06574</t>
  </si>
  <si>
    <t>00969</t>
  </si>
  <si>
    <t>01132</t>
  </si>
  <si>
    <t>ABEL ARANDA OLIVIER</t>
  </si>
  <si>
    <t>00929</t>
  </si>
  <si>
    <t>ANA CELESTE FERNANDEZ</t>
  </si>
  <si>
    <t>01137</t>
  </si>
  <si>
    <t>01151</t>
  </si>
  <si>
    <t>01143</t>
  </si>
  <si>
    <t>00968</t>
  </si>
  <si>
    <t>00914</t>
  </si>
  <si>
    <t>PADRE BREA</t>
  </si>
  <si>
    <t>00928</t>
  </si>
  <si>
    <t>00931</t>
  </si>
  <si>
    <t>00967</t>
  </si>
  <si>
    <t>00932</t>
  </si>
  <si>
    <t>14308</t>
  </si>
  <si>
    <t>06674</t>
  </si>
  <si>
    <t>00925</t>
  </si>
  <si>
    <t>JOSEFA EMILIA ORTEGA</t>
  </si>
  <si>
    <t>00935</t>
  </si>
  <si>
    <t>ANA ANTONIA CRUZ</t>
  </si>
  <si>
    <t>0706</t>
  </si>
  <si>
    <t>06SUMG-611</t>
  </si>
  <si>
    <t>01039</t>
  </si>
  <si>
    <t>EMILIANO BONIFACIO</t>
  </si>
  <si>
    <t>06610</t>
  </si>
  <si>
    <t>01011</t>
  </si>
  <si>
    <t>01015</t>
  </si>
  <si>
    <t>00940</t>
  </si>
  <si>
    <t>01006</t>
  </si>
  <si>
    <t>LA MALENA</t>
  </si>
  <si>
    <t>01010</t>
  </si>
  <si>
    <t>GAJO LA YUCA</t>
  </si>
  <si>
    <t>00974</t>
  </si>
  <si>
    <t>01008</t>
  </si>
  <si>
    <t>ALTOS DE LOS NARANJOS</t>
  </si>
  <si>
    <t>01038</t>
  </si>
  <si>
    <t>PATRIA MERCEDES MIRABAL</t>
  </si>
  <si>
    <t>06613</t>
  </si>
  <si>
    <t>MONSEÑOR FRANCISCO PANAL</t>
  </si>
  <si>
    <t>00971</t>
  </si>
  <si>
    <t>JOSE RODRIGUEZ ABREU</t>
  </si>
  <si>
    <t>00938</t>
  </si>
  <si>
    <t>ANA MARIA MARTINEZ PAULINO</t>
  </si>
  <si>
    <t>01017</t>
  </si>
  <si>
    <t>CRUCE DE LOS BASILIOS</t>
  </si>
  <si>
    <t>00936</t>
  </si>
  <si>
    <t>00916</t>
  </si>
  <si>
    <t>01153</t>
  </si>
  <si>
    <t>00913</t>
  </si>
  <si>
    <t>00912</t>
  </si>
  <si>
    <t>MANUEL JOAQUIN CRUZ</t>
  </si>
  <si>
    <t>00941</t>
  </si>
  <si>
    <t>OTACILIO A. DE PEÑA PAEZ</t>
  </si>
  <si>
    <t>01139</t>
  </si>
  <si>
    <t>00937</t>
  </si>
  <si>
    <t>00999</t>
  </si>
  <si>
    <t>LOMA DE LA JOYA</t>
  </si>
  <si>
    <t>01043</t>
  </si>
  <si>
    <t>ARMANDO ANTONIO GARCIA JIMENEZ</t>
  </si>
  <si>
    <t>00948</t>
  </si>
  <si>
    <t>06706</t>
  </si>
  <si>
    <t>CASA DE ESTUDIO PADRE ABEL ARANDA</t>
  </si>
  <si>
    <t>00998</t>
  </si>
  <si>
    <t>00996</t>
  </si>
  <si>
    <t>01155</t>
  </si>
  <si>
    <t>LUIS JOSE ACRA CHABEBE</t>
  </si>
  <si>
    <t>01016</t>
  </si>
  <si>
    <t>RAMON MATIAS MELLA</t>
  </si>
  <si>
    <t>11221</t>
  </si>
  <si>
    <t>LICEO RAFAEL TOMAS FERNANDEZ</t>
  </si>
  <si>
    <t>06577</t>
  </si>
  <si>
    <t>11223</t>
  </si>
  <si>
    <t>HERNAN JOSE SANCHEZ</t>
  </si>
  <si>
    <t>06SUMP-148</t>
  </si>
  <si>
    <t>12568</t>
  </si>
  <si>
    <t>01012</t>
  </si>
  <si>
    <t>FRANCISCO VILLAR MARTE</t>
  </si>
  <si>
    <t>00921</t>
  </si>
  <si>
    <t>EUGENIO CRUZ ALMANZAR</t>
  </si>
  <si>
    <t>00927</t>
  </si>
  <si>
    <t>JOSEFA ANTONIA PERDOMO</t>
  </si>
  <si>
    <t>00918</t>
  </si>
  <si>
    <t>SAN PEDRO</t>
  </si>
  <si>
    <t>00977</t>
  </si>
  <si>
    <t>NARANJO DULCE ARRIBA</t>
  </si>
  <si>
    <t>01009</t>
  </si>
  <si>
    <t>01013</t>
  </si>
  <si>
    <t>00981</t>
  </si>
  <si>
    <t>ALTO DEL CABALLO</t>
  </si>
  <si>
    <t>00984</t>
  </si>
  <si>
    <t>RAMON ORTEGA</t>
  </si>
  <si>
    <t>01041</t>
  </si>
  <si>
    <t>JUAN MARIA GOMEZ ROSARIO</t>
  </si>
  <si>
    <t>06608</t>
  </si>
  <si>
    <t>06667</t>
  </si>
  <si>
    <t>06SUMP-146</t>
  </si>
  <si>
    <t>10885</t>
  </si>
  <si>
    <t>ASOCIACION DOMINICANA DE REHABILITACION</t>
  </si>
  <si>
    <t>06669</t>
  </si>
  <si>
    <t>SANTA MARIA MICAELA</t>
  </si>
  <si>
    <t>01255</t>
  </si>
  <si>
    <t>14310</t>
  </si>
  <si>
    <t>FELIX RAMON FERNANDEZ CAMILO</t>
  </si>
  <si>
    <t>01040</t>
  </si>
  <si>
    <t>YAGUIZA ABAJO</t>
  </si>
  <si>
    <t>14309</t>
  </si>
  <si>
    <t>LICEO PEDRO HENRIQUEZ UREÑA</t>
  </si>
  <si>
    <t>01007</t>
  </si>
  <si>
    <t>ATABALERO ABAJO</t>
  </si>
  <si>
    <t>00922</t>
  </si>
  <si>
    <t>BASICA GREGORIO LUPERON</t>
  </si>
  <si>
    <t>00949</t>
  </si>
  <si>
    <t>00943</t>
  </si>
  <si>
    <t>00986</t>
  </si>
  <si>
    <t>00979</t>
  </si>
  <si>
    <t>CECILIO DE LA CRUZ</t>
  </si>
  <si>
    <t>06SUMG-610</t>
  </si>
  <si>
    <t>00975</t>
  </si>
  <si>
    <t>JUAN ANTONIO ALIX</t>
  </si>
  <si>
    <t>00980</t>
  </si>
  <si>
    <t>MERCEDES MORCELO</t>
  </si>
  <si>
    <t>00978</t>
  </si>
  <si>
    <t>00976</t>
  </si>
  <si>
    <t>00983</t>
  </si>
  <si>
    <t>ALEJANDRINA TOBAL ESTRELLA</t>
  </si>
  <si>
    <t>00993</t>
  </si>
  <si>
    <t>06585</t>
  </si>
  <si>
    <t>06603</t>
  </si>
  <si>
    <t>06553</t>
  </si>
  <si>
    <t>VICENTE AQUILINO SANTOS</t>
  </si>
  <si>
    <t>01005</t>
  </si>
  <si>
    <t>MATEA ALVARADO</t>
  </si>
  <si>
    <t>01140</t>
  </si>
  <si>
    <t>00944</t>
  </si>
  <si>
    <t>ALTAGRACIA GRULLON</t>
  </si>
  <si>
    <t>01003</t>
  </si>
  <si>
    <t>ANGEL MARTE ROSA</t>
  </si>
  <si>
    <t>01000</t>
  </si>
  <si>
    <t>01152</t>
  </si>
  <si>
    <t>FARRELL MARTIN ROMERO</t>
  </si>
  <si>
    <t>01042</t>
  </si>
  <si>
    <t xml:space="preserve">LOS ALGODONES </t>
  </si>
  <si>
    <t>01001</t>
  </si>
  <si>
    <t>RICARDO MOLINA FERREIRA</t>
  </si>
  <si>
    <t>00972</t>
  </si>
  <si>
    <t>LOMA DE JAYA</t>
  </si>
  <si>
    <t>00945</t>
  </si>
  <si>
    <t>00985</t>
  </si>
  <si>
    <t>NARANJO DULCE ABAJO</t>
  </si>
  <si>
    <t>01144</t>
  </si>
  <si>
    <t>00946</t>
  </si>
  <si>
    <t>00973</t>
  </si>
  <si>
    <t>00919</t>
  </si>
  <si>
    <t>00915</t>
  </si>
  <si>
    <t>FILOMENA GOMEZ</t>
  </si>
  <si>
    <t>01037</t>
  </si>
  <si>
    <t>00947</t>
  </si>
  <si>
    <t>01004</t>
  </si>
  <si>
    <t>MAXIMA TAVAREZ UREÑA</t>
  </si>
  <si>
    <t>00970</t>
  </si>
  <si>
    <t>TEOFILO OVALLE DURAN</t>
  </si>
  <si>
    <t>06575</t>
  </si>
  <si>
    <t>LICEO MIGUEL CERVANTES</t>
  </si>
  <si>
    <t>00954</t>
  </si>
  <si>
    <t>MARIA TERESA MIRABAL</t>
  </si>
  <si>
    <t>06SUMP-147</t>
  </si>
  <si>
    <t>11827</t>
  </si>
  <si>
    <t>00917</t>
  </si>
  <si>
    <t>PAULINA VALENZUELA</t>
  </si>
  <si>
    <t>01014</t>
  </si>
  <si>
    <t>SALOME UREÑA DE HENRIQUEZ</t>
  </si>
  <si>
    <t>0707</t>
  </si>
  <si>
    <t>02874</t>
  </si>
  <si>
    <t>EL COCO II</t>
  </si>
  <si>
    <t>19SUMP-153</t>
  </si>
  <si>
    <t xml:space="preserve"> VILLA TAPIA</t>
  </si>
  <si>
    <t>02872</t>
  </si>
  <si>
    <t>02881</t>
  </si>
  <si>
    <t>07769</t>
  </si>
  <si>
    <t>LOS LIMONES II</t>
  </si>
  <si>
    <t>13960</t>
  </si>
  <si>
    <t>02862</t>
  </si>
  <si>
    <t>FEDERICO AUGUSTO GONZALEZ</t>
  </si>
  <si>
    <t>02869</t>
  </si>
  <si>
    <t>02884</t>
  </si>
  <si>
    <t>JUAN VENTURA</t>
  </si>
  <si>
    <t>07779</t>
  </si>
  <si>
    <t>07743</t>
  </si>
  <si>
    <t>07752</t>
  </si>
  <si>
    <t>LICEO HERMANAS MIRABAL</t>
  </si>
  <si>
    <t>07764</t>
  </si>
  <si>
    <t>LICEO JAIME MOLINA MOTA</t>
  </si>
  <si>
    <t>07768</t>
  </si>
  <si>
    <t>04010</t>
  </si>
  <si>
    <t>0801</t>
  </si>
  <si>
    <t>25SUMG-2515</t>
  </si>
  <si>
    <t xml:space="preserve"> SAN JOSÉ DE LAS MATAS</t>
  </si>
  <si>
    <t>04034</t>
  </si>
  <si>
    <t>04053</t>
  </si>
  <si>
    <t>04058</t>
  </si>
  <si>
    <t>04031</t>
  </si>
  <si>
    <t>04019</t>
  </si>
  <si>
    <t>04020</t>
  </si>
  <si>
    <t>04052</t>
  </si>
  <si>
    <t>03997</t>
  </si>
  <si>
    <t>04028</t>
  </si>
  <si>
    <t>04055</t>
  </si>
  <si>
    <t>04039</t>
  </si>
  <si>
    <t>04007</t>
  </si>
  <si>
    <t>04026</t>
  </si>
  <si>
    <t>04051</t>
  </si>
  <si>
    <t>04049</t>
  </si>
  <si>
    <t>04045</t>
  </si>
  <si>
    <t>04030</t>
  </si>
  <si>
    <t>03999</t>
  </si>
  <si>
    <t>04041</t>
  </si>
  <si>
    <t>04036</t>
  </si>
  <si>
    <t>04057</t>
  </si>
  <si>
    <t>MAXIMO GOMEZ BAEZ</t>
  </si>
  <si>
    <t>04012</t>
  </si>
  <si>
    <t>04059</t>
  </si>
  <si>
    <t>04008</t>
  </si>
  <si>
    <t>04013</t>
  </si>
  <si>
    <t>04063</t>
  </si>
  <si>
    <t>04015</t>
  </si>
  <si>
    <t>04061</t>
  </si>
  <si>
    <t>04043</t>
  </si>
  <si>
    <t>04021</t>
  </si>
  <si>
    <t>04006</t>
  </si>
  <si>
    <t>04062</t>
  </si>
  <si>
    <t>04017</t>
  </si>
  <si>
    <t>04050</t>
  </si>
  <si>
    <t>08700</t>
  </si>
  <si>
    <t>WALLITO HEISEN</t>
  </si>
  <si>
    <t>04003</t>
  </si>
  <si>
    <t>04038</t>
  </si>
  <si>
    <t>04048</t>
  </si>
  <si>
    <t>04005</t>
  </si>
  <si>
    <t>DELIA SANTELISES</t>
  </si>
  <si>
    <t>04150</t>
  </si>
  <si>
    <t>04054</t>
  </si>
  <si>
    <t>04018</t>
  </si>
  <si>
    <t>04066</t>
  </si>
  <si>
    <t>FELIX ANT. TORRES</t>
  </si>
  <si>
    <t>04056</t>
  </si>
  <si>
    <t>04001</t>
  </si>
  <si>
    <t>04011</t>
  </si>
  <si>
    <t>04060</t>
  </si>
  <si>
    <t>MANOLO TAVAREZ JUSTO</t>
  </si>
  <si>
    <t>04002</t>
  </si>
  <si>
    <t>04033</t>
  </si>
  <si>
    <t>04029</t>
  </si>
  <si>
    <t>03998</t>
  </si>
  <si>
    <t>04157</t>
  </si>
  <si>
    <t>MERCEDES BATISTA</t>
  </si>
  <si>
    <t>04023</t>
  </si>
  <si>
    <t>03996</t>
  </si>
  <si>
    <t>TRINA MOYA DE VASQUEZ</t>
  </si>
  <si>
    <t>08703</t>
  </si>
  <si>
    <t>LICEO EMILIO PRUD HOMME</t>
  </si>
  <si>
    <t>08713</t>
  </si>
  <si>
    <t>LICEO PADRE JOSE TINEO</t>
  </si>
  <si>
    <t>08692</t>
  </si>
  <si>
    <t>LICEO TECNICO CANADA</t>
  </si>
  <si>
    <t>08699</t>
  </si>
  <si>
    <t>04047</t>
  </si>
  <si>
    <t>SAN JOSÉ DE LAS MATAS</t>
  </si>
  <si>
    <t>04024</t>
  </si>
  <si>
    <t>0802</t>
  </si>
  <si>
    <t>JÁNICO</t>
  </si>
  <si>
    <t>03983</t>
  </si>
  <si>
    <t>25SUMG-2502</t>
  </si>
  <si>
    <t xml:space="preserve"> JANICO</t>
  </si>
  <si>
    <t>03982</t>
  </si>
  <si>
    <t>YAQUE ARRIBA</t>
  </si>
  <si>
    <t>03977</t>
  </si>
  <si>
    <t>03960</t>
  </si>
  <si>
    <t>JAGUA ARRIBA</t>
  </si>
  <si>
    <t>03979</t>
  </si>
  <si>
    <t>03976</t>
  </si>
  <si>
    <t>03978</t>
  </si>
  <si>
    <t>03953</t>
  </si>
  <si>
    <t>03962</t>
  </si>
  <si>
    <t>LA QUEBRADA</t>
  </si>
  <si>
    <t>03958</t>
  </si>
  <si>
    <t>03974</t>
  </si>
  <si>
    <t>03961</t>
  </si>
  <si>
    <t>03952</t>
  </si>
  <si>
    <t>04160</t>
  </si>
  <si>
    <t>03955</t>
  </si>
  <si>
    <t>03954</t>
  </si>
  <si>
    <t>03951</t>
  </si>
  <si>
    <t>FRANCO BIDO</t>
  </si>
  <si>
    <t>03963</t>
  </si>
  <si>
    <t>JANEY</t>
  </si>
  <si>
    <t>03957</t>
  </si>
  <si>
    <t>03947</t>
  </si>
  <si>
    <t>DAMAJAGUA</t>
  </si>
  <si>
    <t>25SUMG-2503</t>
  </si>
  <si>
    <t>08780</t>
  </si>
  <si>
    <t>CENTRO DE JESUS</t>
  </si>
  <si>
    <t>03973</t>
  </si>
  <si>
    <t>03943</t>
  </si>
  <si>
    <t>ARTURO GRULLON</t>
  </si>
  <si>
    <t>03971</t>
  </si>
  <si>
    <t>GURABO</t>
  </si>
  <si>
    <t>03980</t>
  </si>
  <si>
    <t>03981</t>
  </si>
  <si>
    <t>10518</t>
  </si>
  <si>
    <t>LLANO GRANDE</t>
  </si>
  <si>
    <t>08676</t>
  </si>
  <si>
    <t>ARTURO ERIBERTO ABREU</t>
  </si>
  <si>
    <t>08673</t>
  </si>
  <si>
    <t xml:space="preserve">LICEO JUAN ANTONIO COLLADO        </t>
  </si>
  <si>
    <t>08680</t>
  </si>
  <si>
    <t xml:space="preserve">LICEO JUNCALITO </t>
  </si>
  <si>
    <t>08679</t>
  </si>
  <si>
    <t>TVC JANET</t>
  </si>
  <si>
    <t>03970</t>
  </si>
  <si>
    <t>BABOSICO</t>
  </si>
  <si>
    <t>03946</t>
  </si>
  <si>
    <t>04014</t>
  </si>
  <si>
    <t>04125</t>
  </si>
  <si>
    <t>04122</t>
  </si>
  <si>
    <t>HOYA DEL CERCADO</t>
  </si>
  <si>
    <t>04120</t>
  </si>
  <si>
    <t>04128</t>
  </si>
  <si>
    <t>BOCA DEL CORRAL</t>
  </si>
  <si>
    <t>04141</t>
  </si>
  <si>
    <t>04127</t>
  </si>
  <si>
    <t>04124</t>
  </si>
  <si>
    <t>PALO AMARILLO</t>
  </si>
  <si>
    <t>04123</t>
  </si>
  <si>
    <t>04129</t>
  </si>
  <si>
    <t>08735</t>
  </si>
  <si>
    <t>DON JUAN HERNANDEZ</t>
  </si>
  <si>
    <t>03969</t>
  </si>
  <si>
    <t>03945</t>
  </si>
  <si>
    <t>03944</t>
  </si>
  <si>
    <t>03964</t>
  </si>
  <si>
    <t>JUNCALITO ABAJO</t>
  </si>
  <si>
    <t>03965</t>
  </si>
  <si>
    <t>08675</t>
  </si>
  <si>
    <t>TV CENTRO LOS CAGUEYES</t>
  </si>
  <si>
    <t>03949</t>
  </si>
  <si>
    <t>SIERRA DEL GUANO</t>
  </si>
  <si>
    <t>14391</t>
  </si>
  <si>
    <t>LICEO PROF. RAFAEL ONOFRE GRULLON</t>
  </si>
  <si>
    <t>15599</t>
  </si>
  <si>
    <t>0803</t>
  </si>
  <si>
    <t>25SUMP-67</t>
  </si>
  <si>
    <t>04159</t>
  </si>
  <si>
    <t>15278</t>
  </si>
  <si>
    <t>14274</t>
  </si>
  <si>
    <t>25SUMP-63</t>
  </si>
  <si>
    <t>03986</t>
  </si>
  <si>
    <t>FLOR DEL CAMPO</t>
  </si>
  <si>
    <t>25SUMG-2507</t>
  </si>
  <si>
    <t>LICEY AL MEDIO</t>
  </si>
  <si>
    <t>03860</t>
  </si>
  <si>
    <t>CANABACOA</t>
  </si>
  <si>
    <t>PUÑAL</t>
  </si>
  <si>
    <t>03863</t>
  </si>
  <si>
    <t>03833</t>
  </si>
  <si>
    <t>ANA JOSEFA JIMENEZ</t>
  </si>
  <si>
    <t>03856</t>
  </si>
  <si>
    <t>04174</t>
  </si>
  <si>
    <t>PADRE VIDAL</t>
  </si>
  <si>
    <t>08687</t>
  </si>
  <si>
    <t>08489</t>
  </si>
  <si>
    <t>INSTITUTO POLITECNICO INDUSTRIAL DE SANTIAGO- IPISA</t>
  </si>
  <si>
    <t>14601</t>
  </si>
  <si>
    <t>15446</t>
  </si>
  <si>
    <t>LICEO RAFAELA MARRERO PAULINO</t>
  </si>
  <si>
    <t>03988</t>
  </si>
  <si>
    <t>25SUMG-2501</t>
  </si>
  <si>
    <t>04167</t>
  </si>
  <si>
    <t>03992</t>
  </si>
  <si>
    <t>UVERAL</t>
  </si>
  <si>
    <t>03987</t>
  </si>
  <si>
    <t>03994</t>
  </si>
  <si>
    <t>LIMONAL ARRIBA</t>
  </si>
  <si>
    <t>03990</t>
  </si>
  <si>
    <t>LUIS NAPOLEON NUÑEZ MOLINA - ANEXA</t>
  </si>
  <si>
    <t>03989</t>
  </si>
  <si>
    <t>MONTE ADENTRO ARRIBA</t>
  </si>
  <si>
    <t>08689</t>
  </si>
  <si>
    <t>03993</t>
  </si>
  <si>
    <t>FIDEL JORGE SANCHEZ</t>
  </si>
  <si>
    <t>03991</t>
  </si>
  <si>
    <t>14476</t>
  </si>
  <si>
    <t>PROF. MERCEDES ANTONIA CASTILLO</t>
  </si>
  <si>
    <t>08782</t>
  </si>
  <si>
    <t>LICEO PROF MILAGROS CELESTE ARIAS</t>
  </si>
  <si>
    <t>08745</t>
  </si>
  <si>
    <t>SAN PIO X SEMINARIO MENOR</t>
  </si>
  <si>
    <t>03864</t>
  </si>
  <si>
    <t>LIMONAL ABAJO</t>
  </si>
  <si>
    <t>04149</t>
  </si>
  <si>
    <t>NELO MARTE</t>
  </si>
  <si>
    <t>03910</t>
  </si>
  <si>
    <t>03995</t>
  </si>
  <si>
    <t>TAMBORIL</t>
  </si>
  <si>
    <t>04171</t>
  </si>
  <si>
    <t>25SUMG-2524</t>
  </si>
  <si>
    <t>03873</t>
  </si>
  <si>
    <t>03874</t>
  </si>
  <si>
    <t>04137</t>
  </si>
  <si>
    <t>CASTILLO ABAJO</t>
  </si>
  <si>
    <t>03875</t>
  </si>
  <si>
    <t>CASTILLO ARRIBA</t>
  </si>
  <si>
    <t>03924</t>
  </si>
  <si>
    <t>03912</t>
  </si>
  <si>
    <t>03872</t>
  </si>
  <si>
    <t>03923</t>
  </si>
  <si>
    <t>03908</t>
  </si>
  <si>
    <t>03925</t>
  </si>
  <si>
    <t>03903</t>
  </si>
  <si>
    <t>03907</t>
  </si>
  <si>
    <t>03862</t>
  </si>
  <si>
    <t>03922</t>
  </si>
  <si>
    <t>14392</t>
  </si>
  <si>
    <t>04138</t>
  </si>
  <si>
    <t>SAN JOSE AFUERA</t>
  </si>
  <si>
    <t>08660</t>
  </si>
  <si>
    <t>LICEO ANA ANTONIO GRULLON</t>
  </si>
  <si>
    <t>04144</t>
  </si>
  <si>
    <t>08743</t>
  </si>
  <si>
    <t>08750</t>
  </si>
  <si>
    <t>ALBERGUE INFANTIL SANTIAGO APOSTOL</t>
  </si>
  <si>
    <t>25SUMP-210</t>
  </si>
  <si>
    <t>08510</t>
  </si>
  <si>
    <t>03842</t>
  </si>
  <si>
    <t>GENARO PEREZ</t>
  </si>
  <si>
    <t>03909</t>
  </si>
  <si>
    <t>PONTEZUELA ABAJO</t>
  </si>
  <si>
    <t>03854</t>
  </si>
  <si>
    <t>RINCON LARGO</t>
  </si>
  <si>
    <t>SC026</t>
  </si>
  <si>
    <t>CENTRO DE CAPACITACION PARA CIEGO ( CECAPCI )</t>
  </si>
  <si>
    <t>03853</t>
  </si>
  <si>
    <t>25SUMP-66</t>
  </si>
  <si>
    <t>03911</t>
  </si>
  <si>
    <t>25SUMP-41</t>
  </si>
  <si>
    <t>03985</t>
  </si>
  <si>
    <t>BLANCA MASCARO</t>
  </si>
  <si>
    <t>25SUMP-42</t>
  </si>
  <si>
    <t>08685</t>
  </si>
  <si>
    <t>PROF. MERCEDES PEÑA</t>
  </si>
  <si>
    <t>03843</t>
  </si>
  <si>
    <t>HERMINIA PEREZ VDA. PIMENTEL</t>
  </si>
  <si>
    <t>13505</t>
  </si>
  <si>
    <t>INSTITUTO POLITECNICO INDUSTRIAL DON BOSCO- IPIDBOSCO</t>
  </si>
  <si>
    <t>08686</t>
  </si>
  <si>
    <t>MERCEDES PEÑA</t>
  </si>
  <si>
    <t>08634</t>
  </si>
  <si>
    <t>04166</t>
  </si>
  <si>
    <t>15437</t>
  </si>
  <si>
    <t xml:space="preserve">RAFAEL MARIA PERALTA SOSA </t>
  </si>
  <si>
    <t>14602</t>
  </si>
  <si>
    <t>04182</t>
  </si>
  <si>
    <t>JOSE FLORES</t>
  </si>
  <si>
    <t>25SUMG-2523</t>
  </si>
  <si>
    <t>04193</t>
  </si>
  <si>
    <t>VILLA CENTRO</t>
  </si>
  <si>
    <t>04134</t>
  </si>
  <si>
    <t>MULTIGRADO INNOVADA LOPEZ</t>
  </si>
  <si>
    <t>04133</t>
  </si>
  <si>
    <t>04136</t>
  </si>
  <si>
    <t>SAN JOSE ADENTRO</t>
  </si>
  <si>
    <t>04131</t>
  </si>
  <si>
    <t>04130</t>
  </si>
  <si>
    <t>BAITOA</t>
  </si>
  <si>
    <t>08739</t>
  </si>
  <si>
    <t>03867</t>
  </si>
  <si>
    <t>LUCIANO DIAZ</t>
  </si>
  <si>
    <t>25SUMP-64</t>
  </si>
  <si>
    <t>14394</t>
  </si>
  <si>
    <t>14312</t>
  </si>
  <si>
    <t>03906</t>
  </si>
  <si>
    <t>MATANZAS</t>
  </si>
  <si>
    <t>25SUMP-65</t>
  </si>
  <si>
    <t>03869</t>
  </si>
  <si>
    <t>03868</t>
  </si>
  <si>
    <t>08661</t>
  </si>
  <si>
    <t>ANA ANTONIA GRULLON</t>
  </si>
  <si>
    <t>04135</t>
  </si>
  <si>
    <t>04153</t>
  </si>
  <si>
    <t>JOSE NICOLAS GARCIA CRUZ</t>
  </si>
  <si>
    <t>25SUMG-2505</t>
  </si>
  <si>
    <t>03827</t>
  </si>
  <si>
    <t>12452</t>
  </si>
  <si>
    <t>BARRIO DUARTE</t>
  </si>
  <si>
    <t>04880</t>
  </si>
  <si>
    <t>ELIDA MERCEDES ROMERO</t>
  </si>
  <si>
    <t>04176</t>
  </si>
  <si>
    <t>EMMANUEL</t>
  </si>
  <si>
    <t>04168</t>
  </si>
  <si>
    <t>MARCELINO JIMENEZ</t>
  </si>
  <si>
    <t>04175</t>
  </si>
  <si>
    <t>MARCELINO VALENZUELA</t>
  </si>
  <si>
    <t>08505</t>
  </si>
  <si>
    <t>REINA ANTIER</t>
  </si>
  <si>
    <t>04180</t>
  </si>
  <si>
    <t>SAN PEDRO NOLASCO</t>
  </si>
  <si>
    <t>08535</t>
  </si>
  <si>
    <t>SOR PETRA MARIANA GRULLON</t>
  </si>
  <si>
    <t>03824</t>
  </si>
  <si>
    <t>25SUMP-44</t>
  </si>
  <si>
    <t>14395</t>
  </si>
  <si>
    <t>11665</t>
  </si>
  <si>
    <t>08539</t>
  </si>
  <si>
    <t>POLITECNICO MEXICO</t>
  </si>
  <si>
    <t>15609</t>
  </si>
  <si>
    <t>GERMANIA LUCIANO DE ALMONTE</t>
  </si>
  <si>
    <t>03844</t>
  </si>
  <si>
    <t>CLUB NOEL</t>
  </si>
  <si>
    <t>25SUMG-2508</t>
  </si>
  <si>
    <t>03851</t>
  </si>
  <si>
    <t>MELIDA GIRALT</t>
  </si>
  <si>
    <t>10845</t>
  </si>
  <si>
    <t>PEDRO MAHAMU</t>
  </si>
  <si>
    <t>03900</t>
  </si>
  <si>
    <t>DELIO REYES</t>
  </si>
  <si>
    <t>12169</t>
  </si>
  <si>
    <t xml:space="preserve">LICEO TECNICO PROF. VICTALINA GALLARDO DE ABINADER </t>
  </si>
  <si>
    <t>08582</t>
  </si>
  <si>
    <t xml:space="preserve">POLITECNICO LA ESPERANZA </t>
  </si>
  <si>
    <t>03839</t>
  </si>
  <si>
    <t>ANACAONA ALMONTE</t>
  </si>
  <si>
    <t>25SUMG-2509</t>
  </si>
  <si>
    <t>08528</t>
  </si>
  <si>
    <t>03825</t>
  </si>
  <si>
    <t>EUGENIO DECHAMPS</t>
  </si>
  <si>
    <t>03857</t>
  </si>
  <si>
    <t>14396</t>
  </si>
  <si>
    <t>MARIA EUGENIO HERNANDEZ</t>
  </si>
  <si>
    <t>03865</t>
  </si>
  <si>
    <t>INGENIO ARRIBA</t>
  </si>
  <si>
    <t>25SUMP-43</t>
  </si>
  <si>
    <t>10113</t>
  </si>
  <si>
    <t>INTEGRAL COMETAS DE ESPERANZA</t>
  </si>
  <si>
    <t>25SUMG-2519</t>
  </si>
  <si>
    <t>04172</t>
  </si>
  <si>
    <t>SC002</t>
  </si>
  <si>
    <t>NIÑOS CON ESPERANZA</t>
  </si>
  <si>
    <t>14315</t>
  </si>
  <si>
    <t>RAFAEL RAMOS MERCADO</t>
  </si>
  <si>
    <t>08920</t>
  </si>
  <si>
    <t>POLITECNICO RAMON DUBERT NOVO</t>
  </si>
  <si>
    <t>03891</t>
  </si>
  <si>
    <t>25SUMG-2520</t>
  </si>
  <si>
    <t>03926</t>
  </si>
  <si>
    <t>ENRIQUE CHAMBERLAIN</t>
  </si>
  <si>
    <t>03892</t>
  </si>
  <si>
    <t>JACAGUA ABAJO</t>
  </si>
  <si>
    <t>04187</t>
  </si>
  <si>
    <t>UNIDOS DE LAS MANOS</t>
  </si>
  <si>
    <t>03866</t>
  </si>
  <si>
    <t>CALLEJON DE LOS SANCHEZ</t>
  </si>
  <si>
    <t>03890</t>
  </si>
  <si>
    <t>08839</t>
  </si>
  <si>
    <t>HERMANN GMEINER SANTIAGO</t>
  </si>
  <si>
    <t>04192</t>
  </si>
  <si>
    <t>JOSE REYES</t>
  </si>
  <si>
    <t>03927</t>
  </si>
  <si>
    <t>08531</t>
  </si>
  <si>
    <t>INSTITUTO POLITECNICO RAFAELA PEREZ</t>
  </si>
  <si>
    <t>08538</t>
  </si>
  <si>
    <t>INSTITUTO TECNOLOGICO MEXICO</t>
  </si>
  <si>
    <t>14406</t>
  </si>
  <si>
    <t>14231</t>
  </si>
  <si>
    <t>LICEO PROF. RAMONA ALTAGRACIA TEJADA MARTE</t>
  </si>
  <si>
    <t>04183</t>
  </si>
  <si>
    <t>JOSE ALMONTE</t>
  </si>
  <si>
    <t>03823</t>
  </si>
  <si>
    <t>CIENFUEGO ABAJO</t>
  </si>
  <si>
    <t>04179</t>
  </si>
  <si>
    <t>DANIEL GEFFERY SMITH</t>
  </si>
  <si>
    <t>04178</t>
  </si>
  <si>
    <t>04154</t>
  </si>
  <si>
    <t>EMMA BALAGUER</t>
  </si>
  <si>
    <t>03870</t>
  </si>
  <si>
    <t>RAMON DIAZ</t>
  </si>
  <si>
    <t>25SUMG-2516</t>
  </si>
  <si>
    <t>03871</t>
  </si>
  <si>
    <t>CIPRIAN CABRERA</t>
  </si>
  <si>
    <t>03899</t>
  </si>
  <si>
    <t>03901</t>
  </si>
  <si>
    <t>04161</t>
  </si>
  <si>
    <t>03859</t>
  </si>
  <si>
    <t>14582</t>
  </si>
  <si>
    <t>04106</t>
  </si>
  <si>
    <t>CARLOS MARIA DOMINGUEZ</t>
  </si>
  <si>
    <t>14313</t>
  </si>
  <si>
    <t>YSABEL ROSALBA TORREZ</t>
  </si>
  <si>
    <t>0805</t>
  </si>
  <si>
    <t>25SUMG-2510</t>
  </si>
  <si>
    <t>03834</t>
  </si>
  <si>
    <t>EXPERIMENTAL EMILIO PRUD HOMME</t>
  </si>
  <si>
    <t>25SUMP-206</t>
  </si>
  <si>
    <t>08496</t>
  </si>
  <si>
    <t>INSTITUTO POLITECNICO FEMENINO NUESTRA SEÑORA DE LAS MERCEDES</t>
  </si>
  <si>
    <t>08498</t>
  </si>
  <si>
    <t>POLITECNICO FEMENINO NUESTRA SEÑORA DE LAS MERCEDES</t>
  </si>
  <si>
    <t>08645</t>
  </si>
  <si>
    <t>25SUMP-69</t>
  </si>
  <si>
    <t>04190</t>
  </si>
  <si>
    <t>FAUSTO PIMENTEL</t>
  </si>
  <si>
    <t>04195</t>
  </si>
  <si>
    <t>03847</t>
  </si>
  <si>
    <t>MIGUEL ANGEL JIMENEZ</t>
  </si>
  <si>
    <t>03855</t>
  </si>
  <si>
    <t>13186</t>
  </si>
  <si>
    <t>FUNDACION EDUCATIVA ACCION CALLEJERA</t>
  </si>
  <si>
    <t>11150</t>
  </si>
  <si>
    <t>LICEO HERMANAS JOSEFINA SERRANO</t>
  </si>
  <si>
    <t>08834</t>
  </si>
  <si>
    <t>08553</t>
  </si>
  <si>
    <t>LICEO ONECIMO JIMENEZ</t>
  </si>
  <si>
    <t>10718</t>
  </si>
  <si>
    <t>LICEO TECNICO PASTOR ABAJO</t>
  </si>
  <si>
    <t>08913</t>
  </si>
  <si>
    <t>POLITECNICO ALTAGRACIA IGLESIAS DE LORA</t>
  </si>
  <si>
    <t>04188</t>
  </si>
  <si>
    <t>25SUMP-68</t>
  </si>
  <si>
    <t>03902</t>
  </si>
  <si>
    <t>ANA LUISA GUTIERREZ</t>
  </si>
  <si>
    <t>25SUMG-2522</t>
  </si>
  <si>
    <t>03831</t>
  </si>
  <si>
    <t>JUAN OVIDIO PAULINO</t>
  </si>
  <si>
    <t>03832</t>
  </si>
  <si>
    <t>SC025</t>
  </si>
  <si>
    <t>ESTANCIA JARDIN INFANTIL PROGRESANDO- UASD SANTIAGO</t>
  </si>
  <si>
    <t>03849</t>
  </si>
  <si>
    <t>03828</t>
  </si>
  <si>
    <t>08544</t>
  </si>
  <si>
    <t>25SUMG-2504</t>
  </si>
  <si>
    <t>03905</t>
  </si>
  <si>
    <t>03904</t>
  </si>
  <si>
    <t>03829</t>
  </si>
  <si>
    <t>03830</t>
  </si>
  <si>
    <t>TELESFORO REYNOSO</t>
  </si>
  <si>
    <t>03836</t>
  </si>
  <si>
    <t>REPUBLICA DE VENEZUELA</t>
  </si>
  <si>
    <t>08562</t>
  </si>
  <si>
    <t>ULISES FRANCISCO ESPAILLAT</t>
  </si>
  <si>
    <t>13506</t>
  </si>
  <si>
    <t>ERNESTO DISLA</t>
  </si>
  <si>
    <t>25SUMP-70</t>
  </si>
  <si>
    <t>04165</t>
  </si>
  <si>
    <t>MADRE TERESA DE CALCUTA - FE Y ALEGRIA</t>
  </si>
  <si>
    <t>08822</t>
  </si>
  <si>
    <t>03861</t>
  </si>
  <si>
    <t>25SUMG-2512</t>
  </si>
  <si>
    <t>04162</t>
  </si>
  <si>
    <t>03885</t>
  </si>
  <si>
    <t>03898</t>
  </si>
  <si>
    <t>04155</t>
  </si>
  <si>
    <t>04147</t>
  </si>
  <si>
    <t>04145</t>
  </si>
  <si>
    <t>03896</t>
  </si>
  <si>
    <t>03897</t>
  </si>
  <si>
    <t>04191</t>
  </si>
  <si>
    <t>MARIA RAMONA REYES</t>
  </si>
  <si>
    <t>04185</t>
  </si>
  <si>
    <t>03884</t>
  </si>
  <si>
    <t>04186</t>
  </si>
  <si>
    <t>ORLANDO PICHARDO</t>
  </si>
  <si>
    <t>03889</t>
  </si>
  <si>
    <t>04932</t>
  </si>
  <si>
    <t>03887</t>
  </si>
  <si>
    <t>ACIBA</t>
  </si>
  <si>
    <t>03882</t>
  </si>
  <si>
    <t>14435</t>
  </si>
  <si>
    <t>ANA MERCEDES AYBAR</t>
  </si>
  <si>
    <t>04177</t>
  </si>
  <si>
    <t>DON BERTO ABREU</t>
  </si>
  <si>
    <t>03883</t>
  </si>
  <si>
    <t>03888</t>
  </si>
  <si>
    <t>03841</t>
  </si>
  <si>
    <t>ISAIAS FRANCO</t>
  </si>
  <si>
    <t>25SUMG-2521</t>
  </si>
  <si>
    <t>03852</t>
  </si>
  <si>
    <t>JOSE JOAQUIN HUNGRIA</t>
  </si>
  <si>
    <t>03835</t>
  </si>
  <si>
    <t>MANUEL DE JESUS PEÑA Y REYNOSO</t>
  </si>
  <si>
    <t>03840</t>
  </si>
  <si>
    <t>03845</t>
  </si>
  <si>
    <t>SANTO HERMANO MIGUEL</t>
  </si>
  <si>
    <t>03837</t>
  </si>
  <si>
    <t>JOSE ARMANDO BERMUDEZ</t>
  </si>
  <si>
    <t>08659</t>
  </si>
  <si>
    <t>RAFAEL BIENVENIDO BETANCES</t>
  </si>
  <si>
    <t>25SUMG-2513</t>
  </si>
  <si>
    <t>03917</t>
  </si>
  <si>
    <t>CUESTA DE PIEDRA</t>
  </si>
  <si>
    <t>14400</t>
  </si>
  <si>
    <t>POLITECNICO DE TAMBORIL I</t>
  </si>
  <si>
    <t>25SUMP-75</t>
  </si>
  <si>
    <t xml:space="preserve"> SANTIAGO </t>
  </si>
  <si>
    <t>08723</t>
  </si>
  <si>
    <t xml:space="preserve">TV CENTRO CARLOS DIAZ </t>
  </si>
  <si>
    <t>14SUMG-1402</t>
  </si>
  <si>
    <t>04071</t>
  </si>
  <si>
    <t>02756</t>
  </si>
  <si>
    <t>03920</t>
  </si>
  <si>
    <t>08733</t>
  </si>
  <si>
    <t>03915</t>
  </si>
  <si>
    <t>03895</t>
  </si>
  <si>
    <t>03893</t>
  </si>
  <si>
    <t>03858</t>
  </si>
  <si>
    <t>03914</t>
  </si>
  <si>
    <t>JACAGUA</t>
  </si>
  <si>
    <t>04088</t>
  </si>
  <si>
    <t>04079</t>
  </si>
  <si>
    <t>AMACEYES ARRIBA</t>
  </si>
  <si>
    <t>04091</t>
  </si>
  <si>
    <t>04164</t>
  </si>
  <si>
    <t>04085</t>
  </si>
  <si>
    <t>04082</t>
  </si>
  <si>
    <t>04072</t>
  </si>
  <si>
    <t>04087</t>
  </si>
  <si>
    <t>GUAZUMAL LICEY</t>
  </si>
  <si>
    <t>04148</t>
  </si>
  <si>
    <t>04070</t>
  </si>
  <si>
    <t>04083</t>
  </si>
  <si>
    <t>ARROYO DEL TORO</t>
  </si>
  <si>
    <t>04081</t>
  </si>
  <si>
    <t>CARLOS DIAZ</t>
  </si>
  <si>
    <t>04080</t>
  </si>
  <si>
    <t>CEBORUCO</t>
  </si>
  <si>
    <t>04078</t>
  </si>
  <si>
    <t>03881</t>
  </si>
  <si>
    <t>PONTEZUELA</t>
  </si>
  <si>
    <t>04074</t>
  </si>
  <si>
    <t>BOCA DE MAIZAL</t>
  </si>
  <si>
    <t>04086</t>
  </si>
  <si>
    <t>04076</t>
  </si>
  <si>
    <t>04077</t>
  </si>
  <si>
    <t>04073</t>
  </si>
  <si>
    <t>03876</t>
  </si>
  <si>
    <t>25SUMP-72</t>
  </si>
  <si>
    <t>04115</t>
  </si>
  <si>
    <t>BENITO MARTINEZ</t>
  </si>
  <si>
    <t>04119</t>
  </si>
  <si>
    <t>VILLA GONZÁLEZ</t>
  </si>
  <si>
    <t>03913</t>
  </si>
  <si>
    <t>10892</t>
  </si>
  <si>
    <t>04111</t>
  </si>
  <si>
    <t>04184</t>
  </si>
  <si>
    <t>03877</t>
  </si>
  <si>
    <t>04152</t>
  </si>
  <si>
    <t>03921</t>
  </si>
  <si>
    <t>03880</t>
  </si>
  <si>
    <t>JAIME RODRIGUEZ</t>
  </si>
  <si>
    <t>03919</t>
  </si>
  <si>
    <t>JOSE DE JESUS JIMENEZ</t>
  </si>
  <si>
    <t>04110</t>
  </si>
  <si>
    <t>LUISA CRISTIAN</t>
  </si>
  <si>
    <t>03916</t>
  </si>
  <si>
    <t>MARIA ROSA NUÑEZ</t>
  </si>
  <si>
    <t>04163</t>
  </si>
  <si>
    <t>MINERVA MIRABAL</t>
  </si>
  <si>
    <t>04189</t>
  </si>
  <si>
    <t>08837</t>
  </si>
  <si>
    <t>04116</t>
  </si>
  <si>
    <t>03878</t>
  </si>
  <si>
    <t>MARTINA MERCEDES ZOUAIN</t>
  </si>
  <si>
    <t>04118</t>
  </si>
  <si>
    <t>03850</t>
  </si>
  <si>
    <t>SANTIAGO GUZMAN ESPAILLAT</t>
  </si>
  <si>
    <t>04113</t>
  </si>
  <si>
    <t>08732</t>
  </si>
  <si>
    <t>JOSE ANTONIO PAULINO</t>
  </si>
  <si>
    <t>11918</t>
  </si>
  <si>
    <t>LICEO LOS RIELES</t>
  </si>
  <si>
    <t>08640</t>
  </si>
  <si>
    <t>POLITECNICO MARTINA MERCEDES ZOUAIN</t>
  </si>
  <si>
    <t>04181</t>
  </si>
  <si>
    <t>DOÑA INOCENCIA MERCEDES CABRERA</t>
  </si>
  <si>
    <t>08724</t>
  </si>
  <si>
    <t>04090</t>
  </si>
  <si>
    <t>04156</t>
  </si>
  <si>
    <t>04075</t>
  </si>
  <si>
    <t>03879</t>
  </si>
  <si>
    <t>FELICIA HERNANDEZ</t>
  </si>
  <si>
    <t>25SUMP-73</t>
  </si>
  <si>
    <t>04084</t>
  </si>
  <si>
    <t>25SUMP-74</t>
  </si>
  <si>
    <t>14402</t>
  </si>
  <si>
    <t>CESAR HERMOGENES VAZQUEZ GRULLON</t>
  </si>
  <si>
    <t>14399</t>
  </si>
  <si>
    <t>04069</t>
  </si>
  <si>
    <t>SERGIO A. HERNANDEZ</t>
  </si>
  <si>
    <t>08717</t>
  </si>
  <si>
    <t>POLITECNICO BRAULIO PAULINO</t>
  </si>
  <si>
    <t>03846</t>
  </si>
  <si>
    <t>25SUMP-71</t>
  </si>
  <si>
    <t>03928</t>
  </si>
  <si>
    <t>JOSE MARIA IMBERT</t>
  </si>
  <si>
    <t>0807</t>
  </si>
  <si>
    <t>25SUMP-76</t>
  </si>
  <si>
    <t>BISONÓ</t>
  </si>
  <si>
    <t>03931</t>
  </si>
  <si>
    <t>CLARIDILIA CEPIN</t>
  </si>
  <si>
    <t>25SUMP-78</t>
  </si>
  <si>
    <t>10509</t>
  </si>
  <si>
    <t>25SUMP-79</t>
  </si>
  <si>
    <t>14408</t>
  </si>
  <si>
    <t>14497</t>
  </si>
  <si>
    <t>25SUMP-81</t>
  </si>
  <si>
    <t>15456</t>
  </si>
  <si>
    <t>PLINIO RAFAEL TAVERAS INOFT</t>
  </si>
  <si>
    <t>04092</t>
  </si>
  <si>
    <t>FERNANDO VALERIO</t>
  </si>
  <si>
    <t>08729</t>
  </si>
  <si>
    <t>LICEO MILAGROS HERNANDEZ</t>
  </si>
  <si>
    <t>14530</t>
  </si>
  <si>
    <t xml:space="preserve">SANTIAGO </t>
  </si>
  <si>
    <t>NAVARRETE</t>
  </si>
  <si>
    <t>03940</t>
  </si>
  <si>
    <t>MEJIA</t>
  </si>
  <si>
    <t>25SUMG-2517</t>
  </si>
  <si>
    <t>14403</t>
  </si>
  <si>
    <t>LICEO PALMAR ABAJO</t>
  </si>
  <si>
    <t>04097</t>
  </si>
  <si>
    <t>04093</t>
  </si>
  <si>
    <t>04094</t>
  </si>
  <si>
    <t>04101</t>
  </si>
  <si>
    <t>04109</t>
  </si>
  <si>
    <t>04103</t>
  </si>
  <si>
    <t>04096</t>
  </si>
  <si>
    <t>04100</t>
  </si>
  <si>
    <t>04102</t>
  </si>
  <si>
    <t>04108</t>
  </si>
  <si>
    <t>04105</t>
  </si>
  <si>
    <t>04095</t>
  </si>
  <si>
    <t>04107</t>
  </si>
  <si>
    <t>04098</t>
  </si>
  <si>
    <t>PEDRO ANTONIO ESTRELLA</t>
  </si>
  <si>
    <t>04099</t>
  </si>
  <si>
    <t>14405</t>
  </si>
  <si>
    <t>FRANCISCA AURELIA INFANTES</t>
  </si>
  <si>
    <t>04104</t>
  </si>
  <si>
    <t>14317</t>
  </si>
  <si>
    <t>14407</t>
  </si>
  <si>
    <t>POLITECNICO LISANDRA E GERMOSEN FONDEUR</t>
  </si>
  <si>
    <t>03934</t>
  </si>
  <si>
    <t>25SUMP-80</t>
  </si>
  <si>
    <t>04151</t>
  </si>
  <si>
    <t>CRUCE DE BARRERO</t>
  </si>
  <si>
    <t>03932</t>
  </si>
  <si>
    <t>03938</t>
  </si>
  <si>
    <t>03936</t>
  </si>
  <si>
    <t>13528</t>
  </si>
  <si>
    <t>03937</t>
  </si>
  <si>
    <t>03942</t>
  </si>
  <si>
    <t>04169</t>
  </si>
  <si>
    <t>03941</t>
  </si>
  <si>
    <t>04929</t>
  </si>
  <si>
    <t>04170</t>
  </si>
  <si>
    <t>11040</t>
  </si>
  <si>
    <t>MATES DEL PALMAR</t>
  </si>
  <si>
    <t>04926</t>
  </si>
  <si>
    <t>03933</t>
  </si>
  <si>
    <t>03935</t>
  </si>
  <si>
    <t>13529</t>
  </si>
  <si>
    <t>04344</t>
  </si>
  <si>
    <t>0901</t>
  </si>
  <si>
    <t>27SUMG-1501</t>
  </si>
  <si>
    <t>VALVERDE</t>
  </si>
  <si>
    <t>04289</t>
  </si>
  <si>
    <t>JUAN ISIDRO PEREZ</t>
  </si>
  <si>
    <t>27SUMG-2704</t>
  </si>
  <si>
    <t xml:space="preserve"> MAO</t>
  </si>
  <si>
    <t>04302</t>
  </si>
  <si>
    <t>ENTRADA DE MAO</t>
  </si>
  <si>
    <t>04303</t>
  </si>
  <si>
    <t>10493</t>
  </si>
  <si>
    <t>MAO</t>
  </si>
  <si>
    <t>04291</t>
  </si>
  <si>
    <t>04301</t>
  </si>
  <si>
    <t>10477</t>
  </si>
  <si>
    <t>AMINA</t>
  </si>
  <si>
    <t>04285</t>
  </si>
  <si>
    <t>PAUL P. HARRIS</t>
  </si>
  <si>
    <t>04288</t>
  </si>
  <si>
    <t>SIBILA</t>
  </si>
  <si>
    <t>04315</t>
  </si>
  <si>
    <t>04287</t>
  </si>
  <si>
    <t>04293</t>
  </si>
  <si>
    <t>DOLORES VIUDA BOGAERT</t>
  </si>
  <si>
    <t>04364</t>
  </si>
  <si>
    <t>BUENOS AIRES</t>
  </si>
  <si>
    <t>04290</t>
  </si>
  <si>
    <t>GENERAL BENITO MONCION</t>
  </si>
  <si>
    <t>04294</t>
  </si>
  <si>
    <t>GRACIELA REYES TINEO</t>
  </si>
  <si>
    <t>14422</t>
  </si>
  <si>
    <t>04370</t>
  </si>
  <si>
    <t>04314</t>
  </si>
  <si>
    <t>04371</t>
  </si>
  <si>
    <t>MOTOCROSS</t>
  </si>
  <si>
    <t>04316</t>
  </si>
  <si>
    <t>04286</t>
  </si>
  <si>
    <t>04376</t>
  </si>
  <si>
    <t>TIERRA SECA</t>
  </si>
  <si>
    <t>09003</t>
  </si>
  <si>
    <t>INSTITUTO POLITECNICO NOROESTE</t>
  </si>
  <si>
    <t>08956</t>
  </si>
  <si>
    <t xml:space="preserve">JUAN DE JESUS REYES </t>
  </si>
  <si>
    <t>08954</t>
  </si>
  <si>
    <t>JUAN DE JESUS REYES MATUTINO</t>
  </si>
  <si>
    <t>08967</t>
  </si>
  <si>
    <t>LEONIDAS RICARDO ROMAN</t>
  </si>
  <si>
    <t>04299</t>
  </si>
  <si>
    <t>YERBA DE GUINEA</t>
  </si>
  <si>
    <t>08994</t>
  </si>
  <si>
    <t>CARCELARIA</t>
  </si>
  <si>
    <t>27SUMG-2703</t>
  </si>
  <si>
    <t>04296</t>
  </si>
  <si>
    <t>BATEY LAGUNETA</t>
  </si>
  <si>
    <t>04319</t>
  </si>
  <si>
    <t>HIGUERITO PEÑUELA</t>
  </si>
  <si>
    <t>POTRERO</t>
  </si>
  <si>
    <t>04306</t>
  </si>
  <si>
    <t>04320</t>
  </si>
  <si>
    <t>BAGUAZUMA</t>
  </si>
  <si>
    <t>BORUCO</t>
  </si>
  <si>
    <t>04298</t>
  </si>
  <si>
    <t>BATEY AMINA</t>
  </si>
  <si>
    <t>04307</t>
  </si>
  <si>
    <t>04318</t>
  </si>
  <si>
    <t>HUNDIDERA</t>
  </si>
  <si>
    <t>04295</t>
  </si>
  <si>
    <t>LAGUNETA</t>
  </si>
  <si>
    <t>04300</t>
  </si>
  <si>
    <t>TAITABON</t>
  </si>
  <si>
    <t>04308</t>
  </si>
  <si>
    <t>TIERRA FRIA ADENTRO</t>
  </si>
  <si>
    <t>04297</t>
  </si>
  <si>
    <t>04292</t>
  </si>
  <si>
    <t>BATEY HATICO</t>
  </si>
  <si>
    <t>13502</t>
  </si>
  <si>
    <t>DESIDERIO ARIAS</t>
  </si>
  <si>
    <t>04304</t>
  </si>
  <si>
    <t>GUATAPANAL</t>
  </si>
  <si>
    <t>04305</t>
  </si>
  <si>
    <t>JINAMAGAO ARRIBA</t>
  </si>
  <si>
    <t>04317</t>
  </si>
  <si>
    <t>10172</t>
  </si>
  <si>
    <t>SAGRADO CORAZON DE JESUS</t>
  </si>
  <si>
    <t>04309</t>
  </si>
  <si>
    <t>TIERRA FRIA AFUERA</t>
  </si>
  <si>
    <t>08968</t>
  </si>
  <si>
    <t>08971</t>
  </si>
  <si>
    <t>ORLANDO MARTINEZ</t>
  </si>
  <si>
    <t>08958</t>
  </si>
  <si>
    <t>POLITECNICO SAGRADO CORAZON DE JESUS</t>
  </si>
  <si>
    <t>04312</t>
  </si>
  <si>
    <t>04313</t>
  </si>
  <si>
    <t>GURABO AFUERA</t>
  </si>
  <si>
    <t>04311</t>
  </si>
  <si>
    <t>JHON FITZGERALD KENNEDY</t>
  </si>
  <si>
    <t>04357</t>
  </si>
  <si>
    <t>EL PUENTE</t>
  </si>
  <si>
    <t>04310</t>
  </si>
  <si>
    <t>15SUMP-174</t>
  </si>
  <si>
    <t>09005</t>
  </si>
  <si>
    <t>INSTITUTO DE ENSEÑANZA DE NIÑOS ESPECIALES</t>
  </si>
  <si>
    <t>15604</t>
  </si>
  <si>
    <t>08972</t>
  </si>
  <si>
    <t>04373</t>
  </si>
  <si>
    <t>BUENA ESPERANZA</t>
  </si>
  <si>
    <t>0902</t>
  </si>
  <si>
    <t>27SUMP-193</t>
  </si>
  <si>
    <t xml:space="preserve"> ESPERANZA</t>
  </si>
  <si>
    <t>14320</t>
  </si>
  <si>
    <t>TEODORA ACOSTA SOSA</t>
  </si>
  <si>
    <t>08987</t>
  </si>
  <si>
    <t>PRESIDENTE ANTONIO GUZMAN FERNANDEZ</t>
  </si>
  <si>
    <t>27SUMG-1502</t>
  </si>
  <si>
    <t>LAGUNA SALADA</t>
  </si>
  <si>
    <t>04332</t>
  </si>
  <si>
    <t>BATEY LIBERTAD</t>
  </si>
  <si>
    <t>04342</t>
  </si>
  <si>
    <t>MAIMON</t>
  </si>
  <si>
    <t>MAIMÓN</t>
  </si>
  <si>
    <t>04331</t>
  </si>
  <si>
    <t>13383</t>
  </si>
  <si>
    <t>MAIZAL</t>
  </si>
  <si>
    <t>04343</t>
  </si>
  <si>
    <t>BUEN HOMBRE</t>
  </si>
  <si>
    <t>04338</t>
  </si>
  <si>
    <t>CRUCE DE ESPERANZA</t>
  </si>
  <si>
    <t>04333</t>
  </si>
  <si>
    <t>04377</t>
  </si>
  <si>
    <t>04366</t>
  </si>
  <si>
    <t>ERCILIA PEPIN - LA FE</t>
  </si>
  <si>
    <t>04374</t>
  </si>
  <si>
    <t>04326</t>
  </si>
  <si>
    <t>JUAN BOSCH</t>
  </si>
  <si>
    <t>04347</t>
  </si>
  <si>
    <t>14321</t>
  </si>
  <si>
    <t>MARIA LUISA ABREU</t>
  </si>
  <si>
    <t>04380</t>
  </si>
  <si>
    <t>08982</t>
  </si>
  <si>
    <t>LICEO FRANCISCO DEL ROSARIO SANCHEZ</t>
  </si>
  <si>
    <t>08980</t>
  </si>
  <si>
    <t>MARIA PASCUAL</t>
  </si>
  <si>
    <t>14386</t>
  </si>
  <si>
    <t>ESC. BASICA ESTONIS CUEVAS</t>
  </si>
  <si>
    <t>09002</t>
  </si>
  <si>
    <t>04356</t>
  </si>
  <si>
    <t>GUAYACANES ADENTRO</t>
  </si>
  <si>
    <t>04352</t>
  </si>
  <si>
    <t>JACINTO DE LA CONCHA</t>
  </si>
  <si>
    <t>10516</t>
  </si>
  <si>
    <t>04353</t>
  </si>
  <si>
    <t>PROF. GUILLERMO RAFAEL PERALTA SANDY</t>
  </si>
  <si>
    <t>04351</t>
  </si>
  <si>
    <t>MARIA ARACELIS  MORONTA RODRIGUEZ</t>
  </si>
  <si>
    <t>04355</t>
  </si>
  <si>
    <t>MELITON SANCHEZ</t>
  </si>
  <si>
    <t>CRUCE DE GUAYACANES</t>
  </si>
  <si>
    <t>08990</t>
  </si>
  <si>
    <t>04346</t>
  </si>
  <si>
    <t>PEÑUELA ADENTRO</t>
  </si>
  <si>
    <t>27SUMG-2705</t>
  </si>
  <si>
    <t>08974</t>
  </si>
  <si>
    <t>PEDRO HENRIQUEZ UREÑA-ESC. NAC. DE SORDOMUDOS</t>
  </si>
  <si>
    <t>CRISTOBAL COLON</t>
  </si>
  <si>
    <t>04324</t>
  </si>
  <si>
    <t>BATEY DUARTE</t>
  </si>
  <si>
    <t>04328</t>
  </si>
  <si>
    <t>04327</t>
  </si>
  <si>
    <t>04369</t>
  </si>
  <si>
    <t>04322</t>
  </si>
  <si>
    <t>04321</t>
  </si>
  <si>
    <t>04329</t>
  </si>
  <si>
    <t>PRIMERO DE MAYO</t>
  </si>
  <si>
    <t>04323</t>
  </si>
  <si>
    <t>10521</t>
  </si>
  <si>
    <t>15SUMP-175</t>
  </si>
  <si>
    <t>04359</t>
  </si>
  <si>
    <t>04360</t>
  </si>
  <si>
    <t>JAIBON</t>
  </si>
  <si>
    <t>04362</t>
  </si>
  <si>
    <t>RANCHETE</t>
  </si>
  <si>
    <t>04363</t>
  </si>
  <si>
    <t>04378</t>
  </si>
  <si>
    <t>CENTRO PARA LA NIÑEZ REGION NOROESTE</t>
  </si>
  <si>
    <t>04365</t>
  </si>
  <si>
    <t>LOMA DE GUAYACANES</t>
  </si>
  <si>
    <t>04375</t>
  </si>
  <si>
    <t>JOSE A RODRIGUEZ</t>
  </si>
  <si>
    <t>04354</t>
  </si>
  <si>
    <t>04358</t>
  </si>
  <si>
    <t>04361</t>
  </si>
  <si>
    <t>04381</t>
  </si>
  <si>
    <t>MARIA TRINIDAD</t>
  </si>
  <si>
    <t>08991</t>
  </si>
  <si>
    <t>LA CAYA MEDIA GENERAL</t>
  </si>
  <si>
    <t>04339</t>
  </si>
  <si>
    <t>LA CAYOTA</t>
  </si>
  <si>
    <t>27SUMP-192</t>
  </si>
  <si>
    <t>04350</t>
  </si>
  <si>
    <t>LOMA DE MAIMON</t>
  </si>
  <si>
    <t>04340</t>
  </si>
  <si>
    <t>LOMA DEL AGUACATE</t>
  </si>
  <si>
    <t>04349</t>
  </si>
  <si>
    <t>04372</t>
  </si>
  <si>
    <t>04330</t>
  </si>
  <si>
    <t xml:space="preserve">OJO DE AGUA </t>
  </si>
  <si>
    <t>04336</t>
  </si>
  <si>
    <t>PARADERO</t>
  </si>
  <si>
    <t>04325</t>
  </si>
  <si>
    <t>BATEY I</t>
  </si>
  <si>
    <t>04334</t>
  </si>
  <si>
    <t>JICOME ARRIBA</t>
  </si>
  <si>
    <t>04341</t>
  </si>
  <si>
    <t>04345</t>
  </si>
  <si>
    <t>PEÑUELA AFUERA</t>
  </si>
  <si>
    <t>04335</t>
  </si>
  <si>
    <t>08983</t>
  </si>
  <si>
    <t>LICEO ENRIQUILLO</t>
  </si>
  <si>
    <t>04337</t>
  </si>
  <si>
    <t>SANTIAGO RODRÍGUEZ</t>
  </si>
  <si>
    <t xml:space="preserve"> SAN IGNACIO DE SABANETA</t>
  </si>
  <si>
    <t>04235</t>
  </si>
  <si>
    <t>26SUMG-2701</t>
  </si>
  <si>
    <t>04199</t>
  </si>
  <si>
    <t>08933</t>
  </si>
  <si>
    <t>04225</t>
  </si>
  <si>
    <t>04196</t>
  </si>
  <si>
    <t>ANA JOAQUINA HIDALGO</t>
  </si>
  <si>
    <t>04227</t>
  </si>
  <si>
    <t>04232</t>
  </si>
  <si>
    <t>04226</t>
  </si>
  <si>
    <t>04197</t>
  </si>
  <si>
    <t>JOSE MARIA SERRA</t>
  </si>
  <si>
    <t>04207</t>
  </si>
  <si>
    <t>04198</t>
  </si>
  <si>
    <t>08932</t>
  </si>
  <si>
    <t>LIBRADO EUGENIO BELLIARD</t>
  </si>
  <si>
    <t>04217</t>
  </si>
  <si>
    <t>PALMA LARGA</t>
  </si>
  <si>
    <t>04216</t>
  </si>
  <si>
    <t>04254</t>
  </si>
  <si>
    <t>CAIMITO</t>
  </si>
  <si>
    <t>26SUMP-208</t>
  </si>
  <si>
    <t>10561</t>
  </si>
  <si>
    <t>04253</t>
  </si>
  <si>
    <t>08929</t>
  </si>
  <si>
    <t>JORGE STERLING ECHAVARRIA</t>
  </si>
  <si>
    <t>04203</t>
  </si>
  <si>
    <t>04268</t>
  </si>
  <si>
    <t>CARLOS GONZALEZ NUÑEZ</t>
  </si>
  <si>
    <t>08940</t>
  </si>
  <si>
    <t>08939</t>
  </si>
  <si>
    <t>PEDRO HENRIQUEZ URENA</t>
  </si>
  <si>
    <t>14326</t>
  </si>
  <si>
    <t>0904</t>
  </si>
  <si>
    <t>26SUMP-205</t>
  </si>
  <si>
    <t xml:space="preserve"> MONCIÓN</t>
  </si>
  <si>
    <t>04273</t>
  </si>
  <si>
    <t>04205</t>
  </si>
  <si>
    <t>CLAVIJO ABAJO</t>
  </si>
  <si>
    <t>08934</t>
  </si>
  <si>
    <t>CLAVIJO ARRIBA</t>
  </si>
  <si>
    <t>04276</t>
  </si>
  <si>
    <t>04272</t>
  </si>
  <si>
    <t>ANASTACIO VALLE</t>
  </si>
  <si>
    <t>04281</t>
  </si>
  <si>
    <t>10514</t>
  </si>
  <si>
    <t>04277</t>
  </si>
  <si>
    <t>04279</t>
  </si>
  <si>
    <t>LOMA DEL DAJAO</t>
  </si>
  <si>
    <t>10520</t>
  </si>
  <si>
    <t>04275</t>
  </si>
  <si>
    <t>VELADERO</t>
  </si>
  <si>
    <t>04278</t>
  </si>
  <si>
    <t>04259</t>
  </si>
  <si>
    <t>05944</t>
  </si>
  <si>
    <t>PARROQUIAL BETANIA</t>
  </si>
  <si>
    <t>1001</t>
  </si>
  <si>
    <t>32SUMP-118</t>
  </si>
  <si>
    <t>SANTO DOMINGO NORTE</t>
  </si>
  <si>
    <t>00264</t>
  </si>
  <si>
    <t>MATA SAN JUAN</t>
  </si>
  <si>
    <t>32SUMG-3234</t>
  </si>
  <si>
    <t>00179</t>
  </si>
  <si>
    <t>32SUMG-3237</t>
  </si>
  <si>
    <t>04867</t>
  </si>
  <si>
    <t>AVE MARIA CASA DE LOS ANGELES</t>
  </si>
  <si>
    <t>32SUMP-198</t>
  </si>
  <si>
    <t>00185</t>
  </si>
  <si>
    <t>GUARICANO ADENTRO</t>
  </si>
  <si>
    <t>32SUMP-116</t>
  </si>
  <si>
    <t>06225</t>
  </si>
  <si>
    <t>00265</t>
  </si>
  <si>
    <t>CHAPARRAL</t>
  </si>
  <si>
    <t>32SUMG-3235</t>
  </si>
  <si>
    <t>SAN FELIPE</t>
  </si>
  <si>
    <t>00381</t>
  </si>
  <si>
    <t>00334</t>
  </si>
  <si>
    <t>00354</t>
  </si>
  <si>
    <t>00267</t>
  </si>
  <si>
    <t>14576</t>
  </si>
  <si>
    <t>00318</t>
  </si>
  <si>
    <t>CATOLICO PADRE SINDULFO ANDUJAR</t>
  </si>
  <si>
    <t>04846</t>
  </si>
  <si>
    <t>MARIA MUNOZ SORIANO</t>
  </si>
  <si>
    <t>00262</t>
  </si>
  <si>
    <t>00187</t>
  </si>
  <si>
    <t>00181</t>
  </si>
  <si>
    <t>00281</t>
  </si>
  <si>
    <t>SIERRA PRIETA</t>
  </si>
  <si>
    <t>00191</t>
  </si>
  <si>
    <t>HOYO OSCURO</t>
  </si>
  <si>
    <t>00378</t>
  </si>
  <si>
    <t>00263</t>
  </si>
  <si>
    <t>00391</t>
  </si>
  <si>
    <t>00180</t>
  </si>
  <si>
    <t>AMOR DE DIOS</t>
  </si>
  <si>
    <t>00190</t>
  </si>
  <si>
    <t>00183</t>
  </si>
  <si>
    <t>00182</t>
  </si>
  <si>
    <t>00207</t>
  </si>
  <si>
    <t>MARICAO</t>
  </si>
  <si>
    <t>00392</t>
  </si>
  <si>
    <t>PADRE SEGURA</t>
  </si>
  <si>
    <t>15605</t>
  </si>
  <si>
    <t xml:space="preserve">LICEO MOVEARTE LA GINA </t>
  </si>
  <si>
    <t>14575</t>
  </si>
  <si>
    <t>05689</t>
  </si>
  <si>
    <t>32SUMP-115</t>
  </si>
  <si>
    <t>11048</t>
  </si>
  <si>
    <t>PARROQUIAL SANTA CRUZ</t>
  </si>
  <si>
    <t>32SUMP-199</t>
  </si>
  <si>
    <t>81220</t>
  </si>
  <si>
    <t>SOL MARIA ENCARNACION</t>
  </si>
  <si>
    <t>06014</t>
  </si>
  <si>
    <t>15607</t>
  </si>
  <si>
    <t>11561</t>
  </si>
  <si>
    <t>00394</t>
  </si>
  <si>
    <t>00266</t>
  </si>
  <si>
    <t>MATA DE LOS INDIOS</t>
  </si>
  <si>
    <t>VILLA MELLA</t>
  </si>
  <si>
    <t>00312</t>
  </si>
  <si>
    <t>00280</t>
  </si>
  <si>
    <t>04843</t>
  </si>
  <si>
    <t>04871</t>
  </si>
  <si>
    <t>29SUMG-2901</t>
  </si>
  <si>
    <t>09273</t>
  </si>
  <si>
    <t>GUARDERIA PARROQUIAL EL ALMENDRO</t>
  </si>
  <si>
    <t>09267</t>
  </si>
  <si>
    <t>ALBERGUE INFANTIL SAN MARTIN DE PORRES</t>
  </si>
  <si>
    <t>GUANUMA</t>
  </si>
  <si>
    <t>00188</t>
  </si>
  <si>
    <t>09268</t>
  </si>
  <si>
    <t>FUNDACION PRO-DESARROLLO DE LA NIÑEZ</t>
  </si>
  <si>
    <t>00189</t>
  </si>
  <si>
    <t>00184</t>
  </si>
  <si>
    <t>LOMA DE MATEO</t>
  </si>
  <si>
    <t>11256</t>
  </si>
  <si>
    <t>MAMA TINGO</t>
  </si>
  <si>
    <t>00307</t>
  </si>
  <si>
    <t>32SUMG-3230</t>
  </si>
  <si>
    <t>SANTA CRUZ</t>
  </si>
  <si>
    <t>00039</t>
  </si>
  <si>
    <t>04850</t>
  </si>
  <si>
    <t>00413</t>
  </si>
  <si>
    <t>SAN MIGUEL ARCANGEL</t>
  </si>
  <si>
    <t>00393</t>
  </si>
  <si>
    <t>06242</t>
  </si>
  <si>
    <t>POLITECNICO MILITAR SAN MIGUEL ARCANGEL</t>
  </si>
  <si>
    <t>00279</t>
  </si>
  <si>
    <t>BASICA CRISTO OBRERO</t>
  </si>
  <si>
    <t>32SUMP-197</t>
  </si>
  <si>
    <t>00282</t>
  </si>
  <si>
    <t>00335</t>
  </si>
  <si>
    <t>00314</t>
  </si>
  <si>
    <t>05856</t>
  </si>
  <si>
    <t>POLITECNICO CRISTO OBRERO</t>
  </si>
  <si>
    <t>15469</t>
  </si>
  <si>
    <t>POLITECNICO FRANCISCO ALBERTO CAAMAÑO DEÑO</t>
  </si>
  <si>
    <t>05189</t>
  </si>
  <si>
    <t>00390</t>
  </si>
  <si>
    <t>00283</t>
  </si>
  <si>
    <t>CRUZ GRANDE</t>
  </si>
  <si>
    <t>00395</t>
  </si>
  <si>
    <t>12469</t>
  </si>
  <si>
    <t>LICEO GREGORIO URBANO GILBERT</t>
  </si>
  <si>
    <t>32SUMP-114</t>
  </si>
  <si>
    <t>09304</t>
  </si>
  <si>
    <t>32SUMP-117</t>
  </si>
  <si>
    <t>10377</t>
  </si>
  <si>
    <t>00373</t>
  </si>
  <si>
    <t>MIRADOR NORTE</t>
  </si>
  <si>
    <t>13499</t>
  </si>
  <si>
    <t>INSTITUTO POLITECNICO ARAGON</t>
  </si>
  <si>
    <t>05810</t>
  </si>
  <si>
    <t>LICEO MARIA TERESA MIRABAL FE Y ALEGRIA</t>
  </si>
  <si>
    <t>1002</t>
  </si>
  <si>
    <t>32SUMG-3225</t>
  </si>
  <si>
    <t>00205</t>
  </si>
  <si>
    <t>32SUMG-3210</t>
  </si>
  <si>
    <t>00202</t>
  </si>
  <si>
    <t>00201</t>
  </si>
  <si>
    <t>00203</t>
  </si>
  <si>
    <t>00204</t>
  </si>
  <si>
    <t>00337</t>
  </si>
  <si>
    <t>FERREGU</t>
  </si>
  <si>
    <t>00209</t>
  </si>
  <si>
    <t>00198</t>
  </si>
  <si>
    <t>00200</t>
  </si>
  <si>
    <t>SAN JOAQUIN</t>
  </si>
  <si>
    <t>04908</t>
  </si>
  <si>
    <t>VILLA PRIMAVERA</t>
  </si>
  <si>
    <t>13894</t>
  </si>
  <si>
    <t>NUESTRA SEÑORA DE LA NATIVIDAD</t>
  </si>
  <si>
    <t>00305</t>
  </si>
  <si>
    <t>ALBERGUE DIVINA PROVIDENCIA</t>
  </si>
  <si>
    <t>00196</t>
  </si>
  <si>
    <t>HACIENDA ESTRELLA</t>
  </si>
  <si>
    <t>00193</t>
  </si>
  <si>
    <t>00192</t>
  </si>
  <si>
    <t>00195</t>
  </si>
  <si>
    <t>00261</t>
  </si>
  <si>
    <t>HARAS NACIONALES</t>
  </si>
  <si>
    <t>00306</t>
  </si>
  <si>
    <t>00194</t>
  </si>
  <si>
    <t>00208</t>
  </si>
  <si>
    <t>PADRE GARCIA</t>
  </si>
  <si>
    <t>00210</t>
  </si>
  <si>
    <t>11226</t>
  </si>
  <si>
    <t>LICEO TECNICO MANUEL AURELIO TAVAREZ JUSTO</t>
  </si>
  <si>
    <t>13558</t>
  </si>
  <si>
    <t>POLITECNICO JUAN PABLO SEGUNDO- FE Y ALEGRIA</t>
  </si>
  <si>
    <t>05707</t>
  </si>
  <si>
    <t>00199</t>
  </si>
  <si>
    <t>06239</t>
  </si>
  <si>
    <t>ALBERGUE NACIONAL PARA IMPEDIDOS FISICOS</t>
  </si>
  <si>
    <t>32SUMG-3227</t>
  </si>
  <si>
    <t>00408</t>
  </si>
  <si>
    <t>00272</t>
  </si>
  <si>
    <t>LA FELICIDAD</t>
  </si>
  <si>
    <t>05825</t>
  </si>
  <si>
    <t>MELVIN JONES</t>
  </si>
  <si>
    <t>04842</t>
  </si>
  <si>
    <t>NIDO DE AMOR</t>
  </si>
  <si>
    <t>11032</t>
  </si>
  <si>
    <t>00401</t>
  </si>
  <si>
    <t>NUEVO AMANECER</t>
  </si>
  <si>
    <t>00274</t>
  </si>
  <si>
    <t>OTILIA PELAEZ</t>
  </si>
  <si>
    <t>11224</t>
  </si>
  <si>
    <t>CENTRO CRISTIANO  DE EDUCACION PARA SORDOS</t>
  </si>
  <si>
    <t>06223</t>
  </si>
  <si>
    <t>14569</t>
  </si>
  <si>
    <t>EMILIANO VASQUEZ</t>
  </si>
  <si>
    <t>11453</t>
  </si>
  <si>
    <t>POLITECNICO EMMA BALAGUER</t>
  </si>
  <si>
    <t>00402</t>
  </si>
  <si>
    <t>32SUMG-3226</t>
  </si>
  <si>
    <t>04864</t>
  </si>
  <si>
    <t>00340</t>
  </si>
  <si>
    <t>00273</t>
  </si>
  <si>
    <t>HOGAR</t>
  </si>
  <si>
    <t>00270</t>
  </si>
  <si>
    <t>INTEGRAL CAYACOA</t>
  </si>
  <si>
    <t>04844</t>
  </si>
  <si>
    <t>NIÑO JESUS - FE Y ALEGRIA</t>
  </si>
  <si>
    <t>04841</t>
  </si>
  <si>
    <t>NUEVA VIDA</t>
  </si>
  <si>
    <t>00277</t>
  </si>
  <si>
    <t>00374</t>
  </si>
  <si>
    <t>SALVADOR DALI</t>
  </si>
  <si>
    <t>05838</t>
  </si>
  <si>
    <t>RAMON DUARTE</t>
  </si>
  <si>
    <t>00278</t>
  </si>
  <si>
    <t>MARAÑON 1</t>
  </si>
  <si>
    <t>05809</t>
  </si>
  <si>
    <t>15566</t>
  </si>
  <si>
    <t>05812</t>
  </si>
  <si>
    <t>00271</t>
  </si>
  <si>
    <t>CLUB EL ARCA</t>
  </si>
  <si>
    <t>32SUMG-3228</t>
  </si>
  <si>
    <t>00339</t>
  </si>
  <si>
    <t>00353</t>
  </si>
  <si>
    <t>00367</t>
  </si>
  <si>
    <t>00276</t>
  </si>
  <si>
    <t>REPUBLICA DE ECUADOR</t>
  </si>
  <si>
    <t>04840</t>
  </si>
  <si>
    <t>04876</t>
  </si>
  <si>
    <t>ALBERGUE DIVINO NIÑO JESUS</t>
  </si>
  <si>
    <t>00206</t>
  </si>
  <si>
    <t>00268</t>
  </si>
  <si>
    <t>AVE MARIA</t>
  </si>
  <si>
    <t>04881</t>
  </si>
  <si>
    <t>04925</t>
  </si>
  <si>
    <t>06154</t>
  </si>
  <si>
    <t>LICEO SABANA JAPON</t>
  </si>
  <si>
    <t>09239</t>
  </si>
  <si>
    <t>00336</t>
  </si>
  <si>
    <t>PRIMAVERA</t>
  </si>
  <si>
    <t>00269</t>
  </si>
  <si>
    <t>CARDENAL SANCHA -FE Y ALEGRIA</t>
  </si>
  <si>
    <t>00311</t>
  </si>
  <si>
    <t>00315</t>
  </si>
  <si>
    <t>14578</t>
  </si>
  <si>
    <t>15603</t>
  </si>
  <si>
    <t>11230</t>
  </si>
  <si>
    <t>MANUEL ENRRIQUE PEÑA CUEVAS</t>
  </si>
  <si>
    <t>08785</t>
  </si>
  <si>
    <t>SANTIAGO HIRUJO SOSA</t>
  </si>
  <si>
    <t>13208</t>
  </si>
  <si>
    <t>ALBERGUE INFANTIL NUESTRA SEÑORA DEL ROSARIO</t>
  </si>
  <si>
    <t>15544</t>
  </si>
  <si>
    <t>12045</t>
  </si>
  <si>
    <t>11298</t>
  </si>
  <si>
    <t>1003</t>
  </si>
  <si>
    <t>32SUMG-3233</t>
  </si>
  <si>
    <t>00363</t>
  </si>
  <si>
    <t>00169</t>
  </si>
  <si>
    <t>32SUMG-3220</t>
  </si>
  <si>
    <t>SAN ANTONIO DE GUERRA</t>
  </si>
  <si>
    <t>00153</t>
  </si>
  <si>
    <t>32SUMG-3206</t>
  </si>
  <si>
    <t>04866</t>
  </si>
  <si>
    <t>JERICO CRISTIANO</t>
  </si>
  <si>
    <t>00172</t>
  </si>
  <si>
    <t>00168</t>
  </si>
  <si>
    <t>MADRE LAURA</t>
  </si>
  <si>
    <t>04865</t>
  </si>
  <si>
    <t>PEÑA DE HOREB EDUCATIVO CRISTIANO</t>
  </si>
  <si>
    <t>00165</t>
  </si>
  <si>
    <t>00170</t>
  </si>
  <si>
    <t>MERCEDES KRAWINKEL</t>
  </si>
  <si>
    <t>00127</t>
  </si>
  <si>
    <t>PROGRAMA COMUNITARIO FUTURO VIVO</t>
  </si>
  <si>
    <t>00167</t>
  </si>
  <si>
    <t>AGUSTIN SANTANA</t>
  </si>
  <si>
    <t>00171</t>
  </si>
  <si>
    <t>11329</t>
  </si>
  <si>
    <t>00162</t>
  </si>
  <si>
    <t>00152</t>
  </si>
  <si>
    <t>04875</t>
  </si>
  <si>
    <t>00385</t>
  </si>
  <si>
    <t>00416</t>
  </si>
  <si>
    <t>SANTA CATALINA</t>
  </si>
  <si>
    <t>00174</t>
  </si>
  <si>
    <t>00166</t>
  </si>
  <si>
    <t>00304</t>
  </si>
  <si>
    <t>TANCREDO VASQUEZ</t>
  </si>
  <si>
    <t>05984</t>
  </si>
  <si>
    <t>POLITECNICO MADRE LAURA</t>
  </si>
  <si>
    <t>00407</t>
  </si>
  <si>
    <t>JOHN F. KENNEDY</t>
  </si>
  <si>
    <t>00143</t>
  </si>
  <si>
    <t>MANUEL B. TRONCOSO</t>
  </si>
  <si>
    <t>00164</t>
  </si>
  <si>
    <t>00177</t>
  </si>
  <si>
    <t>00160</t>
  </si>
  <si>
    <t>00159</t>
  </si>
  <si>
    <t>14118</t>
  </si>
  <si>
    <t>00313</t>
  </si>
  <si>
    <t>CIANI GUARDERIA MADRE PETRA UREÑA</t>
  </si>
  <si>
    <t>32SUMG-3218</t>
  </si>
  <si>
    <t>00144</t>
  </si>
  <si>
    <t>CACHON DE LA RUBIA</t>
  </si>
  <si>
    <t>00302</t>
  </si>
  <si>
    <t>COLOMBINA CANARIO</t>
  </si>
  <si>
    <t>00083</t>
  </si>
  <si>
    <t>00087</t>
  </si>
  <si>
    <t>00060</t>
  </si>
  <si>
    <t>00141</t>
  </si>
  <si>
    <t>00089</t>
  </si>
  <si>
    <t>SANTO CRISTO DE LOS MILAGROS</t>
  </si>
  <si>
    <t>05419</t>
  </si>
  <si>
    <t>AMAPOLA</t>
  </si>
  <si>
    <t>09253</t>
  </si>
  <si>
    <t>05914</t>
  </si>
  <si>
    <t>00084</t>
  </si>
  <si>
    <t>CLUB OSVALDO GARCIA  LA CONCHA</t>
  </si>
  <si>
    <t>00107</t>
  </si>
  <si>
    <t>ELVIRA DE MENDOZA</t>
  </si>
  <si>
    <t>00085</t>
  </si>
  <si>
    <t>FEDERICO LLINAS</t>
  </si>
  <si>
    <t>00086</t>
  </si>
  <si>
    <t>JUAN BAUTISTA ZAFRA</t>
  </si>
  <si>
    <t>00091</t>
  </si>
  <si>
    <t>04868</t>
  </si>
  <si>
    <t>PARROQUIAL SAN PEDRO</t>
  </si>
  <si>
    <t>00081</t>
  </si>
  <si>
    <t>00092</t>
  </si>
  <si>
    <t>VIRGEN DE LA ALTAGRACIA</t>
  </si>
  <si>
    <t>06228</t>
  </si>
  <si>
    <t>INSTITUTO TECNOLOGICO FABIO AMABLE MOTA</t>
  </si>
  <si>
    <t>05554</t>
  </si>
  <si>
    <t>LICEO FABIO AMABLE MOTA</t>
  </si>
  <si>
    <t>05447</t>
  </si>
  <si>
    <t>POLITECNICO VIRGEN DE LA ALTAGRACIA</t>
  </si>
  <si>
    <t>05594</t>
  </si>
  <si>
    <t>32SUMG-3219</t>
  </si>
  <si>
    <t>05418</t>
  </si>
  <si>
    <t>ALDEAS INFANTILES S.O.S.</t>
  </si>
  <si>
    <t>00122</t>
  </si>
  <si>
    <t>00088</t>
  </si>
  <si>
    <t>ESPECIAL SAN LORENZO</t>
  </si>
  <si>
    <t>00303</t>
  </si>
  <si>
    <t>RAFAEL DE LA ROSA LARA</t>
  </si>
  <si>
    <t>00082</t>
  </si>
  <si>
    <t>SAN VICENTE DE PAUL</t>
  </si>
  <si>
    <t>00301</t>
  </si>
  <si>
    <t>09529</t>
  </si>
  <si>
    <t>MARIO AMADOR ALVAREZ</t>
  </si>
  <si>
    <t>32SUMG-3229</t>
  </si>
  <si>
    <t>05783</t>
  </si>
  <si>
    <t>14324</t>
  </si>
  <si>
    <t>PLANTEL NUEVO BASICO SAN LUIS 1</t>
  </si>
  <si>
    <t>04874</t>
  </si>
  <si>
    <t>00249</t>
  </si>
  <si>
    <t>00246</t>
  </si>
  <si>
    <t>ELDA JOSEFA REYES DE MUÑOZ</t>
  </si>
  <si>
    <t>04860</t>
  </si>
  <si>
    <t>11530</t>
  </si>
  <si>
    <t>00126</t>
  </si>
  <si>
    <t>DOMINGO MORENO JIMENES</t>
  </si>
  <si>
    <t>32SUMG-3221</t>
  </si>
  <si>
    <t>13414</t>
  </si>
  <si>
    <t>ESPERANZA ETERNA</t>
  </si>
  <si>
    <t>00375</t>
  </si>
  <si>
    <t>10896</t>
  </si>
  <si>
    <t>MI PEQUEÑO MUNDO INFANTIL</t>
  </si>
  <si>
    <t>00108</t>
  </si>
  <si>
    <t>09236</t>
  </si>
  <si>
    <t>00325</t>
  </si>
  <si>
    <t>GUARDERIA INFANTIL DAMAS DIPLOMATICAS</t>
  </si>
  <si>
    <t>04873</t>
  </si>
  <si>
    <t>09670</t>
  </si>
  <si>
    <t>MISIONERO CATOLICO HNAS. FRANCISCANAS BERNARDINAS</t>
  </si>
  <si>
    <t>00309</t>
  </si>
  <si>
    <t>00090</t>
  </si>
  <si>
    <t>SANTO TOMAS DE AQUINO</t>
  </si>
  <si>
    <t>04859</t>
  </si>
  <si>
    <t>EUSEBIO JAVIER FRIAS</t>
  </si>
  <si>
    <t>32SUMP-171</t>
  </si>
  <si>
    <t>05679</t>
  </si>
  <si>
    <t>MATA DE PALMA EUGENIO MARIA DE HOSTOS</t>
  </si>
  <si>
    <t>00156</t>
  </si>
  <si>
    <t>00154</t>
  </si>
  <si>
    <t>00158</t>
  </si>
  <si>
    <t>00161</t>
  </si>
  <si>
    <t>BASILIO FRIAS</t>
  </si>
  <si>
    <t>00155</t>
  </si>
  <si>
    <t>00178</t>
  </si>
  <si>
    <t>00157</t>
  </si>
  <si>
    <t>00163</t>
  </si>
  <si>
    <t>14506</t>
  </si>
  <si>
    <t>32SUMP-172</t>
  </si>
  <si>
    <t>05615</t>
  </si>
  <si>
    <t xml:space="preserve">MERCEDES DURAN CASTILLO </t>
  </si>
  <si>
    <t>05444</t>
  </si>
  <si>
    <t>07251</t>
  </si>
  <si>
    <t>ESC. BASICA EL BONITO II</t>
  </si>
  <si>
    <t>10527</t>
  </si>
  <si>
    <t>00405</t>
  </si>
  <si>
    <t>10455</t>
  </si>
  <si>
    <t>REPUBLICA DE NICARAGUA</t>
  </si>
  <si>
    <t>00105</t>
  </si>
  <si>
    <t>14916</t>
  </si>
  <si>
    <t>MOVEARTE RIO OZAMA</t>
  </si>
  <si>
    <t>32SUMP-195</t>
  </si>
  <si>
    <t>09605</t>
  </si>
  <si>
    <t>POLITECNICO JOSE MARIA VELAZ- FE Y ALEGRIA</t>
  </si>
  <si>
    <t>32SUMG-3217</t>
  </si>
  <si>
    <t>09604</t>
  </si>
  <si>
    <t>INSTITUTO POLITECNICO PROF. JUAN BOSCH</t>
  </si>
  <si>
    <t>15606</t>
  </si>
  <si>
    <t>00118</t>
  </si>
  <si>
    <t>00104</t>
  </si>
  <si>
    <t>00382</t>
  </si>
  <si>
    <t>MENDOZA</t>
  </si>
  <si>
    <t>00095</t>
  </si>
  <si>
    <t>00103</t>
  </si>
  <si>
    <t>05516</t>
  </si>
  <si>
    <t>00102</t>
  </si>
  <si>
    <t>ISABELITA</t>
  </si>
  <si>
    <t>00101</t>
  </si>
  <si>
    <t>00296</t>
  </si>
  <si>
    <t>CELINA PELLIER</t>
  </si>
  <si>
    <t>00100</t>
  </si>
  <si>
    <t>14409</t>
  </si>
  <si>
    <t>MARIA MARCIA COMPRES DE VARGAS</t>
  </si>
  <si>
    <t>SANTO DOMINGO OESTE</t>
  </si>
  <si>
    <t>05393</t>
  </si>
  <si>
    <t>REPUBLICA DE PANAMA</t>
  </si>
  <si>
    <t>00096</t>
  </si>
  <si>
    <t>PATRIA MELLA</t>
  </si>
  <si>
    <t>00094</t>
  </si>
  <si>
    <t>32SUMP-196</t>
  </si>
  <si>
    <t>00075</t>
  </si>
  <si>
    <t>00093</t>
  </si>
  <si>
    <t>00072</t>
  </si>
  <si>
    <t>DEMETRIO BETANCES</t>
  </si>
  <si>
    <t>32SUMG-3231</t>
  </si>
  <si>
    <t>04858</t>
  </si>
  <si>
    <t>PIKY LORA</t>
  </si>
  <si>
    <t>00098</t>
  </si>
  <si>
    <t>00099</t>
  </si>
  <si>
    <t>SANTA CLARA</t>
  </si>
  <si>
    <t>00073</t>
  </si>
  <si>
    <t>SANTA ISABEL</t>
  </si>
  <si>
    <t>00074</t>
  </si>
  <si>
    <t>SOCORRO SANCHEZ</t>
  </si>
  <si>
    <t>05365</t>
  </si>
  <si>
    <t>POLITECNICO MARIA DE LA ALTAGRACIA</t>
  </si>
  <si>
    <t>05371</t>
  </si>
  <si>
    <t>POLITECNICO PILAR CONSTANZO</t>
  </si>
  <si>
    <t>09249</t>
  </si>
  <si>
    <t>LICEO DARIO GOMEZ</t>
  </si>
  <si>
    <t>1005</t>
  </si>
  <si>
    <t>32SUMG-3208</t>
  </si>
  <si>
    <t xml:space="preserve"> BOCA CHICA</t>
  </si>
  <si>
    <t>00361</t>
  </si>
  <si>
    <t>32SUMG-3202</t>
  </si>
  <si>
    <t>09244</t>
  </si>
  <si>
    <t>32SUMG-3209</t>
  </si>
  <si>
    <t>11883</t>
  </si>
  <si>
    <t>LICEO DON PEDRO MIR</t>
  </si>
  <si>
    <t>14316</t>
  </si>
  <si>
    <t>14440</t>
  </si>
  <si>
    <t>14184</t>
  </si>
  <si>
    <t>AURA ALTAGRACIA BENZANT</t>
  </si>
  <si>
    <t>05645</t>
  </si>
  <si>
    <t>ANDREA AVELINO</t>
  </si>
  <si>
    <t>32SUMG-3239</t>
  </si>
  <si>
    <t>11113</t>
  </si>
  <si>
    <t>32SUMG-3203</t>
  </si>
  <si>
    <t>04863</t>
  </si>
  <si>
    <t>09261</t>
  </si>
  <si>
    <t>14253</t>
  </si>
  <si>
    <t>11686</t>
  </si>
  <si>
    <t>MARIA CARO</t>
  </si>
  <si>
    <t>32SUMG-3207</t>
  </si>
  <si>
    <t>00362</t>
  </si>
  <si>
    <t>10454</t>
  </si>
  <si>
    <t>00135</t>
  </si>
  <si>
    <t>REPUBLICA DE GUYANA</t>
  </si>
  <si>
    <t>03640</t>
  </si>
  <si>
    <t>05635</t>
  </si>
  <si>
    <t>LICEO HILDA GUTIERREZ</t>
  </si>
  <si>
    <t>14336</t>
  </si>
  <si>
    <t>09492</t>
  </si>
  <si>
    <t>CENTRO EDUCATIVO DOMINICA</t>
  </si>
  <si>
    <t>32SUMG-3238</t>
  </si>
  <si>
    <t>00250</t>
  </si>
  <si>
    <t>BOCA CHICA</t>
  </si>
  <si>
    <t>04852</t>
  </si>
  <si>
    <t>13339</t>
  </si>
  <si>
    <t>05895</t>
  </si>
  <si>
    <t>HOGAR ANDRES BOCA CHICA</t>
  </si>
  <si>
    <t>00389</t>
  </si>
  <si>
    <t>00356</t>
  </si>
  <si>
    <t>00137</t>
  </si>
  <si>
    <t>PADRE ERNESTO GOYENECHE</t>
  </si>
  <si>
    <t>00323</t>
  </si>
  <si>
    <t>00136</t>
  </si>
  <si>
    <t>MANUEL CRUZ ALVAREZ</t>
  </si>
  <si>
    <t>04845</t>
  </si>
  <si>
    <t>MARCELINO CORDERO</t>
  </si>
  <si>
    <t>00344</t>
  </si>
  <si>
    <t>00384</t>
  </si>
  <si>
    <t>CASANDRA DAMIRON</t>
  </si>
  <si>
    <t>04885</t>
  </si>
  <si>
    <t>GENESIS</t>
  </si>
  <si>
    <t>10457</t>
  </si>
  <si>
    <t>00412</t>
  </si>
  <si>
    <t>00366</t>
  </si>
  <si>
    <t>05637</t>
  </si>
  <si>
    <t>VITALINA MORDAN DE LA CRUZ</t>
  </si>
  <si>
    <t>05640</t>
  </si>
  <si>
    <t>PROF. ELADIO ANTONIO AQUINO ROJAS</t>
  </si>
  <si>
    <t>00134</t>
  </si>
  <si>
    <t>32SUMG-3211</t>
  </si>
  <si>
    <t>00176</t>
  </si>
  <si>
    <t>00175</t>
  </si>
  <si>
    <t>00320</t>
  </si>
  <si>
    <t>00300</t>
  </si>
  <si>
    <t>00173</t>
  </si>
  <si>
    <t>00298</t>
  </si>
  <si>
    <t>1006</t>
  </si>
  <si>
    <t>32SUMG-3204</t>
  </si>
  <si>
    <t>05787</t>
  </si>
  <si>
    <t>NUESTRA SEÑORA DEL PERPETUO SOCORRO</t>
  </si>
  <si>
    <t>04857</t>
  </si>
  <si>
    <t>32SUMG-3232</t>
  </si>
  <si>
    <t>00248</t>
  </si>
  <si>
    <t>14492</t>
  </si>
  <si>
    <t>32SUMG-3240</t>
  </si>
  <si>
    <t>09516</t>
  </si>
  <si>
    <t>FUNDACION REMAR (FUNDAREMAR)</t>
  </si>
  <si>
    <t>32SUMG-3216</t>
  </si>
  <si>
    <t>00358</t>
  </si>
  <si>
    <t>00299</t>
  </si>
  <si>
    <t>05656</t>
  </si>
  <si>
    <t>KELBYN OBREROS DE PAZ</t>
  </si>
  <si>
    <t>11480</t>
  </si>
  <si>
    <t>LOS PALMEROS</t>
  </si>
  <si>
    <t>00139</t>
  </si>
  <si>
    <t>REPUBLICA DE COREA</t>
  </si>
  <si>
    <t>00369</t>
  </si>
  <si>
    <t>10548</t>
  </si>
  <si>
    <t>09907</t>
  </si>
  <si>
    <t>PEDRO VARIARA</t>
  </si>
  <si>
    <t>09246</t>
  </si>
  <si>
    <t>15538</t>
  </si>
  <si>
    <t>04869</t>
  </si>
  <si>
    <t>14490</t>
  </si>
  <si>
    <t>05657</t>
  </si>
  <si>
    <t>15598</t>
  </si>
  <si>
    <t>00411</t>
  </si>
  <si>
    <t>PROYECTO EMMANUEL</t>
  </si>
  <si>
    <t>14265</t>
  </si>
  <si>
    <t>14338</t>
  </si>
  <si>
    <t>14487</t>
  </si>
  <si>
    <t>04851</t>
  </si>
  <si>
    <t xml:space="preserve">24 DE ABRIL </t>
  </si>
  <si>
    <t>00386</t>
  </si>
  <si>
    <t>00117</t>
  </si>
  <si>
    <t>FERNANDO ALBERTO DEFILLO</t>
  </si>
  <si>
    <t>04848</t>
  </si>
  <si>
    <t>00142</t>
  </si>
  <si>
    <t>REPUBLICA DE BELICE</t>
  </si>
  <si>
    <t>05905</t>
  </si>
  <si>
    <t>SAN CIRILO</t>
  </si>
  <si>
    <t>13584</t>
  </si>
  <si>
    <t>00244</t>
  </si>
  <si>
    <t>32SUMP-194</t>
  </si>
  <si>
    <t>00106</t>
  </si>
  <si>
    <t>JUNTA DE VECINOS</t>
  </si>
  <si>
    <t>00297</t>
  </si>
  <si>
    <t>CLUB SAN JOSE DE MENDOZA</t>
  </si>
  <si>
    <t>00243</t>
  </si>
  <si>
    <t>00251</t>
  </si>
  <si>
    <t>SAN JOSE DE MENDOZA</t>
  </si>
  <si>
    <t>06067</t>
  </si>
  <si>
    <t xml:space="preserve">INSTITUTO TECNOLOGICO SIMON OROZCO </t>
  </si>
  <si>
    <t>11096</t>
  </si>
  <si>
    <t>12822</t>
  </si>
  <si>
    <t>CENTRO EVANGELICO MAESTRA JUANA PEÑA</t>
  </si>
  <si>
    <t>32SUMG-3205</t>
  </si>
  <si>
    <t>00376</t>
  </si>
  <si>
    <t>00245</t>
  </si>
  <si>
    <t>05898</t>
  </si>
  <si>
    <t>HOGAR INFANTIL CORAZON DE JESUS</t>
  </si>
  <si>
    <t>00133</t>
  </si>
  <si>
    <t>LILLIA PORTALATIN SOSA</t>
  </si>
  <si>
    <t>09541</t>
  </si>
  <si>
    <t>CENTRO DE EXCELENCIA PROF. LIDUVINA CORNELIO</t>
  </si>
  <si>
    <t>05777</t>
  </si>
  <si>
    <t>INSTITUTO POLITECNICO HAINAMOSA</t>
  </si>
  <si>
    <t>02553</t>
  </si>
  <si>
    <t>JUAN DE NINA</t>
  </si>
  <si>
    <t>18SUMG-1808</t>
  </si>
  <si>
    <t>TUBAGUA</t>
  </si>
  <si>
    <t>02760</t>
  </si>
  <si>
    <t>ANANDA MARGA</t>
  </si>
  <si>
    <t>VILLA MONTELLANO</t>
  </si>
  <si>
    <t>ARROYO DE LECHE</t>
  </si>
  <si>
    <t>02556</t>
  </si>
  <si>
    <t>07607</t>
  </si>
  <si>
    <t>LICEO YASICA ARRIBA</t>
  </si>
  <si>
    <t>02570</t>
  </si>
  <si>
    <t>02565</t>
  </si>
  <si>
    <t>02778</t>
  </si>
  <si>
    <t>AUSBERTO LUNA LAGOMBRA</t>
  </si>
  <si>
    <t xml:space="preserve"> SOSÚA</t>
  </si>
  <si>
    <t>SABANETA DE CANGREJOS</t>
  </si>
  <si>
    <t>02562</t>
  </si>
  <si>
    <t>YAROA</t>
  </si>
  <si>
    <t>07661</t>
  </si>
  <si>
    <t>LICEO SABANETA DE YASICA</t>
  </si>
  <si>
    <t>18SUMP-179</t>
  </si>
  <si>
    <t>02782</t>
  </si>
  <si>
    <t>18SUMP-154</t>
  </si>
  <si>
    <t>02704</t>
  </si>
  <si>
    <t>02711</t>
  </si>
  <si>
    <t>18SUMP-178</t>
  </si>
  <si>
    <t>02720</t>
  </si>
  <si>
    <t>ISLABON</t>
  </si>
  <si>
    <t>02717</t>
  </si>
  <si>
    <t>02712</t>
  </si>
  <si>
    <t>JULIO ARZENO</t>
  </si>
  <si>
    <t>02714</t>
  </si>
  <si>
    <t>LOMA BAJITA</t>
  </si>
  <si>
    <t>07662</t>
  </si>
  <si>
    <t>02746</t>
  </si>
  <si>
    <t>02722</t>
  </si>
  <si>
    <t>CUESTA BARROSA</t>
  </si>
  <si>
    <t>02748</t>
  </si>
  <si>
    <t>02726</t>
  </si>
  <si>
    <t>PUNTA CABARETE</t>
  </si>
  <si>
    <t>02724</t>
  </si>
  <si>
    <t>02721</t>
  </si>
  <si>
    <t>ENRIQUETA OMLER</t>
  </si>
  <si>
    <t>02725</t>
  </si>
  <si>
    <t>PUERTO CABARETE</t>
  </si>
  <si>
    <t>07690</t>
  </si>
  <si>
    <t>ARCA DE NOE</t>
  </si>
  <si>
    <t>02780</t>
  </si>
  <si>
    <t>FAUSTO ENRIQUE MENA</t>
  </si>
  <si>
    <t>02719</t>
  </si>
  <si>
    <t>MADRE VIEJA</t>
  </si>
  <si>
    <t>02710</t>
  </si>
  <si>
    <t>HOZADERO</t>
  </si>
  <si>
    <t>02706</t>
  </si>
  <si>
    <t>JAGUA MOCHA</t>
  </si>
  <si>
    <t>02713</t>
  </si>
  <si>
    <t>LOMA BLANCA</t>
  </si>
  <si>
    <t>02708</t>
  </si>
  <si>
    <t>RIO ARRIBA</t>
  </si>
  <si>
    <t>02705</t>
  </si>
  <si>
    <t>02716</t>
  </si>
  <si>
    <t>02749</t>
  </si>
  <si>
    <t>11939</t>
  </si>
  <si>
    <t>02707</t>
  </si>
  <si>
    <t>02715</t>
  </si>
  <si>
    <t>JOSE ERNESTO ROSARIO POLANCO</t>
  </si>
  <si>
    <t>14342</t>
  </si>
  <si>
    <t>02558</t>
  </si>
  <si>
    <t>BRISON</t>
  </si>
  <si>
    <t>02567</t>
  </si>
  <si>
    <t>GURABITO DE YAROA</t>
  </si>
  <si>
    <t>02557</t>
  </si>
  <si>
    <t>02571</t>
  </si>
  <si>
    <t>02564</t>
  </si>
  <si>
    <t>02552</t>
  </si>
  <si>
    <t>CAMU</t>
  </si>
  <si>
    <t>02559</t>
  </si>
  <si>
    <t>02566</t>
  </si>
  <si>
    <t>02568</t>
  </si>
  <si>
    <t>LAJAS DE YAROA</t>
  </si>
  <si>
    <t>02573</t>
  </si>
  <si>
    <t>02572</t>
  </si>
  <si>
    <t>PASO DE YAROA</t>
  </si>
  <si>
    <t>02555</t>
  </si>
  <si>
    <t>02563</t>
  </si>
  <si>
    <t>YAROA ABAJO</t>
  </si>
  <si>
    <t>02561</t>
  </si>
  <si>
    <t>YASICA ARRIBA</t>
  </si>
  <si>
    <t>02560</t>
  </si>
  <si>
    <t>ARROYO ANCHO ARRIBA</t>
  </si>
  <si>
    <t>02747</t>
  </si>
  <si>
    <t>02569</t>
  </si>
  <si>
    <t>02547</t>
  </si>
  <si>
    <t>02543</t>
  </si>
  <si>
    <t>BOCA NUEVA</t>
  </si>
  <si>
    <t>02548</t>
  </si>
  <si>
    <t>CARABALLO</t>
  </si>
  <si>
    <t>02544</t>
  </si>
  <si>
    <t>02545</t>
  </si>
  <si>
    <t>MONTELLANO BASICA</t>
  </si>
  <si>
    <t>02546</t>
  </si>
  <si>
    <t>MULTIGRADO ELVA ROSMERI DUARTE</t>
  </si>
  <si>
    <t>13422</t>
  </si>
  <si>
    <t>CENTRO EDUCATIVO MADRE TERESA DE CALCUTA</t>
  </si>
  <si>
    <t>02766</t>
  </si>
  <si>
    <t>SEVERE</t>
  </si>
  <si>
    <t>07605</t>
  </si>
  <si>
    <t>1102</t>
  </si>
  <si>
    <t>18SUMG-1805</t>
  </si>
  <si>
    <t xml:space="preserve"> PUERTO PLATA</t>
  </si>
  <si>
    <t>14345</t>
  </si>
  <si>
    <t>18SUMP-180</t>
  </si>
  <si>
    <t>02755</t>
  </si>
  <si>
    <t>CLUB ANGEL SIXTO BONILLA</t>
  </si>
  <si>
    <t>07575</t>
  </si>
  <si>
    <t>POLITECNICO GREGORIO URBANO GILBERT</t>
  </si>
  <si>
    <t>07672</t>
  </si>
  <si>
    <t>CIANI PUERTO PLATA</t>
  </si>
  <si>
    <t>18SUMP-181</t>
  </si>
  <si>
    <t>02532</t>
  </si>
  <si>
    <t>02541</t>
  </si>
  <si>
    <t>GUZMANCITO</t>
  </si>
  <si>
    <t>02534</t>
  </si>
  <si>
    <t>SAN MARCOS ABAJO</t>
  </si>
  <si>
    <t>02537</t>
  </si>
  <si>
    <t>02535</t>
  </si>
  <si>
    <t>SAN MARCOS ARRIBA</t>
  </si>
  <si>
    <t>02769</t>
  </si>
  <si>
    <t>SAN MARCOS</t>
  </si>
  <si>
    <t>02523</t>
  </si>
  <si>
    <t>02536</t>
  </si>
  <si>
    <t>14424</t>
  </si>
  <si>
    <t>13909</t>
  </si>
  <si>
    <t>18SUMP-182</t>
  </si>
  <si>
    <t>11597</t>
  </si>
  <si>
    <t>02538</t>
  </si>
  <si>
    <t>02773</t>
  </si>
  <si>
    <t>14377</t>
  </si>
  <si>
    <t>LICEO LUIS EDUARDO BRITO</t>
  </si>
  <si>
    <t>02763</t>
  </si>
  <si>
    <t>02525</t>
  </si>
  <si>
    <t>PADRE CASTELLANOS</t>
  </si>
  <si>
    <t>02518</t>
  </si>
  <si>
    <t>14425</t>
  </si>
  <si>
    <t>SAN ANTONIO MARIA CLARET</t>
  </si>
  <si>
    <t>07596</t>
  </si>
  <si>
    <t>02533</t>
  </si>
  <si>
    <t>02520</t>
  </si>
  <si>
    <t>13367</t>
  </si>
  <si>
    <t>ARCADIA NOEL CORDIEL</t>
  </si>
  <si>
    <t>02750</t>
  </si>
  <si>
    <t>02522</t>
  </si>
  <si>
    <t>FUNDACION LUISA ORTEA</t>
  </si>
  <si>
    <t>02777</t>
  </si>
  <si>
    <t>02772</t>
  </si>
  <si>
    <t>02779</t>
  </si>
  <si>
    <t>MARIA CONCEPCION GOMEZ MATOS</t>
  </si>
  <si>
    <t>02528</t>
  </si>
  <si>
    <t>02762</t>
  </si>
  <si>
    <t>PADRE ENRIQUE GRANERO</t>
  </si>
  <si>
    <t>02551</t>
  </si>
  <si>
    <t>02764</t>
  </si>
  <si>
    <t>SAMPIÑE</t>
  </si>
  <si>
    <t>02754</t>
  </si>
  <si>
    <t>02519</t>
  </si>
  <si>
    <t>VIRGINIA ELENA ORTEA</t>
  </si>
  <si>
    <t>02531</t>
  </si>
  <si>
    <t>CAMU ARRIBA</t>
  </si>
  <si>
    <t>02529</t>
  </si>
  <si>
    <t>RANCHO AMBROSIO ARRIBA</t>
  </si>
  <si>
    <t>02550</t>
  </si>
  <si>
    <t>CANTABRIA</t>
  </si>
  <si>
    <t>02530</t>
  </si>
  <si>
    <t>07591</t>
  </si>
  <si>
    <t>02526</t>
  </si>
  <si>
    <t>02527</t>
  </si>
  <si>
    <t>ISABEL MEYRELES</t>
  </si>
  <si>
    <t>02549</t>
  </si>
  <si>
    <t>02753</t>
  </si>
  <si>
    <t>RANCHO AMBROSIO ABAJO</t>
  </si>
  <si>
    <t>02739</t>
  </si>
  <si>
    <t>18SUMG-1802</t>
  </si>
  <si>
    <t>02521</t>
  </si>
  <si>
    <t>OLIVIA CAPELLA</t>
  </si>
  <si>
    <t>02539</t>
  </si>
  <si>
    <t>07564</t>
  </si>
  <si>
    <t>CASA ALBERGUE DE MARTINA</t>
  </si>
  <si>
    <t>07585</t>
  </si>
  <si>
    <t>07582</t>
  </si>
  <si>
    <t>MADRE JOSEFA ERICKSEN</t>
  </si>
  <si>
    <t>02574</t>
  </si>
  <si>
    <t>PALO INDIO</t>
  </si>
  <si>
    <t>02575</t>
  </si>
  <si>
    <t>LUPERON</t>
  </si>
  <si>
    <t>07555</t>
  </si>
  <si>
    <t>ANA VIUDA LEROUX INTEGRACION JUVENIL</t>
  </si>
  <si>
    <t>02540</t>
  </si>
  <si>
    <t>02542</t>
  </si>
  <si>
    <t>02576</t>
  </si>
  <si>
    <t>07581</t>
  </si>
  <si>
    <t>BETHEL</t>
  </si>
  <si>
    <t>07599</t>
  </si>
  <si>
    <t>LICEO RAMIRO CORONADO VENTURA</t>
  </si>
  <si>
    <t>02636</t>
  </si>
  <si>
    <t>1103</t>
  </si>
  <si>
    <t>18SUMP-211</t>
  </si>
  <si>
    <t xml:space="preserve"> IMBERT</t>
  </si>
  <si>
    <t>CABIA</t>
  </si>
  <si>
    <t>02639</t>
  </si>
  <si>
    <t>ROSELIA HERNANDEZ</t>
  </si>
  <si>
    <t>18SUMG-1804</t>
  </si>
  <si>
    <t>02765</t>
  </si>
  <si>
    <t>18SUMG-1803</t>
  </si>
  <si>
    <t>02642</t>
  </si>
  <si>
    <t>02634</t>
  </si>
  <si>
    <t>02640</t>
  </si>
  <si>
    <t>DELIA GOMEZ</t>
  </si>
  <si>
    <t>02751</t>
  </si>
  <si>
    <t>EUGENIO FRANCISCO</t>
  </si>
  <si>
    <t>02637</t>
  </si>
  <si>
    <t>FELIX PERALTA</t>
  </si>
  <si>
    <t>02638</t>
  </si>
  <si>
    <t>GONZALO DISLA</t>
  </si>
  <si>
    <t>02653</t>
  </si>
  <si>
    <t>SABALLO</t>
  </si>
  <si>
    <t>02776</t>
  </si>
  <si>
    <t>02652</t>
  </si>
  <si>
    <t>VUELTA LARGA</t>
  </si>
  <si>
    <t>02641</t>
  </si>
  <si>
    <t>BOCA DE CABIA</t>
  </si>
  <si>
    <t>02635</t>
  </si>
  <si>
    <t>PIRAGUA ABAJO</t>
  </si>
  <si>
    <t>02651</t>
  </si>
  <si>
    <t>02633</t>
  </si>
  <si>
    <t>10495</t>
  </si>
  <si>
    <t>02631</t>
  </si>
  <si>
    <t>JUAN NEPOMUCENO RAVELO</t>
  </si>
  <si>
    <t>02647</t>
  </si>
  <si>
    <t>NARANJO CHINO</t>
  </si>
  <si>
    <t>02643</t>
  </si>
  <si>
    <t>BARRERO</t>
  </si>
  <si>
    <t>02646</t>
  </si>
  <si>
    <t>INGENIO AMISTAD</t>
  </si>
  <si>
    <t>02632</t>
  </si>
  <si>
    <t>02649</t>
  </si>
  <si>
    <t>02648</t>
  </si>
  <si>
    <t>BARRABAS</t>
  </si>
  <si>
    <t>02645</t>
  </si>
  <si>
    <t>02644</t>
  </si>
  <si>
    <t>LLANOS DE PEREZ</t>
  </si>
  <si>
    <t>07629</t>
  </si>
  <si>
    <t>LICEO LLANOS DE PEREZ</t>
  </si>
  <si>
    <t>02674</t>
  </si>
  <si>
    <t>1104</t>
  </si>
  <si>
    <t>18SUMG-1806</t>
  </si>
  <si>
    <t xml:space="preserve"> LUPERÓN</t>
  </si>
  <si>
    <t>02685</t>
  </si>
  <si>
    <t>GUZMAN ABAJO</t>
  </si>
  <si>
    <t>02700</t>
  </si>
  <si>
    <t>07645</t>
  </si>
  <si>
    <t>BIBLICO CRISTIANO</t>
  </si>
  <si>
    <t>02683</t>
  </si>
  <si>
    <t>02690</t>
  </si>
  <si>
    <t>QUEBRADA HONDA</t>
  </si>
  <si>
    <t>02675</t>
  </si>
  <si>
    <t>02702</t>
  </si>
  <si>
    <t>SIXTO CRUZ HENRIQUEZ</t>
  </si>
  <si>
    <t>02689</t>
  </si>
  <si>
    <t>02688</t>
  </si>
  <si>
    <t>02692</t>
  </si>
  <si>
    <t>ANA DOLORES DORVILLE</t>
  </si>
  <si>
    <t>02679</t>
  </si>
  <si>
    <t>02676</t>
  </si>
  <si>
    <t>02697</t>
  </si>
  <si>
    <t>02677</t>
  </si>
  <si>
    <t>02701</t>
  </si>
  <si>
    <t>ARROYO AMARGO</t>
  </si>
  <si>
    <t>02684</t>
  </si>
  <si>
    <t>CAMBIASO NEMENCIA LERAUX M.</t>
  </si>
  <si>
    <t>02681</t>
  </si>
  <si>
    <t>02691</t>
  </si>
  <si>
    <t>02771</t>
  </si>
  <si>
    <t>CRUCE DE GUZMAN</t>
  </si>
  <si>
    <t>02699</t>
  </si>
  <si>
    <t>ESCOBOSO LAURA PEÑA BECO</t>
  </si>
  <si>
    <t>02703</t>
  </si>
  <si>
    <t>02694</t>
  </si>
  <si>
    <t>FRANCISCO E. ORTEGA</t>
  </si>
  <si>
    <t>02698</t>
  </si>
  <si>
    <t>02693</t>
  </si>
  <si>
    <t>02678</t>
  </si>
  <si>
    <t>JACINTA M. MATIAS</t>
  </si>
  <si>
    <t>02775</t>
  </si>
  <si>
    <t>JUAN BENTZ</t>
  </si>
  <si>
    <t>02687</t>
  </si>
  <si>
    <t>02680</t>
  </si>
  <si>
    <t>LEONCIO POLANCO</t>
  </si>
  <si>
    <t>02696</t>
  </si>
  <si>
    <t>02686</t>
  </si>
  <si>
    <t>02673</t>
  </si>
  <si>
    <t>PEDRO ALEJANDRINO PINA</t>
  </si>
  <si>
    <t>07639</t>
  </si>
  <si>
    <t>07644</t>
  </si>
  <si>
    <t>LICEO SECUNDARIO EL HIGO</t>
  </si>
  <si>
    <t>02695</t>
  </si>
  <si>
    <t>LAS PULGAS</t>
  </si>
  <si>
    <t>09716</t>
  </si>
  <si>
    <t xml:space="preserve">CENTRO PARROQUIAL SANTO DOMINGO SAVIO </t>
  </si>
  <si>
    <t>1105</t>
  </si>
  <si>
    <t>18SUMG-1801</t>
  </si>
  <si>
    <t xml:space="preserve"> ALTAMIRA</t>
  </si>
  <si>
    <t>02613</t>
  </si>
  <si>
    <t>13769</t>
  </si>
  <si>
    <t>CENTRO DE ATENCION INFANTIL NIÑOS FELICES</t>
  </si>
  <si>
    <t>10494</t>
  </si>
  <si>
    <t>07609</t>
  </si>
  <si>
    <t>RUBEN DARIO</t>
  </si>
  <si>
    <t>02577</t>
  </si>
  <si>
    <t>02585</t>
  </si>
  <si>
    <t>ESCALERA ARRIBA</t>
  </si>
  <si>
    <t>02601</t>
  </si>
  <si>
    <t>02578</t>
  </si>
  <si>
    <t>02618</t>
  </si>
  <si>
    <t>02594</t>
  </si>
  <si>
    <t>02617</t>
  </si>
  <si>
    <t>02597</t>
  </si>
  <si>
    <t>PALMAR GRANDE</t>
  </si>
  <si>
    <t>02579</t>
  </si>
  <si>
    <t>NICOLAS MELENDEZ</t>
  </si>
  <si>
    <t>02582</t>
  </si>
  <si>
    <t>02586</t>
  </si>
  <si>
    <t>ESCALERA ABAJO</t>
  </si>
  <si>
    <t>02590</t>
  </si>
  <si>
    <t>02611</t>
  </si>
  <si>
    <t>PESCADO BOBO ARRIBA</t>
  </si>
  <si>
    <t>02589</t>
  </si>
  <si>
    <t>02650</t>
  </si>
  <si>
    <t>02591</t>
  </si>
  <si>
    <t>02774</t>
  </si>
  <si>
    <t>02610</t>
  </si>
  <si>
    <t>02593</t>
  </si>
  <si>
    <t>02620</t>
  </si>
  <si>
    <t>RIO GRANDE ABAJO</t>
  </si>
  <si>
    <t>02616</t>
  </si>
  <si>
    <t>02606</t>
  </si>
  <si>
    <t>02596</t>
  </si>
  <si>
    <t>HERVIDOR</t>
  </si>
  <si>
    <t>02603</t>
  </si>
  <si>
    <t>BAJA BONIQUITO</t>
  </si>
  <si>
    <t>02612</t>
  </si>
  <si>
    <t>02595</t>
  </si>
  <si>
    <t>02607</t>
  </si>
  <si>
    <t>02609</t>
  </si>
  <si>
    <t>ALTO DE LA JAGUA</t>
  </si>
  <si>
    <t>02602</t>
  </si>
  <si>
    <t>02608</t>
  </si>
  <si>
    <t>PESCADO BOBO ABAJO</t>
  </si>
  <si>
    <t>02584</t>
  </si>
  <si>
    <t>02605</t>
  </si>
  <si>
    <t>02580</t>
  </si>
  <si>
    <t>02583</t>
  </si>
  <si>
    <t>02600</t>
  </si>
  <si>
    <t>02621</t>
  </si>
  <si>
    <t>02588</t>
  </si>
  <si>
    <t>02604</t>
  </si>
  <si>
    <t>02619</t>
  </si>
  <si>
    <t>02757</t>
  </si>
  <si>
    <t>02587</t>
  </si>
  <si>
    <t>02592</t>
  </si>
  <si>
    <t>02626</t>
  </si>
  <si>
    <t>1106</t>
  </si>
  <si>
    <t>18SUMP-209</t>
  </si>
  <si>
    <t>GUANANICO</t>
  </si>
  <si>
    <t>02629</t>
  </si>
  <si>
    <t>EUSEBIO DOMINGUEZ</t>
  </si>
  <si>
    <t>02622</t>
  </si>
  <si>
    <t>JOSE CASTELLANOS</t>
  </si>
  <si>
    <t>02623</t>
  </si>
  <si>
    <t>PEDRO NOLASCO PEÑA</t>
  </si>
  <si>
    <t>02624</t>
  </si>
  <si>
    <t>MARCHENA AQUINO</t>
  </si>
  <si>
    <t>02768</t>
  </si>
  <si>
    <t>ISABEL REYNA ULLOA</t>
  </si>
  <si>
    <t>02628</t>
  </si>
  <si>
    <t>LAUREANA ESPINAL</t>
  </si>
  <si>
    <t>02758</t>
  </si>
  <si>
    <t>02625</t>
  </si>
  <si>
    <t>02627</t>
  </si>
  <si>
    <t>RAMON A. DISLA</t>
  </si>
  <si>
    <t>02630</t>
  </si>
  <si>
    <t>07620</t>
  </si>
  <si>
    <t>LICEO FUNDACION</t>
  </si>
  <si>
    <t>02666</t>
  </si>
  <si>
    <t>EDUARDO GONZALEZ</t>
  </si>
  <si>
    <t>LOS HIDALGOS</t>
  </si>
  <si>
    <t>VISTA ALEGRE</t>
  </si>
  <si>
    <t>02670</t>
  </si>
  <si>
    <t>FELICIANO NOESI</t>
  </si>
  <si>
    <t>02661</t>
  </si>
  <si>
    <t>ISABEL LUNA</t>
  </si>
  <si>
    <t>02656</t>
  </si>
  <si>
    <t>JOSE MARIA FRANCISCO</t>
  </si>
  <si>
    <t>02668</t>
  </si>
  <si>
    <t>02654</t>
  </si>
  <si>
    <t>TOMASINA LITHGOW DE PEREZ</t>
  </si>
  <si>
    <t>02664</t>
  </si>
  <si>
    <t>AMINTA REYES</t>
  </si>
  <si>
    <t>02658</t>
  </si>
  <si>
    <t>JOSE MARIA QUEZADA</t>
  </si>
  <si>
    <t>02657</t>
  </si>
  <si>
    <t>JUAN GUZMAN</t>
  </si>
  <si>
    <t>02662</t>
  </si>
  <si>
    <t>02660</t>
  </si>
  <si>
    <t>ALTOS DE MARMOLEJOS</t>
  </si>
  <si>
    <t>02663</t>
  </si>
  <si>
    <t>ANA DOLORES PEÑA</t>
  </si>
  <si>
    <t>02667</t>
  </si>
  <si>
    <t>EMELINDA HERNANDEZ</t>
  </si>
  <si>
    <t>02671</t>
  </si>
  <si>
    <t>FLORENTINA SANCHEZ</t>
  </si>
  <si>
    <t>02669</t>
  </si>
  <si>
    <t>GUILLERMO ACEVEDO</t>
  </si>
  <si>
    <t>02672</t>
  </si>
  <si>
    <t>RAFAELA LOPEZ</t>
  </si>
  <si>
    <t>02761</t>
  </si>
  <si>
    <t>ROSA MARIA</t>
  </si>
  <si>
    <t>02665</t>
  </si>
  <si>
    <t>02655</t>
  </si>
  <si>
    <t>02735</t>
  </si>
  <si>
    <t>OTILIO ROSARIO</t>
  </si>
  <si>
    <t>1107</t>
  </si>
  <si>
    <t>18SUMP-212</t>
  </si>
  <si>
    <t xml:space="preserve"> VILLA ISABELA</t>
  </si>
  <si>
    <t>02737</t>
  </si>
  <si>
    <t>ANGEL REYES</t>
  </si>
  <si>
    <t>02728</t>
  </si>
  <si>
    <t>CARLOS LOPEZ</t>
  </si>
  <si>
    <t>02730</t>
  </si>
  <si>
    <t>FRANCISCO CABRAL</t>
  </si>
  <si>
    <t>02742</t>
  </si>
  <si>
    <t>GEREMIAS GRACESQUI</t>
  </si>
  <si>
    <t>02729</t>
  </si>
  <si>
    <t>HERMOGENES SANCHEZ</t>
  </si>
  <si>
    <t>02741</t>
  </si>
  <si>
    <t>JOSE LINO PASCUAL</t>
  </si>
  <si>
    <t>02732</t>
  </si>
  <si>
    <t>LUISA GOMEZ</t>
  </si>
  <si>
    <t>02738</t>
  </si>
  <si>
    <t>LUZ VARONA</t>
  </si>
  <si>
    <t>02745</t>
  </si>
  <si>
    <t>02733</t>
  </si>
  <si>
    <t>CLARA ELENA RODRIGUEZ</t>
  </si>
  <si>
    <t>02731</t>
  </si>
  <si>
    <t>JOSE ORTEGA</t>
  </si>
  <si>
    <t>02736</t>
  </si>
  <si>
    <t>LUIS LOPEZ KEN</t>
  </si>
  <si>
    <t>02740</t>
  </si>
  <si>
    <t>MARIA E. CRESPO</t>
  </si>
  <si>
    <t>02770</t>
  </si>
  <si>
    <t>NEREYDA ORTEA</t>
  </si>
  <si>
    <t>02759</t>
  </si>
  <si>
    <t>NIÑOS DEL MUNDO</t>
  </si>
  <si>
    <t>02734</t>
  </si>
  <si>
    <t>PEDRO PEREZ</t>
  </si>
  <si>
    <t>02743</t>
  </si>
  <si>
    <t>POZO BONITO</t>
  </si>
  <si>
    <t>02781</t>
  </si>
  <si>
    <t>02744</t>
  </si>
  <si>
    <t>SILVANO REYNOSO</t>
  </si>
  <si>
    <t>04368</t>
  </si>
  <si>
    <t>02727</t>
  </si>
  <si>
    <t>PADRE BOIL</t>
  </si>
  <si>
    <t>VILLA ISABELA</t>
  </si>
  <si>
    <t>06954</t>
  </si>
  <si>
    <t>POLITECNICO ANN Y TED KHEEL</t>
  </si>
  <si>
    <t>12</t>
  </si>
  <si>
    <t>1201</t>
  </si>
  <si>
    <t>11SUMG-1101</t>
  </si>
  <si>
    <t>HIGÜEY</t>
  </si>
  <si>
    <t>01664</t>
  </si>
  <si>
    <t>EUSEBIO CEDANO</t>
  </si>
  <si>
    <t>15612</t>
  </si>
  <si>
    <t>11SUMG-1107</t>
  </si>
  <si>
    <t>11409</t>
  </si>
  <si>
    <t>CALASANZ PUEBLO BAVARO</t>
  </si>
  <si>
    <t>11SUMP-214</t>
  </si>
  <si>
    <t>14349</t>
  </si>
  <si>
    <t>01712</t>
  </si>
  <si>
    <t>11SUMG-1105</t>
  </si>
  <si>
    <t>01720</t>
  </si>
  <si>
    <t>11445</t>
  </si>
  <si>
    <t>HERMANO PAQUITO</t>
  </si>
  <si>
    <t>01605</t>
  </si>
  <si>
    <t>NORMA ELENA POUERIET</t>
  </si>
  <si>
    <t>06905</t>
  </si>
  <si>
    <t>01613</t>
  </si>
  <si>
    <t>SAN ANTONIO DE PADUA FE Y ALEGRIA</t>
  </si>
  <si>
    <t>01614</t>
  </si>
  <si>
    <t>SAN JUAN BAUTISTA DE LA SALLE</t>
  </si>
  <si>
    <t>01649</t>
  </si>
  <si>
    <t>LOS RÍOS</t>
  </si>
  <si>
    <t>14242</t>
  </si>
  <si>
    <t>01607</t>
  </si>
  <si>
    <t>JUAN XXIII</t>
  </si>
  <si>
    <t>06911</t>
  </si>
  <si>
    <t>JUAN XXIII MEDIA</t>
  </si>
  <si>
    <t>01610</t>
  </si>
  <si>
    <t>DON PEDRO TAPIA</t>
  </si>
  <si>
    <t>11SUMG-1106</t>
  </si>
  <si>
    <t>01721</t>
  </si>
  <si>
    <t>MALENA II</t>
  </si>
  <si>
    <t>01612</t>
  </si>
  <si>
    <t>11450</t>
  </si>
  <si>
    <t>SILVIO CASTRO</t>
  </si>
  <si>
    <t>14236</t>
  </si>
  <si>
    <t>14252</t>
  </si>
  <si>
    <t>13901</t>
  </si>
  <si>
    <t>SALOME UREÑA HENRIQUEZ</t>
  </si>
  <si>
    <t>01609</t>
  </si>
  <si>
    <t>ANGEL MERINO</t>
  </si>
  <si>
    <t>11SUMP-10</t>
  </si>
  <si>
    <t>01663</t>
  </si>
  <si>
    <t>CAJERO</t>
  </si>
  <si>
    <t>01621</t>
  </si>
  <si>
    <t>01620</t>
  </si>
  <si>
    <t>GUANIABANO</t>
  </si>
  <si>
    <t>01666</t>
  </si>
  <si>
    <t>GUARAPITO</t>
  </si>
  <si>
    <t>01670</t>
  </si>
  <si>
    <t>01667</t>
  </si>
  <si>
    <t>01652</t>
  </si>
  <si>
    <t>MATA CHALUPE</t>
  </si>
  <si>
    <t>01653</t>
  </si>
  <si>
    <t>01668</t>
  </si>
  <si>
    <t>NARANJO DE CHINA</t>
  </si>
  <si>
    <t>01673</t>
  </si>
  <si>
    <t>01619</t>
  </si>
  <si>
    <t>SAN CRISTOBAL</t>
  </si>
  <si>
    <t>01624</t>
  </si>
  <si>
    <t>SANATE</t>
  </si>
  <si>
    <t>01618</t>
  </si>
  <si>
    <t>01669</t>
  </si>
  <si>
    <t>HATO DE MANA</t>
  </si>
  <si>
    <t>01713</t>
  </si>
  <si>
    <t>01661</t>
  </si>
  <si>
    <t>01674</t>
  </si>
  <si>
    <t>01722</t>
  </si>
  <si>
    <t>VILLA HORTENSIA</t>
  </si>
  <si>
    <t>01723</t>
  </si>
  <si>
    <t>AMADO MELO</t>
  </si>
  <si>
    <t>ENEA</t>
  </si>
  <si>
    <t>01728</t>
  </si>
  <si>
    <t>01615</t>
  </si>
  <si>
    <t>01662</t>
  </si>
  <si>
    <t>06928</t>
  </si>
  <si>
    <t>01665</t>
  </si>
  <si>
    <t>AZAFRAN</t>
  </si>
  <si>
    <t>01623</t>
  </si>
  <si>
    <t>01616</t>
  </si>
  <si>
    <t>BEJUCALITO</t>
  </si>
  <si>
    <t>01617</t>
  </si>
  <si>
    <t>01660</t>
  </si>
  <si>
    <t>06949</t>
  </si>
  <si>
    <t>14243</t>
  </si>
  <si>
    <t>06921</t>
  </si>
  <si>
    <t>04901</t>
  </si>
  <si>
    <t>CESAR CARABALLO</t>
  </si>
  <si>
    <t>11SUMG-1103</t>
  </si>
  <si>
    <t>01654</t>
  </si>
  <si>
    <t>13411</t>
  </si>
  <si>
    <t>ERNESTO JULIAN MOJICA</t>
  </si>
  <si>
    <t>01608</t>
  </si>
  <si>
    <t>PARROQUIAL SAN JOSE</t>
  </si>
  <si>
    <t>01655</t>
  </si>
  <si>
    <t>01611</t>
  </si>
  <si>
    <t>HERMANOS TREJO</t>
  </si>
  <si>
    <t>01710</t>
  </si>
  <si>
    <t>BATEY LA GINA DEL ISLEÑO</t>
  </si>
  <si>
    <t>01625</t>
  </si>
  <si>
    <t>01632</t>
  </si>
  <si>
    <t>01702</t>
  </si>
  <si>
    <t>01708</t>
  </si>
  <si>
    <t>01636</t>
  </si>
  <si>
    <t>01626</t>
  </si>
  <si>
    <t>01703</t>
  </si>
  <si>
    <t>JUAN DE LA ROSA</t>
  </si>
  <si>
    <t>01700</t>
  </si>
  <si>
    <t>PABLO MARTINEZ</t>
  </si>
  <si>
    <t>01629</t>
  </si>
  <si>
    <t>04900</t>
  </si>
  <si>
    <t>10486</t>
  </si>
  <si>
    <t>01633</t>
  </si>
  <si>
    <t>01631</t>
  </si>
  <si>
    <t>VERON I</t>
  </si>
  <si>
    <t>01706</t>
  </si>
  <si>
    <t>YONU</t>
  </si>
  <si>
    <t>01696</t>
  </si>
  <si>
    <t>11452</t>
  </si>
  <si>
    <t>BERON II</t>
  </si>
  <si>
    <t>01628</t>
  </si>
  <si>
    <t>11441</t>
  </si>
  <si>
    <t>01630</t>
  </si>
  <si>
    <t>01634</t>
  </si>
  <si>
    <t>01715</t>
  </si>
  <si>
    <t>13319</t>
  </si>
  <si>
    <t>SAJOUR</t>
  </si>
  <si>
    <t>01693</t>
  </si>
  <si>
    <t>11451</t>
  </si>
  <si>
    <t>SAN JUAN EVANGELISTA</t>
  </si>
  <si>
    <t>01701</t>
  </si>
  <si>
    <t>ZENON SANTANA</t>
  </si>
  <si>
    <t>01709</t>
  </si>
  <si>
    <t>BENITO CASTRO</t>
  </si>
  <si>
    <t>01647</t>
  </si>
  <si>
    <t>BLANDINO</t>
  </si>
  <si>
    <t>01635</t>
  </si>
  <si>
    <t>CABEZA DE TORO</t>
  </si>
  <si>
    <t>01705</t>
  </si>
  <si>
    <t>CAMILO CASTILLO</t>
  </si>
  <si>
    <t>01627</t>
  </si>
  <si>
    <t>01648</t>
  </si>
  <si>
    <t>01698</t>
  </si>
  <si>
    <t>01704</t>
  </si>
  <si>
    <t>NOCARIO CEDEÑO</t>
  </si>
  <si>
    <t>01717</t>
  </si>
  <si>
    <t>PAPAGAYO</t>
  </si>
  <si>
    <t>01651</t>
  </si>
  <si>
    <t>PORFIRIO DE PEÑA</t>
  </si>
  <si>
    <t>01694</t>
  </si>
  <si>
    <t>14235</t>
  </si>
  <si>
    <t>01659</t>
  </si>
  <si>
    <t>14238</t>
  </si>
  <si>
    <t>14390</t>
  </si>
  <si>
    <t>REMIGIO DEL CASTILLO</t>
  </si>
  <si>
    <t>11117</t>
  </si>
  <si>
    <t>06913</t>
  </si>
  <si>
    <t>01679</t>
  </si>
  <si>
    <t>ADELAYDA MOTA</t>
  </si>
  <si>
    <t>1202</t>
  </si>
  <si>
    <t>11SUMG-1104</t>
  </si>
  <si>
    <t xml:space="preserve"> SAN RAFAEL DEL YUMA</t>
  </si>
  <si>
    <t>01716</t>
  </si>
  <si>
    <t>01685</t>
  </si>
  <si>
    <t>BATEY MAGDALENA</t>
  </si>
  <si>
    <t>01677</t>
  </si>
  <si>
    <t>BOCA DE CHAVON</t>
  </si>
  <si>
    <t>01675</t>
  </si>
  <si>
    <t>DIONISIO ARTURO TRONCOSO</t>
  </si>
  <si>
    <t>01678</t>
  </si>
  <si>
    <t>01724</t>
  </si>
  <si>
    <t>PADRE NUESTRO</t>
  </si>
  <si>
    <t>01676</t>
  </si>
  <si>
    <t>01680</t>
  </si>
  <si>
    <t>LA PLAYITA</t>
  </si>
  <si>
    <t>01687</t>
  </si>
  <si>
    <t>BATEY GUAZUMA</t>
  </si>
  <si>
    <t>01682</t>
  </si>
  <si>
    <t>BATEY LAS CEJAS</t>
  </si>
  <si>
    <t>01684</t>
  </si>
  <si>
    <t>BENERITO</t>
  </si>
  <si>
    <t>01719</t>
  </si>
  <si>
    <t>FRANCISCO MOTA</t>
  </si>
  <si>
    <t>01686</t>
  </si>
  <si>
    <t>01681</t>
  </si>
  <si>
    <t>01726</t>
  </si>
  <si>
    <t>01714</t>
  </si>
  <si>
    <t>01683</t>
  </si>
  <si>
    <t>SANTA CRUZ DE GATO</t>
  </si>
  <si>
    <t>06931</t>
  </si>
  <si>
    <t>LICEO SAN RAFAEL</t>
  </si>
  <si>
    <t>06935</t>
  </si>
  <si>
    <t>01658</t>
  </si>
  <si>
    <t>01656</t>
  </si>
  <si>
    <t>BATEY CUYA</t>
  </si>
  <si>
    <t>01657</t>
  </si>
  <si>
    <t>BATEY ESTANTE ALTO</t>
  </si>
  <si>
    <t>01725</t>
  </si>
  <si>
    <t>MARIA RUIZ</t>
  </si>
  <si>
    <t>01643</t>
  </si>
  <si>
    <t>JUANILLO</t>
  </si>
  <si>
    <t>01688</t>
  </si>
  <si>
    <t>BATEY 412</t>
  </si>
  <si>
    <t>11SUMP-215</t>
  </si>
  <si>
    <t>01689</t>
  </si>
  <si>
    <t>BATEY LOS HIGOS</t>
  </si>
  <si>
    <t>01690</t>
  </si>
  <si>
    <t>BATEY LOS TOCONES</t>
  </si>
  <si>
    <t>01691</t>
  </si>
  <si>
    <t>BATEY MARAGUA</t>
  </si>
  <si>
    <t>01692</t>
  </si>
  <si>
    <t>BATEY VERDE</t>
  </si>
  <si>
    <t>01638</t>
  </si>
  <si>
    <t>CAÑA BRAVA</t>
  </si>
  <si>
    <t>01641</t>
  </si>
  <si>
    <t>BATEY GUAJABO</t>
  </si>
  <si>
    <t>01645</t>
  </si>
  <si>
    <t>CAMPO NUEVO</t>
  </si>
  <si>
    <t>01727</t>
  </si>
  <si>
    <t>01646</t>
  </si>
  <si>
    <t>01639</t>
  </si>
  <si>
    <t>01642</t>
  </si>
  <si>
    <t>01637</t>
  </si>
  <si>
    <t>01707</t>
  </si>
  <si>
    <t>ROMANITA</t>
  </si>
  <si>
    <t>01640</t>
  </si>
  <si>
    <t>SAN GERMAN</t>
  </si>
  <si>
    <t>14222</t>
  </si>
  <si>
    <t>1203</t>
  </si>
  <si>
    <t>08SUMP-5</t>
  </si>
  <si>
    <t xml:space="preserve"> EL SEIBO</t>
  </si>
  <si>
    <t>14221</t>
  </si>
  <si>
    <t>06747</t>
  </si>
  <si>
    <t>KILOMETRO 5</t>
  </si>
  <si>
    <t>DOMINICA</t>
  </si>
  <si>
    <t>01294</t>
  </si>
  <si>
    <t>AGUA BLANCA</t>
  </si>
  <si>
    <t>08SUMG-801</t>
  </si>
  <si>
    <t>01281</t>
  </si>
  <si>
    <t>BATEY BEJUCAL</t>
  </si>
  <si>
    <t>01357</t>
  </si>
  <si>
    <t>01348</t>
  </si>
  <si>
    <t>KILOMETRO 8</t>
  </si>
  <si>
    <t>01289</t>
  </si>
  <si>
    <t>LECHUGA</t>
  </si>
  <si>
    <t>01310</t>
  </si>
  <si>
    <t>MAGARIN ABAJO</t>
  </si>
  <si>
    <t>01286</t>
  </si>
  <si>
    <t>MARCHENA</t>
  </si>
  <si>
    <t>01354</t>
  </si>
  <si>
    <t>01399</t>
  </si>
  <si>
    <t>LEONIDAS MEDINA</t>
  </si>
  <si>
    <t>06756</t>
  </si>
  <si>
    <t>SANTA RITA</t>
  </si>
  <si>
    <t>01404</t>
  </si>
  <si>
    <t>01301</t>
  </si>
  <si>
    <t>ALBERTO BERROA</t>
  </si>
  <si>
    <t>01325</t>
  </si>
  <si>
    <t>01363</t>
  </si>
  <si>
    <t>CATALINA GIL</t>
  </si>
  <si>
    <t>01274</t>
  </si>
  <si>
    <t>EL CERRITO</t>
  </si>
  <si>
    <t>01333</t>
  </si>
  <si>
    <t>10607</t>
  </si>
  <si>
    <t>BATEY 50</t>
  </si>
  <si>
    <t>01267</t>
  </si>
  <si>
    <t>ELOINA CONSTANZO</t>
  </si>
  <si>
    <t>10902</t>
  </si>
  <si>
    <t>FELICIA MERCEDES</t>
  </si>
  <si>
    <t>14223</t>
  </si>
  <si>
    <t>PROF. LUISA ENEIDA NOLASCO DE MICHEL</t>
  </si>
  <si>
    <t>01268</t>
  </si>
  <si>
    <t>14220</t>
  </si>
  <si>
    <t>SILVIA CERDA DE MOTA</t>
  </si>
  <si>
    <t>06746</t>
  </si>
  <si>
    <t>LICEO TECNICO SERGIO AUGUSTO BERAS</t>
  </si>
  <si>
    <t>06770</t>
  </si>
  <si>
    <t>01305</t>
  </si>
  <si>
    <t>SABANA DEL RODEO</t>
  </si>
  <si>
    <t>08SUMP-149</t>
  </si>
  <si>
    <t>10468</t>
  </si>
  <si>
    <t>01300</t>
  </si>
  <si>
    <t>01303</t>
  </si>
  <si>
    <t>LA HIGUA</t>
  </si>
  <si>
    <t>01332</t>
  </si>
  <si>
    <t>BUENAVENTURA SORIANO</t>
  </si>
  <si>
    <t>01331</t>
  </si>
  <si>
    <t>06755</t>
  </si>
  <si>
    <t>TV CENTRO PEDRO SANCHEZ</t>
  </si>
  <si>
    <t>01269</t>
  </si>
  <si>
    <t>MANUELA DIEZ JIMENEZ</t>
  </si>
  <si>
    <t>01769</t>
  </si>
  <si>
    <t>VILLA GUERRERO</t>
  </si>
  <si>
    <t>14107</t>
  </si>
  <si>
    <t>CENTRO TECNOLOGICO COMUNITARIO EL CEDRO</t>
  </si>
  <si>
    <t>1204</t>
  </si>
  <si>
    <t>08SUMG-802</t>
  </si>
  <si>
    <t xml:space="preserve"> MICHES</t>
  </si>
  <si>
    <t>14109</t>
  </si>
  <si>
    <t>CENTRO TECNOLOGICO COMUNITARIO MICHES</t>
  </si>
  <si>
    <t>01387</t>
  </si>
  <si>
    <t>KILOMETRO 6</t>
  </si>
  <si>
    <t>01369</t>
  </si>
  <si>
    <t>PADRE DANIEL</t>
  </si>
  <si>
    <t>10556</t>
  </si>
  <si>
    <t>01374</t>
  </si>
  <si>
    <t>HICACO BLANCO</t>
  </si>
  <si>
    <t>01370</t>
  </si>
  <si>
    <t>LUCAS GUIBBES</t>
  </si>
  <si>
    <t>01373</t>
  </si>
  <si>
    <t>01384</t>
  </si>
  <si>
    <t>SAN HUMBERTO</t>
  </si>
  <si>
    <t>06764</t>
  </si>
  <si>
    <t>TV CENTRO LA GINA</t>
  </si>
  <si>
    <t>01397</t>
  </si>
  <si>
    <t>ARROYO RICO</t>
  </si>
  <si>
    <t>01372</t>
  </si>
  <si>
    <t>01380</t>
  </si>
  <si>
    <t>01388</t>
  </si>
  <si>
    <t>GUACO</t>
  </si>
  <si>
    <t>01376</t>
  </si>
  <si>
    <t>01389</t>
  </si>
  <si>
    <t>01385</t>
  </si>
  <si>
    <t>KILOMETRO 14</t>
  </si>
  <si>
    <t>01386</t>
  </si>
  <si>
    <t>01379</t>
  </si>
  <si>
    <t>01371</t>
  </si>
  <si>
    <t>01402</t>
  </si>
  <si>
    <t>01400</t>
  </si>
  <si>
    <t>LOLINGO NATERA</t>
  </si>
  <si>
    <t>01382</t>
  </si>
  <si>
    <t>ARROYO SANTIAGO</t>
  </si>
  <si>
    <t>01377</t>
  </si>
  <si>
    <t>10481</t>
  </si>
  <si>
    <t>01383</t>
  </si>
  <si>
    <t>01378</t>
  </si>
  <si>
    <t>01381</t>
  </si>
  <si>
    <t>KILOMETRO 10</t>
  </si>
  <si>
    <t>01390</t>
  </si>
  <si>
    <t>01395</t>
  </si>
  <si>
    <t>01375</t>
  </si>
  <si>
    <t>06758</t>
  </si>
  <si>
    <t>LICEO PADRE DANIEL</t>
  </si>
  <si>
    <t>06762</t>
  </si>
  <si>
    <t>TV CENTRO EL CEDRO</t>
  </si>
  <si>
    <t>12863</t>
  </si>
  <si>
    <t>TV CENTRO SABAN DE NISIBON</t>
  </si>
  <si>
    <t>02318</t>
  </si>
  <si>
    <t>TOMAS ABREU</t>
  </si>
  <si>
    <t>13</t>
  </si>
  <si>
    <t>1301</t>
  </si>
  <si>
    <t>15SUMG-1502</t>
  </si>
  <si>
    <t>MONTE CRISTI</t>
  </si>
  <si>
    <t xml:space="preserve"> VILLA VÁSQUEZ</t>
  </si>
  <si>
    <t>02330</t>
  </si>
  <si>
    <t>CASTAÑUELAS</t>
  </si>
  <si>
    <t>02253</t>
  </si>
  <si>
    <t>02326</t>
  </si>
  <si>
    <t>BARRIO NUEVO KM. 11</t>
  </si>
  <si>
    <t>MONTE CRISTÍ</t>
  </si>
  <si>
    <t>02235</t>
  </si>
  <si>
    <t>02246</t>
  </si>
  <si>
    <t>02236</t>
  </si>
  <si>
    <t>02239</t>
  </si>
  <si>
    <t>CARNERO</t>
  </si>
  <si>
    <t>02249</t>
  </si>
  <si>
    <t>02237</t>
  </si>
  <si>
    <t>LAGUNA VERDE</t>
  </si>
  <si>
    <t>02329</t>
  </si>
  <si>
    <t>MANOLO TAVARES JUSTO</t>
  </si>
  <si>
    <t>02244</t>
  </si>
  <si>
    <t>02240</t>
  </si>
  <si>
    <t>SERAFINA SANCHEZ</t>
  </si>
  <si>
    <t>07398</t>
  </si>
  <si>
    <t>SAN FRANCISCO DE ASIS H.M.F.</t>
  </si>
  <si>
    <t>02234</t>
  </si>
  <si>
    <t>02250</t>
  </si>
  <si>
    <t>CARLOS NAVARRO</t>
  </si>
  <si>
    <t>02230</t>
  </si>
  <si>
    <t>02245</t>
  </si>
  <si>
    <t>NUEVA JUDEA</t>
  </si>
  <si>
    <t>02228</t>
  </si>
  <si>
    <t>SALOMON JORGE</t>
  </si>
  <si>
    <t>02241</t>
  </si>
  <si>
    <t>BATEY WALTERIO</t>
  </si>
  <si>
    <t>02231</t>
  </si>
  <si>
    <t>FRANCISCO JAVIER</t>
  </si>
  <si>
    <t>02232</t>
  </si>
  <si>
    <t>ROSA SMESTER</t>
  </si>
  <si>
    <t>02233</t>
  </si>
  <si>
    <t>07396</t>
  </si>
  <si>
    <t>CRISTO LIBERADOR</t>
  </si>
  <si>
    <t>07389</t>
  </si>
  <si>
    <t>LICEO JOSE MARTI</t>
  </si>
  <si>
    <t>07387</t>
  </si>
  <si>
    <t>14352</t>
  </si>
  <si>
    <t>OLGA MODESTA MARTINEZ</t>
  </si>
  <si>
    <t>02229</t>
  </si>
  <si>
    <t>PEPILLO SALCEDO</t>
  </si>
  <si>
    <t>02306</t>
  </si>
  <si>
    <t>COPEY</t>
  </si>
  <si>
    <t>02308</t>
  </si>
  <si>
    <t>02307</t>
  </si>
  <si>
    <t>GOZUELA</t>
  </si>
  <si>
    <t>10558</t>
  </si>
  <si>
    <t>JOSE GABRIEL GARCIA</t>
  </si>
  <si>
    <t>07418</t>
  </si>
  <si>
    <t>LOURDES MOREL DE ABREU</t>
  </si>
  <si>
    <t>02238</t>
  </si>
  <si>
    <t>05SUMP-207</t>
  </si>
  <si>
    <t>02309</t>
  </si>
  <si>
    <t>14351</t>
  </si>
  <si>
    <t>02305</t>
  </si>
  <si>
    <t>12135</t>
  </si>
  <si>
    <t>LICEO SALOME OLIVO GONZALEZ</t>
  </si>
  <si>
    <t>02276</t>
  </si>
  <si>
    <t>AGUA DE LA PALMA</t>
  </si>
  <si>
    <t>1302</t>
  </si>
  <si>
    <t>15SUMP-176</t>
  </si>
  <si>
    <t xml:space="preserve"> GUAYUBÍN</t>
  </si>
  <si>
    <t>02269</t>
  </si>
  <si>
    <t>HATILLO ARRIBA</t>
  </si>
  <si>
    <t>02262</t>
  </si>
  <si>
    <t>CERRO GORDO ABAJO</t>
  </si>
  <si>
    <t>02272</t>
  </si>
  <si>
    <t>02287</t>
  </si>
  <si>
    <t>02275</t>
  </si>
  <si>
    <t>AGUA DE LUIS</t>
  </si>
  <si>
    <t>02268</t>
  </si>
  <si>
    <t>02264</t>
  </si>
  <si>
    <t>CERRO GORDO ARRIBA</t>
  </si>
  <si>
    <t>02291</t>
  </si>
  <si>
    <t>02271</t>
  </si>
  <si>
    <t>02267</t>
  </si>
  <si>
    <t>DOÑA ANTONIA</t>
  </si>
  <si>
    <t>02288</t>
  </si>
  <si>
    <t>02261</t>
  </si>
  <si>
    <t>PILOTO</t>
  </si>
  <si>
    <t>02263</t>
  </si>
  <si>
    <t>02289</t>
  </si>
  <si>
    <t>CARMEN CELIA BALAGUER</t>
  </si>
  <si>
    <t>02270</t>
  </si>
  <si>
    <t>02260</t>
  </si>
  <si>
    <t>07406</t>
  </si>
  <si>
    <t>LICEO SECUNDARIO CANA CHAPETON</t>
  </si>
  <si>
    <t>02285</t>
  </si>
  <si>
    <t>02281</t>
  </si>
  <si>
    <t>02282</t>
  </si>
  <si>
    <t>GUAYUBINCITO</t>
  </si>
  <si>
    <t>02284</t>
  </si>
  <si>
    <t>02297</t>
  </si>
  <si>
    <t>HATO DEL MEDIO ABAJO</t>
  </si>
  <si>
    <t>02283</t>
  </si>
  <si>
    <t>MANGA</t>
  </si>
  <si>
    <t>02265</t>
  </si>
  <si>
    <t>PEÑA RANCHADERO</t>
  </si>
  <si>
    <t>02280</t>
  </si>
  <si>
    <t>RAMON EMILIO LOZADA</t>
  </si>
  <si>
    <t>02286</t>
  </si>
  <si>
    <t>EMILIA ANTONIA MARTINEZ</t>
  </si>
  <si>
    <t>02300</t>
  </si>
  <si>
    <t>LAS MATAS DE SANTA CRUZ</t>
  </si>
  <si>
    <t>02302</t>
  </si>
  <si>
    <t>BOHIO VIEJO</t>
  </si>
  <si>
    <t>15SUMG-1503</t>
  </si>
  <si>
    <t>02266</t>
  </si>
  <si>
    <t>RANCHADERO</t>
  </si>
  <si>
    <t>02303</t>
  </si>
  <si>
    <t>02259</t>
  </si>
  <si>
    <t>GUAYUBIN</t>
  </si>
  <si>
    <t>02278</t>
  </si>
  <si>
    <t>DEMETRIO RODRIGUEZ</t>
  </si>
  <si>
    <t>02304</t>
  </si>
  <si>
    <t>JOSE MARIA PEREZ</t>
  </si>
  <si>
    <t>02279</t>
  </si>
  <si>
    <t>07407</t>
  </si>
  <si>
    <t>CORINA BELLIARD</t>
  </si>
  <si>
    <t>07402</t>
  </si>
  <si>
    <t>LUIS JOSE ANTOINE</t>
  </si>
  <si>
    <t>02301</t>
  </si>
  <si>
    <t>02298</t>
  </si>
  <si>
    <t>CARLIXTA METZ</t>
  </si>
  <si>
    <t>02299</t>
  </si>
  <si>
    <t>CENTRO POBLADO</t>
  </si>
  <si>
    <t>02252</t>
  </si>
  <si>
    <t>PEDRO ANTONIO PIMENTEL</t>
  </si>
  <si>
    <t>02333</t>
  </si>
  <si>
    <t>RAMON MOREL FLEURY</t>
  </si>
  <si>
    <t>02273</t>
  </si>
  <si>
    <t>SOLIMAN ABAJO</t>
  </si>
  <si>
    <t>15SUMP-177</t>
  </si>
  <si>
    <t>02296</t>
  </si>
  <si>
    <t>CARMELA BELLIARD</t>
  </si>
  <si>
    <t>02274</t>
  </si>
  <si>
    <t>02277</t>
  </si>
  <si>
    <t>PUERTO JUANITA</t>
  </si>
  <si>
    <t>02331</t>
  </si>
  <si>
    <t>RIO VIEJO</t>
  </si>
  <si>
    <t>02294</t>
  </si>
  <si>
    <t>VILLA LOBOS ABAJO</t>
  </si>
  <si>
    <t>VILLA LOBOS ADENTRO</t>
  </si>
  <si>
    <t>02295</t>
  </si>
  <si>
    <t>02293</t>
  </si>
  <si>
    <t>02292</t>
  </si>
  <si>
    <t>VILLA ELISA</t>
  </si>
  <si>
    <t>07410</t>
  </si>
  <si>
    <t>07409</t>
  </si>
  <si>
    <t>07412</t>
  </si>
  <si>
    <t>JULIANA ESPERANZA RAMIREZ</t>
  </si>
  <si>
    <t>14353</t>
  </si>
  <si>
    <t>02313</t>
  </si>
  <si>
    <t>1303</t>
  </si>
  <si>
    <t>15SUMG-1504</t>
  </si>
  <si>
    <t>02325</t>
  </si>
  <si>
    <t>JUAN DE JESUS PIMENTEL</t>
  </si>
  <si>
    <t>07423</t>
  </si>
  <si>
    <t>PATRIA BELLIARD SARUBBI</t>
  </si>
  <si>
    <t>02322</t>
  </si>
  <si>
    <t>02315</t>
  </si>
  <si>
    <t>02321</t>
  </si>
  <si>
    <t>ANA LUCIA LOPEZ DE TAVERAS</t>
  </si>
  <si>
    <t>02312</t>
  </si>
  <si>
    <t>02320</t>
  </si>
  <si>
    <t>CASIMIRO HERNANDEZ</t>
  </si>
  <si>
    <t>14357</t>
  </si>
  <si>
    <t>LUISA DE LA ROSA ELENA</t>
  </si>
  <si>
    <t>02317</t>
  </si>
  <si>
    <t>LUZ EVANGELISTA MARTINEZ</t>
  </si>
  <si>
    <t>02327</t>
  </si>
  <si>
    <t>BARRIO NUEVO VILLA GARCIA</t>
  </si>
  <si>
    <t>02316</t>
  </si>
  <si>
    <t>02310</t>
  </si>
  <si>
    <t>07392</t>
  </si>
  <si>
    <t>SAGRADOS CORAZONES</t>
  </si>
  <si>
    <t>02314</t>
  </si>
  <si>
    <t>02311</t>
  </si>
  <si>
    <t>LEOPOLDO MIGUEL NAVARRO</t>
  </si>
  <si>
    <t>02323</t>
  </si>
  <si>
    <t>02324</t>
  </si>
  <si>
    <t>PEDRO ANTONIO PIMENTEL Y LOPEZ</t>
  </si>
  <si>
    <t>07422</t>
  </si>
  <si>
    <t>FRANCISCO GREGORIO BILLINI</t>
  </si>
  <si>
    <t>02256</t>
  </si>
  <si>
    <t>02254</t>
  </si>
  <si>
    <t>LOMA DE CASTAÑUELAS</t>
  </si>
  <si>
    <t>02257</t>
  </si>
  <si>
    <t>MAGDALENA</t>
  </si>
  <si>
    <t>02332</t>
  </si>
  <si>
    <t>02251</t>
  </si>
  <si>
    <t>10492</t>
  </si>
  <si>
    <t>02258</t>
  </si>
  <si>
    <t>07399</t>
  </si>
  <si>
    <t>10115</t>
  </si>
  <si>
    <t>PEDRO NOLASCO VALDEZ TAVAREZ</t>
  </si>
  <si>
    <t>02255</t>
  </si>
  <si>
    <t>JOBO CORCOBADO</t>
  </si>
  <si>
    <t>14363</t>
  </si>
  <si>
    <t>LICEO CARMEN DIGNA EVANGELISTA ALEJO</t>
  </si>
  <si>
    <t>1304</t>
  </si>
  <si>
    <t>05SUMG-501</t>
  </si>
  <si>
    <t xml:space="preserve">DAJABÓN </t>
  </si>
  <si>
    <t xml:space="preserve"> DAJABÓN</t>
  </si>
  <si>
    <t>14361</t>
  </si>
  <si>
    <t>FRANCISCO JAVIER CANELA</t>
  </si>
  <si>
    <t>11172</t>
  </si>
  <si>
    <t>SAN GERONIMO EMILIANI</t>
  </si>
  <si>
    <t>05SUMP-145</t>
  </si>
  <si>
    <t>VILLA ALEGRE</t>
  </si>
  <si>
    <t>00893</t>
  </si>
  <si>
    <t>05SUMP-146</t>
  </si>
  <si>
    <t>00831</t>
  </si>
  <si>
    <t>00837</t>
  </si>
  <si>
    <t>NATIVIDAD OLIVERO</t>
  </si>
  <si>
    <t>00838</t>
  </si>
  <si>
    <t>ARMANDO CAIMARES</t>
  </si>
  <si>
    <t>00825</t>
  </si>
  <si>
    <t>MATIAS PIMENTEL RODRIGUEZ</t>
  </si>
  <si>
    <t>00835</t>
  </si>
  <si>
    <t>AMINILLA</t>
  </si>
  <si>
    <t>PARTIDO</t>
  </si>
  <si>
    <t>00836</t>
  </si>
  <si>
    <t>00823</t>
  </si>
  <si>
    <t>00829</t>
  </si>
  <si>
    <t>00826</t>
  </si>
  <si>
    <t>00824</t>
  </si>
  <si>
    <t>00827</t>
  </si>
  <si>
    <t>00822</t>
  </si>
  <si>
    <t>JOSE RAMON LOPEZ</t>
  </si>
  <si>
    <t>00911</t>
  </si>
  <si>
    <t>06526</t>
  </si>
  <si>
    <t>INSTITUTO TECNOLOGICO SAN IGNACIO DE LOYOLA (ITESIL)</t>
  </si>
  <si>
    <t>06528</t>
  </si>
  <si>
    <t>LICEO MANUEL ARTURO MACHADO</t>
  </si>
  <si>
    <t>00864</t>
  </si>
  <si>
    <t>05SUMG-503</t>
  </si>
  <si>
    <t>00860</t>
  </si>
  <si>
    <t>FRANCISCO ANTONIO MEDINA</t>
  </si>
  <si>
    <t>00865</t>
  </si>
  <si>
    <t>00863</t>
  </si>
  <si>
    <t>00862</t>
  </si>
  <si>
    <t>00861</t>
  </si>
  <si>
    <t>00866</t>
  </si>
  <si>
    <t>00855</t>
  </si>
  <si>
    <t>1305</t>
  </si>
  <si>
    <t>05SUMG-502</t>
  </si>
  <si>
    <t xml:space="preserve"> LOMA DE CABRERA</t>
  </si>
  <si>
    <t>LOMA DE CABRERA</t>
  </si>
  <si>
    <t>MANUEL BUENO</t>
  </si>
  <si>
    <t>00847</t>
  </si>
  <si>
    <t>00856</t>
  </si>
  <si>
    <t>00843</t>
  </si>
  <si>
    <t>CAPOTILLO</t>
  </si>
  <si>
    <t>00859</t>
  </si>
  <si>
    <t>JUAN SANTOS DIAZ</t>
  </si>
  <si>
    <t>00839</t>
  </si>
  <si>
    <t>06537</t>
  </si>
  <si>
    <t>JOSE CABRERA</t>
  </si>
  <si>
    <t>06543</t>
  </si>
  <si>
    <t>SIMON BOLIVAR</t>
  </si>
  <si>
    <t>00840</t>
  </si>
  <si>
    <t>RAFAEL DIAZ NIESE</t>
  </si>
  <si>
    <t>06540</t>
  </si>
  <si>
    <t>CAPOTILLO MEDIA</t>
  </si>
  <si>
    <t>00851</t>
  </si>
  <si>
    <t>26SUMG-2702</t>
  </si>
  <si>
    <t>00889</t>
  </si>
  <si>
    <t>06549</t>
  </si>
  <si>
    <t>06551</t>
  </si>
  <si>
    <t>14</t>
  </si>
  <si>
    <t>1306</t>
  </si>
  <si>
    <t>LOS CEREZOS</t>
  </si>
  <si>
    <t>00871</t>
  </si>
  <si>
    <t xml:space="preserve"> CARRIZAL</t>
  </si>
  <si>
    <t xml:space="preserve"> RESTAURACIÓN</t>
  </si>
  <si>
    <t>06547</t>
  </si>
  <si>
    <t>00883</t>
  </si>
  <si>
    <t>02103</t>
  </si>
  <si>
    <t>KILOMETRO 3</t>
  </si>
  <si>
    <t>1401</t>
  </si>
  <si>
    <t>MARÍA TRINIDAD SÁNCHEZ</t>
  </si>
  <si>
    <t xml:space="preserve"> NAGUA</t>
  </si>
  <si>
    <t>02095</t>
  </si>
  <si>
    <t>14SUMP-167</t>
  </si>
  <si>
    <t>02067</t>
  </si>
  <si>
    <t>02203</t>
  </si>
  <si>
    <t>02091</t>
  </si>
  <si>
    <t>02056</t>
  </si>
  <si>
    <t>02176</t>
  </si>
  <si>
    <t>02066</t>
  </si>
  <si>
    <t>02057</t>
  </si>
  <si>
    <t>02085</t>
  </si>
  <si>
    <t>02208</t>
  </si>
  <si>
    <t>FRENITO</t>
  </si>
  <si>
    <t>02069</t>
  </si>
  <si>
    <t>07338</t>
  </si>
  <si>
    <t>02058</t>
  </si>
  <si>
    <t>02090</t>
  </si>
  <si>
    <t>02084</t>
  </si>
  <si>
    <t>07382</t>
  </si>
  <si>
    <t>02098</t>
  </si>
  <si>
    <t>02083</t>
  </si>
  <si>
    <t>02063</t>
  </si>
  <si>
    <t>02210</t>
  </si>
  <si>
    <t>02064</t>
  </si>
  <si>
    <t>07333</t>
  </si>
  <si>
    <t>LICEO ARROYO AL MEDIO</t>
  </si>
  <si>
    <t>02201</t>
  </si>
  <si>
    <t>07325</t>
  </si>
  <si>
    <t>02170</t>
  </si>
  <si>
    <t>EL FACTOR</t>
  </si>
  <si>
    <t>02177</t>
  </si>
  <si>
    <t>02073</t>
  </si>
  <si>
    <t>ALEMANIA</t>
  </si>
  <si>
    <t>14SUMP-168</t>
  </si>
  <si>
    <t>02072</t>
  </si>
  <si>
    <t>02061</t>
  </si>
  <si>
    <t>02068</t>
  </si>
  <si>
    <t>02059</t>
  </si>
  <si>
    <t>CRUCE DEL GUAYABO</t>
  </si>
  <si>
    <t>02052</t>
  </si>
  <si>
    <t>02070</t>
  </si>
  <si>
    <t>11646</t>
  </si>
  <si>
    <t>MERCEDES BELLO EN ARTES</t>
  </si>
  <si>
    <t>07323</t>
  </si>
  <si>
    <t>MERCEDEZ BELLO</t>
  </si>
  <si>
    <t>02178</t>
  </si>
  <si>
    <t>02046</t>
  </si>
  <si>
    <t>02050</t>
  </si>
  <si>
    <t>02047</t>
  </si>
  <si>
    <t>ELISEO GRULLON</t>
  </si>
  <si>
    <t>07330</t>
  </si>
  <si>
    <t>PEDRO MARIA BURGO</t>
  </si>
  <si>
    <t>14SUMP-169</t>
  </si>
  <si>
    <t>MATA BONITA</t>
  </si>
  <si>
    <t>02227</t>
  </si>
  <si>
    <t>02087</t>
  </si>
  <si>
    <t>ARROYO AL MEDIO ABAJO</t>
  </si>
  <si>
    <t>02079</t>
  </si>
  <si>
    <t>CAÑO DE LOS NEGROS</t>
  </si>
  <si>
    <t>02099</t>
  </si>
  <si>
    <t>02075</t>
  </si>
  <si>
    <t>CENTRO EDUCATIVO LOS JENGIBRES</t>
  </si>
  <si>
    <t>02089</t>
  </si>
  <si>
    <t>02092</t>
  </si>
  <si>
    <t>10162</t>
  </si>
  <si>
    <t>LICEO JUAN BOSCH</t>
  </si>
  <si>
    <t>13398</t>
  </si>
  <si>
    <t>EDILIO VALDEZ JEREZ</t>
  </si>
  <si>
    <t>02094</t>
  </si>
  <si>
    <t>02100</t>
  </si>
  <si>
    <t>CAÑO BLANCO</t>
  </si>
  <si>
    <t>02078</t>
  </si>
  <si>
    <t>CAÑO TELOSO</t>
  </si>
  <si>
    <t>02074</t>
  </si>
  <si>
    <t>02101</t>
  </si>
  <si>
    <t>DEMETRIO NORBERTO HENRIQUEZ BOBA</t>
  </si>
  <si>
    <t>02082</t>
  </si>
  <si>
    <t>02086</t>
  </si>
  <si>
    <t>02221</t>
  </si>
  <si>
    <t>07374</t>
  </si>
  <si>
    <t>02113</t>
  </si>
  <si>
    <t>02111</t>
  </si>
  <si>
    <t>02071</t>
  </si>
  <si>
    <t>02116</t>
  </si>
  <si>
    <t>MOLINILLO</t>
  </si>
  <si>
    <t>07335</t>
  </si>
  <si>
    <t>02211</t>
  </si>
  <si>
    <t>07342</t>
  </si>
  <si>
    <t>02114</t>
  </si>
  <si>
    <t>07340</t>
  </si>
  <si>
    <t>07343</t>
  </si>
  <si>
    <t>07337</t>
  </si>
  <si>
    <t>02214</t>
  </si>
  <si>
    <t>02112</t>
  </si>
  <si>
    <t>PESCADERO</t>
  </si>
  <si>
    <t>09774</t>
  </si>
  <si>
    <t>LICEO HUASCAR RAMON VICTORIA JOSE</t>
  </si>
  <si>
    <t>07326</t>
  </si>
  <si>
    <t>MERCEDES BELLO</t>
  </si>
  <si>
    <t>14218</t>
  </si>
  <si>
    <t>14288</t>
  </si>
  <si>
    <t>02108</t>
  </si>
  <si>
    <t>02219</t>
  </si>
  <si>
    <t>02109</t>
  </si>
  <si>
    <t>02104</t>
  </si>
  <si>
    <t>09824</t>
  </si>
  <si>
    <t>02051</t>
  </si>
  <si>
    <t>RIO MAR</t>
  </si>
  <si>
    <t>02209</t>
  </si>
  <si>
    <t>02202</t>
  </si>
  <si>
    <t>02174</t>
  </si>
  <si>
    <t>02223</t>
  </si>
  <si>
    <t>02106</t>
  </si>
  <si>
    <t>02048</t>
  </si>
  <si>
    <t>SAN JOSE DE VILLA</t>
  </si>
  <si>
    <t>02225</t>
  </si>
  <si>
    <t>FAUSTINO MERCEDES CAMILO</t>
  </si>
  <si>
    <t>07357</t>
  </si>
  <si>
    <t>14358</t>
  </si>
  <si>
    <t>EL FACTOR 1</t>
  </si>
  <si>
    <t>07365</t>
  </si>
  <si>
    <t>02222</t>
  </si>
  <si>
    <t>02168</t>
  </si>
  <si>
    <t>10611</t>
  </si>
  <si>
    <t>02175</t>
  </si>
  <si>
    <t>02160</t>
  </si>
  <si>
    <t>NAGUA</t>
  </si>
  <si>
    <t>02115</t>
  </si>
  <si>
    <t>CEJA DEL AGUACATE</t>
  </si>
  <si>
    <t>06SUMG-612</t>
  </si>
  <si>
    <t>02110</t>
  </si>
  <si>
    <t>02217</t>
  </si>
  <si>
    <t>02199</t>
  </si>
  <si>
    <t>02171</t>
  </si>
  <si>
    <t>02162</t>
  </si>
  <si>
    <t>02163</t>
  </si>
  <si>
    <t>02173</t>
  </si>
  <si>
    <t>02200</t>
  </si>
  <si>
    <t>13397</t>
  </si>
  <si>
    <t>INOCENCIO PAREDES SUAREZ</t>
  </si>
  <si>
    <t>07362</t>
  </si>
  <si>
    <t>LICEO EL POZO</t>
  </si>
  <si>
    <t>02169</t>
  </si>
  <si>
    <t>HELECHAR</t>
  </si>
  <si>
    <t>02166</t>
  </si>
  <si>
    <t>02167</t>
  </si>
  <si>
    <t>QUEBRADA FRIA</t>
  </si>
  <si>
    <t>02164</t>
  </si>
  <si>
    <t>02165</t>
  </si>
  <si>
    <t>02224</t>
  </si>
  <si>
    <t>02141</t>
  </si>
  <si>
    <t>1402</t>
  </si>
  <si>
    <t>14SUMG-1403</t>
  </si>
  <si>
    <t xml:space="preserve"> CABRERA</t>
  </si>
  <si>
    <t>02195</t>
  </si>
  <si>
    <t>02155</t>
  </si>
  <si>
    <t>BEJUCO ALAMBRE</t>
  </si>
  <si>
    <t>02159</t>
  </si>
  <si>
    <t>02125</t>
  </si>
  <si>
    <t>02151</t>
  </si>
  <si>
    <t>02133</t>
  </si>
  <si>
    <t>02205</t>
  </si>
  <si>
    <t>PAYITA</t>
  </si>
  <si>
    <t>02129</t>
  </si>
  <si>
    <t>02102</t>
  </si>
  <si>
    <t>02136</t>
  </si>
  <si>
    <t>02150</t>
  </si>
  <si>
    <t>02142</t>
  </si>
  <si>
    <t>02135</t>
  </si>
  <si>
    <t>ANDRES HILARIO</t>
  </si>
  <si>
    <t>02117</t>
  </si>
  <si>
    <t>ARISTIDES FIALLO CABRAL</t>
  </si>
  <si>
    <t>02140</t>
  </si>
  <si>
    <t>02147</t>
  </si>
  <si>
    <t>02126</t>
  </si>
  <si>
    <t>02132</t>
  </si>
  <si>
    <t>02146</t>
  </si>
  <si>
    <t>02131</t>
  </si>
  <si>
    <t>EDUVIGIS BRAVO CASTILLO</t>
  </si>
  <si>
    <t>02130</t>
  </si>
  <si>
    <t>JOBO CLARO</t>
  </si>
  <si>
    <t>02152</t>
  </si>
  <si>
    <t>02139</t>
  </si>
  <si>
    <t>02145</t>
  </si>
  <si>
    <t>02138</t>
  </si>
  <si>
    <t>02118</t>
  </si>
  <si>
    <t>02149</t>
  </si>
  <si>
    <t>02215</t>
  </si>
  <si>
    <t>02119</t>
  </si>
  <si>
    <t>MAXIMO ACOSTA</t>
  </si>
  <si>
    <t>02137</t>
  </si>
  <si>
    <t>02134</t>
  </si>
  <si>
    <t>02120</t>
  </si>
  <si>
    <t>02143</t>
  </si>
  <si>
    <t>02128</t>
  </si>
  <si>
    <t>02124</t>
  </si>
  <si>
    <t>02154</t>
  </si>
  <si>
    <t>SAN JOSE DE PASTRANA</t>
  </si>
  <si>
    <t>07375</t>
  </si>
  <si>
    <t>BAOBA DEL PINAL</t>
  </si>
  <si>
    <t>07354</t>
  </si>
  <si>
    <t>LICEO DOMINGO ANTONIO TEJADA</t>
  </si>
  <si>
    <t>07355</t>
  </si>
  <si>
    <t>LICEO LA CAPILLA</t>
  </si>
  <si>
    <t>07352</t>
  </si>
  <si>
    <t>07345</t>
  </si>
  <si>
    <t>MIGUEL YANGUELA</t>
  </si>
  <si>
    <t>07376</t>
  </si>
  <si>
    <t>07377</t>
  </si>
  <si>
    <t>02194</t>
  </si>
  <si>
    <t>RÍO SAN JUAN</t>
  </si>
  <si>
    <t>02198</t>
  </si>
  <si>
    <t>1403</t>
  </si>
  <si>
    <t>14SUMG-1404</t>
  </si>
  <si>
    <t xml:space="preserve"> RÍO SAN JUAN</t>
  </si>
  <si>
    <t>02183</t>
  </si>
  <si>
    <t>02188</t>
  </si>
  <si>
    <t>02179</t>
  </si>
  <si>
    <t>ANTORCHA DEL FUTURO</t>
  </si>
  <si>
    <t>02189</t>
  </si>
  <si>
    <t>02191</t>
  </si>
  <si>
    <t>02190</t>
  </si>
  <si>
    <t>MATA PUERCOS ABAJO</t>
  </si>
  <si>
    <t>02181</t>
  </si>
  <si>
    <t>07356</t>
  </si>
  <si>
    <t>02192</t>
  </si>
  <si>
    <t>02182</t>
  </si>
  <si>
    <t>02218</t>
  </si>
  <si>
    <t>02193</t>
  </si>
  <si>
    <t>02156</t>
  </si>
  <si>
    <t>02187</t>
  </si>
  <si>
    <t>BOBITA</t>
  </si>
  <si>
    <t>02186</t>
  </si>
  <si>
    <t>CARRASCO</t>
  </si>
  <si>
    <t>02197</t>
  </si>
  <si>
    <t>02185</t>
  </si>
  <si>
    <t>02207</t>
  </si>
  <si>
    <t>02180</t>
  </si>
  <si>
    <t>02184</t>
  </si>
  <si>
    <t>02216</t>
  </si>
  <si>
    <t>07366</t>
  </si>
  <si>
    <t>LICEO ANTORCHA DEL FUTURO</t>
  </si>
  <si>
    <t>1404</t>
  </si>
  <si>
    <t>SAMANÁ</t>
  </si>
  <si>
    <t>02896</t>
  </si>
  <si>
    <t>20SUMG-2001</t>
  </si>
  <si>
    <t xml:space="preserve"> SAMANÁ</t>
  </si>
  <si>
    <t>02928</t>
  </si>
  <si>
    <t>02914</t>
  </si>
  <si>
    <t>02895</t>
  </si>
  <si>
    <t>ELISEO DEMORIZI</t>
  </si>
  <si>
    <t>02905</t>
  </si>
  <si>
    <t>02900</t>
  </si>
  <si>
    <t>02901</t>
  </si>
  <si>
    <t>02923</t>
  </si>
  <si>
    <t>02924</t>
  </si>
  <si>
    <t>02920</t>
  </si>
  <si>
    <t>02929</t>
  </si>
  <si>
    <t>02917</t>
  </si>
  <si>
    <t>02927</t>
  </si>
  <si>
    <t>02902</t>
  </si>
  <si>
    <t>02926</t>
  </si>
  <si>
    <t>02925</t>
  </si>
  <si>
    <t>07803</t>
  </si>
  <si>
    <t>14354</t>
  </si>
  <si>
    <t>ANDREA DE PEÑA</t>
  </si>
  <si>
    <t>07804</t>
  </si>
  <si>
    <t>07805</t>
  </si>
  <si>
    <t>07889</t>
  </si>
  <si>
    <t>LICEO MATUTINO JOSE GABRIEL GARCIA</t>
  </si>
  <si>
    <t xml:space="preserve">14 </t>
  </si>
  <si>
    <t>02910</t>
  </si>
  <si>
    <t>20SUMP-183</t>
  </si>
  <si>
    <t>02913</t>
  </si>
  <si>
    <t>02931</t>
  </si>
  <si>
    <t>02908</t>
  </si>
  <si>
    <t>02975</t>
  </si>
  <si>
    <t>02932</t>
  </si>
  <si>
    <t>02911</t>
  </si>
  <si>
    <t>02940</t>
  </si>
  <si>
    <t>20SUMP-184</t>
  </si>
  <si>
    <t>02945</t>
  </si>
  <si>
    <t>02909</t>
  </si>
  <si>
    <t>02942</t>
  </si>
  <si>
    <t>07789</t>
  </si>
  <si>
    <t>02939</t>
  </si>
  <si>
    <t>02946</t>
  </si>
  <si>
    <t>02938</t>
  </si>
  <si>
    <t>PROF. ESTRELLA MARIA JESURUM BODDEN</t>
  </si>
  <si>
    <t>02943</t>
  </si>
  <si>
    <t>02979</t>
  </si>
  <si>
    <t>02947</t>
  </si>
  <si>
    <t>02941</t>
  </si>
  <si>
    <t>02933</t>
  </si>
  <si>
    <t>02934</t>
  </si>
  <si>
    <t>07795</t>
  </si>
  <si>
    <t>20SUMG-2003</t>
  </si>
  <si>
    <t>02912</t>
  </si>
  <si>
    <t>02980</t>
  </si>
  <si>
    <t>13494</t>
  </si>
  <si>
    <t>JUANA JAVIER DE FERMIN</t>
  </si>
  <si>
    <t>02907</t>
  </si>
  <si>
    <t>07798</t>
  </si>
  <si>
    <t>MANUELA MULLIX FERMIN</t>
  </si>
  <si>
    <t>02974</t>
  </si>
  <si>
    <t>1405</t>
  </si>
  <si>
    <t xml:space="preserve"> SÁNCHEZ</t>
  </si>
  <si>
    <t>02949</t>
  </si>
  <si>
    <t>14365</t>
  </si>
  <si>
    <t>JUANA EVANGELISTA MALOON</t>
  </si>
  <si>
    <t>02950</t>
  </si>
  <si>
    <t>02963</t>
  </si>
  <si>
    <t>09776</t>
  </si>
  <si>
    <t>LAS TERRENAS</t>
  </si>
  <si>
    <t>02968</t>
  </si>
  <si>
    <t>02983</t>
  </si>
  <si>
    <t>02965</t>
  </si>
  <si>
    <t>02948</t>
  </si>
  <si>
    <t>02959</t>
  </si>
  <si>
    <t>02958</t>
  </si>
  <si>
    <t>02954</t>
  </si>
  <si>
    <t>02961</t>
  </si>
  <si>
    <t>02973</t>
  </si>
  <si>
    <t>02960</t>
  </si>
  <si>
    <t>02957</t>
  </si>
  <si>
    <t>14229</t>
  </si>
  <si>
    <t>07820</t>
  </si>
  <si>
    <t>07809</t>
  </si>
  <si>
    <t>07825</t>
  </si>
  <si>
    <t>07814</t>
  </si>
  <si>
    <t>LICEO ROSA CALCAÑO</t>
  </si>
  <si>
    <t>02956</t>
  </si>
  <si>
    <t>02953</t>
  </si>
  <si>
    <t>02955</t>
  </si>
  <si>
    <t>02951</t>
  </si>
  <si>
    <t>02967</t>
  </si>
  <si>
    <t>07836</t>
  </si>
  <si>
    <t>SANTO ESTEBAN RIVERA</t>
  </si>
  <si>
    <t>14571</t>
  </si>
  <si>
    <t>CASA DE LOS NIÑO</t>
  </si>
  <si>
    <t>02969</t>
  </si>
  <si>
    <t>02970</t>
  </si>
  <si>
    <t>02966</t>
  </si>
  <si>
    <t>13364</t>
  </si>
  <si>
    <t>02982</t>
  </si>
  <si>
    <t>02978</t>
  </si>
  <si>
    <t>02972</t>
  </si>
  <si>
    <t>00254</t>
  </si>
  <si>
    <t>1501</t>
  </si>
  <si>
    <t>32SUMG-3256</t>
  </si>
  <si>
    <t>PEDRO BRAND</t>
  </si>
  <si>
    <t>05873</t>
  </si>
  <si>
    <t>INSTITUTO POLITECNICO MAX HENRIQUEZ UREÑA</t>
  </si>
  <si>
    <t>32SUMG-3252</t>
  </si>
  <si>
    <t xml:space="preserve"> LOS ALCARRIZOS</t>
  </si>
  <si>
    <t>00285</t>
  </si>
  <si>
    <t>32SUMG-3253</t>
  </si>
  <si>
    <t>00147</t>
  </si>
  <si>
    <t>13574</t>
  </si>
  <si>
    <t>32SUMG-3257</t>
  </si>
  <si>
    <t>00410</t>
  </si>
  <si>
    <t>ALBERGUE INFANTIL SANTA ROSA DE LIMA</t>
  </si>
  <si>
    <t>13403</t>
  </si>
  <si>
    <t>SANTA FE Y ESPERANZA</t>
  </si>
  <si>
    <t>32SUMG-3251</t>
  </si>
  <si>
    <t>06075</t>
  </si>
  <si>
    <t>EMILIO PRUD´ HOMME</t>
  </si>
  <si>
    <t>32SUMG-3254</t>
  </si>
  <si>
    <t>04849</t>
  </si>
  <si>
    <t>00219</t>
  </si>
  <si>
    <t>32SUMG-3250</t>
  </si>
  <si>
    <t>DISTRITO NACIONAL</t>
  </si>
  <si>
    <t>SANTO DOMINGO DE GUSZMÁN</t>
  </si>
  <si>
    <t>00230</t>
  </si>
  <si>
    <t>00226</t>
  </si>
  <si>
    <t>00222</t>
  </si>
  <si>
    <t>FELIX MARIA DEL MONTE</t>
  </si>
  <si>
    <t>00330</t>
  </si>
  <si>
    <t>00328</t>
  </si>
  <si>
    <t>00224</t>
  </si>
  <si>
    <t>00228</t>
  </si>
  <si>
    <t>00229</t>
  </si>
  <si>
    <t>PABLO NERUDA</t>
  </si>
  <si>
    <t>00348</t>
  </si>
  <si>
    <t>00215</t>
  </si>
  <si>
    <t>JUANA RAMONA ZARZUELA</t>
  </si>
  <si>
    <t>00415</t>
  </si>
  <si>
    <t>MANUEL DEL CABRAL</t>
  </si>
  <si>
    <t>00400</t>
  </si>
  <si>
    <t>13158</t>
  </si>
  <si>
    <t>00332</t>
  </si>
  <si>
    <t>EMMANUEL ESPINAL</t>
  </si>
  <si>
    <t>00349</t>
  </si>
  <si>
    <t>MI BANDERA</t>
  </si>
  <si>
    <t>00399</t>
  </si>
  <si>
    <t>PEDRO MIR</t>
  </si>
  <si>
    <t>00403</t>
  </si>
  <si>
    <t>00350</t>
  </si>
  <si>
    <t>00319</t>
  </si>
  <si>
    <t>04872</t>
  </si>
  <si>
    <t>DOMICIANO MATOS SENA</t>
  </si>
  <si>
    <t>04847</t>
  </si>
  <si>
    <t>NARCISO GONZALEZ</t>
  </si>
  <si>
    <t>00212</t>
  </si>
  <si>
    <t>AMIN ABEL HASBUN</t>
  </si>
  <si>
    <t>00404</t>
  </si>
  <si>
    <t>14125</t>
  </si>
  <si>
    <t>RUDY MARIA COMAS BAUTISTA</t>
  </si>
  <si>
    <t>00151</t>
  </si>
  <si>
    <t>00255</t>
  </si>
  <si>
    <t>00355</t>
  </si>
  <si>
    <t>EDUARDO BRITO</t>
  </si>
  <si>
    <t>10547</t>
  </si>
  <si>
    <t>00256</t>
  </si>
  <si>
    <t>04870</t>
  </si>
  <si>
    <t>00253</t>
  </si>
  <si>
    <t>00290</t>
  </si>
  <si>
    <t>14600</t>
  </si>
  <si>
    <t>FRANCIA MARGARITA AYALA</t>
  </si>
  <si>
    <t>04861</t>
  </si>
  <si>
    <t>FRANCISCO ALBERTO CAAMAÑO DEÑO</t>
  </si>
  <si>
    <t>00004</t>
  </si>
  <si>
    <t>14340</t>
  </si>
  <si>
    <t>13338</t>
  </si>
  <si>
    <t>GABRIELA MISTRAL</t>
  </si>
  <si>
    <t>04862</t>
  </si>
  <si>
    <t>00218</t>
  </si>
  <si>
    <t>04854</t>
  </si>
  <si>
    <t>04856</t>
  </si>
  <si>
    <t>LA OBRA DE DIOS</t>
  </si>
  <si>
    <t>00331</t>
  </si>
  <si>
    <t>MI NUEVA ESPERANZA</t>
  </si>
  <si>
    <t>00216</t>
  </si>
  <si>
    <t>00259</t>
  </si>
  <si>
    <t>SAN JOSE FE Y ALEGRIA</t>
  </si>
  <si>
    <t>05799</t>
  </si>
  <si>
    <t>00396</t>
  </si>
  <si>
    <t>00232</t>
  </si>
  <si>
    <t>00227</t>
  </si>
  <si>
    <t>MANUEL DE JESUS GALVAN</t>
  </si>
  <si>
    <t>00225</t>
  </si>
  <si>
    <t>MANUEL EMILIO JIMENEZ</t>
  </si>
  <si>
    <t>00214</t>
  </si>
  <si>
    <t>05726</t>
  </si>
  <si>
    <t>JOSE MARTI</t>
  </si>
  <si>
    <t>32SUMG-3255</t>
  </si>
  <si>
    <t>09785</t>
  </si>
  <si>
    <t>MANUELA DIEZ</t>
  </si>
  <si>
    <t>00211</t>
  </si>
  <si>
    <t>00359</t>
  </si>
  <si>
    <t>06041</t>
  </si>
  <si>
    <t>FUNDACION DELIA SUAREZ BERRUTTI</t>
  </si>
  <si>
    <t>00213</t>
  </si>
  <si>
    <t>00327</t>
  </si>
  <si>
    <t>PROF. ROGELIO MINAYA POLANCO</t>
  </si>
  <si>
    <t>00333</t>
  </si>
  <si>
    <t>MARTHA</t>
  </si>
  <si>
    <t>13402</t>
  </si>
  <si>
    <t>32SUMP-127</t>
  </si>
  <si>
    <t>14328</t>
  </si>
  <si>
    <t>12965</t>
  </si>
  <si>
    <t>LICEO SECUNDARIO VIRGILIO CASILLA MINAYA</t>
  </si>
  <si>
    <t>13070</t>
  </si>
  <si>
    <t>FUNDACION FE Y ESPERANZA</t>
  </si>
  <si>
    <t>11171</t>
  </si>
  <si>
    <t>NORGE BOTELLO</t>
  </si>
  <si>
    <t>13400</t>
  </si>
  <si>
    <t>00257</t>
  </si>
  <si>
    <t>00291</t>
  </si>
  <si>
    <t>00145</t>
  </si>
  <si>
    <t>00252</t>
  </si>
  <si>
    <t>00148</t>
  </si>
  <si>
    <t>CAMPAMENTO 16 DE AGOSTO</t>
  </si>
  <si>
    <t>00284</t>
  </si>
  <si>
    <t>00258</t>
  </si>
  <si>
    <t>SABANA AL MEDIO</t>
  </si>
  <si>
    <t>00414</t>
  </si>
  <si>
    <t>00150</t>
  </si>
  <si>
    <t>00260</t>
  </si>
  <si>
    <t>00149</t>
  </si>
  <si>
    <t>00146</t>
  </si>
  <si>
    <t>05277</t>
  </si>
  <si>
    <t>MARIA INMACULADA BASICA</t>
  </si>
  <si>
    <t>1502</t>
  </si>
  <si>
    <t>01SUMP-144</t>
  </si>
  <si>
    <t>06309</t>
  </si>
  <si>
    <t>LICEO TECNICO HERMANA  ROSARIO TORRES FE Y ALEGRIA</t>
  </si>
  <si>
    <t>01SUMG-10102</t>
  </si>
  <si>
    <t>05271</t>
  </si>
  <si>
    <t>00419</t>
  </si>
  <si>
    <t>01SUMG-101</t>
  </si>
  <si>
    <t>00079</t>
  </si>
  <si>
    <t>FATIMA - OSCAR SANTANA</t>
  </si>
  <si>
    <t>10776</t>
  </si>
  <si>
    <t>LUZ DE JESUS MATEO RODRIGUEZ</t>
  </si>
  <si>
    <t>00061</t>
  </si>
  <si>
    <t>VARIAS LUCES</t>
  </si>
  <si>
    <t>05282</t>
  </si>
  <si>
    <t>REPUBLICA DE COLOMBIA</t>
  </si>
  <si>
    <t>06310</t>
  </si>
  <si>
    <t>CENTRO DE EXCELENCIA REPUBLICA DE COLOMBIA</t>
  </si>
  <si>
    <t>05407</t>
  </si>
  <si>
    <t>00293</t>
  </si>
  <si>
    <t>HECTOR J. DIAZ</t>
  </si>
  <si>
    <t>01SUMP-110</t>
  </si>
  <si>
    <t>00295</t>
  </si>
  <si>
    <t>UNIDAS 27 DE FEBRERO</t>
  </si>
  <si>
    <t>00043</t>
  </si>
  <si>
    <t>CLUB MAURICIO BAEZ</t>
  </si>
  <si>
    <t>01SUMP-140</t>
  </si>
  <si>
    <t>VILLA JUANA</t>
  </si>
  <si>
    <t>05207</t>
  </si>
  <si>
    <t>LICEO MAURICIO BAEZ</t>
  </si>
  <si>
    <t>00342</t>
  </si>
  <si>
    <t>01SUMG-10101</t>
  </si>
  <si>
    <t>00051</t>
  </si>
  <si>
    <t>REPUBLICA DE HAITI</t>
  </si>
  <si>
    <t>00066</t>
  </si>
  <si>
    <t>REPUBLICA DE HONDURAS</t>
  </si>
  <si>
    <t>05324</t>
  </si>
  <si>
    <t>ORATORIO MARIA  AUXILIADORA</t>
  </si>
  <si>
    <t>SC001</t>
  </si>
  <si>
    <t>CANILLITAS CON DON BOSCO</t>
  </si>
  <si>
    <t>SC009</t>
  </si>
  <si>
    <t>CANILLITAS CON LAURA VICUÑA</t>
  </si>
  <si>
    <t>00063</t>
  </si>
  <si>
    <t>MADRE MAZARELLO</t>
  </si>
  <si>
    <t>00064</t>
  </si>
  <si>
    <t>PARROQUIAL SAN GABRIEL ARCANGEL</t>
  </si>
  <si>
    <t>05344</t>
  </si>
  <si>
    <t>INSTITUTO TECNICO SALESIANO-ITESA</t>
  </si>
  <si>
    <t>10753</t>
  </si>
  <si>
    <t>CENTRO SOCIO EDUCATIVO MADRE ASUNCION</t>
  </si>
  <si>
    <t>00052</t>
  </si>
  <si>
    <t>01SUMP-141</t>
  </si>
  <si>
    <t>00042</t>
  </si>
  <si>
    <t>MOLACO</t>
  </si>
  <si>
    <t>00324</t>
  </si>
  <si>
    <t>HOGAR PITUCA FLORES</t>
  </si>
  <si>
    <t>14525</t>
  </si>
  <si>
    <t>SANTO CURA DE ARS</t>
  </si>
  <si>
    <t>05216</t>
  </si>
  <si>
    <t>00040</t>
  </si>
  <si>
    <t>CLUB DOCE JUEGOS</t>
  </si>
  <si>
    <t>05314</t>
  </si>
  <si>
    <t>CAPILLA NUESTRA SRA. DE LA ALTAGRACIA</t>
  </si>
  <si>
    <t>00062</t>
  </si>
  <si>
    <t>CLUB RAFAEL LEONIDA SOLANO</t>
  </si>
  <si>
    <t>05275</t>
  </si>
  <si>
    <t>MARIA INMACULADA NIVEL MEDIO</t>
  </si>
  <si>
    <t>00065</t>
  </si>
  <si>
    <t>00078</t>
  </si>
  <si>
    <t>VIRGEN DEL CARMEN</t>
  </si>
  <si>
    <t>00067</t>
  </si>
  <si>
    <t>REPUBLICA DE PERU</t>
  </si>
  <si>
    <t>05399</t>
  </si>
  <si>
    <t>00417</t>
  </si>
  <si>
    <t>01SUMG-10106</t>
  </si>
  <si>
    <t>00115</t>
  </si>
  <si>
    <t>05941</t>
  </si>
  <si>
    <t>DIDASCADIUM MARIA DE LA ALTAGRACIA</t>
  </si>
  <si>
    <t>00054</t>
  </si>
  <si>
    <t>PARROQUIAL PAZ Y BIEN</t>
  </si>
  <si>
    <t>00057</t>
  </si>
  <si>
    <t>PERPETUO SOCORRO</t>
  </si>
  <si>
    <t>00058</t>
  </si>
  <si>
    <t>00116</t>
  </si>
  <si>
    <t>00059</t>
  </si>
  <si>
    <t>00049</t>
  </si>
  <si>
    <t>05203</t>
  </si>
  <si>
    <t>PARROQUIAL SAN ELIAS PROFETA</t>
  </si>
  <si>
    <t>00044</t>
  </si>
  <si>
    <t>REPUBLICA DOMINICANA</t>
  </si>
  <si>
    <t>05300</t>
  </si>
  <si>
    <t>POLITECNICO NUESTRA SEÑORA DEL CARMEN</t>
  </si>
  <si>
    <t>06319</t>
  </si>
  <si>
    <t>POLITECNICO SANTA CLARA DE ASIS</t>
  </si>
  <si>
    <t>05270</t>
  </si>
  <si>
    <t>00077</t>
  </si>
  <si>
    <t>DOMINGO SAVIO</t>
  </si>
  <si>
    <t>01SUMP-111</t>
  </si>
  <si>
    <t>00420</t>
  </si>
  <si>
    <t>SANTA FILOMENA FE Y ALEGRIA</t>
  </si>
  <si>
    <t>00418</t>
  </si>
  <si>
    <t>SAN RAFAEL DE LOS GUANDULES</t>
  </si>
  <si>
    <t>13876</t>
  </si>
  <si>
    <t>01SUMP-143</t>
  </si>
  <si>
    <t>00368</t>
  </si>
  <si>
    <t>AIDA CARTAGENA PORTALATIN</t>
  </si>
  <si>
    <t>05589</t>
  </si>
  <si>
    <t>INSTITUTO TECNOLOGICO CARNERAL SANCHA</t>
  </si>
  <si>
    <t>05039</t>
  </si>
  <si>
    <t>01SUMG-10105</t>
  </si>
  <si>
    <t>00308</t>
  </si>
  <si>
    <t>05198</t>
  </si>
  <si>
    <t>GERTRUDIS DE JESUS</t>
  </si>
  <si>
    <t>00041</t>
  </si>
  <si>
    <t>PALACIO ESCOLAR ESPAÑA</t>
  </si>
  <si>
    <t>13903</t>
  </si>
  <si>
    <t>EXCELENCIA LUIS ENCARNACION NOLASCO</t>
  </si>
  <si>
    <t>06313</t>
  </si>
  <si>
    <t>LICEO MANUEL AURELIO TAVAREZ JUSTO</t>
  </si>
  <si>
    <t>00292</t>
  </si>
  <si>
    <t>EMILIO RODRIGUEZ DEMORIZI</t>
  </si>
  <si>
    <t>01SUMP-142</t>
  </si>
  <si>
    <t>00364</t>
  </si>
  <si>
    <t>00055</t>
  </si>
  <si>
    <t>SALOME URENA</t>
  </si>
  <si>
    <t>12903</t>
  </si>
  <si>
    <t>1503</t>
  </si>
  <si>
    <t>01SUMG-106</t>
  </si>
  <si>
    <t>04910</t>
  </si>
  <si>
    <t>EL BUEN PASTOR</t>
  </si>
  <si>
    <t>00021</t>
  </si>
  <si>
    <t>00370</t>
  </si>
  <si>
    <t>00023</t>
  </si>
  <si>
    <t>PADRE VALENTIN SALINERO</t>
  </si>
  <si>
    <t>00018</t>
  </si>
  <si>
    <t>MADAME GERMAINE ROCOUR DE PELLERANO</t>
  </si>
  <si>
    <t>SC018</t>
  </si>
  <si>
    <t>01SUMG-10104</t>
  </si>
  <si>
    <t>00027</t>
  </si>
  <si>
    <t>10453</t>
  </si>
  <si>
    <t>00025</t>
  </si>
  <si>
    <t>ENRIQUE JIMENEZ MOYA</t>
  </si>
  <si>
    <t>05224</t>
  </si>
  <si>
    <t>00360</t>
  </si>
  <si>
    <t>00024</t>
  </si>
  <si>
    <t>05887</t>
  </si>
  <si>
    <t>GENERAL BELISARIO PEGUERO GUERRERO, P.N.</t>
  </si>
  <si>
    <t>05227</t>
  </si>
  <si>
    <t>INSTITUTO TECNOLOGICO UNION PANAMERICANA</t>
  </si>
  <si>
    <t>SC008</t>
  </si>
  <si>
    <t>CASA DE ACOGIDA PASTORAL JUVENIL</t>
  </si>
  <si>
    <t>01SUMG-10103</t>
  </si>
  <si>
    <t>00069</t>
  </si>
  <si>
    <t>CIANI GUARDERIA SAN VICENTE DE PAUL</t>
  </si>
  <si>
    <t>05096</t>
  </si>
  <si>
    <t>05236</t>
  </si>
  <si>
    <t>00071</t>
  </si>
  <si>
    <t>PADRE BILLINI</t>
  </si>
  <si>
    <t>00046</t>
  </si>
  <si>
    <t>REPUBLICA DE PARAGUAY</t>
  </si>
  <si>
    <t>00047</t>
  </si>
  <si>
    <t>REPUBLICA DEL BRASIL</t>
  </si>
  <si>
    <t>05349</t>
  </si>
  <si>
    <t>05247</t>
  </si>
  <si>
    <t>00048</t>
  </si>
  <si>
    <t>REPUBLICA DE CHILE</t>
  </si>
  <si>
    <t>00068</t>
  </si>
  <si>
    <t>REPUBLICA DE URUGUAY</t>
  </si>
  <si>
    <t>05359</t>
  </si>
  <si>
    <t>CENTRO DE EXCELENCIA REPUBLICA DE ARGENTINA</t>
  </si>
  <si>
    <t>05360</t>
  </si>
  <si>
    <t>CENTRO EXCELENCIA SALOME UREÑA</t>
  </si>
  <si>
    <t>05249</t>
  </si>
  <si>
    <t>05150</t>
  </si>
  <si>
    <t>INSTITUTO TECNOLOGICO DE ARTES Y OFICIO</t>
  </si>
  <si>
    <t>1504</t>
  </si>
  <si>
    <t>01SUMG-103</t>
  </si>
  <si>
    <t>05163</t>
  </si>
  <si>
    <t>INSTITUTO POLITECNICO LOS ANGELES CUSTODIOS</t>
  </si>
  <si>
    <t>01SUMG-102</t>
  </si>
  <si>
    <t>00020</t>
  </si>
  <si>
    <t>FRAY RAMON PANE MEDIA</t>
  </si>
  <si>
    <t>01SUMP-136</t>
  </si>
  <si>
    <t>05174</t>
  </si>
  <si>
    <t>01SUMG-104</t>
  </si>
  <si>
    <t>00220</t>
  </si>
  <si>
    <t>00121</t>
  </si>
  <si>
    <t>PUERTO ISABELA</t>
  </si>
  <si>
    <t>14224</t>
  </si>
  <si>
    <t>32SUMG-3258</t>
  </si>
  <si>
    <t>05152</t>
  </si>
  <si>
    <t>INSTITUTO POLITECNICO VICTOR ESTRELLA LIZ</t>
  </si>
  <si>
    <t>01SUMP-112</t>
  </si>
  <si>
    <t>00030</t>
  </si>
  <si>
    <t>ESC. BASICA FIDEL FERRER</t>
  </si>
  <si>
    <t>00387</t>
  </si>
  <si>
    <t>00341</t>
  </si>
  <si>
    <t>00031</t>
  </si>
  <si>
    <t>ESPECIAL DE SANTO DOMINGO</t>
  </si>
  <si>
    <t>00032</t>
  </si>
  <si>
    <t>FRANCISCO ULISES DOMINGUEZ</t>
  </si>
  <si>
    <t>13165</t>
  </si>
  <si>
    <t>NIÑOS CHIRIPEROS CON DON BOSCO (NICHIBOSCO)</t>
  </si>
  <si>
    <t>00131</t>
  </si>
  <si>
    <t>MALAQUIAS GIL</t>
  </si>
  <si>
    <t>00028</t>
  </si>
  <si>
    <t>05137</t>
  </si>
  <si>
    <t>CASA DE LA PROVIDENCIA</t>
  </si>
  <si>
    <t>00033</t>
  </si>
  <si>
    <t>BENITO JUAREZ</t>
  </si>
  <si>
    <t>00036</t>
  </si>
  <si>
    <t>LUIS MANUEL CARABALLO</t>
  </si>
  <si>
    <t>10329</t>
  </si>
  <si>
    <t>00038</t>
  </si>
  <si>
    <t>SAN PABLO APOSTOL</t>
  </si>
  <si>
    <t>00120</t>
  </si>
  <si>
    <t>SANTA MARTHA</t>
  </si>
  <si>
    <t>00371</t>
  </si>
  <si>
    <t>CLUB JUVENTUD EN DESARROLLO</t>
  </si>
  <si>
    <t>01SUMP-113</t>
  </si>
  <si>
    <t>00035</t>
  </si>
  <si>
    <t>00034</t>
  </si>
  <si>
    <t>00123</t>
  </si>
  <si>
    <t>CENTRO EDUCATIVO MARILLAC BASICA</t>
  </si>
  <si>
    <t>00006</t>
  </si>
  <si>
    <t>JOSE BORDAS VALDEZ</t>
  </si>
  <si>
    <t>01SUMP-135</t>
  </si>
  <si>
    <t>00231</t>
  </si>
  <si>
    <t>MI SEGUNDO HOGAR</t>
  </si>
  <si>
    <t>12713</t>
  </si>
  <si>
    <t>BASICA RENOVACION</t>
  </si>
  <si>
    <t>00007</t>
  </si>
  <si>
    <t>REPUBLICA DE COSTA RICA</t>
  </si>
  <si>
    <t>01SUMP-137</t>
  </si>
  <si>
    <t>05600</t>
  </si>
  <si>
    <t>MARILLAC - MEDIA JORNADA EXTENDIDA</t>
  </si>
  <si>
    <t>14598</t>
  </si>
  <si>
    <t>00289</t>
  </si>
  <si>
    <t>14599</t>
  </si>
  <si>
    <t>00119</t>
  </si>
  <si>
    <t>ARUBA</t>
  </si>
  <si>
    <t>00129</t>
  </si>
  <si>
    <t>00128</t>
  </si>
  <si>
    <t>00005</t>
  </si>
  <si>
    <t>00288</t>
  </si>
  <si>
    <t>00357</t>
  </si>
  <si>
    <t>PERANTUEN</t>
  </si>
  <si>
    <t>00379</t>
  </si>
  <si>
    <t>00421</t>
  </si>
  <si>
    <t>SALESIANA SAN JOSE</t>
  </si>
  <si>
    <t>01SUMG-107</t>
  </si>
  <si>
    <t>00022</t>
  </si>
  <si>
    <t>00235</t>
  </si>
  <si>
    <t>01SUMG-108</t>
  </si>
  <si>
    <t>11715</t>
  </si>
  <si>
    <t>POLITECNICO PABRE BARTOLOME VEGH</t>
  </si>
  <si>
    <t>32SUMP-130</t>
  </si>
  <si>
    <t>00329</t>
  </si>
  <si>
    <t>14332</t>
  </si>
  <si>
    <t>00124</t>
  </si>
  <si>
    <t>13560</t>
  </si>
  <si>
    <t>LICEO PROF. PEDRO APONTE</t>
  </si>
  <si>
    <t>32SUMG-206</t>
  </si>
  <si>
    <t>00014</t>
  </si>
  <si>
    <t>00012</t>
  </si>
  <si>
    <t>00013</t>
  </si>
  <si>
    <t>CLUB 16 DE AGOSTO</t>
  </si>
  <si>
    <t>00110</t>
  </si>
  <si>
    <t>CLUB FRANCISCO A. CAAMAÑO DEÑO</t>
  </si>
  <si>
    <t>00111</t>
  </si>
  <si>
    <t>HERRERA</t>
  </si>
  <si>
    <t>00113</t>
  </si>
  <si>
    <t>VEDRUNA</t>
  </si>
  <si>
    <t>05010</t>
  </si>
  <si>
    <t>LA HORA DE DIOS</t>
  </si>
  <si>
    <t>00009</t>
  </si>
  <si>
    <t>BARBADOS</t>
  </si>
  <si>
    <t>00015</t>
  </si>
  <si>
    <t>CRISTOBALINA BATISTA TAVAREZ - HERRERA</t>
  </si>
  <si>
    <t>00010</t>
  </si>
  <si>
    <t>00112</t>
  </si>
  <si>
    <t>00008</t>
  </si>
  <si>
    <t>04983</t>
  </si>
  <si>
    <t>PROYECTO INTEGRADO COMUNITARIO</t>
  </si>
  <si>
    <t>00011</t>
  </si>
  <si>
    <t>RENOVACION</t>
  </si>
  <si>
    <t>00286</t>
  </si>
  <si>
    <t>32SUMG-207</t>
  </si>
  <si>
    <t>05874</t>
  </si>
  <si>
    <t>SALESIANO SAN JOSE</t>
  </si>
  <si>
    <t>14228</t>
  </si>
  <si>
    <t>14227</t>
  </si>
  <si>
    <t>LICEO MARIA TERESA QUIDIELLO DE CASTILLO</t>
  </si>
  <si>
    <t>14768</t>
  </si>
  <si>
    <t>00398</t>
  </si>
  <si>
    <t>32SUMP-124</t>
  </si>
  <si>
    <t>09238</t>
  </si>
  <si>
    <t>00003</t>
  </si>
  <si>
    <t>00351</t>
  </si>
  <si>
    <t>00352</t>
  </si>
  <si>
    <t>00409</t>
  </si>
  <si>
    <t>32SUMP-123</t>
  </si>
  <si>
    <t>04951</t>
  </si>
  <si>
    <t>POLITECNICO MADRE RAFAELA YBARRA</t>
  </si>
  <si>
    <t>00321</t>
  </si>
  <si>
    <t>JARDIN INFANTIL AMOR DE DIOS</t>
  </si>
  <si>
    <t>32SUMP-126</t>
  </si>
  <si>
    <t>00242</t>
  </si>
  <si>
    <t>ESTEBAN MARTINEZ</t>
  </si>
  <si>
    <t>32SUMP-128</t>
  </si>
  <si>
    <t>11008</t>
  </si>
  <si>
    <t>MILAGROS DE AMOR</t>
  </si>
  <si>
    <t>00372</t>
  </si>
  <si>
    <t>VILLA NAZARETH</t>
  </si>
  <si>
    <t>00016</t>
  </si>
  <si>
    <t>RAFAELA SANTAELLA</t>
  </si>
  <si>
    <t>00397</t>
  </si>
  <si>
    <t>CAFE CON LECHE</t>
  </si>
  <si>
    <t>06180</t>
  </si>
  <si>
    <t>00326</t>
  </si>
  <si>
    <t>BUENAS NUEVAS</t>
  </si>
  <si>
    <t>LOS ALCARRIZOS</t>
  </si>
  <si>
    <t>04892</t>
  </si>
  <si>
    <t>00233</t>
  </si>
  <si>
    <t>ANTIGUA Y BARBUDA</t>
  </si>
  <si>
    <t>14329</t>
  </si>
  <si>
    <t>SC022</t>
  </si>
  <si>
    <t>00238</t>
  </si>
  <si>
    <t>JAMAICA</t>
  </si>
  <si>
    <t>00221</t>
  </si>
  <si>
    <t>00365</t>
  </si>
  <si>
    <t>00234</t>
  </si>
  <si>
    <t>11550</t>
  </si>
  <si>
    <t>14570</t>
  </si>
  <si>
    <t>GENERAL JOSE DE SAN MARTIN</t>
  </si>
  <si>
    <t>00132</t>
  </si>
  <si>
    <t>ANIBAL PONCE</t>
  </si>
  <si>
    <t>00322</t>
  </si>
  <si>
    <t>00017</t>
  </si>
  <si>
    <t>FRANCISCO JAVIER BILLINI</t>
  </si>
  <si>
    <t>05016</t>
  </si>
  <si>
    <t>INSTITUTO DE AYUDA AL SORDO SANTA ROSA</t>
  </si>
  <si>
    <t>05875</t>
  </si>
  <si>
    <t>PADRE VICENTE YABAR</t>
  </si>
  <si>
    <t>00019</t>
  </si>
  <si>
    <t>REPUBLICA DE GUATEMALA - ANEXA</t>
  </si>
  <si>
    <t>00125</t>
  </si>
  <si>
    <t>VICTOR GARRIDO</t>
  </si>
  <si>
    <t>13961</t>
  </si>
  <si>
    <t>PAULA MONTAL</t>
  </si>
  <si>
    <t>10456</t>
  </si>
  <si>
    <t>32SUMP-131</t>
  </si>
  <si>
    <t>00287</t>
  </si>
  <si>
    <t>HOGAR MIRAMAR</t>
  </si>
  <si>
    <t>00002</t>
  </si>
  <si>
    <t>00109</t>
  </si>
  <si>
    <t>32SUMP-125</t>
  </si>
  <si>
    <t>00114</t>
  </si>
  <si>
    <t>15641</t>
  </si>
  <si>
    <t>BASICA LAS MALVINAS</t>
  </si>
  <si>
    <t>00237</t>
  </si>
  <si>
    <t>01SUMG-109</t>
  </si>
  <si>
    <t>00240</t>
  </si>
  <si>
    <t>CONRADO MIESES</t>
  </si>
  <si>
    <t>05767</t>
  </si>
  <si>
    <t>00130</t>
  </si>
  <si>
    <t>NICOLAS UREÑA DE MENDOZA</t>
  </si>
  <si>
    <t>00343</t>
  </si>
  <si>
    <t>00236</t>
  </si>
  <si>
    <t>00239</t>
  </si>
  <si>
    <t>13349</t>
  </si>
  <si>
    <t>05762</t>
  </si>
  <si>
    <t>POLITECNICO LAS AMERICAS</t>
  </si>
  <si>
    <t>03822</t>
  </si>
  <si>
    <t>16</t>
  </si>
  <si>
    <t>1601</t>
  </si>
  <si>
    <t>24SUMG-2401</t>
  </si>
  <si>
    <t>SÁNCHEZ RAMÍREZ</t>
  </si>
  <si>
    <t xml:space="preserve"> COTUÍ</t>
  </si>
  <si>
    <t>03664</t>
  </si>
  <si>
    <t>JUAN SANCHEZ RAMIREZ</t>
  </si>
  <si>
    <t>03815</t>
  </si>
  <si>
    <t>03691</t>
  </si>
  <si>
    <t>03706</t>
  </si>
  <si>
    <t>DON MIGUEL</t>
  </si>
  <si>
    <t>BABARI</t>
  </si>
  <si>
    <t>03711</t>
  </si>
  <si>
    <t>03707</t>
  </si>
  <si>
    <t>03712</t>
  </si>
  <si>
    <t>CHACUEY ABAJO</t>
  </si>
  <si>
    <t>03817</t>
  </si>
  <si>
    <t>03793</t>
  </si>
  <si>
    <t>PLATANAL</t>
  </si>
  <si>
    <t>03705</t>
  </si>
  <si>
    <t>MATIAS</t>
  </si>
  <si>
    <t>03704</t>
  </si>
  <si>
    <t>08441</t>
  </si>
  <si>
    <t>LICEO PROF. ROBERTO CAMILO RECIO</t>
  </si>
  <si>
    <t>03813</t>
  </si>
  <si>
    <t>03716</t>
  </si>
  <si>
    <t>03660</t>
  </si>
  <si>
    <t>03663</t>
  </si>
  <si>
    <t>ANTIGUO LICEO</t>
  </si>
  <si>
    <t>03720</t>
  </si>
  <si>
    <t>03692</t>
  </si>
  <si>
    <t>03661</t>
  </si>
  <si>
    <t>03662</t>
  </si>
  <si>
    <t>03659</t>
  </si>
  <si>
    <t>03791</t>
  </si>
  <si>
    <t>SAN MARTIN</t>
  </si>
  <si>
    <t>09965</t>
  </si>
  <si>
    <t>LICEO JOSE ADON ADAMES ABREU</t>
  </si>
  <si>
    <t>08400</t>
  </si>
  <si>
    <t>POLITECNICO JUAN SANCHEZ RAMIREZ</t>
  </si>
  <si>
    <t>03794</t>
  </si>
  <si>
    <t>AMOR Y PROGRESO</t>
  </si>
  <si>
    <t>03819</t>
  </si>
  <si>
    <t>MARTIN MATIAS SUAZO</t>
  </si>
  <si>
    <t>LA MATA</t>
  </si>
  <si>
    <t>03768</t>
  </si>
  <si>
    <t>24SUMP-202</t>
  </si>
  <si>
    <t>03778</t>
  </si>
  <si>
    <t>03784</t>
  </si>
  <si>
    <t>03820</t>
  </si>
  <si>
    <t>JUAN ANTONIO MOTA DOMINGUEZ</t>
  </si>
  <si>
    <t>03821</t>
  </si>
  <si>
    <t>03816</t>
  </si>
  <si>
    <t>03770</t>
  </si>
  <si>
    <t>03765</t>
  </si>
  <si>
    <t>03769</t>
  </si>
  <si>
    <t>03767</t>
  </si>
  <si>
    <t>03810</t>
  </si>
  <si>
    <t>AMOR Y PAZ</t>
  </si>
  <si>
    <t>03787</t>
  </si>
  <si>
    <t>03789</t>
  </si>
  <si>
    <t>08440</t>
  </si>
  <si>
    <t>LICEO FELLO SANTOS</t>
  </si>
  <si>
    <t>24SUMP-40</t>
  </si>
  <si>
    <t>03788</t>
  </si>
  <si>
    <t>03687</t>
  </si>
  <si>
    <t>24SUMG-2402</t>
  </si>
  <si>
    <t>03800</t>
  </si>
  <si>
    <t>03727</t>
  </si>
  <si>
    <t>ARROYO VUELTA</t>
  </si>
  <si>
    <t>03685</t>
  </si>
  <si>
    <t>03686</t>
  </si>
  <si>
    <t>ZAMBRANA ABAJO</t>
  </si>
  <si>
    <t>03723</t>
  </si>
  <si>
    <t>03721</t>
  </si>
  <si>
    <t>GUARDIANON</t>
  </si>
  <si>
    <t>03680</t>
  </si>
  <si>
    <t>03803</t>
  </si>
  <si>
    <t>03699</t>
  </si>
  <si>
    <t>03799</t>
  </si>
  <si>
    <t>03678</t>
  </si>
  <si>
    <t>03683</t>
  </si>
  <si>
    <t>03694</t>
  </si>
  <si>
    <t>03801</t>
  </si>
  <si>
    <t>SABANA DEL REY</t>
  </si>
  <si>
    <t>03693</t>
  </si>
  <si>
    <t>ZAMBRANA ARRIBA</t>
  </si>
  <si>
    <t>03701</t>
  </si>
  <si>
    <t>VILLA RAZA</t>
  </si>
  <si>
    <t>03726</t>
  </si>
  <si>
    <t>03679</t>
  </si>
  <si>
    <t>04897</t>
  </si>
  <si>
    <t>03717</t>
  </si>
  <si>
    <t>COLONIA JUAN SANCHEZ RAMIREZ</t>
  </si>
  <si>
    <t>03790</t>
  </si>
  <si>
    <t>03689</t>
  </si>
  <si>
    <t>03719</t>
  </si>
  <si>
    <t>03811</t>
  </si>
  <si>
    <t>JIMINILLO</t>
  </si>
  <si>
    <t>03818</t>
  </si>
  <si>
    <t>03722</t>
  </si>
  <si>
    <t>14379</t>
  </si>
  <si>
    <t>03703</t>
  </si>
  <si>
    <t>03688</t>
  </si>
  <si>
    <t>LIMON ARRIBA</t>
  </si>
  <si>
    <t>03715</t>
  </si>
  <si>
    <t>RINCON LOS HATOS</t>
  </si>
  <si>
    <t>03702</t>
  </si>
  <si>
    <t>03700</t>
  </si>
  <si>
    <t>14232</t>
  </si>
  <si>
    <t>03684</t>
  </si>
  <si>
    <t>TOJIN</t>
  </si>
  <si>
    <t>03709</t>
  </si>
  <si>
    <t>03682</t>
  </si>
  <si>
    <t>03725</t>
  </si>
  <si>
    <t>11857</t>
  </si>
  <si>
    <t>LICEO JIBE</t>
  </si>
  <si>
    <t>03718</t>
  </si>
  <si>
    <t>03665</t>
  </si>
  <si>
    <t>03814</t>
  </si>
  <si>
    <t>ISIDORA OTAÑEZ PEREZ</t>
  </si>
  <si>
    <t>04921</t>
  </si>
  <si>
    <t>VALENTINA HERRERA</t>
  </si>
  <si>
    <t>24SUMP-39</t>
  </si>
  <si>
    <t>COTUÍ</t>
  </si>
  <si>
    <t>08433</t>
  </si>
  <si>
    <t>LICEO DR. MIGUEL ANGEL GARCIA VILORIA</t>
  </si>
  <si>
    <t>03764</t>
  </si>
  <si>
    <t>03696</t>
  </si>
  <si>
    <t>28SUMP-199</t>
  </si>
  <si>
    <t>03690</t>
  </si>
  <si>
    <t>08464</t>
  </si>
  <si>
    <t>MARIA DOLORES VELASQUEZ ROMERO</t>
  </si>
  <si>
    <t>04887</t>
  </si>
  <si>
    <t>PEDRO MARIA PAULINO VASQUEZ</t>
  </si>
  <si>
    <t>08428</t>
  </si>
  <si>
    <t>LICEO LA ROMANA</t>
  </si>
  <si>
    <t>1602</t>
  </si>
  <si>
    <t>24SUMP-201</t>
  </si>
  <si>
    <t>03795</t>
  </si>
  <si>
    <t>03755</t>
  </si>
  <si>
    <t>03759</t>
  </si>
  <si>
    <t>03758</t>
  </si>
  <si>
    <t>FANTINO</t>
  </si>
  <si>
    <t>10498</t>
  </si>
  <si>
    <t>03798</t>
  </si>
  <si>
    <t>08429</t>
  </si>
  <si>
    <t>03777</t>
  </si>
  <si>
    <t>03779</t>
  </si>
  <si>
    <t>03782</t>
  </si>
  <si>
    <t>03786</t>
  </si>
  <si>
    <t>BASICA LAS CANAS</t>
  </si>
  <si>
    <t>03766</t>
  </si>
  <si>
    <t>08462</t>
  </si>
  <si>
    <t>RAFAEL ANTONIO REYES</t>
  </si>
  <si>
    <t>03774</t>
  </si>
  <si>
    <t>03797</t>
  </si>
  <si>
    <t>03773</t>
  </si>
  <si>
    <t>03808</t>
  </si>
  <si>
    <t>03785</t>
  </si>
  <si>
    <t>03775</t>
  </si>
  <si>
    <t>03780</t>
  </si>
  <si>
    <t>LOS CONOCONES</t>
  </si>
  <si>
    <t>03776</t>
  </si>
  <si>
    <t>03783</t>
  </si>
  <si>
    <t>08465</t>
  </si>
  <si>
    <t>03746</t>
  </si>
  <si>
    <t>BASICA PADRE FANTINO</t>
  </si>
  <si>
    <t>24SUMP-189</t>
  </si>
  <si>
    <t xml:space="preserve"> FANTINO</t>
  </si>
  <si>
    <t>03745</t>
  </si>
  <si>
    <t>EMILIANO ESPAILLAT</t>
  </si>
  <si>
    <t>08470</t>
  </si>
  <si>
    <t>LICEO TV CENTRO</t>
  </si>
  <si>
    <t>24SUMP-190</t>
  </si>
  <si>
    <t>03757</t>
  </si>
  <si>
    <t>EL CAN</t>
  </si>
  <si>
    <t>03753</t>
  </si>
  <si>
    <t>PATRIA NUEVA</t>
  </si>
  <si>
    <t>03754</t>
  </si>
  <si>
    <t>03749</t>
  </si>
  <si>
    <t>03752</t>
  </si>
  <si>
    <t>03748</t>
  </si>
  <si>
    <t>03747</t>
  </si>
  <si>
    <t>03756</t>
  </si>
  <si>
    <t>03751</t>
  </si>
  <si>
    <t>08424</t>
  </si>
  <si>
    <t>03750</t>
  </si>
  <si>
    <t>03668</t>
  </si>
  <si>
    <t>CASCAJAL</t>
  </si>
  <si>
    <t>03670</t>
  </si>
  <si>
    <t>03672</t>
  </si>
  <si>
    <t>03792</t>
  </si>
  <si>
    <t>ARROYO LAJA</t>
  </si>
  <si>
    <t>03807</t>
  </si>
  <si>
    <t>03675</t>
  </si>
  <si>
    <t>03676</t>
  </si>
  <si>
    <t>LOMA DE COMEDERO</t>
  </si>
  <si>
    <t>03669</t>
  </si>
  <si>
    <t>03674</t>
  </si>
  <si>
    <t>03677</t>
  </si>
  <si>
    <t>03671</t>
  </si>
  <si>
    <t>03667</t>
  </si>
  <si>
    <t>03673</t>
  </si>
  <si>
    <t>03666</t>
  </si>
  <si>
    <t>08455</t>
  </si>
  <si>
    <t>LIC. LA PRESENTACION FE Y ALEGGRIA</t>
  </si>
  <si>
    <t>08403</t>
  </si>
  <si>
    <t>LICEO FRANCISCO CASSO</t>
  </si>
  <si>
    <t>03781</t>
  </si>
  <si>
    <t>08442</t>
  </si>
  <si>
    <t>LIC. JUAN FRANCISCO ALFONSECA</t>
  </si>
  <si>
    <t>24SUMP-200</t>
  </si>
  <si>
    <t>03771</t>
  </si>
  <si>
    <t>03772</t>
  </si>
  <si>
    <t>PROYECTO AGRARIO</t>
  </si>
  <si>
    <t>08421</t>
  </si>
  <si>
    <t>1603</t>
  </si>
  <si>
    <t>24SUMG-2403</t>
  </si>
  <si>
    <t xml:space="preserve"> CEVICOS</t>
  </si>
  <si>
    <t>08430</t>
  </si>
  <si>
    <t>LIC. SOCORRO DEL ROSARIO SANCHEZ</t>
  </si>
  <si>
    <t>08412</t>
  </si>
  <si>
    <t>LICEO FERNANDO ARTURO DE MERIÑO</t>
  </si>
  <si>
    <t>SABANA GRANDE DE BOYÁ</t>
  </si>
  <si>
    <t>CEVICOS</t>
  </si>
  <si>
    <t>03737</t>
  </si>
  <si>
    <t>08419</t>
  </si>
  <si>
    <t>03763</t>
  </si>
  <si>
    <t>03736</t>
  </si>
  <si>
    <t>JABONICO</t>
  </si>
  <si>
    <t>03724</t>
  </si>
  <si>
    <t>03741</t>
  </si>
  <si>
    <t>03744</t>
  </si>
  <si>
    <t>03728</t>
  </si>
  <si>
    <t>NARCISO ALBERTI</t>
  </si>
  <si>
    <t>03742</t>
  </si>
  <si>
    <t>03804</t>
  </si>
  <si>
    <t>03734</t>
  </si>
  <si>
    <t>BATEY DOÑA MARIA</t>
  </si>
  <si>
    <t>03809</t>
  </si>
  <si>
    <t>ENEMESIO PEÑA</t>
  </si>
  <si>
    <t>03740</t>
  </si>
  <si>
    <t>03733</t>
  </si>
  <si>
    <t>03762</t>
  </si>
  <si>
    <t>03806</t>
  </si>
  <si>
    <t>03735</t>
  </si>
  <si>
    <t>08473</t>
  </si>
  <si>
    <t>03713</t>
  </si>
  <si>
    <t>03802</t>
  </si>
  <si>
    <t>03714</t>
  </si>
  <si>
    <t>08408</t>
  </si>
  <si>
    <t>04384</t>
  </si>
  <si>
    <t>BENITO ROSARIO ALBERTO</t>
  </si>
  <si>
    <t>1604</t>
  </si>
  <si>
    <t>28SUMG-2801</t>
  </si>
  <si>
    <t>MONSEÑOR NOUEL</t>
  </si>
  <si>
    <t>BONAO</t>
  </si>
  <si>
    <t>09092</t>
  </si>
  <si>
    <t>ESPECIAL DE BONAO</t>
  </si>
  <si>
    <t>04387</t>
  </si>
  <si>
    <t>04470</t>
  </si>
  <si>
    <t>NUESTRA SEÑORA DE GUADALUPE</t>
  </si>
  <si>
    <t>04382</t>
  </si>
  <si>
    <t>PEDRO ANTONIO BOBEA</t>
  </si>
  <si>
    <t>04386</t>
  </si>
  <si>
    <t>MANUEL AYBAR</t>
  </si>
  <si>
    <t>14372</t>
  </si>
  <si>
    <t>MARIA ALTAGRACIA RUSSO</t>
  </si>
  <si>
    <t>09020</t>
  </si>
  <si>
    <t>LOS HEROES</t>
  </si>
  <si>
    <t>04427</t>
  </si>
  <si>
    <t>FRANCISCO ANTONIO BATISTA G.</t>
  </si>
  <si>
    <t>28SUMG-2802</t>
  </si>
  <si>
    <t>04383</t>
  </si>
  <si>
    <t>09028</t>
  </si>
  <si>
    <t>GETSEMANI</t>
  </si>
  <si>
    <t>04482</t>
  </si>
  <si>
    <t>04414</t>
  </si>
  <si>
    <t>04415</t>
  </si>
  <si>
    <t>14375</t>
  </si>
  <si>
    <t>PROF. FANNY PIMENTEL</t>
  </si>
  <si>
    <t>04433</t>
  </si>
  <si>
    <t>09021</t>
  </si>
  <si>
    <t>09099</t>
  </si>
  <si>
    <t>JOSE DELIO GUZMAN</t>
  </si>
  <si>
    <t>04416</t>
  </si>
  <si>
    <t>28SUMP-200</t>
  </si>
  <si>
    <t>04451</t>
  </si>
  <si>
    <t>1605</t>
  </si>
  <si>
    <t>28SUMG-2803</t>
  </si>
  <si>
    <t xml:space="preserve"> PIEDRA BLANCA</t>
  </si>
  <si>
    <t>04488</t>
  </si>
  <si>
    <t>04435</t>
  </si>
  <si>
    <t>04450</t>
  </si>
  <si>
    <t>04460</t>
  </si>
  <si>
    <t>04486</t>
  </si>
  <si>
    <t>JOSEFA HERRERA</t>
  </si>
  <si>
    <t>04465</t>
  </si>
  <si>
    <t>12543</t>
  </si>
  <si>
    <t>LEONIDAS ACOSTA UREÑA</t>
  </si>
  <si>
    <t>04453</t>
  </si>
  <si>
    <t>04462</t>
  </si>
  <si>
    <t>MIREYA CESSE DE TEJADA</t>
  </si>
  <si>
    <t>04469</t>
  </si>
  <si>
    <t>V CENTENARIO</t>
  </si>
  <si>
    <t>04459</t>
  </si>
  <si>
    <t>ZENAIDA VICENTE GARCIA</t>
  </si>
  <si>
    <t>04449</t>
  </si>
  <si>
    <t>AMBROSINA RAMIREZ DE ABAD</t>
  </si>
  <si>
    <t>09071</t>
  </si>
  <si>
    <t>POLITECNICO SALOME UREÑA</t>
  </si>
  <si>
    <t>04471</t>
  </si>
  <si>
    <t>04463</t>
  </si>
  <si>
    <t>04452</t>
  </si>
  <si>
    <t>04458</t>
  </si>
  <si>
    <t>14438</t>
  </si>
  <si>
    <t>LICEO SALOME UREÑA</t>
  </si>
  <si>
    <t>09080</t>
  </si>
  <si>
    <t>PEDRO OLIVAREZ DIAZ</t>
  </si>
  <si>
    <t>04480</t>
  </si>
  <si>
    <t>04473</t>
  </si>
  <si>
    <t>04443</t>
  </si>
  <si>
    <t>04487</t>
  </si>
  <si>
    <t>04448</t>
  </si>
  <si>
    <t>04495</t>
  </si>
  <si>
    <t>04485</t>
  </si>
  <si>
    <t>09090</t>
  </si>
  <si>
    <t>04494</t>
  </si>
  <si>
    <t>04444</t>
  </si>
  <si>
    <t>04445</t>
  </si>
  <si>
    <t>04447</t>
  </si>
  <si>
    <t>09686</t>
  </si>
  <si>
    <t>04479</t>
  </si>
  <si>
    <t>09079</t>
  </si>
  <si>
    <t>LICEO CACIQUE DON FRANCISCO BONAO</t>
  </si>
  <si>
    <t>04474</t>
  </si>
  <si>
    <t>04464</t>
  </si>
  <si>
    <t>13358</t>
  </si>
  <si>
    <t>04442</t>
  </si>
  <si>
    <t>09064</t>
  </si>
  <si>
    <t>09065</t>
  </si>
  <si>
    <t xml:space="preserve">POLITECNICO PEDRO FRANCISCO BONO </t>
  </si>
  <si>
    <t>14439</t>
  </si>
  <si>
    <t>POLITECNICO PEDRO FRANCISCO BONO 2</t>
  </si>
  <si>
    <t>YAMASÁ</t>
  </si>
  <si>
    <t>04385</t>
  </si>
  <si>
    <t>SEBASTIAN PAREDES</t>
  </si>
  <si>
    <t>1606</t>
  </si>
  <si>
    <t>28SUMG-2805</t>
  </si>
  <si>
    <t>04904</t>
  </si>
  <si>
    <t>CRISPINA MARIA VILLAS</t>
  </si>
  <si>
    <t>28SUMG-2804</t>
  </si>
  <si>
    <t>04437</t>
  </si>
  <si>
    <t>04432</t>
  </si>
  <si>
    <t>04483</t>
  </si>
  <si>
    <t>04429</t>
  </si>
  <si>
    <t>04877</t>
  </si>
  <si>
    <t>LA TRINITARIA</t>
  </si>
  <si>
    <t>04430</t>
  </si>
  <si>
    <t>04434</t>
  </si>
  <si>
    <t>11088</t>
  </si>
  <si>
    <t>CENTRO EDUCATIVO SIMON RODRIGUEZ</t>
  </si>
  <si>
    <t>04903</t>
  </si>
  <si>
    <t>RAFAEL TOMAS DIAZ ARIAS</t>
  </si>
  <si>
    <t>04438</t>
  </si>
  <si>
    <t>04428</t>
  </si>
  <si>
    <t>14384</t>
  </si>
  <si>
    <t>LICEO PROF. ALEJANDRO GOMERA</t>
  </si>
  <si>
    <t>14498</t>
  </si>
  <si>
    <t>14381</t>
  </si>
  <si>
    <t>04409</t>
  </si>
  <si>
    <t>CERCADILLO</t>
  </si>
  <si>
    <t>04402</t>
  </si>
  <si>
    <t>04413</t>
  </si>
  <si>
    <t>04411</t>
  </si>
  <si>
    <t>04491</t>
  </si>
  <si>
    <t>04401</t>
  </si>
  <si>
    <t>BIENVENIDO DEL CASTILLO</t>
  </si>
  <si>
    <t>04389</t>
  </si>
  <si>
    <t>04403</t>
  </si>
  <si>
    <t>04391</t>
  </si>
  <si>
    <t>04426</t>
  </si>
  <si>
    <t>04481</t>
  </si>
  <si>
    <t>09046</t>
  </si>
  <si>
    <t>04405</t>
  </si>
  <si>
    <t>PADRE BETANCOURT</t>
  </si>
  <si>
    <t>04398</t>
  </si>
  <si>
    <t>04489</t>
  </si>
  <si>
    <t>04406</t>
  </si>
  <si>
    <t>04484</t>
  </si>
  <si>
    <t>ESC. MARCELINO VEGA</t>
  </si>
  <si>
    <t>04412</t>
  </si>
  <si>
    <t>04399</t>
  </si>
  <si>
    <t>04410</t>
  </si>
  <si>
    <t>09051</t>
  </si>
  <si>
    <t>09101</t>
  </si>
  <si>
    <t>13523</t>
  </si>
  <si>
    <t>14383</t>
  </si>
  <si>
    <t>15310</t>
  </si>
  <si>
    <t>NIEVES PENA DE GUTIERREZ</t>
  </si>
  <si>
    <t>04393</t>
  </si>
  <si>
    <t>ANA CEARA Y LUNA</t>
  </si>
  <si>
    <t>28SUMP-201</t>
  </si>
  <si>
    <t>04493</t>
  </si>
  <si>
    <t>04431</t>
  </si>
  <si>
    <t>10502</t>
  </si>
  <si>
    <t>1701</t>
  </si>
  <si>
    <t>FERNANDO ARTURO DE MERIÑO</t>
  </si>
  <si>
    <t>04642</t>
  </si>
  <si>
    <t>29SUMG-2904</t>
  </si>
  <si>
    <t>04726</t>
  </si>
  <si>
    <t>09147</t>
  </si>
  <si>
    <t>04667</t>
  </si>
  <si>
    <t>04669</t>
  </si>
  <si>
    <t>10525</t>
  </si>
  <si>
    <t>09189</t>
  </si>
  <si>
    <t>04645</t>
  </si>
  <si>
    <t>PANTOITA</t>
  </si>
  <si>
    <t>04739</t>
  </si>
  <si>
    <t>ISABEL MARTINEZ</t>
  </si>
  <si>
    <t>04670</t>
  </si>
  <si>
    <t>04643</t>
  </si>
  <si>
    <t>04899</t>
  </si>
  <si>
    <t>09196</t>
  </si>
  <si>
    <t>04648</t>
  </si>
  <si>
    <t>JAGUA ABAJO</t>
  </si>
  <si>
    <t>04632</t>
  </si>
  <si>
    <t>LA CUNETA</t>
  </si>
  <si>
    <t>04641</t>
  </si>
  <si>
    <t>LA LAMBEDERA</t>
  </si>
  <si>
    <t>04624</t>
  </si>
  <si>
    <t>29SUMG-2905</t>
  </si>
  <si>
    <t>04611</t>
  </si>
  <si>
    <t>FRANCISCO ANTONIO DEL ROSARIO MUÑOZ</t>
  </si>
  <si>
    <t>04621</t>
  </si>
  <si>
    <t>10512</t>
  </si>
  <si>
    <t>04622</t>
  </si>
  <si>
    <t>09151</t>
  </si>
  <si>
    <t>04625</t>
  </si>
  <si>
    <t>04617</t>
  </si>
  <si>
    <t>04610</t>
  </si>
  <si>
    <t>FRAY PEDRO DE CORDOVA</t>
  </si>
  <si>
    <t>04620</t>
  </si>
  <si>
    <t>04639</t>
  </si>
  <si>
    <t>04626</t>
  </si>
  <si>
    <t>BATEY EL CAÑO</t>
  </si>
  <si>
    <t>09168</t>
  </si>
  <si>
    <t>09191</t>
  </si>
  <si>
    <t>04614</t>
  </si>
  <si>
    <t>BATEY YAGUA</t>
  </si>
  <si>
    <t>04615</t>
  </si>
  <si>
    <t>04612</t>
  </si>
  <si>
    <t>04895</t>
  </si>
  <si>
    <t>04616</t>
  </si>
  <si>
    <t>09150</t>
  </si>
  <si>
    <t>09167</t>
  </si>
  <si>
    <t>LICEO BRIGIDO NOLAZCO</t>
  </si>
  <si>
    <t>04613</t>
  </si>
  <si>
    <t>04717</t>
  </si>
  <si>
    <t>29SUMG-2906</t>
  </si>
  <si>
    <t>04635</t>
  </si>
  <si>
    <t>EL CAPA</t>
  </si>
  <si>
    <t>04638</t>
  </si>
  <si>
    <t>EL RANCHITO</t>
  </si>
  <si>
    <t>10510</t>
  </si>
  <si>
    <t>09155</t>
  </si>
  <si>
    <t>LOS ANGELITOS</t>
  </si>
  <si>
    <t>04629</t>
  </si>
  <si>
    <t>04637</t>
  </si>
  <si>
    <t>04734</t>
  </si>
  <si>
    <t>MARCELINO DE PAULA</t>
  </si>
  <si>
    <t>09184</t>
  </si>
  <si>
    <t>CRUZE DE PAYABO</t>
  </si>
  <si>
    <t>29SUMP-217</t>
  </si>
  <si>
    <t xml:space="preserve"> MONTE PLATA</t>
  </si>
  <si>
    <t>09190</t>
  </si>
  <si>
    <t>PROMAPEC</t>
  </si>
  <si>
    <t>29SUMG-2903</t>
  </si>
  <si>
    <t>09183</t>
  </si>
  <si>
    <t>COCREF BERMEJO</t>
  </si>
  <si>
    <t>BOYA</t>
  </si>
  <si>
    <t>CHIRINO</t>
  </si>
  <si>
    <t>04496</t>
  </si>
  <si>
    <t>04498</t>
  </si>
  <si>
    <t>04731</t>
  </si>
  <si>
    <t>PORTAL DE BELEN</t>
  </si>
  <si>
    <t>04709</t>
  </si>
  <si>
    <t>CLEOTILDE DE LA CRUZ</t>
  </si>
  <si>
    <t>PLAZA CACIQUE</t>
  </si>
  <si>
    <t>13159</t>
  </si>
  <si>
    <t>YABACAO ABAJO</t>
  </si>
  <si>
    <t>09122</t>
  </si>
  <si>
    <t>04532</t>
  </si>
  <si>
    <t>MATA LOS INDIOS</t>
  </si>
  <si>
    <t>04704</t>
  </si>
  <si>
    <t>BATEY YABACAO</t>
  </si>
  <si>
    <t>09159</t>
  </si>
  <si>
    <t>29SUMP-218</t>
  </si>
  <si>
    <t>04499</t>
  </si>
  <si>
    <t>CARA LINDA</t>
  </si>
  <si>
    <t>04512</t>
  </si>
  <si>
    <t>04515</t>
  </si>
  <si>
    <t>04674</t>
  </si>
  <si>
    <t>04703</t>
  </si>
  <si>
    <t>04511</t>
  </si>
  <si>
    <t>04673</t>
  </si>
  <si>
    <t>SABANA DE PAYABO</t>
  </si>
  <si>
    <t>00197</t>
  </si>
  <si>
    <t>29SUMP-220</t>
  </si>
  <si>
    <t>04518</t>
  </si>
  <si>
    <t>04732</t>
  </si>
  <si>
    <t>04497</t>
  </si>
  <si>
    <t>04740</t>
  </si>
  <si>
    <t>TALLER SANTA MARIA JOSEFA ROSSELLO</t>
  </si>
  <si>
    <t>04671</t>
  </si>
  <si>
    <t>BASICA DON JUAN</t>
  </si>
  <si>
    <t>13164</t>
  </si>
  <si>
    <t>LICEO DR. JULIO ABREU CUELLO</t>
  </si>
  <si>
    <t>04503</t>
  </si>
  <si>
    <t>ANA SANTANA</t>
  </si>
  <si>
    <t>04507</t>
  </si>
  <si>
    <t>09119</t>
  </si>
  <si>
    <t>TV CENTRO EL DEAN</t>
  </si>
  <si>
    <t>04676</t>
  </si>
  <si>
    <t>29SUMP-219</t>
  </si>
  <si>
    <t>04514</t>
  </si>
  <si>
    <t>04502</t>
  </si>
  <si>
    <t>04509</t>
  </si>
  <si>
    <t>CRUZ DE MORILLO</t>
  </si>
  <si>
    <t>29SUMG-2902</t>
  </si>
  <si>
    <t>04522</t>
  </si>
  <si>
    <t>RIO BOYA</t>
  </si>
  <si>
    <t>04505</t>
  </si>
  <si>
    <t>04527</t>
  </si>
  <si>
    <t>04722</t>
  </si>
  <si>
    <t>04523</t>
  </si>
  <si>
    <t>04521</t>
  </si>
  <si>
    <t>04525</t>
  </si>
  <si>
    <t>04526</t>
  </si>
  <si>
    <t>04528</t>
  </si>
  <si>
    <t>04534</t>
  </si>
  <si>
    <t>YABACAO ARRIBA</t>
  </si>
  <si>
    <t>04520</t>
  </si>
  <si>
    <t>04519</t>
  </si>
  <si>
    <t>04533</t>
  </si>
  <si>
    <t>JOBO GRANDE</t>
  </si>
  <si>
    <t>04524</t>
  </si>
  <si>
    <t>04508</t>
  </si>
  <si>
    <t>04531</t>
  </si>
  <si>
    <t>SAN JUAN DE BUENA VISTA</t>
  </si>
  <si>
    <t>04737</t>
  </si>
  <si>
    <t>04547</t>
  </si>
  <si>
    <t>AGUA BUENA</t>
  </si>
  <si>
    <t>BAYAGUANA</t>
  </si>
  <si>
    <t>09121</t>
  </si>
  <si>
    <t>04535</t>
  </si>
  <si>
    <t>MATA LIMON</t>
  </si>
  <si>
    <t>04501</t>
  </si>
  <si>
    <t>04530</t>
  </si>
  <si>
    <t>BATEY SAN JOSE</t>
  </si>
  <si>
    <t>04513</t>
  </si>
  <si>
    <t>29SUMP-215</t>
  </si>
  <si>
    <t>04516</t>
  </si>
  <si>
    <t>09170</t>
  </si>
  <si>
    <t>EVA MAY RUSSELL</t>
  </si>
  <si>
    <t>04718</t>
  </si>
  <si>
    <t>04733</t>
  </si>
  <si>
    <t>04506</t>
  </si>
  <si>
    <t>OTAÑA</t>
  </si>
  <si>
    <t>04504</t>
  </si>
  <si>
    <t>1703</t>
  </si>
  <si>
    <t>13330</t>
  </si>
  <si>
    <t>29SUMP-172</t>
  </si>
  <si>
    <t xml:space="preserve"> BAYAGUANA</t>
  </si>
  <si>
    <t>04539</t>
  </si>
  <si>
    <t>JOSE PANTALEON CASTILLO</t>
  </si>
  <si>
    <t>04538</t>
  </si>
  <si>
    <t>MANUEL EMILIO DE LOS SANTOS</t>
  </si>
  <si>
    <t>04559</t>
  </si>
  <si>
    <t>04551</t>
  </si>
  <si>
    <t>04548</t>
  </si>
  <si>
    <t>12021</t>
  </si>
  <si>
    <t>RAMON ALEJANDRO POLANCO</t>
  </si>
  <si>
    <t>09172</t>
  </si>
  <si>
    <t>04544</t>
  </si>
  <si>
    <t>04550</t>
  </si>
  <si>
    <t>04549</t>
  </si>
  <si>
    <t>04542</t>
  </si>
  <si>
    <t>04738</t>
  </si>
  <si>
    <t>29SUMP-216</t>
  </si>
  <si>
    <t>04536</t>
  </si>
  <si>
    <t>12580</t>
  </si>
  <si>
    <t>TV CENTRO PEDRO MARIA BALLESTERO</t>
  </si>
  <si>
    <t>04706</t>
  </si>
  <si>
    <t>04537</t>
  </si>
  <si>
    <t>MORAYMA VELOZ DE BAEZ</t>
  </si>
  <si>
    <t>04742</t>
  </si>
  <si>
    <t xml:space="preserve">CENTRO ADONAI </t>
  </si>
  <si>
    <t>04565</t>
  </si>
  <si>
    <t>04575</t>
  </si>
  <si>
    <t>PEDRO MARIA BALLESTER</t>
  </si>
  <si>
    <t>04567</t>
  </si>
  <si>
    <t>04744</t>
  </si>
  <si>
    <t>LUZ Y VIDA</t>
  </si>
  <si>
    <t>04724</t>
  </si>
  <si>
    <t>04560</t>
  </si>
  <si>
    <t>04554</t>
  </si>
  <si>
    <t>04557</t>
  </si>
  <si>
    <t>04578</t>
  </si>
  <si>
    <t>04553</t>
  </si>
  <si>
    <t>04555</t>
  </si>
  <si>
    <t>04540</t>
  </si>
  <si>
    <t>04573</t>
  </si>
  <si>
    <t>1704</t>
  </si>
  <si>
    <t>04579</t>
  </si>
  <si>
    <t>CORAZON DE JESUS</t>
  </si>
  <si>
    <t>29SUMG-2907</t>
  </si>
  <si>
    <t>04609</t>
  </si>
  <si>
    <t>04598</t>
  </si>
  <si>
    <t>04591</t>
  </si>
  <si>
    <t>04580</t>
  </si>
  <si>
    <t>09135</t>
  </si>
  <si>
    <t>LICEO YOLANDA ESTHER RIVERA</t>
  </si>
  <si>
    <t>04581</t>
  </si>
  <si>
    <t>04600</t>
  </si>
  <si>
    <t>04589</t>
  </si>
  <si>
    <t>GONZALO</t>
  </si>
  <si>
    <t>04588</t>
  </si>
  <si>
    <t>04714</t>
  </si>
  <si>
    <t>ANA VIRGINIA REYNOSO</t>
  </si>
  <si>
    <t>04582</t>
  </si>
  <si>
    <t>09141</t>
  </si>
  <si>
    <t>TV CENTRO HATO SAN PEDRO</t>
  </si>
  <si>
    <t>1705</t>
  </si>
  <si>
    <t>PERALVILLO</t>
  </si>
  <si>
    <t>04693</t>
  </si>
  <si>
    <t>29SUMG-2908</t>
  </si>
  <si>
    <t xml:space="preserve"> PERALVILLO</t>
  </si>
  <si>
    <t>09182</t>
  </si>
  <si>
    <t>09188</t>
  </si>
  <si>
    <t>NIÑO JESUS</t>
  </si>
  <si>
    <t>04692</t>
  </si>
  <si>
    <t>04677</t>
  </si>
  <si>
    <t>04681</t>
  </si>
  <si>
    <t>04686</t>
  </si>
  <si>
    <t>09185</t>
  </si>
  <si>
    <t>04690</t>
  </si>
  <si>
    <t>04723</t>
  </si>
  <si>
    <t>04684</t>
  </si>
  <si>
    <t>04688</t>
  </si>
  <si>
    <t>04689</t>
  </si>
  <si>
    <t>04725</t>
  </si>
  <si>
    <t>04698</t>
  </si>
  <si>
    <t>04685</t>
  </si>
  <si>
    <t>04679</t>
  </si>
  <si>
    <t>JESUS MARIA FLORENTINO</t>
  </si>
  <si>
    <t>04699</t>
  </si>
  <si>
    <t>03681</t>
  </si>
  <si>
    <t>09166</t>
  </si>
  <si>
    <t>LICEO RAFAEL CASTILLO</t>
  </si>
  <si>
    <t>09162</t>
  </si>
  <si>
    <t>PROF. RAMON MOREL SANTO</t>
  </si>
  <si>
    <t>04663</t>
  </si>
  <si>
    <t>09186</t>
  </si>
  <si>
    <t xml:space="preserve">HILARIO VASQUEZ DE LEON </t>
  </si>
  <si>
    <t>04701</t>
  </si>
  <si>
    <t>04656</t>
  </si>
  <si>
    <t>09158</t>
  </si>
  <si>
    <t>04696</t>
  </si>
  <si>
    <t>29SUMG-2909</t>
  </si>
  <si>
    <t>04691</t>
  </si>
  <si>
    <t>04715</t>
  </si>
  <si>
    <t>04633</t>
  </si>
  <si>
    <t>JOSE LEYBA DE LOS SANTOS</t>
  </si>
  <si>
    <t>04728</t>
  </si>
  <si>
    <t>04683</t>
  </si>
  <si>
    <t>04736</t>
  </si>
  <si>
    <t>04711</t>
  </si>
  <si>
    <t>04680</t>
  </si>
  <si>
    <t>04694</t>
  </si>
  <si>
    <t>04729</t>
  </si>
  <si>
    <t>04682</t>
  </si>
  <si>
    <t>04665</t>
  </si>
  <si>
    <t>04660</t>
  </si>
  <si>
    <t>04658</t>
  </si>
  <si>
    <t>PEPE PEREZ</t>
  </si>
  <si>
    <t>04657</t>
  </si>
  <si>
    <t>04666</t>
  </si>
  <si>
    <t>04659</t>
  </si>
  <si>
    <t>04655</t>
  </si>
  <si>
    <t>04654</t>
  </si>
  <si>
    <t>04716</t>
  </si>
  <si>
    <t>04646</t>
  </si>
  <si>
    <t>00606</t>
  </si>
  <si>
    <t>18</t>
  </si>
  <si>
    <t>1801</t>
  </si>
  <si>
    <t>03SUMG-301</t>
  </si>
  <si>
    <t>BAHORUCO</t>
  </si>
  <si>
    <t>GALVÁN</t>
  </si>
  <si>
    <t>00573</t>
  </si>
  <si>
    <t>APOLINAR PERDOMO</t>
  </si>
  <si>
    <t>03SUMG-302</t>
  </si>
  <si>
    <t>NEIBA</t>
  </si>
  <si>
    <t>00677</t>
  </si>
  <si>
    <t>00600</t>
  </si>
  <si>
    <t>00595</t>
  </si>
  <si>
    <t>00596</t>
  </si>
  <si>
    <t>00605</t>
  </si>
  <si>
    <t>00611</t>
  </si>
  <si>
    <t>00597</t>
  </si>
  <si>
    <t>00607</t>
  </si>
  <si>
    <t>00574</t>
  </si>
  <si>
    <t>00577</t>
  </si>
  <si>
    <t>00581</t>
  </si>
  <si>
    <t>00588</t>
  </si>
  <si>
    <t>00568</t>
  </si>
  <si>
    <t>00594</t>
  </si>
  <si>
    <t>00571</t>
  </si>
  <si>
    <t>ARZOBISPO VALERA</t>
  </si>
  <si>
    <t>00570</t>
  </si>
  <si>
    <t>13987</t>
  </si>
  <si>
    <t>00678</t>
  </si>
  <si>
    <t>ESTANILA FLORIAN</t>
  </si>
  <si>
    <t>00572</t>
  </si>
  <si>
    <t>JOHN ABRAHAM</t>
  </si>
  <si>
    <t>00601</t>
  </si>
  <si>
    <t>00569</t>
  </si>
  <si>
    <t>00580</t>
  </si>
  <si>
    <t>00672</t>
  </si>
  <si>
    <t>00579</t>
  </si>
  <si>
    <t>14160</t>
  </si>
  <si>
    <t>SAN BARTOLOME APOSTOL FE Y ALEGRIA</t>
  </si>
  <si>
    <t>10465</t>
  </si>
  <si>
    <t>1802</t>
  </si>
  <si>
    <t>03SUMP-140</t>
  </si>
  <si>
    <t xml:space="preserve"> TAMAYO</t>
  </si>
  <si>
    <t>06450</t>
  </si>
  <si>
    <t>03SUMG-304</t>
  </si>
  <si>
    <t>00624</t>
  </si>
  <si>
    <t>00642</t>
  </si>
  <si>
    <t>00649</t>
  </si>
  <si>
    <t>14387</t>
  </si>
  <si>
    <t xml:space="preserve">CESAR NICOLAS PENSON </t>
  </si>
  <si>
    <t>00644</t>
  </si>
  <si>
    <t>00583</t>
  </si>
  <si>
    <t>00645</t>
  </si>
  <si>
    <t>06451</t>
  </si>
  <si>
    <t xml:space="preserve">ANA DILCIA SANTANA </t>
  </si>
  <si>
    <t>00643</t>
  </si>
  <si>
    <t>00633</t>
  </si>
  <si>
    <t>00632</t>
  </si>
  <si>
    <t>CRECENCIO RODRIGUEZ</t>
  </si>
  <si>
    <t>10551</t>
  </si>
  <si>
    <t>06437</t>
  </si>
  <si>
    <t>MARIA ANTONIA GOMEZ</t>
  </si>
  <si>
    <t>00635</t>
  </si>
  <si>
    <t>03SUMP-141</t>
  </si>
  <si>
    <t>00640</t>
  </si>
  <si>
    <t>00639</t>
  </si>
  <si>
    <t>00641</t>
  </si>
  <si>
    <t>00634</t>
  </si>
  <si>
    <t>00647</t>
  </si>
  <si>
    <t>14388</t>
  </si>
  <si>
    <t>LICEO TAMAYO</t>
  </si>
  <si>
    <t>00636</t>
  </si>
  <si>
    <t>06444</t>
  </si>
  <si>
    <t>LICEO JARAGUA</t>
  </si>
  <si>
    <t>1803</t>
  </si>
  <si>
    <t>03SUMG-303</t>
  </si>
  <si>
    <t xml:space="preserve"> VILLA JARAGUA</t>
  </si>
  <si>
    <t>06894</t>
  </si>
  <si>
    <t>LICEO TECNICO MANUEL NOVAS CUEVA 
(POLITECNICAO DE BOCA DE CACHON)</t>
  </si>
  <si>
    <t>10SUMP-218</t>
  </si>
  <si>
    <t xml:space="preserve"> JIMANÍ</t>
  </si>
  <si>
    <t>14369</t>
  </si>
  <si>
    <t>00652</t>
  </si>
  <si>
    <t>00670</t>
  </si>
  <si>
    <t>00651</t>
  </si>
  <si>
    <t>00653</t>
  </si>
  <si>
    <t>00669</t>
  </si>
  <si>
    <t>00674</t>
  </si>
  <si>
    <t>00668</t>
  </si>
  <si>
    <t>00613</t>
  </si>
  <si>
    <t>00615</t>
  </si>
  <si>
    <t>00612</t>
  </si>
  <si>
    <t>00614</t>
  </si>
  <si>
    <t>06431</t>
  </si>
  <si>
    <t>06430</t>
  </si>
  <si>
    <t>LICEO HUMBERTO RECIO</t>
  </si>
  <si>
    <t>06895</t>
  </si>
  <si>
    <t>10SUMG-1002</t>
  </si>
  <si>
    <t>POSTRER RÍO</t>
  </si>
  <si>
    <t>06888</t>
  </si>
  <si>
    <t>VILLA JARAGUA</t>
  </si>
  <si>
    <t>1804</t>
  </si>
  <si>
    <t>LA DESCUBIERTA</t>
  </si>
  <si>
    <t>JIMANÍ</t>
  </si>
  <si>
    <t>01572</t>
  </si>
  <si>
    <t>MARTIN CUEVAS</t>
  </si>
  <si>
    <t>01604</t>
  </si>
  <si>
    <t>BARRIO LAS 100</t>
  </si>
  <si>
    <t>01571</t>
  </si>
  <si>
    <t>01574</t>
  </si>
  <si>
    <t>01570</t>
  </si>
  <si>
    <t>14368</t>
  </si>
  <si>
    <t>06876</t>
  </si>
  <si>
    <t>LICEO MAXIMO GOMEZ</t>
  </si>
  <si>
    <t>06871</t>
  </si>
  <si>
    <t>MAXIMO PEREZ FLORIAN</t>
  </si>
  <si>
    <t>01583</t>
  </si>
  <si>
    <t>06884</t>
  </si>
  <si>
    <t>LICEO JUAN RUPERTO POLANCO</t>
  </si>
  <si>
    <t>01593</t>
  </si>
  <si>
    <t>01591</t>
  </si>
  <si>
    <t>JOSEFA MEDINA</t>
  </si>
  <si>
    <t>01579</t>
  </si>
  <si>
    <t>1805</t>
  </si>
  <si>
    <t>10SUMP-219</t>
  </si>
  <si>
    <t>01581</t>
  </si>
  <si>
    <t>CRISTÓBAL</t>
  </si>
  <si>
    <t>01597</t>
  </si>
  <si>
    <t>04SUMG-407</t>
  </si>
  <si>
    <t>01600</t>
  </si>
  <si>
    <t>14366</t>
  </si>
  <si>
    <t>06890</t>
  </si>
  <si>
    <t>01576</t>
  </si>
  <si>
    <t>FIDELINA ANDINO</t>
  </si>
  <si>
    <t>01577</t>
  </si>
  <si>
    <t>ESC. BASICA JOSE CABRERA</t>
  </si>
  <si>
    <t>01575</t>
  </si>
  <si>
    <t>06877</t>
  </si>
  <si>
    <t>LICEO SECUNDARIO ENRIQUILLO</t>
  </si>
  <si>
    <t>06882</t>
  </si>
  <si>
    <t>01602</t>
  </si>
  <si>
    <t>01601</t>
  </si>
  <si>
    <t>06878</t>
  </si>
  <si>
    <t>01588</t>
  </si>
  <si>
    <t>01603</t>
  </si>
  <si>
    <t>01578</t>
  </si>
  <si>
    <t>06886</t>
  </si>
  <si>
    <t>' Año del Fomento de la Vivienda''</t>
  </si>
  <si>
    <t xml:space="preserve">Comité de Compras y Contrataciones </t>
  </si>
  <si>
    <t>TOTAL DE RACIONES DIARIAS A ENTREGAR:</t>
  </si>
  <si>
    <t>TOTAL CENTROS</t>
  </si>
  <si>
    <t>TOTAL RACIONES</t>
  </si>
  <si>
    <t>BANI</t>
  </si>
  <si>
    <t>SAMANA</t>
  </si>
  <si>
    <t>OFICINA RECEPCION SANTIAGO</t>
  </si>
  <si>
    <t>OFICINA RECEPCION SANTO DOMINGO ESTE</t>
  </si>
  <si>
    <t>OFICINA RECEPCION SAN PEDRO DE MACORIS</t>
  </si>
  <si>
    <t>OFICINA RECEPCION SANTO DOMINGO OESTE</t>
  </si>
  <si>
    <t>OFICINA RECEPCION AZUA</t>
  </si>
  <si>
    <t>OFICINA RECEPCION SAN CRISTOBAL</t>
  </si>
  <si>
    <t>OFICINA RECEPCION LA VEGA</t>
  </si>
  <si>
    <t>OFICINA RECEPCION DISTRITO NACIONAL</t>
  </si>
  <si>
    <t>NO.</t>
  </si>
  <si>
    <t>PROVINCIA/DISTRITO ESCOLAR</t>
  </si>
  <si>
    <t>SANTO DOMINGO ESTE - REGIONAL 10, Calle Presidente Vasquez, Ensanche Ozama.</t>
  </si>
  <si>
    <t>SANTO DOMINGO NOROESTE</t>
  </si>
  <si>
    <t>TOTAL</t>
  </si>
  <si>
    <t>SANTO DOMINGO OESTE - CLUB CDEEE , ISABEL A.  AGUIAR # 108 , ZONA INDUSTRIAL DE HERRERA</t>
  </si>
  <si>
    <t>DISTRITO NACIONAL- CENTRO EDUCATIVO  VICTOR ESTRELLA  LIZ (LA PERITO): Avenida H: Hernandez Vargas Esquina C/ Pepillo Salcedo.</t>
  </si>
  <si>
    <t>SANTO DOMINGO CENTRO</t>
  </si>
  <si>
    <t>SANTO DOMINGO SUR CENTRAL</t>
  </si>
  <si>
    <t>SAN CRISTOBAL-GOBERNACIÓN PROVINCIAL, C/ Avenida Constitución esquina Modesto Diaz</t>
  </si>
  <si>
    <t>CAMBITA</t>
  </si>
  <si>
    <t>SAN CRISTOBAL NORTE</t>
  </si>
  <si>
    <t>SAN CRISTOBAL SUR</t>
  </si>
  <si>
    <t>YAGUATE</t>
  </si>
  <si>
    <t>AZUA- DISTRITO EDUCATIVO 03-01, C/ MARCOS MEDINA No. 55, DETRAS DEL LICEO ROMAN V. CASTRO</t>
  </si>
  <si>
    <t>LAS MATAS DE FARFAN</t>
  </si>
  <si>
    <t>SAN JUAN ESTE</t>
  </si>
  <si>
    <t>SAN JUAN OESTE</t>
  </si>
  <si>
    <t>SAN JOSE DE OCOA</t>
  </si>
  <si>
    <t>NEYBA</t>
  </si>
  <si>
    <t>SAN PEDRO DE MACORIS- GOBERNACIÓN PROVINCIAL Av.Domingo Charro #8</t>
  </si>
  <si>
    <t>SAN PEDRO ESTE</t>
  </si>
  <si>
    <t>SAN PEDRO DE MACORIS- GOBERNACIÓN PROVINCIAL Av.Domingo Charro #9</t>
  </si>
  <si>
    <t>SAN PEDRO OESTE</t>
  </si>
  <si>
    <t>SAN PEDRO DE MACORIS- GOBERNACIÓN PROVINCIAL Av.Domingo Charro #10</t>
  </si>
  <si>
    <t>SAN PEDRO DE MACORIS- GOBERNACIÓN PROVINCIAL Av.Domingo Charro #11</t>
  </si>
  <si>
    <t>SAN PEDRO DE MACORIS- GOBERNACIÓN PROVINCIAL Av.Domingo Charro #12</t>
  </si>
  <si>
    <t>SAN PEDRO DE MACORIS- GOBERNACIÓN PROVINCIAL Av.Domingo Charro #13</t>
  </si>
  <si>
    <t>SAN PEDRO DE MACORIS- GOBERNACIÓN PROVINCIAL Av.Domingo Charro #14</t>
  </si>
  <si>
    <t>SAN PEDRO DE MACORIS- GOBERNACIÓN PROVINCIAL Av.Domingo Charro #15</t>
  </si>
  <si>
    <t>SAN PEDRO DE MACORIS- GOBERNACIÓN PROVINCIAL Av.Domingo Charro #16</t>
  </si>
  <si>
    <t>SAN PEDRO DE MACORIS- GOBERNACIÓN PROVINCIAL Av.Domingo Charro #17</t>
  </si>
  <si>
    <t>SAN PEDRO DE MACORIS- GOBERNACIÓN PROVINCIAL Av.Domingo Charro #18</t>
  </si>
  <si>
    <t>SAN PEDRO DE MACORIS- GOBERNACIÓN PROVINCIAL Av.Domingo Charro #19</t>
  </si>
  <si>
    <t>HIGUEY</t>
  </si>
  <si>
    <t>SAN PEDRO DE MACORIS- GOBERNACIÓN PROVINCIAL Av.Domingo Charro #20</t>
  </si>
  <si>
    <t>SAN PEDRO DE MACORIS- GOBERNACIÓN PROVINCIAL Av.Domingo Charro #21</t>
  </si>
  <si>
    <t>SAN RAFAEL DE YUMA</t>
  </si>
  <si>
    <t>SAN PEDRO DE MACORIS- GOBERNACIÓN PROVINCIAL Av.Domingo Charro #22</t>
  </si>
  <si>
    <t>SAN PEDRO DE MACORIS- GOBERNACIÓN PROVINCIAL Av.Domingo Charro #23</t>
  </si>
  <si>
    <t>SAN PEDRO DE MACORIS- GOBERNACIÓN PROVINCIAL Av.Domingo Charro #24</t>
  </si>
  <si>
    <t>SAN PEDRO DE MACORIS- GOBERNACIÓN PROVINCIAL Av.Domingo Charro #25</t>
  </si>
  <si>
    <t>SAN PEDRO DE MACORIS- GOBERNACIÓN PROVINCIAL Av.Domingo Charro #26</t>
  </si>
  <si>
    <t>MICHES</t>
  </si>
  <si>
    <t xml:space="preserve">LA VEGA- REGIONAL 06, Calle 4 de marzo, Esquina trina de moya (Detrás del liceo Pepe Alvarez) </t>
  </si>
  <si>
    <t>VILLA TRINA</t>
  </si>
  <si>
    <t>LA VEGA OESTE</t>
  </si>
  <si>
    <t>LA VEGA ESTE</t>
  </si>
  <si>
    <t>GASPAR HERNANDEZ</t>
  </si>
  <si>
    <t>VILLA RIVAS</t>
  </si>
  <si>
    <t>SAN FRANCISCO DE MACORIS SUR-ESTE</t>
  </si>
  <si>
    <t>SAN FRANCISCO DE MACORIS NOROESTE</t>
  </si>
  <si>
    <t>CABRERA</t>
  </si>
  <si>
    <t>RIO SAN JUAN</t>
  </si>
  <si>
    <t>SANCHEZ</t>
  </si>
  <si>
    <t>COTUI</t>
  </si>
  <si>
    <t>MONSEÑOR NOUEL(BONAO SUROESTE)</t>
  </si>
  <si>
    <t>MONSEÑOR NOUEL(BONAO)</t>
  </si>
  <si>
    <t>SANTIAGO-OFICINA REGIONAL 08, EDIFICIO GUBERNAMENTAL(HUACALITO)</t>
  </si>
  <si>
    <t>SAN JOSE DE LAS MATAS</t>
  </si>
  <si>
    <t>JANICO</t>
  </si>
  <si>
    <t>SANTIAGO SURESTE</t>
  </si>
  <si>
    <t>SANTIAGO NOROESTE</t>
  </si>
  <si>
    <t>SANTIAGO CENTRO OESTE</t>
  </si>
  <si>
    <t>IMBERT</t>
  </si>
  <si>
    <t>ALTAMIRA</t>
  </si>
  <si>
    <t>VILLA VASQUEZ</t>
  </si>
  <si>
    <t>DAJABON</t>
  </si>
  <si>
    <t>CENTRO EDUCATIVO DE FORMACION INTEGRAL CEFIC</t>
  </si>
  <si>
    <t>05229</t>
  </si>
  <si>
    <t>05029</t>
  </si>
  <si>
    <t>14337</t>
  </si>
  <si>
    <t>14559</t>
  </si>
  <si>
    <t>13992</t>
  </si>
  <si>
    <t>JOAQUIN AMPARO RICARDO</t>
  </si>
  <si>
    <t>05710</t>
  </si>
  <si>
    <t>06235</t>
  </si>
  <si>
    <t>12371</t>
  </si>
  <si>
    <t>CENTRO EDUCATIVO INTEGRAL VILLA PARAISO</t>
  </si>
  <si>
    <t>15650</t>
  </si>
  <si>
    <t>CENTRO EDUCATIVO ALTA VISTA</t>
  </si>
  <si>
    <t>07987</t>
  </si>
  <si>
    <t>08985</t>
  </si>
  <si>
    <t>15560</t>
  </si>
  <si>
    <t>TEOFINA DE JESUS ABAD</t>
  </si>
  <si>
    <t>05125</t>
  </si>
  <si>
    <t>CENTRO NACIONAL DE RECURSOS EDUC. PARA LA DISCAPACIDAD VISUAL OLGA ESTRELLA</t>
  </si>
  <si>
    <t>09794</t>
  </si>
  <si>
    <t>COLEGIO EVANGELICO DRA. PHYLLIS CALLAHAN</t>
  </si>
  <si>
    <t>15539</t>
  </si>
  <si>
    <t>JUANA TAVERAS LIRIANO</t>
  </si>
  <si>
    <t>15692</t>
  </si>
  <si>
    <t>LICEO SOR ANGELES VALLS FE Y ALEGRIA</t>
  </si>
  <si>
    <t>15472</t>
  </si>
  <si>
    <t>JESUS BIENVENIDO DEL CASTILLO RODRIGUEZ</t>
  </si>
  <si>
    <t>15390</t>
  </si>
  <si>
    <t>LICEO FELIX MARIA BAEZ MEJIA</t>
  </si>
  <si>
    <t>15564</t>
  </si>
  <si>
    <t>ESC. PRIMARIA MANOLO DE LA CRUZ</t>
  </si>
  <si>
    <t>15613</t>
  </si>
  <si>
    <t>CORBANO NORTE ESPEJO</t>
  </si>
  <si>
    <t>07010</t>
  </si>
  <si>
    <t>15601</t>
  </si>
  <si>
    <t>15649</t>
  </si>
  <si>
    <t>07802</t>
  </si>
  <si>
    <t>15434</t>
  </si>
  <si>
    <t>07618</t>
  </si>
  <si>
    <t>06648</t>
  </si>
  <si>
    <t>15306</t>
  </si>
  <si>
    <t>POLITECNICO PROF. SAMUEL NOE BRITO BRUNO</t>
  </si>
  <si>
    <t>15183</t>
  </si>
  <si>
    <t>ALERIS MAGDALENA MONTERO ARIAS</t>
  </si>
  <si>
    <t>14870</t>
  </si>
  <si>
    <t>08935</t>
  </si>
  <si>
    <t>TV CENTRO LAS CAOBAS</t>
  </si>
  <si>
    <t>14226</t>
  </si>
  <si>
    <t>15305</t>
  </si>
  <si>
    <t>15675</t>
  </si>
  <si>
    <t>PEDRO LIVIO CEDEÑO</t>
  </si>
  <si>
    <t>15618</t>
  </si>
  <si>
    <t>03417</t>
  </si>
  <si>
    <t>' Año del Desarrollo Agroforestal'</t>
  </si>
  <si>
    <t xml:space="preserve">TOTAL DE LOTES DE LA OFICINA : </t>
  </si>
  <si>
    <t>TOTAL DE CENTROS DE LA OFICINA</t>
  </si>
  <si>
    <t>' Año del Desarrollo Agroforestal''</t>
  </si>
  <si>
    <t>LOTES PEQUEÑOS</t>
  </si>
  <si>
    <t>LOTES GRANDES</t>
  </si>
  <si>
    <t xml:space="preserve"> SANTO DOMINGO OESTE - CLUB CDEEE , ISABEL A.  AGUIAR # 108 , ZONA INDUSTRIAL DE HERRERA</t>
  </si>
  <si>
    <t>SANTO DOMINGO SURESTE</t>
  </si>
  <si>
    <t xml:space="preserve">TOTAL DE CENTROS GRANDES: </t>
  </si>
  <si>
    <t xml:space="preserve">TOTAL DE CENTROS PEQUEÑOS: </t>
  </si>
  <si>
    <t>TOTAL RACIONES DIARIAS LOTES PEQUEÑOS:</t>
  </si>
  <si>
    <t>TOTAL DE RACIONES DIARIAS LOTES GRANDES:</t>
  </si>
  <si>
    <t xml:space="preserve">TOTAL LOTES PEQUEÑOS: </t>
  </si>
  <si>
    <t xml:space="preserve">TOTAL DE LOTES GRADES: </t>
  </si>
  <si>
    <t>TOTAL DE CENTROS DE LA OFICINA:</t>
  </si>
  <si>
    <t>JIMANI</t>
  </si>
  <si>
    <t xml:space="preserve">LA VEGA- REGIONAL 06, Calle 4 de marzo, Esquina trina de moya (Detrás del liceo pepe alvarez) </t>
  </si>
  <si>
    <t>CONSTANZA</t>
  </si>
  <si>
    <t>VILLA TAPIA</t>
  </si>
  <si>
    <t>MONCION</t>
  </si>
  <si>
    <t>14341</t>
  </si>
  <si>
    <t>JEREMIAS KENIN GREEN</t>
  </si>
  <si>
    <t>07928</t>
  </si>
  <si>
    <t>05795</t>
  </si>
  <si>
    <t xml:space="preserve">SANTO DOMINGO </t>
  </si>
  <si>
    <t>10366</t>
  </si>
  <si>
    <t>08941</t>
  </si>
  <si>
    <t>MONCIÓN</t>
  </si>
  <si>
    <t>15443</t>
  </si>
  <si>
    <t>PROF. JUAN EMILIO BOSCH GAVINO</t>
  </si>
  <si>
    <t>GRANDE</t>
  </si>
  <si>
    <t>PEQUEÑO</t>
  </si>
  <si>
    <t>CASIMIRO ROJAS DE LOS SANTOS</t>
  </si>
  <si>
    <t>09386</t>
  </si>
  <si>
    <t xml:space="preserve">LICEO TAIWAN </t>
  </si>
  <si>
    <t>15480</t>
  </si>
  <si>
    <t>14376</t>
  </si>
  <si>
    <t>EROINA DIAZ</t>
  </si>
  <si>
    <t>07190</t>
  </si>
  <si>
    <t>15238</t>
  </si>
  <si>
    <t>15228</t>
  </si>
  <si>
    <t>08718</t>
  </si>
  <si>
    <t>06546</t>
  </si>
  <si>
    <t>PADRE MANUEL GOZALES QUEVEDO</t>
  </si>
  <si>
    <t>15376</t>
  </si>
  <si>
    <t xml:space="preserve">AZUA </t>
  </si>
  <si>
    <t>SANT.DGO</t>
  </si>
  <si>
    <t>SANCHEZ RAMIREZ</t>
  </si>
  <si>
    <t>Licitación Referencia INABIE-CCC-LPN-2017- MIPYMES-03</t>
  </si>
  <si>
    <t>DETALLE DE LOTES POR OFICINAS DE RECEPCION DE OFERTA Y PROVINCIA</t>
  </si>
  <si>
    <t>DETALLE DE LOTES POR OFICINAS DE RECEPCION DE OFERTAS Y PROVINCIAS</t>
  </si>
  <si>
    <t>DIRECCIÓN OFICINA DE RECEPCION: LA ESPECIFICADA EN EL PLIEGO</t>
  </si>
  <si>
    <t>RESUMEN LOTES GRANDES Y PEQUEÑOS</t>
  </si>
  <si>
    <t>06240</t>
  </si>
  <si>
    <t>SAN MIGUEL ARCANGEL (MATUTINO)</t>
  </si>
  <si>
    <t>06241</t>
  </si>
  <si>
    <t>SAN MIGUEL ARCANGEL (VESPERTINO)</t>
  </si>
  <si>
    <t>11165</t>
  </si>
  <si>
    <t>06201</t>
  </si>
  <si>
    <t>BRAUDILIA DE PAULA</t>
  </si>
  <si>
    <t>LOS CAZABES</t>
  </si>
  <si>
    <t xml:space="preserve">FERNANDO DE LA CRUZ </t>
  </si>
  <si>
    <t>PAULA ANTONIA MERCEDES ENCARNACION</t>
  </si>
  <si>
    <t xml:space="preserve">CARMEN VIRGINIA BLANDINO </t>
  </si>
  <si>
    <t xml:space="preserve">DOLORES MARTINEZ </t>
  </si>
  <si>
    <t>LA BOMBA</t>
  </si>
  <si>
    <t>ESC. COMUNITARIO BARRIO LINDO</t>
  </si>
  <si>
    <t xml:space="preserve">LEONCIO MANZUETA </t>
  </si>
  <si>
    <t>ESC. PRIMARIA PADRE SINDULFO ANDUJAR</t>
  </si>
  <si>
    <t>LAS MALVINAS II</t>
  </si>
  <si>
    <t>CARLITO MELO SALAZAR</t>
  </si>
  <si>
    <t>LA PAZ</t>
  </si>
  <si>
    <t>LA ESPERANZA</t>
  </si>
  <si>
    <t>EL LICEY</t>
  </si>
  <si>
    <t>EL PARAISO</t>
  </si>
  <si>
    <t xml:space="preserve">ANGEL DE JESUS DURAN </t>
  </si>
  <si>
    <t xml:space="preserve">PROF. MARIA FIGUEROA ADON </t>
  </si>
  <si>
    <t xml:space="preserve">PASTORA MARGARITA MERCEDES </t>
  </si>
  <si>
    <t>EL OCHO</t>
  </si>
  <si>
    <t>POLITECNICO MARCOS EVANGELISTA ADON</t>
  </si>
  <si>
    <t xml:space="preserve">FRANCISCO ACOSTA GARCIA </t>
  </si>
  <si>
    <t xml:space="preserve">CARMEN CELIA BALAGUER DE PAXOT </t>
  </si>
  <si>
    <t>LOS CASTILLOS</t>
  </si>
  <si>
    <t xml:space="preserve">PROF. ELIA CABRAL DE JESUS </t>
  </si>
  <si>
    <t xml:space="preserve">JULIA ENA PEREZ MATOS  </t>
  </si>
  <si>
    <t>EL CRUCE DE LA GINA</t>
  </si>
  <si>
    <t>PROF. ELPIDIO JAVIER TAPIA</t>
  </si>
  <si>
    <t xml:space="preserve">PROF. ANTOLINA HERNANDEZ </t>
  </si>
  <si>
    <t>LOS MERCEDES</t>
  </si>
  <si>
    <t>ALBERGE INF. NTRA. SRA. DEL ROSARIO</t>
  </si>
  <si>
    <t>LORETO ROJAS REINOSO</t>
  </si>
  <si>
    <t>ESC. BASICA CONCEPSION BONA</t>
  </si>
  <si>
    <t>ESC. PRIMARIA HOLANDA</t>
  </si>
  <si>
    <t>ESC. BASICA EMMA BALAGUER</t>
  </si>
  <si>
    <t>ESC. BASICA PROF. FELICITA ELEUTERIO</t>
  </si>
  <si>
    <t>ESC. BASICA GUANANICO</t>
  </si>
  <si>
    <t xml:space="preserve">RAMONA NERIS SOSA </t>
  </si>
  <si>
    <t xml:space="preserve">MARIA TERESA MIRABAL </t>
  </si>
  <si>
    <t xml:space="preserve">EUGENIO MARIA DE HOSTOS </t>
  </si>
  <si>
    <t>ESC. BASICA PEDRO MIR</t>
  </si>
  <si>
    <t xml:space="preserve">ESC. PROF. FELIX MORENO MARCANO 
</t>
  </si>
  <si>
    <t>CIRIACO MARIA FE Y ALEGRIA</t>
  </si>
  <si>
    <t>LICEO TECNICO CARDENAL SANCHA  FE Y ALEGRIA</t>
  </si>
  <si>
    <t xml:space="preserve">ERCILIA PEPIN </t>
  </si>
  <si>
    <t xml:space="preserve">EMILIANO VASQUEZ </t>
  </si>
  <si>
    <t xml:space="preserve">MIGUELINA FRIAS CASELA </t>
  </si>
  <si>
    <t xml:space="preserve">SUIZA </t>
  </si>
  <si>
    <t>LOS COORDINADORES</t>
  </si>
  <si>
    <t xml:space="preserve">PROF. ALTAGRACIA CLARIS </t>
  </si>
  <si>
    <t>MANUEL LLANES</t>
  </si>
  <si>
    <t xml:space="preserve">CAMILA HENRIQUEZ UREÑA </t>
  </si>
  <si>
    <t xml:space="preserve">JUAN REYES SANTANA </t>
  </si>
  <si>
    <t>LA MISIONERA</t>
  </si>
  <si>
    <t>MARIA DE LA CRUZ</t>
  </si>
  <si>
    <t xml:space="preserve">CARMEN DILIA ORTIZ </t>
  </si>
  <si>
    <t xml:space="preserve">ELICEO CARDERO CASTILLO </t>
  </si>
  <si>
    <t xml:space="preserve">PATRIA MIRABAL </t>
  </si>
  <si>
    <t xml:space="preserve">SAGRARIO ERCILIA DIAZ </t>
  </si>
  <si>
    <t>LOS BERROA</t>
  </si>
  <si>
    <t>ESPACIO Y ESPERANZA</t>
  </si>
  <si>
    <t xml:space="preserve">SANTIAGO LANOY </t>
  </si>
  <si>
    <t xml:space="preserve">MACEO ROSARIO </t>
  </si>
  <si>
    <t xml:space="preserve">FRANKLIN MIESES BURGOS </t>
  </si>
  <si>
    <t xml:space="preserve">SINENCIO CASTILLO </t>
  </si>
  <si>
    <t>15536</t>
  </si>
  <si>
    <t>POLITECNICO COLOMBINA CANARIO</t>
  </si>
  <si>
    <t xml:space="preserve">CEPAR - ANTONIA REYES PSICOPEDAGOGICO </t>
  </si>
  <si>
    <t>LICEO CELESTE ARGENTINA BELTRE MELO</t>
  </si>
  <si>
    <t xml:space="preserve">MARGARITA NASSEAU </t>
  </si>
  <si>
    <t>MANUEL  A. TEJADA FLORENTINO</t>
  </si>
  <si>
    <t xml:space="preserve">OTTO MARTINEZ BAEZ </t>
  </si>
  <si>
    <t xml:space="preserve">PROF. JUAN FRANCISCO TAMAYO </t>
  </si>
  <si>
    <t xml:space="preserve">MARIA DOLORES RODRIGUEZ SOPENA </t>
  </si>
  <si>
    <t>LA CASA ROSADA (HOGAR-ESC.-HOSPITAL)</t>
  </si>
  <si>
    <t>RAFAEL AMERICO ENRIQUE</t>
  </si>
  <si>
    <t xml:space="preserve">CARLIXTA REYES </t>
  </si>
  <si>
    <t xml:space="preserve">PROF. VICTORIANA SENCION BECO </t>
  </si>
  <si>
    <t xml:space="preserve">PROF. MARIA MERCEDES GOMEZ </t>
  </si>
  <si>
    <t xml:space="preserve">PROF. THELMA MEJIA </t>
  </si>
  <si>
    <t>ESC. 5 PANES Y 2 PECES</t>
  </si>
  <si>
    <t xml:space="preserve">JAPON </t>
  </si>
  <si>
    <t xml:space="preserve">PROF. MERCEDES LUISA RAMIREZ </t>
  </si>
  <si>
    <t>NILDA CELESTE NOVAS</t>
  </si>
  <si>
    <t xml:space="preserve"> FE Y ALEGRIA</t>
  </si>
  <si>
    <t xml:space="preserve">ESCOLASTICA PAEZ </t>
  </si>
  <si>
    <t>EL DESPERTAR</t>
  </si>
  <si>
    <t>PROF. A URSULA REYES</t>
  </si>
  <si>
    <t xml:space="preserve">JACOBA CARPIO </t>
  </si>
  <si>
    <t xml:space="preserve">ALMA ROSA CHOTHEN </t>
  </si>
  <si>
    <t xml:space="preserve">TOMAS TAVERAS </t>
  </si>
  <si>
    <t>ERCILIA PEPIN - PROF.A MILAGROS</t>
  </si>
  <si>
    <t>15496</t>
  </si>
  <si>
    <t xml:space="preserve">FORMERIO RODRIGUEZ </t>
  </si>
  <si>
    <t xml:space="preserve">MERCEDES ZAPATA DE MONTES DE OCA </t>
  </si>
  <si>
    <t xml:space="preserve">PROF. RAFAEL DELGADILLO </t>
  </si>
  <si>
    <t xml:space="preserve">ALBALINA ACOSTA DE VASQUEZ </t>
  </si>
  <si>
    <t>PROF. JUAN TAYLOR VENTURA</t>
  </si>
  <si>
    <t>PROF. MARTA ROSA CASTILLO DE LA CRUZ.</t>
  </si>
  <si>
    <t xml:space="preserve">PROF. JUAN FELIX ORTIZ </t>
  </si>
  <si>
    <t xml:space="preserve">JOBITA SORIANO </t>
  </si>
  <si>
    <t xml:space="preserve">PROF. AQUILES SANTANA </t>
  </si>
  <si>
    <t>LA CONCORDIA</t>
  </si>
  <si>
    <t xml:space="preserve">MAXIMO GOMEZ </t>
  </si>
  <si>
    <t xml:space="preserve">JUAN ANTONIO ALIX </t>
  </si>
  <si>
    <t xml:space="preserve">PROF. SAMIRA MASSIT DE HANES </t>
  </si>
  <si>
    <t xml:space="preserve">PROF. ELADIO ANTONIO ROJAS </t>
  </si>
  <si>
    <t xml:space="preserve">LICEO FRANCISCO DEL ROSARIO SANCHEZ </t>
  </si>
  <si>
    <t>EL VALIENTE</t>
  </si>
  <si>
    <t xml:space="preserve">PROF. NATANALIER LOPEZ ZORRILLA </t>
  </si>
  <si>
    <t>TV SALOME URENA</t>
  </si>
  <si>
    <t>MARIA CONCEPCION BONA</t>
  </si>
  <si>
    <t xml:space="preserve">ESC. BASICA MARIA TRINIDAD SANCHEZ 
</t>
  </si>
  <si>
    <t>PEDRO ANTONIO BATISTA</t>
  </si>
  <si>
    <t>LA MILAGROSA</t>
  </si>
  <si>
    <t xml:space="preserve">LICEO LA UREÑA </t>
  </si>
  <si>
    <t>LA UREÑA</t>
  </si>
  <si>
    <t>DR. JOSE FRANCISCO PEÑA GOMEZ</t>
  </si>
  <si>
    <t xml:space="preserve">ANTONIO GUZMAN FERNANDEZ </t>
  </si>
  <si>
    <t>NELLY BIAGGI FE Y ALEGRIA</t>
  </si>
  <si>
    <t xml:space="preserve">CENTRO EDUCATIVO SECUNDARIO FELIX MARIA RUIZ
</t>
  </si>
  <si>
    <t>MANUEL DEL CABRAL  FE Y ALEGRIA</t>
  </si>
  <si>
    <t xml:space="preserve">MONSEÑOR JUAN FELIX PEPEN  </t>
  </si>
  <si>
    <t>INMACULADA  FE Y ALEGRIA</t>
  </si>
  <si>
    <t>PROF.JUAN BOSCH</t>
  </si>
  <si>
    <t>JAPON</t>
  </si>
  <si>
    <t xml:space="preserve">MANUEL AURELIO TAVAREZ JUSTO </t>
  </si>
  <si>
    <t>10150</t>
  </si>
  <si>
    <t>LA UNION</t>
  </si>
  <si>
    <t xml:space="preserve">LICEO MARIA TERESA MIRABAL </t>
  </si>
  <si>
    <t xml:space="preserve">JUANA SALTITOPA </t>
  </si>
  <si>
    <t xml:space="preserve"> AMIN ABEL HASBUN</t>
  </si>
  <si>
    <t xml:space="preserve">BELGICA ADELA MIRABAL REYES </t>
  </si>
  <si>
    <t xml:space="preserve">KELVYN OBRERO DE PAZ </t>
  </si>
  <si>
    <t>HOGAR ESC. MERCEDES DE JESUS</t>
  </si>
  <si>
    <t xml:space="preserve">CRISTINA HELENA CRUZ </t>
  </si>
  <si>
    <t xml:space="preserve">POLITECNICO PARROQUIAL SOR SUSANA DALY </t>
  </si>
  <si>
    <t>VIRGINIA FIDELINA MATOS DE LA CRUZ</t>
  </si>
  <si>
    <t xml:space="preserve"> PROF. MERCEDES MANZUETA MORENO</t>
  </si>
  <si>
    <t xml:space="preserve">PROF. ISABEL DE LEON </t>
  </si>
  <si>
    <t xml:space="preserve">ROSALIO DE LA ROSA </t>
  </si>
  <si>
    <t xml:space="preserve">OTILIO NUÑEZ DE LA CRUZ </t>
  </si>
  <si>
    <t>LICEO ANGEL  SANTA MARIA</t>
  </si>
  <si>
    <t xml:space="preserve">GENERAL EUSEBIO MANZUETA </t>
  </si>
  <si>
    <t>PROF. SOTERO MARTINEZ</t>
  </si>
  <si>
    <t xml:space="preserve">DEMETRIO HERNANDEZ </t>
  </si>
  <si>
    <t xml:space="preserve">EMILIO PRUD' HOMME </t>
  </si>
  <si>
    <t xml:space="preserve">LAUREANO HEREDIA </t>
  </si>
  <si>
    <t xml:space="preserve">PEDRO DE LOS SANTOS </t>
  </si>
  <si>
    <t xml:space="preserve"> LA PALMITA</t>
  </si>
  <si>
    <t>CENTRO DE PROMOCION RURAL OZAMA</t>
  </si>
  <si>
    <t>MARIA PETRONILA ROJAS</t>
  </si>
  <si>
    <t xml:space="preserve">ESTANISLAO DE LEON DE PAULA </t>
  </si>
  <si>
    <t>TOMAS QUEZADA</t>
  </si>
  <si>
    <t xml:space="preserve"> LOS CALLEJONES</t>
  </si>
  <si>
    <t>JUAN DE LOS SANTOS</t>
  </si>
  <si>
    <t>14283</t>
  </si>
  <si>
    <t>RAFAEL MARIA DIAZ GAVILAN</t>
  </si>
  <si>
    <t>ARCADIO ANTONIO TIBURCIO GUZMAN</t>
  </si>
  <si>
    <t xml:space="preserve">ASIA LUISA CONCEPCION DE JESUS </t>
  </si>
  <si>
    <t>LA CAGUAZA</t>
  </si>
  <si>
    <t>EL PROYECTO DAJAO 103</t>
  </si>
  <si>
    <t>LOS NARANJOS</t>
  </si>
  <si>
    <t xml:space="preserve"> EL RODEO</t>
  </si>
  <si>
    <t xml:space="preserve"> EL HICACAL</t>
  </si>
  <si>
    <t>LOS ARROYOS</t>
  </si>
  <si>
    <t>LOS ARROYOS ABAJO</t>
  </si>
  <si>
    <t>FRANCOIS JACQUES ROUSSIN</t>
  </si>
  <si>
    <t>ESC. JOSE DE JESUS RAVELO</t>
  </si>
  <si>
    <t xml:space="preserve">ROSA DUARTE </t>
  </si>
  <si>
    <t xml:space="preserve">ANDRES BELLO </t>
  </si>
  <si>
    <t xml:space="preserve">PASTORA CASTILLO </t>
  </si>
  <si>
    <t xml:space="preserve">ANACAONA </t>
  </si>
  <si>
    <t>PROF. CAMILA HENRIQUEZ UREÑA</t>
  </si>
  <si>
    <t xml:space="preserve">EUGENIO PERDOMO </t>
  </si>
  <si>
    <t>06364</t>
  </si>
  <si>
    <t xml:space="preserve"> PROF. EDUARDO CUSTODIO </t>
  </si>
  <si>
    <t xml:space="preserve">ANDRES DIAZ </t>
  </si>
  <si>
    <t xml:space="preserve">RAMON MARTINEZ </t>
  </si>
  <si>
    <t xml:space="preserve">EMILIO BATISTA </t>
  </si>
  <si>
    <t xml:space="preserve">MARTIN FERRER DE LOS SANTOS </t>
  </si>
  <si>
    <t xml:space="preserve">BENJAMIN HERRERA DEL ROSARIO </t>
  </si>
  <si>
    <t xml:space="preserve">JOSE VASQUEZ JIMENEZ </t>
  </si>
  <si>
    <t xml:space="preserve">JESUS MARIA MANZUETA </t>
  </si>
  <si>
    <t>GRAL. GREGORIO LUPERON</t>
  </si>
  <si>
    <t xml:space="preserve">ROQUE DE LEON </t>
  </si>
  <si>
    <t xml:space="preserve">BRAULIO UREÑA </t>
  </si>
  <si>
    <t xml:space="preserve">FLORENCIA DE LA CRUZ </t>
  </si>
  <si>
    <t xml:space="preserve">JUSTO BREA SOLANO </t>
  </si>
  <si>
    <t>LICEO PROF. JUAN EMILIO BOSCH GAVIÑO</t>
  </si>
  <si>
    <t xml:space="preserve">EDUBERTO DIROCHE </t>
  </si>
  <si>
    <t xml:space="preserve">MARCOS MORENO </t>
  </si>
  <si>
    <t xml:space="preserve">ALTAGRACIA SEPULVEDA </t>
  </si>
  <si>
    <t xml:space="preserve">JOSE NATIVIDAD MARTE </t>
  </si>
  <si>
    <t>BIENVENIDO VASQUEZ</t>
  </si>
  <si>
    <t xml:space="preserve">AGUSTIN SICAL </t>
  </si>
  <si>
    <t>CORNELIO MARTINEZ</t>
  </si>
  <si>
    <t>04678</t>
  </si>
  <si>
    <t>JOSE ALTAGRACIA MUÑOZ</t>
  </si>
  <si>
    <t xml:space="preserve">MELANIA MANZUETA </t>
  </si>
  <si>
    <t xml:space="preserve">MANUELA MOREL HERNANDEZ </t>
  </si>
  <si>
    <t>JOSE MARIA POLANCO</t>
  </si>
  <si>
    <t xml:space="preserve">PEDRO CELESTINO CHALA </t>
  </si>
  <si>
    <t xml:space="preserve">MARIA TRINIDAD SANCHEZ </t>
  </si>
  <si>
    <t xml:space="preserve">MODESTO BELEN </t>
  </si>
  <si>
    <t xml:space="preserve">FERNANDO ARTURO DE MERIÑO </t>
  </si>
  <si>
    <t xml:space="preserve">DOLORES TEJEDA </t>
  </si>
  <si>
    <t xml:space="preserve">EDUARDO HERRERA </t>
  </si>
  <si>
    <t xml:space="preserve">ANA MORLA JIMENEZ </t>
  </si>
  <si>
    <t xml:space="preserve">BRUNO BELEN </t>
  </si>
  <si>
    <t xml:space="preserve">EMOGENE DE LA CRUZ CUSTODIO </t>
  </si>
  <si>
    <t>JOSE DEL CARMEN GUZMAN</t>
  </si>
  <si>
    <t xml:space="preserve">GREGORIO HERNANDEZ </t>
  </si>
  <si>
    <t>PASCUAL PUELLO</t>
  </si>
  <si>
    <t>00338</t>
  </si>
  <si>
    <t>00388</t>
  </si>
  <si>
    <t>09542</t>
  </si>
  <si>
    <t>05974</t>
  </si>
  <si>
    <t>TROPICO</t>
  </si>
  <si>
    <t>ESPERANZA Y VIDA</t>
  </si>
  <si>
    <t>CRISTINA BILLINI MORALES CENTRO DE EXCELENCIA</t>
  </si>
  <si>
    <t>POLITECNICO OSCUS SAN VALERIO</t>
  </si>
  <si>
    <t xml:space="preserve">FRANCISCO JOSE CABRAL LOPEZ </t>
  </si>
  <si>
    <t>MAURICIO BAEZ- ESC. COMUNITARIA</t>
  </si>
  <si>
    <t>ESC. COMUNAL RAYO DE LUZ APRODEMI</t>
  </si>
  <si>
    <t>ESC. BASICA CORONEL RAFAEL TOMAS FERNANDEZ DOMINGUEZ</t>
  </si>
  <si>
    <t xml:space="preserve">TOMAS HERNANDEZ FRANCO </t>
  </si>
  <si>
    <t>LAS PARRAS</t>
  </si>
  <si>
    <t xml:space="preserve">ARCADIA REYES </t>
  </si>
  <si>
    <t xml:space="preserve">MAXIMO AVILES BLONDA </t>
  </si>
  <si>
    <t xml:space="preserve">APOLINAR CONCEPCION </t>
  </si>
  <si>
    <t xml:space="preserve">CLEOTILDE CASTILLO </t>
  </si>
  <si>
    <t>14968</t>
  </si>
  <si>
    <t xml:space="preserve">COMUNITARIO LOS COLARES </t>
  </si>
  <si>
    <t>LOS ALIFONSOS</t>
  </si>
  <si>
    <t>LA GRUA</t>
  </si>
  <si>
    <t>LICEO FRANCISCO ALBERTO CAAMAÑO DEÑO</t>
  </si>
  <si>
    <t xml:space="preserve">ALVARO SOSA MIESES </t>
  </si>
  <si>
    <t>ESC. VESPERTINA CARDENAL SANCHA</t>
  </si>
  <si>
    <t>PROF. BEATO SELMO ORTEGA</t>
  </si>
  <si>
    <t xml:space="preserve">DORA CELESTE SANTOS GARCIA </t>
  </si>
  <si>
    <t>15567</t>
  </si>
  <si>
    <t>LA JAVILLA</t>
  </si>
  <si>
    <t>LICEO EL AVE. MARIA</t>
  </si>
  <si>
    <t>ESC. BASICA MINERVA MIRABAL</t>
  </si>
  <si>
    <t>MAURICIO BAEZ ESC. COMUNITARIA</t>
  </si>
  <si>
    <t>00247</t>
  </si>
  <si>
    <t xml:space="preserve">ESC. BASICA ISABEL SEGURA </t>
  </si>
  <si>
    <t>SANTO TOMAS AQUINO</t>
  </si>
  <si>
    <t>RAFAEL AMERICO HENRIQUEZ</t>
  </si>
  <si>
    <t xml:space="preserve">FRANCISCO GREGORIO BILLINI </t>
  </si>
  <si>
    <t>RAMON AGUSTIN ROJAS CARABELA</t>
  </si>
  <si>
    <t>AMAURY GERMAN ARISTY</t>
  </si>
  <si>
    <t>ESC. EUGENIO MARIA DE HOSTOS</t>
  </si>
  <si>
    <t xml:space="preserve">JOSE LUIS GONZALEZ </t>
  </si>
  <si>
    <t xml:space="preserve">MERCEDES DOMINGA CARABALLO </t>
  </si>
  <si>
    <t xml:space="preserve">PROF. MANUEL EMILIO OLMOS ROBLES </t>
  </si>
  <si>
    <t xml:space="preserve"> PARROQUIAL ESPERANZA MONTAÑO</t>
  </si>
  <si>
    <t xml:space="preserve">CRUCE DE MELA </t>
  </si>
  <si>
    <t>EL MIRADOR</t>
  </si>
  <si>
    <t xml:space="preserve"> LOS RANCHOS</t>
  </si>
  <si>
    <t>EL DEAN</t>
  </si>
  <si>
    <t>EL CACIQUE</t>
  </si>
  <si>
    <t>EL BOSQUE</t>
  </si>
  <si>
    <t>LA LUISA</t>
  </si>
  <si>
    <t xml:space="preserve"> EL BOSQUE ABAJO</t>
  </si>
  <si>
    <t xml:space="preserve">GREGORIO LUPERON </t>
  </si>
  <si>
    <t xml:space="preserve">VICENTE CELESTINO DUARTE </t>
  </si>
  <si>
    <t xml:space="preserve">PROF. REYNALDO ANTONIO CONTRERAS MEJIA </t>
  </si>
  <si>
    <t xml:space="preserve">PROF. JESUS MEJIA MEJIA </t>
  </si>
  <si>
    <t xml:space="preserve">PEDRO HENRIQUEZ UREÑA </t>
  </si>
  <si>
    <t xml:space="preserve"> PROF. PATRICIO ANTONIO BONET MANZANILLO </t>
  </si>
  <si>
    <t>LA LOMA</t>
  </si>
  <si>
    <t xml:space="preserve">JOSE MARIA CABRAL </t>
  </si>
  <si>
    <t xml:space="preserve">MANUEL DE JESUS GALVAN </t>
  </si>
  <si>
    <t>13390</t>
  </si>
  <si>
    <t xml:space="preserve">JOSE DEL CARMEN RAMIREZ </t>
  </si>
  <si>
    <t>LA ESTRELLA VIEJA</t>
  </si>
  <si>
    <t>EL PRADO</t>
  </si>
  <si>
    <t>EL HATILLO</t>
  </si>
  <si>
    <t>CRUZ VERDE</t>
  </si>
  <si>
    <t>05999</t>
  </si>
  <si>
    <t>15509</t>
  </si>
  <si>
    <t>PROF. JUAN EMILIO BOSCH Y GAVIÑO</t>
  </si>
  <si>
    <t xml:space="preserve">MAXIMO CABRAL </t>
  </si>
  <si>
    <t>LICEO ELIZABETH LANTIGUA BONILLA</t>
  </si>
  <si>
    <t>LOPEZ DE VEGA</t>
  </si>
  <si>
    <t xml:space="preserve">JOHANNI ALCANTARA MATOS </t>
  </si>
  <si>
    <t xml:space="preserve">MINERVA MIRABAL </t>
  </si>
  <si>
    <t xml:space="preserve">JESUS DE NAZARET </t>
  </si>
  <si>
    <t xml:space="preserve">BARTOLOME DE LAS CASAS </t>
  </si>
  <si>
    <t>POLITECNICO SAN JOSE  FE Y ALEGRIA</t>
  </si>
  <si>
    <t xml:space="preserve">PROF. ANTONIO DEL MONTE </t>
  </si>
  <si>
    <t xml:space="preserve">ANA LUCIA PUJOLS </t>
  </si>
  <si>
    <t xml:space="preserve">RUBEN DARIO </t>
  </si>
  <si>
    <t>CAMILA HENRIQUEZ  FE Y ALEGRIA</t>
  </si>
  <si>
    <t xml:space="preserve"> MAX HENRIQUEZ UREÑA </t>
  </si>
  <si>
    <t xml:space="preserve">RAFAEL KASSE ACTA </t>
  </si>
  <si>
    <t xml:space="preserve">JOSE NUÑEZ DE CACERES </t>
  </si>
  <si>
    <t xml:space="preserve">FLORENCIA SORIANO </t>
  </si>
  <si>
    <t xml:space="preserve">AMPARO GARCIA MOLINA </t>
  </si>
  <si>
    <t xml:space="preserve">PADRE BENITO ARRIETA </t>
  </si>
  <si>
    <t xml:space="preserve">GREGORIO SANTOS </t>
  </si>
  <si>
    <t>PETER DORSE BRAND</t>
  </si>
  <si>
    <t xml:space="preserve">ABIGAIL MEJIA </t>
  </si>
  <si>
    <t xml:space="preserve">SALUSTIANO ACEBAL MARTINO </t>
  </si>
  <si>
    <t xml:space="preserve">RUBEN VALDES SANCHEZ </t>
  </si>
  <si>
    <t xml:space="preserve">JUANA DE ARCO </t>
  </si>
  <si>
    <t xml:space="preserve">MILILA ANTONIA BAEZ </t>
  </si>
  <si>
    <t xml:space="preserve">FANCUNDO LAVATTA RAMIREZ </t>
  </si>
  <si>
    <t>JOSE MANUEL BURET TAVERAS</t>
  </si>
  <si>
    <t>GREGORIO PEREZ</t>
  </si>
  <si>
    <t xml:space="preserve">SALOME UREÑA DE HENRIQUEZ </t>
  </si>
  <si>
    <t xml:space="preserve">DELFINO ALCANTARA </t>
  </si>
  <si>
    <t>PATRIA MIRABAL</t>
  </si>
  <si>
    <t>05797</t>
  </si>
  <si>
    <t xml:space="preserve">EVARISTO BRITO REYES </t>
  </si>
  <si>
    <t>LA GUAYIGA</t>
  </si>
  <si>
    <t xml:space="preserve">PROF. ALBA LUZ CASILLA DIAZ </t>
  </si>
  <si>
    <t xml:space="preserve">VINICIO VALENZUELA PEREZ </t>
  </si>
  <si>
    <t xml:space="preserve">MARINO MORENO GONZALEZ </t>
  </si>
  <si>
    <t xml:space="preserve">FLERIDA DE NOLASCO </t>
  </si>
  <si>
    <t>LAS MARGARITAS</t>
  </si>
  <si>
    <t>HORACIO VASQUEZ</t>
  </si>
  <si>
    <t>MARINO MORENO GONZALEZ</t>
  </si>
  <si>
    <t xml:space="preserve">RAFAELA ANTONIA JOSEFINA UREÑA DE BAEZ </t>
  </si>
  <si>
    <t>POLITECNIO HERMANAS MIRABAL</t>
  </si>
  <si>
    <t>HOGAR ESC. ROSA DUARTE</t>
  </si>
  <si>
    <t xml:space="preserve">ESC. NUEVA </t>
  </si>
  <si>
    <t>LIC. PABLO DEL ROSARIO</t>
  </si>
  <si>
    <t xml:space="preserve">RAMON JULIAN PEÑA </t>
  </si>
  <si>
    <t>LAS PALMAS  1</t>
  </si>
  <si>
    <t>LOS AMIGUITOS</t>
  </si>
  <si>
    <t>LICEO PROF. LUISA DE LOS SANTOS
(LICEO EL CAFE)</t>
  </si>
  <si>
    <t xml:space="preserve">LICEO BAYONA </t>
  </si>
  <si>
    <t xml:space="preserve">LICEO ANDRES MEDRANO </t>
  </si>
  <si>
    <t>PROF. RAFAEL ALBERTO PEREZ Y SANTIAGO - PALAVE</t>
  </si>
  <si>
    <t xml:space="preserve">CONCEPCION BONA </t>
  </si>
  <si>
    <t>BASICA CONCEPCION BONA</t>
  </si>
  <si>
    <t xml:space="preserve">MADRE TERESA DE CALCUTA </t>
  </si>
  <si>
    <t>LECHERIA  DON BOSCO</t>
  </si>
  <si>
    <t>ESC. BAJO LOS OLIVOS</t>
  </si>
  <si>
    <t xml:space="preserve">PROF. LICEO ADELAYDA ACOSTA </t>
  </si>
  <si>
    <t>SANTO NIÑO JESUS FE Y ALEGRIA</t>
  </si>
  <si>
    <t xml:space="preserve">DR. JOSE JOAQUIN BALAGUER </t>
  </si>
  <si>
    <t xml:space="preserve">NUESTRA SEÑORA DE LAS MERCEDES </t>
  </si>
  <si>
    <t>REPUBLICA DE JAPON</t>
  </si>
  <si>
    <t xml:space="preserve">ROSARIO EVANGELINA SOLANO </t>
  </si>
  <si>
    <t>BIENVENIDO ERCILIA PEPIN</t>
  </si>
  <si>
    <t>ESC. DE  PATIO VILLA AURA</t>
  </si>
  <si>
    <t>MARIA INMACULADA  FE Y ALEGRIA</t>
  </si>
  <si>
    <t xml:space="preserve">FEDERICO HERRIQUEZ Y CARVAJAL </t>
  </si>
  <si>
    <t xml:space="preserve">LICEO MANUEL AURELIO TAVAREZ JUSTO </t>
  </si>
  <si>
    <t xml:space="preserve">ESC. PRIMARIA PROF. ANA LUISA ANDUJAR </t>
  </si>
  <si>
    <t>ESC. PRIMARIA LAS CAOBAS</t>
  </si>
  <si>
    <t xml:space="preserve">PROF. JUAN BOSCH GAVIÑO </t>
  </si>
  <si>
    <t>LOS OLIVOS</t>
  </si>
  <si>
    <t>LA CANELA</t>
  </si>
  <si>
    <t>CENTRO ESPECIALIZADO CATALINA DE SAN AGUSTIN</t>
  </si>
  <si>
    <t xml:space="preserve">CURAZAO </t>
  </si>
  <si>
    <t>CAMILA HENRIQUEZ</t>
  </si>
  <si>
    <t>15482</t>
  </si>
  <si>
    <t>MOVEARTE (ESC. TECNICA)</t>
  </si>
  <si>
    <t>HOGAR ESC. SANTO DOMINGO SAVIO</t>
  </si>
  <si>
    <t xml:space="preserve">PROF. CARMEN LUISA DE LOS SANTOS </t>
  </si>
  <si>
    <t>HECTOR INCHAUSTEGUI CABRAL</t>
  </si>
  <si>
    <t>ESC.  INSTITUTO POLITECNICO SANTA ANA</t>
  </si>
  <si>
    <t xml:space="preserve">MARIA AUXILIADORA </t>
  </si>
  <si>
    <t>DOMINGO SAVIO FE Y ALEGRIA</t>
  </si>
  <si>
    <t xml:space="preserve">ESC. NACIONAL DE SORDO </t>
  </si>
  <si>
    <t>LA AURORA</t>
  </si>
  <si>
    <t>LAS CAÑITAS</t>
  </si>
  <si>
    <t xml:space="preserve">REPUBLICA DE CUBA </t>
  </si>
  <si>
    <t xml:space="preserve">BASICA MAT. NUESTRA SENORA DEL CARMEN </t>
  </si>
  <si>
    <t>ESC. DE EDUC.  ESPECIAL DR.  JORDI BROSSA DE LA ASOCIACION DOMINICANA DE REHABILITACION</t>
  </si>
  <si>
    <t>GENERAL ANTONIO DUVERGE</t>
  </si>
  <si>
    <t xml:space="preserve">JARDIN DE INFANCIA </t>
  </si>
  <si>
    <t>NUESTRA SENORA DE LA PAZ</t>
  </si>
  <si>
    <t>CENTRO DE TERAPIAS  EDUCACION ESPECIALIZADA Y DE LENGUAJE</t>
  </si>
  <si>
    <t>MARIA TERESA DE CALCUTA</t>
  </si>
  <si>
    <t>ESC. HOGAR PROF. A MERCEDES AMIAMA BLANDINO</t>
  </si>
  <si>
    <t>NURYS ZARZUELA CAMPUSANO</t>
  </si>
  <si>
    <t>LOS RAMIREZ</t>
  </si>
  <si>
    <t>PROF. ISIDRO PEREZ BELLO O.D.C.</t>
  </si>
  <si>
    <t>MARIA DEL CARMEN PEREZ</t>
  </si>
  <si>
    <t xml:space="preserve">BASICA PADRE ARIAS - PAX </t>
  </si>
  <si>
    <t>LUZ DEL CALVARIO</t>
  </si>
  <si>
    <t>MARIA FANU ENCARNACION</t>
  </si>
  <si>
    <t xml:space="preserve">BASICA SALOME UREÑA DE HENRIQUEZ </t>
  </si>
  <si>
    <t>PROF. JULIAN AMPARO</t>
  </si>
  <si>
    <t>ANGELICA MASSE FE Y ALEGRIA</t>
  </si>
  <si>
    <t>EL TUNEL</t>
  </si>
  <si>
    <t>ESC. SALESIANA SAGRADO CORAZON DE JESUS</t>
  </si>
  <si>
    <t xml:space="preserve">PROF. PASTOR ROBERTO MENDEZ </t>
  </si>
  <si>
    <t>ESC. PARROQUIAL DIVINO NIÑO</t>
  </si>
  <si>
    <t xml:space="preserve"> EL HIGUERO</t>
  </si>
  <si>
    <t>LICEO JOSE PEREZ RAMIREZ</t>
  </si>
  <si>
    <t xml:space="preserve">DORA CORCIA SANCHEZ SANCHEZ </t>
  </si>
  <si>
    <t>LAS MERCEDITAS</t>
  </si>
  <si>
    <t>LEA MANUELA MORETA</t>
  </si>
  <si>
    <t xml:space="preserve">CENTRO DE ESTUDIOS MEDIOS </t>
  </si>
  <si>
    <t>CENTRO EDUCATIVO INFANTIL CENEDI</t>
  </si>
  <si>
    <t>EL VIRAN</t>
  </si>
  <si>
    <t>FUNDACION DE DESARROLLO COMUNITARIO (FUDECO)</t>
  </si>
  <si>
    <t>TV CENTRO PESCADERIA</t>
  </si>
  <si>
    <t xml:space="preserve">CENTRO EDUCATIVO DEL NIVEL BASICO PROF. JESUS MARIA SEGURA </t>
  </si>
  <si>
    <t xml:space="preserve">JOSE FRANCISCO QUEZADA </t>
  </si>
  <si>
    <t>PROF. MARINA SEPULVEDA</t>
  </si>
  <si>
    <t xml:space="preserve">HILDA CELESTE RAMIREZ MATOS </t>
  </si>
  <si>
    <t>FIDEL MEDINA</t>
  </si>
  <si>
    <t xml:space="preserve">LICEO OSVALDO ANTONIO LOPEZ </t>
  </si>
  <si>
    <t>EL TANQUE</t>
  </si>
  <si>
    <t>CATOLICO TECNOLOGICO DE BARAHONA LICATEBA</t>
  </si>
  <si>
    <t>LICEO MARIA MONTEZ 1</t>
  </si>
  <si>
    <t>LICEO BARAHONA 2</t>
  </si>
  <si>
    <t>15181</t>
  </si>
  <si>
    <t>14194</t>
  </si>
  <si>
    <t>15188</t>
  </si>
  <si>
    <t xml:space="preserve">LICEO SECUNDARIO FRANCISCO AMADIS PEÑA </t>
  </si>
  <si>
    <t>VALENCIA MATOS DIAZ</t>
  </si>
  <si>
    <t>ALBERTO FELIZ BELLO</t>
  </si>
  <si>
    <t>CARIDAD PICHICOQUE</t>
  </si>
  <si>
    <t xml:space="preserve">ESC. BASICA ROSA MARIA PARRA COMAS </t>
  </si>
  <si>
    <t>PRAXIDES FELIZ</t>
  </si>
  <si>
    <t xml:space="preserve"> EL BRISAL</t>
  </si>
  <si>
    <t>ESC. PRIMARIA EL BOQUERON</t>
  </si>
  <si>
    <t>ANTONIO SILVIO FELIZ</t>
  </si>
  <si>
    <t xml:space="preserve">EL NARANJO </t>
  </si>
  <si>
    <t xml:space="preserve">ANTONIO SILVIO FELIZ QUEZAL </t>
  </si>
  <si>
    <t>LICEO CARMEN A MARTE DE NIN</t>
  </si>
  <si>
    <t>LICEO HILDA DOTEL FLORIAN</t>
  </si>
  <si>
    <t>PROF. SALOME UREÑA DE HENRIQUEZ</t>
  </si>
  <si>
    <t xml:space="preserve">JOSE GABRIEL GARCIA </t>
  </si>
  <si>
    <t>SAGRADO CORAZON DE JESUS FE Y ALEGRIA</t>
  </si>
  <si>
    <t>LOS MOLINOS</t>
  </si>
  <si>
    <t>LOS COROCITOS</t>
  </si>
  <si>
    <t>EL LAVADOR</t>
  </si>
  <si>
    <t>TV CENTRO VICTOR ESTEBAN LORENZO GALICE</t>
  </si>
  <si>
    <t>08208</t>
  </si>
  <si>
    <t xml:space="preserve"> LA ESTANCIA</t>
  </si>
  <si>
    <t xml:space="preserve">PROF. LEOCADIO DEL CARMEN BAUTISTA </t>
  </si>
  <si>
    <t>LA SIEMBRA</t>
  </si>
  <si>
    <t>LOS GRINGOS</t>
  </si>
  <si>
    <t>LICEO YABONICO</t>
  </si>
  <si>
    <t>LICEO TECNICO PROF. JUAN GONZALEZ</t>
  </si>
  <si>
    <t xml:space="preserve">PROF. FIDIAS MONTERO </t>
  </si>
  <si>
    <t xml:space="preserve">PROF. MANUEL DE JESUS BOCIO </t>
  </si>
  <si>
    <t xml:space="preserve"> PROF. DULCE MARIA RAMIREZ FELIZ</t>
  </si>
  <si>
    <t>LA RANCHA</t>
  </si>
  <si>
    <t xml:space="preserve">TV CENTRO DERRUMBADERO </t>
  </si>
  <si>
    <t xml:space="preserve">BERNARDO MONTERO JIMENEZ </t>
  </si>
  <si>
    <t>BUENA VISTA DEL YAQUE</t>
  </si>
  <si>
    <t xml:space="preserve">PROF. HILDA LUZ PEREZ  </t>
  </si>
  <si>
    <t>LA HERRADURA</t>
  </si>
  <si>
    <t>LOS BANCOS</t>
  </si>
  <si>
    <t>EL CACHEO</t>
  </si>
  <si>
    <t>EL BATEY</t>
  </si>
  <si>
    <t xml:space="preserve">LICEO CARLOS JULIO PEREZ </t>
  </si>
  <si>
    <t>LAS CHARCAS DE GARABITO</t>
  </si>
  <si>
    <t>LA PEÑA</t>
  </si>
  <si>
    <t>LAS AUYAMAS</t>
  </si>
  <si>
    <t>LOS OROSCO</t>
  </si>
  <si>
    <t>EL HATICO</t>
  </si>
  <si>
    <t>LOS CAMBRONES</t>
  </si>
  <si>
    <t>LOS LAMEDEROS</t>
  </si>
  <si>
    <t>LOS GUAYABOS</t>
  </si>
  <si>
    <t>HORTENCIA PEREZ PRO</t>
  </si>
  <si>
    <t>EL HATO</t>
  </si>
  <si>
    <t xml:space="preserve"> PROF. REYNALDO DE LOS SANTOS CORDERO</t>
  </si>
  <si>
    <t>LOS CHARCOS</t>
  </si>
  <si>
    <t>08238</t>
  </si>
  <si>
    <t xml:space="preserve">ADRIANA MARIA GUILLU VIUDA SUAZO </t>
  </si>
  <si>
    <t xml:space="preserve">NICOLAS SANCHEZ </t>
  </si>
  <si>
    <t xml:space="preserve"> PROF. AUDELENCIA BRITO BELTRES</t>
  </si>
  <si>
    <t xml:space="preserve">LEONIDAS DEL CARMEN SANCHEZ </t>
  </si>
  <si>
    <t xml:space="preserve"> PROF. LUIS MORDAN</t>
  </si>
  <si>
    <t>LA RUBIA</t>
  </si>
  <si>
    <t xml:space="preserve">RAQUEL AMADOR RAMIREZ </t>
  </si>
  <si>
    <t xml:space="preserve">PROF. ARISTIDES MATEO MATEO </t>
  </si>
  <si>
    <t>PROF. JOSE ALTAGRACIA MATEO LUCIANO</t>
  </si>
  <si>
    <t>JOSE ANTONIO MATEO DE LA ROSA</t>
  </si>
  <si>
    <t>EDALIO BAEZ MERAN</t>
  </si>
  <si>
    <t xml:space="preserve">SATURNINO TERRERO URENA </t>
  </si>
  <si>
    <t>JOSE MARGARITA ALEJANDRO</t>
  </si>
  <si>
    <t xml:space="preserve">MILAGROS RODRIGUEZ SANCHEZ </t>
  </si>
  <si>
    <t xml:space="preserve">LUIS EMILIO CORDERO BATISTA </t>
  </si>
  <si>
    <t xml:space="preserve">JUAN BAUTISTA SANCHEZ </t>
  </si>
  <si>
    <t xml:space="preserve">PROF. ERNESTO CAAMAÑO </t>
  </si>
  <si>
    <t xml:space="preserve">AUGUSTO VILASECA </t>
  </si>
  <si>
    <t xml:space="preserve">ALEJANDRO CORDERO </t>
  </si>
  <si>
    <t xml:space="preserve">MARINO MEDINA </t>
  </si>
  <si>
    <t>RAMON MARIA MATEO LEDESMA</t>
  </si>
  <si>
    <t>LICEO PROF. RUIZ MORDAN</t>
  </si>
  <si>
    <t>ESC. NACIONAL DE SORDOMUDOS SAN JUAN, EXT. 12</t>
  </si>
  <si>
    <t>06730</t>
  </si>
  <si>
    <t>06729</t>
  </si>
  <si>
    <t xml:space="preserve">PEDRO MONTERO  MORILLO </t>
  </si>
  <si>
    <t>PROF. DULCE MARIA FELIZ</t>
  </si>
  <si>
    <t xml:space="preserve">DR. JOAQUIN AMPARO BALAGUER RICARDO </t>
  </si>
  <si>
    <t xml:space="preserve">PROF. SALOME UREÑA DE HENRIQUEZ </t>
  </si>
  <si>
    <t>LICEO PROF. LIBORIO ENCARNACION MARCELO</t>
  </si>
  <si>
    <t>NUESTRA SEÑORA DEL ROSARIO DE FATIMA</t>
  </si>
  <si>
    <t>FINCA 6</t>
  </si>
  <si>
    <t>ESTEBANIA</t>
  </si>
  <si>
    <t>LICEO MARTINA FELIZ</t>
  </si>
  <si>
    <t>PROF. ANA ELPIDIA SANCHEZ</t>
  </si>
  <si>
    <t xml:space="preserve">HECTOR J. DIAZ </t>
  </si>
  <si>
    <t xml:space="preserve">ALTAGRACIA CONCEPCION </t>
  </si>
  <si>
    <t>ALTAGRACIA MARGARITA DE LA CRUZ</t>
  </si>
  <si>
    <t>JUSTO SILVESTRE GALOVAN</t>
  </si>
  <si>
    <t xml:space="preserve">PROYECTO D1 GANADERO </t>
  </si>
  <si>
    <t>FRANCISCO ANTONIO RAMIREZ DIAZ</t>
  </si>
  <si>
    <t xml:space="preserve">MARIA DEL CARMEN GERARDO </t>
  </si>
  <si>
    <t>ANA MARIA ALCANTARA</t>
  </si>
  <si>
    <t xml:space="preserve">AMAURY GERMAN ARISTY </t>
  </si>
  <si>
    <t xml:space="preserve">PROF. ADOLFO FELIZ ALCANTARA </t>
  </si>
  <si>
    <t>ABRAHAM MATEO MAGUEYAL</t>
  </si>
  <si>
    <t>VALENTIN GARCIA DE LOS SANTOS</t>
  </si>
  <si>
    <t>DEMETRIO RAMIREZ</t>
  </si>
  <si>
    <t>CORAZONES UNIDOS</t>
  </si>
  <si>
    <t xml:space="preserve">BIENVENIDO VELOZ ALCANTARA </t>
  </si>
  <si>
    <t xml:space="preserve">EVANGELISTA VELOZ </t>
  </si>
  <si>
    <t>TVC</t>
  </si>
  <si>
    <t>LUIS RAMIREZ</t>
  </si>
  <si>
    <t xml:space="preserve">LICEO MARINO ANTONIO GERALDO </t>
  </si>
  <si>
    <t>NUESTRA SENORA DE ALTAGRACIA</t>
  </si>
  <si>
    <t>SAN PABLO</t>
  </si>
  <si>
    <t>SAGRADA FAMILIA</t>
  </si>
  <si>
    <t xml:space="preserve">SAN MAXIMILIAN KOLBE </t>
  </si>
  <si>
    <t xml:space="preserve">PROF. ADELA ROMERO DE CESPEDES </t>
  </si>
  <si>
    <t>FERNANDO MARIÑEZ</t>
  </si>
  <si>
    <t xml:space="preserve">PROF. JOSE ALTAGRACIA CASTILLO </t>
  </si>
  <si>
    <t>ANA TERESA CHALAS BREA</t>
  </si>
  <si>
    <t>PADRE LUIS JOSE QUINN CASSIDY</t>
  </si>
  <si>
    <t xml:space="preserve">OFELIA MEDINA CAYO </t>
  </si>
  <si>
    <t>ULPINA GONZALEZ MENDEZ</t>
  </si>
  <si>
    <t xml:space="preserve">ADELCIDA PEÑA MENDEZ </t>
  </si>
  <si>
    <t xml:space="preserve">ROBERTINA MONTERO MORETA </t>
  </si>
  <si>
    <t xml:space="preserve">JULIO PEREZ </t>
  </si>
  <si>
    <t xml:space="preserve">JOSE TITO SANTANA </t>
  </si>
  <si>
    <t xml:space="preserve">JULIA JIMENEZ CRISTO </t>
  </si>
  <si>
    <t xml:space="preserve">ERNESTINA GONZALEZ </t>
  </si>
  <si>
    <t xml:space="preserve">CANDELARIO FLORIAN </t>
  </si>
  <si>
    <t>PROF. PAULINA MENDEZ HERAME</t>
  </si>
  <si>
    <t xml:space="preserve">PETRONILA CUEVAS VARGAS </t>
  </si>
  <si>
    <t xml:space="preserve">ADRIANA HERASME DE MENDEZ </t>
  </si>
  <si>
    <t xml:space="preserve">SOR JUANA INES DE LA CRUZ </t>
  </si>
  <si>
    <t xml:space="preserve">PROF. OCTAVIO VASQUEZ GONZALEZ </t>
  </si>
  <si>
    <t xml:space="preserve">IRENE MEDINA FERRERAS </t>
  </si>
  <si>
    <t xml:space="preserve">ERCILIA PEPIN ESTRELLA </t>
  </si>
  <si>
    <t xml:space="preserve">PATRIA MERCEDES MIRABAL </t>
  </si>
  <si>
    <t xml:space="preserve">JACINTO DE LA CONCHA </t>
  </si>
  <si>
    <t xml:space="preserve">CRISTINO MATOS LEDESMA </t>
  </si>
  <si>
    <t xml:space="preserve">FRANCISCO HENRIQUEZ Y CARVAJAL </t>
  </si>
  <si>
    <t xml:space="preserve">FRANCISCO ALBERTO CAAMAÑO DEÑO </t>
  </si>
  <si>
    <t>PROF. JOSE ALTAGRACIA FERRERAS</t>
  </si>
  <si>
    <t>CENTRO EDUCATIVO MARIE POUSSEPIN  FE Y ALEGRIA</t>
  </si>
  <si>
    <t xml:space="preserve">FIDELINA MEDRANO </t>
  </si>
  <si>
    <t xml:space="preserve">PROF. LEONOR NOVAS VOLQUEZ </t>
  </si>
  <si>
    <t xml:space="preserve">LICEO HOMERO TRINIDAD </t>
  </si>
  <si>
    <t xml:space="preserve">PROF. JOSE DEL CARMEN MEDINA RIVAS </t>
  </si>
  <si>
    <t>JOSE DOLORES VASQUEZ PENA</t>
  </si>
  <si>
    <t xml:space="preserve">JOVINA MEDINA FERRERAS </t>
  </si>
  <si>
    <t xml:space="preserve">ANTONIO DUVERGE </t>
  </si>
  <si>
    <t>VICTORIA PEÑA</t>
  </si>
  <si>
    <t xml:space="preserve">NURIS ARGENTINA PEÑA PEREZ </t>
  </si>
  <si>
    <t>TV CETRO VICTORIA PEÑA</t>
  </si>
  <si>
    <t xml:space="preserve">FREDY PEREZ PEREZ </t>
  </si>
  <si>
    <t>CLARA ROSA PEREZ FELIZ</t>
  </si>
  <si>
    <t>GUAROCUYA VESPERTINO</t>
  </si>
  <si>
    <t>JOSE ANTONIO ALVAREZ</t>
  </si>
  <si>
    <t xml:space="preserve">IGNACIO ADONIS FELIZ MORETA </t>
  </si>
  <si>
    <t>15195</t>
  </si>
  <si>
    <t>LAS MULAS</t>
  </si>
  <si>
    <t>LOS TROZOS</t>
  </si>
  <si>
    <t xml:space="preserve">ARMANDO MONTERO RAMIREZ </t>
  </si>
  <si>
    <t xml:space="preserve"> PROF. LINADO FULCAR FULCAR</t>
  </si>
  <si>
    <t>ALEJANDRO DE OLEO ENCARNACION</t>
  </si>
  <si>
    <t>15659</t>
  </si>
  <si>
    <t>SAN FRANCISCO DE ASIS FE Y ALEGRIA</t>
  </si>
  <si>
    <t>PROF. JUANA MARIA VARGAS</t>
  </si>
  <si>
    <t>LOS DAMNIFICADOS</t>
  </si>
  <si>
    <t xml:space="preserve"> PROF. FAUSTINA OGANDO PIÑA</t>
  </si>
  <si>
    <t>EL CORBANO</t>
  </si>
  <si>
    <t xml:space="preserve">JUSTINA DE LEON MONTILLA  </t>
  </si>
  <si>
    <t xml:space="preserve">PROF. ALEJANDRO DE LOS SANTOS PANIAGUA </t>
  </si>
  <si>
    <t xml:space="preserve">JOSE ALTAGRACIA SANCHEZ </t>
  </si>
  <si>
    <t xml:space="preserve">JULIAN VARGAS </t>
  </si>
  <si>
    <t xml:space="preserve">PROF. ANA ANTONIA DE LOS SANTOS </t>
  </si>
  <si>
    <t>PROF. JUAN ESTEBAN SUERO REYES</t>
  </si>
  <si>
    <t xml:space="preserve">CARLOS MANUEL BOCIO </t>
  </si>
  <si>
    <t>LOS FUNDOS</t>
  </si>
  <si>
    <t>JORGE DIAZ BELLO</t>
  </si>
  <si>
    <t>PROF. ALEJANDRO BAEZ</t>
  </si>
  <si>
    <t xml:space="preserve">SILVESTRE ANTONIO GUZMAN FERNANDEZ </t>
  </si>
  <si>
    <t>FRANCISCO DEL ROSARIO SANCHEZAZUA 1</t>
  </si>
  <si>
    <t>ESC. INICIAL BASICA TABARA ARRIBA</t>
  </si>
  <si>
    <t>PLANTEL NUEVO PROF.JUAN BOSCH</t>
  </si>
  <si>
    <t>14334</t>
  </si>
  <si>
    <t>LICEO ZOILO CONTRERAS</t>
  </si>
  <si>
    <t>TABARA ARRIBA</t>
  </si>
  <si>
    <t>LICEO TV</t>
  </si>
  <si>
    <t xml:space="preserve">GREGORIO URBANO GILBERT SUERO </t>
  </si>
  <si>
    <t xml:space="preserve">PROF. LIDIA MARIA BELTRE REYES </t>
  </si>
  <si>
    <t xml:space="preserve">AMERICO LUGO HERRERAS </t>
  </si>
  <si>
    <t>JUAN BAUTISTA VICINI</t>
  </si>
  <si>
    <t xml:space="preserve">MAURICIO BAEZ </t>
  </si>
  <si>
    <t xml:space="preserve">PROF. JULIAN FERRERA FLORIAN </t>
  </si>
  <si>
    <t xml:space="preserve">PROF. DOMINICANA ALTAGRACIA MOQUETE SUAREZ </t>
  </si>
  <si>
    <t xml:space="preserve">DAMIAN VOLQUEZ </t>
  </si>
  <si>
    <t>POLITECNICO ENRIQUILLO</t>
  </si>
  <si>
    <t xml:space="preserve">LICEO PROF. ANTONIO PEÑA </t>
  </si>
  <si>
    <t>LAS MERCEDES</t>
  </si>
  <si>
    <t xml:space="preserve">ALTAGRACIA EDITH DAVID RAMIREZ </t>
  </si>
  <si>
    <t xml:space="preserve">FILOMENA PEREZ Y PEREZ </t>
  </si>
  <si>
    <t>JUAN DE LA ROSA HEREDIA</t>
  </si>
  <si>
    <t>MANOLO PERDOMO</t>
  </si>
  <si>
    <t xml:space="preserve">ESC. BASICA PROF. HERMANAS BUCARELLY </t>
  </si>
  <si>
    <t xml:space="preserve">MANUEL EMILIO PEÑA </t>
  </si>
  <si>
    <t>HOGAR ESC. JESUS TE AMA</t>
  </si>
  <si>
    <t>ESC. NACIONAL DE SORDOS</t>
  </si>
  <si>
    <t>ESPIRITU SANTO</t>
  </si>
  <si>
    <t>PROF. IIDALINA GUERRERO</t>
  </si>
  <si>
    <t>CARMEN SOFIA VILLALONA CASTILLO</t>
  </si>
  <si>
    <t>JUAN ISMAEL ZAPATA NIVAR</t>
  </si>
  <si>
    <t xml:space="preserve">MONSEÑOR ROBERTO JAMES HYMUS </t>
  </si>
  <si>
    <t xml:space="preserve">LEDIA MARIA AGRAMONTE PEÑA DE BAEZ </t>
  </si>
  <si>
    <t>RAMON REINOSO MEDINA</t>
  </si>
  <si>
    <t>PEDRO JOSE A. BLANDINO SOTO</t>
  </si>
  <si>
    <t xml:space="preserve">MILAGROS ALTAGRACIA MELO </t>
  </si>
  <si>
    <t>MARIA INOCENCIA BELEN MINIÑO</t>
  </si>
  <si>
    <t xml:space="preserve">AMANCIA OBJIO ANDUJAR </t>
  </si>
  <si>
    <t xml:space="preserve">CARMEN GONZALEZ CASTILLO </t>
  </si>
  <si>
    <t xml:space="preserve">CESARIA MOJICA </t>
  </si>
  <si>
    <t>NICELIO SOSA</t>
  </si>
  <si>
    <t>HONDURAS EMI</t>
  </si>
  <si>
    <t xml:space="preserve">PROF. RAFAEL ANTONIO FIGUEREO </t>
  </si>
  <si>
    <t>PROF. NURIDES GONZALEZ PACHANO</t>
  </si>
  <si>
    <t>CASILDA GUILLEN DE RODRIGUEZ</t>
  </si>
  <si>
    <t>SANTOS GUILLERMO PLACENCIO CARMONALOS ROCHE</t>
  </si>
  <si>
    <t>JOSE ALTAGRACIA MARTE</t>
  </si>
  <si>
    <t xml:space="preserve">ESC. BASICA EUGENIO MARIA DE HOSTOS </t>
  </si>
  <si>
    <t>LICEO LOS TOROS</t>
  </si>
  <si>
    <t>PROF. MERCEDES MUÑOZ FE Y ALEGRIA</t>
  </si>
  <si>
    <t xml:space="preserve">LICEO MARINO GARABITO </t>
  </si>
  <si>
    <t xml:space="preserve"> ALEJANDRINA RAMIREZ GUZMAN </t>
  </si>
  <si>
    <t>EL GUINEO ADENTRO</t>
  </si>
  <si>
    <t>EL SUMBI</t>
  </si>
  <si>
    <t>LAS TRES VEREDAS</t>
  </si>
  <si>
    <t>LOS MINEROS</t>
  </si>
  <si>
    <t>MARINO GARABITO I</t>
  </si>
  <si>
    <t>LOS CANDONGUITOS</t>
  </si>
  <si>
    <t>ESC. PRIMARIA ENRIQUE DURAN</t>
  </si>
  <si>
    <t>LOS MOLINA</t>
  </si>
  <si>
    <t>ESC. SANTA MARIA</t>
  </si>
  <si>
    <t>ESC. BASICA SAN MIGUEL</t>
  </si>
  <si>
    <t>LOS ALGARROBOS</t>
  </si>
  <si>
    <t>ESC. BASICA BERENITA ARAUJO</t>
  </si>
  <si>
    <t>ESC. BASICA SAN RAFAEL  KM. 26 HATILLO</t>
  </si>
  <si>
    <t>ESC. BASICA HATILLO</t>
  </si>
  <si>
    <t>ESC. HOJAS ANCHAS</t>
  </si>
  <si>
    <t>ESC. PRIMARIA MILAGROS RIVAS</t>
  </si>
  <si>
    <t>ESC. NACIONAL DE SORDOMUDOS</t>
  </si>
  <si>
    <t>15317</t>
  </si>
  <si>
    <t>PROF. JUAN MARIA DE JESUS VILLANUEVA</t>
  </si>
  <si>
    <t>EL RAMON</t>
  </si>
  <si>
    <t>LOS MONTONES  2</t>
  </si>
  <si>
    <t>ESC. BASICA PADRE BORBON</t>
  </si>
  <si>
    <t xml:space="preserve">VICTORIANO CEBALLOS DIAZ </t>
  </si>
  <si>
    <t>LOS CACAITOS</t>
  </si>
  <si>
    <t>LA LLANADA GRANDE</t>
  </si>
  <si>
    <t>ESC. BASICA BORUGA ARRIBA</t>
  </si>
  <si>
    <t>LOS MONTONES  1</t>
  </si>
  <si>
    <t>LA HAINERA</t>
  </si>
  <si>
    <t>ESC. BASICA ENMANUEL</t>
  </si>
  <si>
    <t>LA PIÑA</t>
  </si>
  <si>
    <t>LOS CALIMETES</t>
  </si>
  <si>
    <t>BASICA SABANA GRANDE DE PALENQUE</t>
  </si>
  <si>
    <t>PLANTEL ESPEJO PADRE BORBON</t>
  </si>
  <si>
    <t>ESC. BASICA CANTALICIA ENCARNACION MATEO</t>
  </si>
  <si>
    <t xml:space="preserve">CANASTA VI </t>
  </si>
  <si>
    <t>PASN UNIDAD XII</t>
  </si>
  <si>
    <t xml:space="preserve">MARINO DE JESUS SABA </t>
  </si>
  <si>
    <t xml:space="preserve">BASICA LIDIA PINALES </t>
  </si>
  <si>
    <t>ESC. BASICA MALPAEZ</t>
  </si>
  <si>
    <t>ESC. BASICA CRUCE DE NAJAYO</t>
  </si>
  <si>
    <t>LA PLENA</t>
  </si>
  <si>
    <t>ESC. SAN ANTONIO</t>
  </si>
  <si>
    <t xml:space="preserve">MARIA DEL ROSARIO ALMANZAR </t>
  </si>
  <si>
    <t>LAS DIEZ CASITAS</t>
  </si>
  <si>
    <t>BATEY KM. 59</t>
  </si>
  <si>
    <t>KILOMETRO 45</t>
  </si>
  <si>
    <t xml:space="preserve">GENARO DOÑE  </t>
  </si>
  <si>
    <t xml:space="preserve">PROF. GUARIONEX FERREIRA </t>
  </si>
  <si>
    <t>FRANCISCO FLORENTINODUVERGE</t>
  </si>
  <si>
    <t>EL FUNDO</t>
  </si>
  <si>
    <t>LA CUCHILLA</t>
  </si>
  <si>
    <t>EL CAOBAL</t>
  </si>
  <si>
    <t xml:space="preserve">DANILO GINEBRA </t>
  </si>
  <si>
    <t>LOS CONUCOS</t>
  </si>
  <si>
    <t>LA JULIANA</t>
  </si>
  <si>
    <t xml:space="preserve">JAVIER ANGULO GURIDI </t>
  </si>
  <si>
    <t>LAS COLINAS IV</t>
  </si>
  <si>
    <t>PARAISO</t>
  </si>
  <si>
    <t xml:space="preserve">JUANA TOLEDO </t>
  </si>
  <si>
    <t>LA GUAZUMA</t>
  </si>
  <si>
    <t>EL LIMON</t>
  </si>
  <si>
    <t>LA SIERRA</t>
  </si>
  <si>
    <t>LOS VALLEJOS</t>
  </si>
  <si>
    <t>LA CABIRMA</t>
  </si>
  <si>
    <t xml:space="preserve">PROF. RAMONA ANTONIA CABRERA </t>
  </si>
  <si>
    <t>LOS BRUJAN</t>
  </si>
  <si>
    <t>LOS LEONES</t>
  </si>
  <si>
    <t xml:space="preserve">LA CUEVA </t>
  </si>
  <si>
    <t>ESC. PRIMARIA MANA DE YAGUATE</t>
  </si>
  <si>
    <t>LA MANIGUA</t>
  </si>
  <si>
    <t>LOS PANCHOS</t>
  </si>
  <si>
    <t>LA CAOBA</t>
  </si>
  <si>
    <t>LA JAGUA</t>
  </si>
  <si>
    <t>EL CORTE</t>
  </si>
  <si>
    <t>EL COPEY</t>
  </si>
  <si>
    <t>LA CUMBA</t>
  </si>
  <si>
    <t>EL FUERTE MANA</t>
  </si>
  <si>
    <t>LOS GUZMAN</t>
  </si>
  <si>
    <t>EL POZO</t>
  </si>
  <si>
    <t>EL HORNO</t>
  </si>
  <si>
    <t>ESC. BASICA QUITA SUEÑO 1</t>
  </si>
  <si>
    <t xml:space="preserve">PROF. NAPOLEON ALBERTO CASILLA DIAZ </t>
  </si>
  <si>
    <t xml:space="preserve">MARIA MONTERO GOMEZ </t>
  </si>
  <si>
    <t>MERCEDES PEREZ</t>
  </si>
  <si>
    <t>PLANTEL NUEVO BASICA NIGUA 3</t>
  </si>
  <si>
    <t xml:space="preserve">GOYO VIEJO </t>
  </si>
  <si>
    <t>SALOME UREÑA -PIÑA CONCENTRACION</t>
  </si>
  <si>
    <t>POLITECNICO LOYOLA</t>
  </si>
  <si>
    <t>ESPEJO CANASTICA</t>
  </si>
  <si>
    <t>INSTITUTO POLITECNICO LOYOLA - MEDIA</t>
  </si>
  <si>
    <t>LICEO FELIX EVARISTO MEJIA</t>
  </si>
  <si>
    <t>ESC. BASICA MARTIN LUTHER KING</t>
  </si>
  <si>
    <t>EL CIDRAL</t>
  </si>
  <si>
    <t xml:space="preserve">ESC. BASICA SOCORRO SANCHEZ </t>
  </si>
  <si>
    <t>LAS GALLARDAS</t>
  </si>
  <si>
    <t>EL CAJUILITO</t>
  </si>
  <si>
    <t>ESC. COMUNITARIA ARTURO JIMENEZ</t>
  </si>
  <si>
    <t>LA FELICIANA</t>
  </si>
  <si>
    <t xml:space="preserve">ESC. BASICA PADRE SILLAS </t>
  </si>
  <si>
    <t>HOGAR ESC. CARIDAD MISIONERA</t>
  </si>
  <si>
    <t>TV CENTRO BOCA DEL SOCO</t>
  </si>
  <si>
    <t>CENTRO ALTERNATIVO EXPERIMENTAL DEL SORDO</t>
  </si>
  <si>
    <t>LA LAURA</t>
  </si>
  <si>
    <t>MISS ANNIE GUMBS</t>
  </si>
  <si>
    <t>VIRGEN DE LA CARIDAD DEL COBRE FE Y ALEGRIA</t>
  </si>
  <si>
    <t>LA SIRIA</t>
  </si>
  <si>
    <t xml:space="preserve"> PROF. MIGUEL INFANTE SANTANA</t>
  </si>
  <si>
    <t xml:space="preserve">POLITECNICO MIR ESPERANZA </t>
  </si>
  <si>
    <t>ESC. DE EDUCACION ESPECIAL PADRE CAVALOTTO</t>
  </si>
  <si>
    <t>ADOMANAY</t>
  </si>
  <si>
    <t xml:space="preserve">PROF. MILAGROS NUÑEZ </t>
  </si>
  <si>
    <t xml:space="preserve">ROSA SANSON  </t>
  </si>
  <si>
    <t xml:space="preserve">DOÑA CARMEN GUERRERO </t>
  </si>
  <si>
    <t>LAS CUCHILLAS DE CHAVON</t>
  </si>
  <si>
    <t xml:space="preserve">FEDERICO GUERRERO </t>
  </si>
  <si>
    <t>LA PARCELA</t>
  </si>
  <si>
    <t>LA LECHOSA</t>
  </si>
  <si>
    <t>EMMA BALAGUER - LA SABANITA</t>
  </si>
  <si>
    <t xml:space="preserve">CRISANTA MORETA MORA </t>
  </si>
  <si>
    <t>LA TRINIDAD</t>
  </si>
  <si>
    <t xml:space="preserve">PROF. JULIO MATEO JIMENEZ </t>
  </si>
  <si>
    <t>LAS CHINAS</t>
  </si>
  <si>
    <t>LOS HATILLOS</t>
  </si>
  <si>
    <t>LICEO  PROF. CESAR CACERES CASTILLO</t>
  </si>
  <si>
    <t>TV CENTRO MORQUECHO</t>
  </si>
  <si>
    <t>LAS PALMILLAS</t>
  </si>
  <si>
    <t>EL GUAYABAL</t>
  </si>
  <si>
    <t>LA LIMA</t>
  </si>
  <si>
    <t>LAS CAÑAS</t>
  </si>
  <si>
    <t>LAS GUARANAS</t>
  </si>
  <si>
    <t>LAS ESPINAS</t>
  </si>
  <si>
    <t>LOS COCOS</t>
  </si>
  <si>
    <t>EL CABAO</t>
  </si>
  <si>
    <t>LA INMACULADA</t>
  </si>
  <si>
    <t>EL KILOMETRO 1</t>
  </si>
  <si>
    <t>ESC. BASICA MAGUA</t>
  </si>
  <si>
    <t>DULCE NERIO DE LEON</t>
  </si>
  <si>
    <t>09215</t>
  </si>
  <si>
    <t>VIRGINIA POU</t>
  </si>
  <si>
    <t xml:space="preserve">ATABEIRA FE Y ALEGRIA </t>
  </si>
  <si>
    <t>EL JENGIBRE</t>
  </si>
  <si>
    <t>LOS MONTONES</t>
  </si>
  <si>
    <t>LA TROCHA</t>
  </si>
  <si>
    <t>LA YEGUADA</t>
  </si>
  <si>
    <t>EL BLANCO</t>
  </si>
  <si>
    <t>EL BRONCE</t>
  </si>
  <si>
    <t>LA ESTRELLA</t>
  </si>
  <si>
    <t>EL COCO</t>
  </si>
  <si>
    <t>EL NARANJO</t>
  </si>
  <si>
    <t xml:space="preserve">PLANTEL NUEVO HERMANAS MIRABAL </t>
  </si>
  <si>
    <t xml:space="preserve">EL GUANITO </t>
  </si>
  <si>
    <t>DR. LEONEL ROBERTO RODRIGUEZ RIB</t>
  </si>
  <si>
    <t xml:space="preserve">LOS MANGOS </t>
  </si>
  <si>
    <t>EULALIO MODESTO CEDANO REYESDON</t>
  </si>
  <si>
    <t xml:space="preserve">LAS LIMAS </t>
  </si>
  <si>
    <t xml:space="preserve">EL PIÑAL </t>
  </si>
  <si>
    <t>LOS GUINEOS</t>
  </si>
  <si>
    <t xml:space="preserve">LOS JUSOS </t>
  </si>
  <si>
    <t>CHAVON 1</t>
  </si>
  <si>
    <t xml:space="preserve">EL RANCHO </t>
  </si>
  <si>
    <t>EL PEÑONCITO</t>
  </si>
  <si>
    <t>LA RANQUERA</t>
  </si>
  <si>
    <t>SAN RAFAEL FE Y ALEGRIA</t>
  </si>
  <si>
    <t>TV CENTRO BENERITO</t>
  </si>
  <si>
    <t xml:space="preserve">LA GUAZUMA </t>
  </si>
  <si>
    <t xml:space="preserve">EL LIMON </t>
  </si>
  <si>
    <t xml:space="preserve">LOS JOBITOS </t>
  </si>
  <si>
    <t>ESC. BASICA CERRO LINDO</t>
  </si>
  <si>
    <t xml:space="preserve">JOSE AUDILIO SANTANA </t>
  </si>
  <si>
    <t>MILAGROSA LA MATERNO INFANTIL</t>
  </si>
  <si>
    <t xml:space="preserve">LA LLANADA </t>
  </si>
  <si>
    <t>PLANTEL NUEVO PEDRO MIR</t>
  </si>
  <si>
    <t>LA MALENA I</t>
  </si>
  <si>
    <t xml:space="preserve">LOS MANANTIALES </t>
  </si>
  <si>
    <t xml:space="preserve">LOS RIOS </t>
  </si>
  <si>
    <t xml:space="preserve">LAB CEIBA </t>
  </si>
  <si>
    <t>CENTRO EDUCATIVO NAZARETFRIUSA</t>
  </si>
  <si>
    <t>INSTITUTO AGROPECUARIO DE HIGÜEY</t>
  </si>
  <si>
    <t xml:space="preserve">LA CRUZ DEL ISLEÑO </t>
  </si>
  <si>
    <t>CAÑADA HONDADE NISIBON</t>
  </si>
  <si>
    <t xml:space="preserve">EL CORTECITO </t>
  </si>
  <si>
    <t xml:space="preserve">LAS DOS JARDAS </t>
  </si>
  <si>
    <t xml:space="preserve">EL MACAO </t>
  </si>
  <si>
    <t xml:space="preserve">EL SALADO </t>
  </si>
  <si>
    <t>SINAI UVERO ALTO</t>
  </si>
  <si>
    <t xml:space="preserve">LAS ZANJAS </t>
  </si>
  <si>
    <t xml:space="preserve">LAS GUAMAS </t>
  </si>
  <si>
    <t xml:space="preserve">CAÑADA HONDA </t>
  </si>
  <si>
    <t xml:space="preserve">EL CUYA </t>
  </si>
  <si>
    <t xml:space="preserve">EL CAÑO </t>
  </si>
  <si>
    <t xml:space="preserve">LAS TRES PIEZAS </t>
  </si>
  <si>
    <t xml:space="preserve">LOS TOCONES </t>
  </si>
  <si>
    <t xml:space="preserve">EL ESPINO </t>
  </si>
  <si>
    <t xml:space="preserve">LA CEIBA DE BLANDINO </t>
  </si>
  <si>
    <t>14257</t>
  </si>
  <si>
    <t xml:space="preserve">EL ROSARIO </t>
  </si>
  <si>
    <t>POLITECNICO SANTA CRUZ FE Y ALEGRIA</t>
  </si>
  <si>
    <t xml:space="preserve">LA HIGUERA </t>
  </si>
  <si>
    <t xml:space="preserve">LOS CAJUILES </t>
  </si>
  <si>
    <t xml:space="preserve">LOS BOTADOS </t>
  </si>
  <si>
    <t xml:space="preserve">EL CEDRO </t>
  </si>
  <si>
    <t xml:space="preserve">LA GINA </t>
  </si>
  <si>
    <t xml:space="preserve">LA MINA </t>
  </si>
  <si>
    <t xml:space="preserve">LA MAJAGUA </t>
  </si>
  <si>
    <t xml:space="preserve">LOS FRANCESES </t>
  </si>
  <si>
    <t xml:space="preserve">LA CULEBRA </t>
  </si>
  <si>
    <t xml:space="preserve">LOS URABOS </t>
  </si>
  <si>
    <t>LA SABANITA</t>
  </si>
  <si>
    <t xml:space="preserve">LAS CABIRMAS </t>
  </si>
  <si>
    <t xml:space="preserve">EL JOVERO </t>
  </si>
  <si>
    <t>LAS POCILGAS</t>
  </si>
  <si>
    <t xml:space="preserve">LOS CUATRO CAMINOS </t>
  </si>
  <si>
    <t xml:space="preserve">EL GUARAGUAO </t>
  </si>
  <si>
    <t xml:space="preserve">LAS LISAS </t>
  </si>
  <si>
    <t>LOS GUANDULES</t>
  </si>
  <si>
    <t>LAS COLINAS</t>
  </si>
  <si>
    <t>10006</t>
  </si>
  <si>
    <t xml:space="preserve">FELIPE VICINI PERDOMO </t>
  </si>
  <si>
    <t>ESC. BASICA ENEROLISA LINARES</t>
  </si>
  <si>
    <t>ESC. COMUNITARIA PARROQUIAL SANTA CLARA DE ASIS</t>
  </si>
  <si>
    <t>PLANTEL NUEVO BASICA BARRIO LINDO 1</t>
  </si>
  <si>
    <t xml:space="preserve">DOÑA LAURA VICINI </t>
  </si>
  <si>
    <t>LA PUNTA PESCADORA</t>
  </si>
  <si>
    <t>HOGAR DEL NIÑO</t>
  </si>
  <si>
    <t xml:space="preserve">FUNDACION MIR  </t>
  </si>
  <si>
    <t>PROF. RAUL CAIRO</t>
  </si>
  <si>
    <t>PROF. GUILLERMO LIZARDO EUSEBIO (VICENTILLO)</t>
  </si>
  <si>
    <t>EL JOBO</t>
  </si>
  <si>
    <t>LAS LAJAS</t>
  </si>
  <si>
    <t>LAS TUNAS</t>
  </si>
  <si>
    <t>VICTOR GARCIA REYES</t>
  </si>
  <si>
    <t>LAS GUAJABAS</t>
  </si>
  <si>
    <t>LA PLAZA</t>
  </si>
  <si>
    <t>LOS VASQUEZ</t>
  </si>
  <si>
    <t>EL SALTO</t>
  </si>
  <si>
    <t xml:space="preserve"> LOMA CLARA</t>
  </si>
  <si>
    <t>09220</t>
  </si>
  <si>
    <t>LICEO EL VALLE</t>
  </si>
  <si>
    <t xml:space="preserve">LICEO MATIAS RAMON MELLA </t>
  </si>
  <si>
    <t xml:space="preserve">LA MATILLA </t>
  </si>
  <si>
    <t>LA CRUZ DE JINA JARAGUA</t>
  </si>
  <si>
    <t xml:space="preserve">EL AGUACATE </t>
  </si>
  <si>
    <t xml:space="preserve">LAS ALBAHACAS </t>
  </si>
  <si>
    <t>ESC. PRIMARIA JUAN SANCHEZ RAMIREZ</t>
  </si>
  <si>
    <t xml:space="preserve"> PROF. FELIX LANTIGUA  </t>
  </si>
  <si>
    <t xml:space="preserve">EL RAMONAL </t>
  </si>
  <si>
    <t>LOS MOLUCES</t>
  </si>
  <si>
    <t xml:space="preserve">PROF. JOSE MIGUEL REMIGIO VASQUEZ </t>
  </si>
  <si>
    <t>LAS CAOBAS</t>
  </si>
  <si>
    <t>LOS GUAYUYOS</t>
  </si>
  <si>
    <t>LA ENCANTADA</t>
  </si>
  <si>
    <t>ARROYO BLANCO  1</t>
  </si>
  <si>
    <t xml:space="preserve">SAN JUAN BAUTISTA DE LA SALLE  </t>
  </si>
  <si>
    <t>LA CUMBRE</t>
  </si>
  <si>
    <t xml:space="preserve">PROF. JUAN BOSH </t>
  </si>
  <si>
    <t xml:space="preserve">DELFIN SANTOS PINALES </t>
  </si>
  <si>
    <t>DARIO ANTONIO PEÑA SURIEL</t>
  </si>
  <si>
    <t xml:space="preserve">LEONIDAS ROSADO SORIANO </t>
  </si>
  <si>
    <t>LA CULATA</t>
  </si>
  <si>
    <t xml:space="preserve">DAVID DURAN </t>
  </si>
  <si>
    <t>LUZ ASUNCION ABREU</t>
  </si>
  <si>
    <t xml:space="preserve">14 DE JUNIO </t>
  </si>
  <si>
    <t xml:space="preserve">MARIA ANGELICA BAUTISTA GALAN </t>
  </si>
  <si>
    <t xml:space="preserve">ANGEL VINICIO ABREU </t>
  </si>
  <si>
    <t xml:space="preserve">JULIAN PERALTA QUEZADA </t>
  </si>
  <si>
    <t>LA CIENEGA</t>
  </si>
  <si>
    <t>ASIA MARIA DEL CORAZON DE JESUS COLON MATIAS</t>
  </si>
  <si>
    <t xml:space="preserve">MARIA ANTONIA DIAZ HERNANDEZ </t>
  </si>
  <si>
    <t>EL CONVENTO</t>
  </si>
  <si>
    <t xml:space="preserve">JOSE ANTONIO ROSA </t>
  </si>
  <si>
    <t>LOS LIMONCITOS</t>
  </si>
  <si>
    <t>LOS CAÑOS</t>
  </si>
  <si>
    <t>LA PELADA</t>
  </si>
  <si>
    <t>LA COTORRA</t>
  </si>
  <si>
    <t>EL CASTILLO</t>
  </si>
  <si>
    <t>EL PARAGUA</t>
  </si>
  <si>
    <t>LOS CORRALITOS</t>
  </si>
  <si>
    <t>LA PISTA</t>
  </si>
  <si>
    <t>PADRE PLINIO EUGENIO CAMPRES FERMIN</t>
  </si>
  <si>
    <t>TV CENTRO PASO BAJITO</t>
  </si>
  <si>
    <t>LA FRISA</t>
  </si>
  <si>
    <t xml:space="preserve">DULCE MARIA TIBURCIO </t>
  </si>
  <si>
    <t xml:space="preserve">ALBERTO HERNANDEZ ROSARIO </t>
  </si>
  <si>
    <t xml:space="preserve">RAFAEL ALMANZAR UREÑA </t>
  </si>
  <si>
    <t xml:space="preserve">  ROSA DELIA PATXOT</t>
  </si>
  <si>
    <t xml:space="preserve">PROF. RAMONA OLINDA CANELA  </t>
  </si>
  <si>
    <t xml:space="preserve">DOMINGO ANTONIO PEREZ OZUNA </t>
  </si>
  <si>
    <t>LA ESTANCITA</t>
  </si>
  <si>
    <t xml:space="preserve">LUIS EDUARDO ORTIZ DELGADO </t>
  </si>
  <si>
    <t>LAS GUAZARAS</t>
  </si>
  <si>
    <t>LOS POMOS</t>
  </si>
  <si>
    <t xml:space="preserve">ANA GRACIELA MORILLO </t>
  </si>
  <si>
    <t>LA JOYA DE RAMON</t>
  </si>
  <si>
    <t>LA MAJAGUITA</t>
  </si>
  <si>
    <t>AYUDA DEL NIÑO DE JARABACOA</t>
  </si>
  <si>
    <t>10040</t>
  </si>
  <si>
    <t>14282</t>
  </si>
  <si>
    <t xml:space="preserve"> CARLOS MANUEL TIBURCIO </t>
  </si>
  <si>
    <t xml:space="preserve">PROF. LUDOVINA MUÑOZ </t>
  </si>
  <si>
    <t>LOS RINCONES DE GUACO</t>
  </si>
  <si>
    <t xml:space="preserve">NORBERTO LUCIANO MORA BLANCO </t>
  </si>
  <si>
    <t>MARCO DE JESUS MOTA PEREZ</t>
  </si>
  <si>
    <t>ESC. PARROQUIAL</t>
  </si>
  <si>
    <t>EL CARMEN FE Y ALEGRIA</t>
  </si>
  <si>
    <t>POLITEECNICO GUACO ADENTRO</t>
  </si>
  <si>
    <t>BASICA BURENDE</t>
  </si>
  <si>
    <t xml:space="preserve"> LICEO BURENDE</t>
  </si>
  <si>
    <t>LA TORRE</t>
  </si>
  <si>
    <t xml:space="preserve">LICEO SAN IGNACIO  </t>
  </si>
  <si>
    <t xml:space="preserve">PROF. ANA JULIA DIAZ LUNA </t>
  </si>
  <si>
    <t xml:space="preserve">JACINTO MUNOZ </t>
  </si>
  <si>
    <t xml:space="preserve">EUGENIO DE LA CRUZ PEREZ GRULLON </t>
  </si>
  <si>
    <t>ENRIQUE LEONARDO RODRIGUEZ</t>
  </si>
  <si>
    <t>PROF. RAMON MARIA MARMOLEJOS</t>
  </si>
  <si>
    <t xml:space="preserve"> GUACO LOS FRIAS</t>
  </si>
  <si>
    <t xml:space="preserve">MANUELA BERNARDA SANCHEZ DE ALMONTE </t>
  </si>
  <si>
    <t>LA PENDA</t>
  </si>
  <si>
    <t xml:space="preserve">MARIA FELIPINA MARMOLEJOS ESCOTTO </t>
  </si>
  <si>
    <t>ANDREA CONFESORA FERNANDEZ ROSARIO</t>
  </si>
  <si>
    <t xml:space="preserve">PROF. VIRGILIO MATIAS FERNANDEZ </t>
  </si>
  <si>
    <t>LA CABRA</t>
  </si>
  <si>
    <t>LA LLANADA ABAJO</t>
  </si>
  <si>
    <t>EL DESECHO</t>
  </si>
  <si>
    <t>LA LLANADA ARRIBA</t>
  </si>
  <si>
    <t>PROF. MARIA RAMONA BLANCO</t>
  </si>
  <si>
    <t>07201</t>
  </si>
  <si>
    <t>LICEO EL CARMEN</t>
  </si>
  <si>
    <t xml:space="preserve">SENORITAS VILLA DEL ORBE </t>
  </si>
  <si>
    <t>LICEO TECNICO SAN IGNACIO DE LOYOLA FE Y ALEGRIA</t>
  </si>
  <si>
    <t>EL GUABAL</t>
  </si>
  <si>
    <t>PROF. FEDERICO MUNOZ MUNOZ</t>
  </si>
  <si>
    <t>EL CAIMITO ADENTRO</t>
  </si>
  <si>
    <t>LOS RINCONES YABONAL</t>
  </si>
  <si>
    <t xml:space="preserve">PORFIRIO  ARACENA </t>
  </si>
  <si>
    <t xml:space="preserve">ARZ. JUAN ANTONIO FLORES SANTANA </t>
  </si>
  <si>
    <t>LA TINA</t>
  </si>
  <si>
    <t xml:space="preserve"> LICEO RINCON</t>
  </si>
  <si>
    <t>LICEO REVERENDO ANDRES AMENGUAL FE Y ALEGRIA</t>
  </si>
  <si>
    <t>LA FRONTERA</t>
  </si>
  <si>
    <t xml:space="preserve"> SAN JUAN BOSCO</t>
  </si>
  <si>
    <t xml:space="preserve">GUMERSINDA PAULINO </t>
  </si>
  <si>
    <t>LAS ESCOBAS</t>
  </si>
  <si>
    <t xml:space="preserve">CLAUDINO SANCHEZ MARCIAL </t>
  </si>
  <si>
    <t xml:space="preserve">HATO VIEJO  </t>
  </si>
  <si>
    <t>EL ALGARROBO</t>
  </si>
  <si>
    <t>LA ESQUINA</t>
  </si>
  <si>
    <t>LA ROMERA</t>
  </si>
  <si>
    <t>LOS GUAYOS I</t>
  </si>
  <si>
    <t>LA GUAMA DEL PINO</t>
  </si>
  <si>
    <t>LA CEIBITA</t>
  </si>
  <si>
    <t>ANA GRACIELA MORILLO VDA PORTES</t>
  </si>
  <si>
    <t>LOS RINCONES DE ARENOSO</t>
  </si>
  <si>
    <t xml:space="preserve"> MARIA TERESA ULERIO GARCIA</t>
  </si>
  <si>
    <t>EL NARANJAL</t>
  </si>
  <si>
    <t xml:space="preserve">ARIDIO DE JS. CONCEPCION GUERRERO </t>
  </si>
  <si>
    <t xml:space="preserve">ANA LUISA SUAREZ CARABALLO </t>
  </si>
  <si>
    <t>LA TABLITA</t>
  </si>
  <si>
    <t>LOS HORNOS</t>
  </si>
  <si>
    <t>LA GUAMA ABAJO</t>
  </si>
  <si>
    <t>LOS MUÑOZ</t>
  </si>
  <si>
    <t>BASICA CUTUPU</t>
  </si>
  <si>
    <t>LAS YERBAS</t>
  </si>
  <si>
    <t>PROF. CONSUELO ACEVEDO REINOSO</t>
  </si>
  <si>
    <t xml:space="preserve"> RAMONA RODRIGUEZ DE SANTANA</t>
  </si>
  <si>
    <t xml:space="preserve"> ANA RAMONA SUAREZ</t>
  </si>
  <si>
    <t xml:space="preserve">FRANCISCO JIMENEZ </t>
  </si>
  <si>
    <t>BIENVENIDA RODRIGUEZ</t>
  </si>
  <si>
    <t>LA HOYITA</t>
  </si>
  <si>
    <t xml:space="preserve">RAUL AMEZQUITA FAÑA </t>
  </si>
  <si>
    <t>LAS CINCO ESQUINAS</t>
  </si>
  <si>
    <t>07175</t>
  </si>
  <si>
    <t>DON PEPE ALVAREZ</t>
  </si>
  <si>
    <t>MANUEL ACEVEDO CERRANO  FE Y ALEGRIA</t>
  </si>
  <si>
    <t>EL QUEMADO</t>
  </si>
  <si>
    <t>EL ROMERO</t>
  </si>
  <si>
    <t>LAS ARENAS</t>
  </si>
  <si>
    <t>LA DESTILADERA</t>
  </si>
  <si>
    <t>LA VEREDA</t>
  </si>
  <si>
    <t>LAS CABUYAS</t>
  </si>
  <si>
    <t xml:space="preserve">ALICIA BALAGUER </t>
  </si>
  <si>
    <t xml:space="preserve">MARIO FRANCISCO MARIOT DURAN </t>
  </si>
  <si>
    <t xml:space="preserve">JOSE HORACIO RODRIGUEZ </t>
  </si>
  <si>
    <t>EL CORSAL</t>
  </si>
  <si>
    <t>LOS RIELES</t>
  </si>
  <si>
    <t>LOS QUEZADAS</t>
  </si>
  <si>
    <t>LOS GUAYOS  2</t>
  </si>
  <si>
    <t xml:space="preserve">MARIA MERCEDES RODRIGUEZ VERAS </t>
  </si>
  <si>
    <t xml:space="preserve">PROF. AURA ESTELA NUÑEZ </t>
  </si>
  <si>
    <t>LOS TEJADAS</t>
  </si>
  <si>
    <t xml:space="preserve">SIXTO PASTOR HERNANDEZ </t>
  </si>
  <si>
    <t>LA SOLEDAD SAN JUAN BOSCO</t>
  </si>
  <si>
    <t>JOSE LUIS GOMEZ ORBE</t>
  </si>
  <si>
    <t>TEOLINDA BENCOSME</t>
  </si>
  <si>
    <t xml:space="preserve">LORENZO CONFESOR HICIANO GUZMAN </t>
  </si>
  <si>
    <t xml:space="preserve">PROF. ANGELA MARIA BENCOSME BAEZ </t>
  </si>
  <si>
    <t>ONESIMO GRULLON</t>
  </si>
  <si>
    <t>ESC. JOSE BERNABET FELIX ORTEGA</t>
  </si>
  <si>
    <t>LAS LAGUNA ABAJO</t>
  </si>
  <si>
    <t>JOSEFA ALTAGRACIA TORIBIO OVALLES</t>
  </si>
  <si>
    <t xml:space="preserve">PROF. ANGELICA ANTONIA MOLINA SANTOS </t>
  </si>
  <si>
    <t xml:space="preserve">MERCEDES TEJADA </t>
  </si>
  <si>
    <t>15947</t>
  </si>
  <si>
    <t>EL CAIMITO LA ROSARIO</t>
  </si>
  <si>
    <t xml:space="preserve">PROF. MELIDA PEREZ RODRIGUEZ </t>
  </si>
  <si>
    <t>MARIA FACUNDA GUZMAN</t>
  </si>
  <si>
    <t xml:space="preserve">LUIS NAPOLEON NUÑEZ MOLINA </t>
  </si>
  <si>
    <t xml:space="preserve">RAMON ANTONIO RODRIGUEZ CRUZ </t>
  </si>
  <si>
    <t>JOSE MARIA RAMIREZ</t>
  </si>
  <si>
    <t xml:space="preserve">FRANCISCO LANTIGUA </t>
  </si>
  <si>
    <t xml:space="preserve">PROF. MARIA ELENA MENDEZ </t>
  </si>
  <si>
    <t xml:space="preserve">JESUS RAFAEL DIPLAN MARTINEZ </t>
  </si>
  <si>
    <t xml:space="preserve">JOSE RODRIGUEZ BENCOSME </t>
  </si>
  <si>
    <t>LA CHANCLETA</t>
  </si>
  <si>
    <t xml:space="preserve">EMENENCIO ROSARIO </t>
  </si>
  <si>
    <t>EL COROZO</t>
  </si>
  <si>
    <t>BASICA LAS COLINAS</t>
  </si>
  <si>
    <t xml:space="preserve">AQUILINA DE JESUS OVILLES FERNANDEZ </t>
  </si>
  <si>
    <t xml:space="preserve">GRANADA </t>
  </si>
  <si>
    <t xml:space="preserve">PROF. EULALIA DE JESUS JIMENEZ BALDERA </t>
  </si>
  <si>
    <t xml:space="preserve">JUAN PABLO SANCHEZ GARCIA </t>
  </si>
  <si>
    <t xml:space="preserve">SOR PURA CAAMAÑO ALVAREZ </t>
  </si>
  <si>
    <t xml:space="preserve">ESC. NACIONAL DE SORDOS </t>
  </si>
  <si>
    <t>LA SOLEDAD</t>
  </si>
  <si>
    <t xml:space="preserve">PROF. JOSEFA DEL CARMEN LIRIANO </t>
  </si>
  <si>
    <t>LOS HILARIOS</t>
  </si>
  <si>
    <t>HOGAR ESC. LA MILAGROSA</t>
  </si>
  <si>
    <t>06797</t>
  </si>
  <si>
    <t xml:space="preserve">BASICA MARIA AUXILIADORA </t>
  </si>
  <si>
    <t>15663</t>
  </si>
  <si>
    <t>MARIA AUXILIADORA (MEDIA)</t>
  </si>
  <si>
    <t>LA HOYA ABAJO</t>
  </si>
  <si>
    <t>LAS MARIAS</t>
  </si>
  <si>
    <t xml:space="preserve">CRISTINO PITTA </t>
  </si>
  <si>
    <t>LAS CANAS</t>
  </si>
  <si>
    <t>EL CAIMAN</t>
  </si>
  <si>
    <t>EL ANON ABAJO</t>
  </si>
  <si>
    <t>EL ANON ARRIBA</t>
  </si>
  <si>
    <t>EL MANGUITO</t>
  </si>
  <si>
    <t>EL BARRITO</t>
  </si>
  <si>
    <t>LOS FRANCESES</t>
  </si>
  <si>
    <t>LOS GUAOS</t>
  </si>
  <si>
    <t>LAS YAGUAS</t>
  </si>
  <si>
    <t>LA PEDRERA</t>
  </si>
  <si>
    <t>LOS PUYONES</t>
  </si>
  <si>
    <t>LA HICOTEA ABAJO</t>
  </si>
  <si>
    <t>LA HICOTEA ARRIBA</t>
  </si>
  <si>
    <t xml:space="preserve">ASUNCION ESTHER DURAN </t>
  </si>
  <si>
    <t>CONUCO1</t>
  </si>
  <si>
    <t>LA BELLACA</t>
  </si>
  <si>
    <t>LOS ARACENES</t>
  </si>
  <si>
    <t>AURELIA ESTRELLA</t>
  </si>
  <si>
    <t xml:space="preserve">MARIA RAMONA HERNANDEZ </t>
  </si>
  <si>
    <t>LOS ROBLES</t>
  </si>
  <si>
    <t xml:space="preserve">FELIX MARIA CAPELLAN BUENO </t>
  </si>
  <si>
    <t>POLITECNICO BELGICA ADELA MIRABAL REYES</t>
  </si>
  <si>
    <t>CENTRO TECNOLOGICO COMUNITARIO (CTC)</t>
  </si>
  <si>
    <t>ELISA A MARRERO ACOSTA</t>
  </si>
  <si>
    <t xml:space="preserve">LOS LIMONES </t>
  </si>
  <si>
    <t>CENTRO DE RESTAURACION INFANTIL CERINFA</t>
  </si>
  <si>
    <t>LOS LANOS</t>
  </si>
  <si>
    <t xml:space="preserve"> LOS CAFES</t>
  </si>
  <si>
    <t>EL RUCIO</t>
  </si>
  <si>
    <t>LUIS ALBERTOWEBER</t>
  </si>
  <si>
    <t>LA ISLETA</t>
  </si>
  <si>
    <t xml:space="preserve">PORF. TEOLINDA CHUPANI </t>
  </si>
  <si>
    <t>EL FIRME</t>
  </si>
  <si>
    <t xml:space="preserve">JULIAN HERRERA </t>
  </si>
  <si>
    <t xml:space="preserve"> LOS CALLEJONES ARRIBA</t>
  </si>
  <si>
    <t>LOS GUARAGUAOS</t>
  </si>
  <si>
    <t>LA REFORMA</t>
  </si>
  <si>
    <t>LAS COLES ABAJO</t>
  </si>
  <si>
    <t>FRANCISCO DEL ROSARIO SANCHEZ BARRAQUITO</t>
  </si>
  <si>
    <t>LA RAYA</t>
  </si>
  <si>
    <t xml:space="preserve">LAS COLES </t>
  </si>
  <si>
    <t>LOS CONTRERAS</t>
  </si>
  <si>
    <t>AGUA SANTA DEL YUNA 2</t>
  </si>
  <si>
    <t>LOS ALTILES</t>
  </si>
  <si>
    <t>BEATRIZ GOMEZ MANZUETA</t>
  </si>
  <si>
    <t>LOS PLATANITOS</t>
  </si>
  <si>
    <t>LA CEIBA ABAJO</t>
  </si>
  <si>
    <t>EL GUAYABO</t>
  </si>
  <si>
    <t>LOS PEYNADOS</t>
  </si>
  <si>
    <t>AGUA SANTA DEL YUNA 1</t>
  </si>
  <si>
    <t>PEDRO ANTONIO MARIA HERNANDEZ</t>
  </si>
  <si>
    <t>COLEGIO EVANGELICO ELSA DE SALCIE DE LA ASAMBLEA DE DIOS BETHEL</t>
  </si>
  <si>
    <t xml:space="preserve">GUARINA GARCIA AMPARO </t>
  </si>
  <si>
    <t xml:space="preserve">EL INDIO </t>
  </si>
  <si>
    <t xml:space="preserve">FRANCISCO ADALBERTO GARCIA PEREZ </t>
  </si>
  <si>
    <t>ADELAYDA MOLINA I</t>
  </si>
  <si>
    <t>EL CAMPAMENTO</t>
  </si>
  <si>
    <t xml:space="preserve"> LA PUNTA</t>
  </si>
  <si>
    <t>RAFAEL EDUARDO VALERIO REYES</t>
  </si>
  <si>
    <t xml:space="preserve">ANDRES GARCIA ROSARIO </t>
  </si>
  <si>
    <t xml:space="preserve"> MANOLO JUSTO TAVAREZ</t>
  </si>
  <si>
    <t>SEFERINO THEN ROSARIO</t>
  </si>
  <si>
    <t>BUENAVENTURA GRULLON</t>
  </si>
  <si>
    <t xml:space="preserve">ELSA CRUZ GERALDINO </t>
  </si>
  <si>
    <t>CARMEN GARCIA</t>
  </si>
  <si>
    <t>EUCEBIO MANZUETA</t>
  </si>
  <si>
    <t xml:space="preserve">FELIPE FERREIRA </t>
  </si>
  <si>
    <t xml:space="preserve">FRANCISCA VALENZUELA </t>
  </si>
  <si>
    <t xml:space="preserve">PROF. ANGEL MARIA DUARTE ROJAS </t>
  </si>
  <si>
    <t>FELIX LOPEZ GARCIA</t>
  </si>
  <si>
    <t xml:space="preserve">ANGELA MARTE </t>
  </si>
  <si>
    <t>JOSE MARIA CABRAL Y BAEZ</t>
  </si>
  <si>
    <t>TIRSO DE MOLINA</t>
  </si>
  <si>
    <t>ANDRES ALVARADO TINEO</t>
  </si>
  <si>
    <t>LA SABINA</t>
  </si>
  <si>
    <t xml:space="preserve">PROF. HILMA CONTRERAS </t>
  </si>
  <si>
    <t>PABLO POLANCO SANTIAGO</t>
  </si>
  <si>
    <t xml:space="preserve">MARIA LAJARA HENRIQUEZ </t>
  </si>
  <si>
    <t>MARIA MODESTA CRUZ</t>
  </si>
  <si>
    <t xml:space="preserve">JERONIMO AQUINO </t>
  </si>
  <si>
    <t>JUAN FRANCISCO OVALLE EUSTATE</t>
  </si>
  <si>
    <t>LICEO SUR DR. JOSE FRANCISCO PEÑA GOMEZ</t>
  </si>
  <si>
    <t xml:space="preserve">LUISA EMILIA CONCEPCION </t>
  </si>
  <si>
    <t>PROF. ANGELICA GARCIA MOYA</t>
  </si>
  <si>
    <t xml:space="preserve">ANA ABIGAIL MEJIA </t>
  </si>
  <si>
    <t>LABORATORIO DE RECUPERACION PEDAGOGICA LARPE</t>
  </si>
  <si>
    <t>LUIS DYANGUELA PADRE</t>
  </si>
  <si>
    <t xml:space="preserve">GASTON FERNANDO DELIGNE </t>
  </si>
  <si>
    <t>DURGES MARIA VARGAS VARGAS</t>
  </si>
  <si>
    <t xml:space="preserve">AGUSTIN CHALJUB BUARY </t>
  </si>
  <si>
    <t>EMILIO PRUDHOMME</t>
  </si>
  <si>
    <t>MARIA TRINIDAD SANCHEZ GENIMILLO</t>
  </si>
  <si>
    <t>TOMAS UREÑA</t>
  </si>
  <si>
    <t>LOS QUEMADOS</t>
  </si>
  <si>
    <t xml:space="preserve">DARIO ANTONIO MONEDERO </t>
  </si>
  <si>
    <t xml:space="preserve">JUAN SANCHEZ RAMIRES </t>
  </si>
  <si>
    <t>LOS RIVERA</t>
  </si>
  <si>
    <t>ESC. SANTA ANA</t>
  </si>
  <si>
    <t>PROF. FRANCISCO RODRIGUEZ AZCONA</t>
  </si>
  <si>
    <t>EL GRAN JUNIOR</t>
  </si>
  <si>
    <t xml:space="preserve">MARIA DEL CONSUELO GARRIDO </t>
  </si>
  <si>
    <t>LOS INDIOS DE CENOVI</t>
  </si>
  <si>
    <t xml:space="preserve">LA CEIBA </t>
  </si>
  <si>
    <t>LA PIÑA I</t>
  </si>
  <si>
    <t>RANCHO ABAJO 2</t>
  </si>
  <si>
    <t>EL CATEY</t>
  </si>
  <si>
    <t>ERCILIO GARCIA BENCOSME</t>
  </si>
  <si>
    <t>GREGORIO GUTIERREZ</t>
  </si>
  <si>
    <t>LA SEQUIA</t>
  </si>
  <si>
    <t>GABRIEL ROIG ROSELLO</t>
  </si>
  <si>
    <t>EL GUINEAL</t>
  </si>
  <si>
    <t>LA BESTIA DE LA MALENA</t>
  </si>
  <si>
    <t>DEMETRIO MENA GARCIA REVENTACION</t>
  </si>
  <si>
    <t>LA NASA</t>
  </si>
  <si>
    <t xml:space="preserve">EL POZO </t>
  </si>
  <si>
    <t xml:space="preserve">EL CHUCHO </t>
  </si>
  <si>
    <t xml:space="preserve">EL PAPAYO </t>
  </si>
  <si>
    <t xml:space="preserve">LA PICHINGA </t>
  </si>
  <si>
    <t xml:space="preserve">EL POZO CENTRAL </t>
  </si>
  <si>
    <t xml:space="preserve">LA CIMARRA </t>
  </si>
  <si>
    <t xml:space="preserve">LA CEJA DEL JOBO </t>
  </si>
  <si>
    <t xml:space="preserve">LA PEONIA </t>
  </si>
  <si>
    <t>EL JOBITO ENRIQUE REYNOSO</t>
  </si>
  <si>
    <t xml:space="preserve">LA FACTORIA </t>
  </si>
  <si>
    <t>PRIMARIA CLARA</t>
  </si>
  <si>
    <t>PROF. CARMEN ONEIDA CRUZ EDUARDO</t>
  </si>
  <si>
    <t xml:space="preserve">PROF. MANUEL SALOME TAVERAS DUARTE </t>
  </si>
  <si>
    <t xml:space="preserve">LOS JAPONESES </t>
  </si>
  <si>
    <t xml:space="preserve">CAÑO ABAJO NIVEL MEDIO </t>
  </si>
  <si>
    <t xml:space="preserve">LOS YAYALES </t>
  </si>
  <si>
    <t xml:space="preserve">DR. JOSE FRANCISCO PEÑA GOMEZ </t>
  </si>
  <si>
    <t>MEDIACAÑO ABAJO</t>
  </si>
  <si>
    <t>ANA ROSA CASTILLO</t>
  </si>
  <si>
    <t xml:space="preserve">LA CRUZ </t>
  </si>
  <si>
    <t xml:space="preserve">LUIS MIGUEL SANTIAGO YANGUELA </t>
  </si>
  <si>
    <t>ESC. BASICA PROF. JUAN BOSH</t>
  </si>
  <si>
    <t xml:space="preserve">EL BARRO </t>
  </si>
  <si>
    <t xml:space="preserve">LOS MEMISOS </t>
  </si>
  <si>
    <t xml:space="preserve">LAS GARZAS </t>
  </si>
  <si>
    <t xml:space="preserve">LA LOMETA DE RINCON </t>
  </si>
  <si>
    <t xml:space="preserve">LOS NARANJOS </t>
  </si>
  <si>
    <t xml:space="preserve">LOS MAESTROS </t>
  </si>
  <si>
    <t xml:space="preserve">EL TANQUE </t>
  </si>
  <si>
    <t xml:space="preserve">EL ANON DEL GUAYABO </t>
  </si>
  <si>
    <t>ESC. PRIMARIA KM  5</t>
  </si>
  <si>
    <t xml:space="preserve">ESC. BASICA PROF. CRUZ MARIA MATOS VALDEZ </t>
  </si>
  <si>
    <t>FLORENTINO ABREU DUARTE</t>
  </si>
  <si>
    <t xml:space="preserve">EL JAMO </t>
  </si>
  <si>
    <t>RAMON ANTONIO TEJADA</t>
  </si>
  <si>
    <t xml:space="preserve">RAMON PERALTA PEREZ </t>
  </si>
  <si>
    <t>TV CENTRO LEOVIGILDO RAFAEL SANTANA HERNANDEZ</t>
  </si>
  <si>
    <t xml:space="preserve">RAUL MARTINEZ HERNANDEZ </t>
  </si>
  <si>
    <t>JESUS MARIA FALETTE ACOSTA</t>
  </si>
  <si>
    <t>JOSEFA ACOSTA</t>
  </si>
  <si>
    <t>EMILIANO GARCIA FERNANDEZ</t>
  </si>
  <si>
    <t xml:space="preserve">RAFAEL ALCEQUIEZ GUZMAN </t>
  </si>
  <si>
    <t xml:space="preserve">EFIGENIA GARCIA SANCHEZ </t>
  </si>
  <si>
    <t xml:space="preserve">LA PIONIA </t>
  </si>
  <si>
    <t>RAMON MARTINEZ BATISTA</t>
  </si>
  <si>
    <t xml:space="preserve"> EL ZAPOTE DOMINGO ABREU </t>
  </si>
  <si>
    <t xml:space="preserve">EL CALLEJON </t>
  </si>
  <si>
    <t>RAMON SANCHEZ GIL</t>
  </si>
  <si>
    <t xml:space="preserve">ALFONZO RODRIGUEZ </t>
  </si>
  <si>
    <t xml:space="preserve">MARIA VARGAS </t>
  </si>
  <si>
    <t xml:space="preserve">LA JAGUA </t>
  </si>
  <si>
    <t>ANDRES PEREZ</t>
  </si>
  <si>
    <t xml:space="preserve">SIRILO ALCEQUIEZ MARTINEZ </t>
  </si>
  <si>
    <t xml:space="preserve">LOS PAJONES </t>
  </si>
  <si>
    <t xml:space="preserve">COLASA VAZQUEZ DOMINGUEZ </t>
  </si>
  <si>
    <t xml:space="preserve"> ANACLETO ESCOLASTICO DIAZ</t>
  </si>
  <si>
    <t xml:space="preserve">PAULINO PAREDES </t>
  </si>
  <si>
    <t>AURELINA DEL ROSARIO DE LA CRUZ</t>
  </si>
  <si>
    <t>DOMINGO CONFESOR MOSQUEA</t>
  </si>
  <si>
    <t xml:space="preserve">LA CABIRMA </t>
  </si>
  <si>
    <t xml:space="preserve">AGUSTIN CAMILO HENRIQUEZ </t>
  </si>
  <si>
    <t>ERNESTO NUÑEZ</t>
  </si>
  <si>
    <t>ALFREDO GONZALES</t>
  </si>
  <si>
    <t>LUCAS ABREU EUSEBIO</t>
  </si>
  <si>
    <t xml:space="preserve"> PROF. BENIGNO MORONTA</t>
  </si>
  <si>
    <t xml:space="preserve">GLORIA ALTAGRACIA BIDO LEONARDO </t>
  </si>
  <si>
    <t>PRUDENCIO ACOSTA</t>
  </si>
  <si>
    <t>TV CENTRO LOS CAJUILES</t>
  </si>
  <si>
    <t>FERNANDO MIGUILLON</t>
  </si>
  <si>
    <t>AGUSTINA GARCIA DE JESUS</t>
  </si>
  <si>
    <t xml:space="preserve">MELECIO DE LA CRUZ DE LA CRUZ </t>
  </si>
  <si>
    <t>JACOBO LOPEZ</t>
  </si>
  <si>
    <t xml:space="preserve">ROSA VENTURA </t>
  </si>
  <si>
    <t xml:space="preserve">ADELA BALBUENA SANCHEZ </t>
  </si>
  <si>
    <t>GREGORIA GARCIA RAMOS</t>
  </si>
  <si>
    <t xml:space="preserve">LA COYERA </t>
  </si>
  <si>
    <t>DOMINGO MOSQUEA MARTINEZ</t>
  </si>
  <si>
    <t>INOCENCIO MARTINEZ CASTILLO</t>
  </si>
  <si>
    <t xml:space="preserve">ISABEL DURAN </t>
  </si>
  <si>
    <t>ANTONIO POLANCO PEREZ</t>
  </si>
  <si>
    <t>CAMILO FROMETA</t>
  </si>
  <si>
    <t>MARIANO ALONZO ACOSTA</t>
  </si>
  <si>
    <t>DANIELA ONDINA GRACIANO</t>
  </si>
  <si>
    <t>PROF. JOSE RAMON BALBUENA ACOSTA</t>
  </si>
  <si>
    <t>LUISA TRINIDAD</t>
  </si>
  <si>
    <t>OLIVER VANDERHORST</t>
  </si>
  <si>
    <t>BALARMINIO CALVO</t>
  </si>
  <si>
    <t xml:space="preserve"> PROF. ATENAIDA ESCARRE DE BERROA</t>
  </si>
  <si>
    <t>TV CENTRO ALFREDO PEÑA CASTILLO</t>
  </si>
  <si>
    <t xml:space="preserve">MARIA JIMENEZ HERNANDEZ </t>
  </si>
  <si>
    <t xml:space="preserve">CRISTOBALINA DE LA CRUZ PAULINO </t>
  </si>
  <si>
    <t xml:space="preserve">LEOPOLDO COPLIN </t>
  </si>
  <si>
    <t>RAMONCITO RAMON FRANCISCO</t>
  </si>
  <si>
    <t>TEOFILO DE PEÑA MORIS</t>
  </si>
  <si>
    <t>EUSEBIA DE LA ROSA</t>
  </si>
  <si>
    <t>FELIPE HERNANDEZ</t>
  </si>
  <si>
    <t xml:space="preserve">ITALIA CUSTODIO </t>
  </si>
  <si>
    <t>ANTONIO RODRIGUEZ TRINIDAD</t>
  </si>
  <si>
    <t xml:space="preserve">PEDRO MARIA PICHARDO MEREJO </t>
  </si>
  <si>
    <t>02930</t>
  </si>
  <si>
    <t>MANUEL HERNANDEZ HENRIQUEZ</t>
  </si>
  <si>
    <t>ARROYO BARRIL ANGEL FERMIN ACOSTA</t>
  </si>
  <si>
    <t xml:space="preserve">MARIA ALTAGRACIA BEEVERS </t>
  </si>
  <si>
    <t>CATALINA BREFFE ADRIANO HORTON</t>
  </si>
  <si>
    <t>PROF. OSCAR DEMORIZI</t>
  </si>
  <si>
    <t>JOHANNA DE JESUS PROYECTO LOS HAITISES</t>
  </si>
  <si>
    <t>CARLOS HILARIOS ROSA</t>
  </si>
  <si>
    <t>ANTONIO VASQUEZ MERCEDES</t>
  </si>
  <si>
    <t>LICEO JOSE LUIS HILARIO BONE</t>
  </si>
  <si>
    <t xml:space="preserve"> PABLO FUMAROL</t>
  </si>
  <si>
    <t>PROF. ANTONIO CASTILLO LORA</t>
  </si>
  <si>
    <t xml:space="preserve">LOS NARANJITOS </t>
  </si>
  <si>
    <t>POLITECNICO SANTO ESTEBAN RIVERA</t>
  </si>
  <si>
    <t xml:space="preserve"> PROF. SALVADOR PADILLA</t>
  </si>
  <si>
    <t>JUAN HECTOR MOYA CORDERO</t>
  </si>
  <si>
    <t xml:space="preserve"> PROF. OBDULIA RODRIGUEZ DE JIMENEZ</t>
  </si>
  <si>
    <t>ANTONIO DE LEON LANTIGUA</t>
  </si>
  <si>
    <t>ROSA CALCAÑO LINO</t>
  </si>
  <si>
    <t xml:space="preserve">LUCIA DE LA CRUZ </t>
  </si>
  <si>
    <t>MARIA ALVAREZ</t>
  </si>
  <si>
    <t>FELIX SOSA</t>
  </si>
  <si>
    <t xml:space="preserve">LUCAS DE AZA </t>
  </si>
  <si>
    <t xml:space="preserve">PROF. ONEYDA SEALY </t>
  </si>
  <si>
    <t xml:space="preserve">CATALINO MANZUETA REYNOSOS </t>
  </si>
  <si>
    <t xml:space="preserve">TRINIDAD FLORENTINO </t>
  </si>
  <si>
    <t>RAMON MARIA PERALTA RODRIGUEZ</t>
  </si>
  <si>
    <t xml:space="preserve">LOS CORRALES </t>
  </si>
  <si>
    <t xml:space="preserve">ADOLFO ALEJANDRO MALOON </t>
  </si>
  <si>
    <t>RAFAEL ALVARADO</t>
  </si>
  <si>
    <t>CAROLINA SAMUEL DE CROOKE</t>
  </si>
  <si>
    <t>FLORENTINO CORDERO</t>
  </si>
  <si>
    <t>BRAULIO AQUINO</t>
  </si>
  <si>
    <t>14012</t>
  </si>
  <si>
    <t>TV CENTRO ERCILIA PEPIN</t>
  </si>
  <si>
    <t>SABANA GRANDE DE BOYA</t>
  </si>
  <si>
    <t xml:space="preserve">ANA MERCEDES CASSO </t>
  </si>
  <si>
    <t xml:space="preserve">LOS MINEROS </t>
  </si>
  <si>
    <t>JUAN FRANCISCO ADAMES LICO</t>
  </si>
  <si>
    <t xml:space="preserve">LAS FLORES </t>
  </si>
  <si>
    <t xml:space="preserve">LA ESTANCIA </t>
  </si>
  <si>
    <t xml:space="preserve">EL PUENTE </t>
  </si>
  <si>
    <t xml:space="preserve">EL HATO </t>
  </si>
  <si>
    <t xml:space="preserve">LAS CRUCES </t>
  </si>
  <si>
    <t>PROF. ANGEL MARIA NUÑEZ NICASIO</t>
  </si>
  <si>
    <t xml:space="preserve">A LOMA COLORA </t>
  </si>
  <si>
    <t xml:space="preserve">EL LIMPIO </t>
  </si>
  <si>
    <t>JUAN RICARDO HERNANDEZ POLACON</t>
  </si>
  <si>
    <t>BARRIO LIBERTAD</t>
  </si>
  <si>
    <t>ESC. BASICA JIBE</t>
  </si>
  <si>
    <t xml:space="preserve">YAGRUMOS </t>
  </si>
  <si>
    <t xml:space="preserve">PROF. ROSA AMERICA SANCHEZ  </t>
  </si>
  <si>
    <t xml:space="preserve">LAS CAOBAS </t>
  </si>
  <si>
    <t>JUANA DOLORES CRUZ JEREZ</t>
  </si>
  <si>
    <t xml:space="preserve">LAS TRES BOCAS </t>
  </si>
  <si>
    <t xml:space="preserve">LA CUEVA DE ZAMBRANA </t>
  </si>
  <si>
    <t xml:space="preserve">EL LIMON ABAJO </t>
  </si>
  <si>
    <t xml:space="preserve">EL RAYO </t>
  </si>
  <si>
    <t>ROSA ELVIRA NUÑEZ JEREZ</t>
  </si>
  <si>
    <t xml:space="preserve">LAS DOS PALMAS </t>
  </si>
  <si>
    <t xml:space="preserve">LA HONDONADA </t>
  </si>
  <si>
    <t xml:space="preserve">LOS COROCITOS </t>
  </si>
  <si>
    <t xml:space="preserve">LA LECHOSA </t>
  </si>
  <si>
    <t xml:space="preserve">EL COTORRO </t>
  </si>
  <si>
    <t xml:space="preserve">LA LAGUNA </t>
  </si>
  <si>
    <t xml:space="preserve">LA CULATA </t>
  </si>
  <si>
    <t xml:space="preserve">JUAN OVALLE POLANCO </t>
  </si>
  <si>
    <t>RONALDO SANCHEZ</t>
  </si>
  <si>
    <t xml:space="preserve">EL TOPE </t>
  </si>
  <si>
    <t xml:space="preserve">LOS JOBOS </t>
  </si>
  <si>
    <t>MARIA CONSUELO PEREZ MOSQUEA</t>
  </si>
  <si>
    <t>LUIS REYES</t>
  </si>
  <si>
    <t>MARIA LIDIA REGALADO GONZALEZ</t>
  </si>
  <si>
    <t>TV RAMON MARIA DOMINGUEZ BATERO</t>
  </si>
  <si>
    <t xml:space="preserve">RAMON MARIA DOMINGUEZ </t>
  </si>
  <si>
    <t>MANOLO VASQUEZ</t>
  </si>
  <si>
    <t>BASICA JUAN TOMAS DIAZ QUEZADA</t>
  </si>
  <si>
    <t>TV CENTRO JUAN TOMAS DIAZ</t>
  </si>
  <si>
    <t>CARLOS SORIANO DIAZ</t>
  </si>
  <si>
    <t xml:space="preserve">LOS ARROYOS </t>
  </si>
  <si>
    <t>JESUS MARIA CACERES</t>
  </si>
  <si>
    <t>RAMON PAULINO GARCIA</t>
  </si>
  <si>
    <t>GREGORIO SANTANA RAMIREZ</t>
  </si>
  <si>
    <t>ANGELA JIMENEZ</t>
  </si>
  <si>
    <t>HILDA MARIA RAMOS</t>
  </si>
  <si>
    <t xml:space="preserve">TEOFILO MORENO </t>
  </si>
  <si>
    <t xml:space="preserve">PROF. MANUEL PEÑA </t>
  </si>
  <si>
    <t xml:space="preserve">EUGENIO FELIPE </t>
  </si>
  <si>
    <t>RAMON EMILIO SOSA</t>
  </si>
  <si>
    <t>11114</t>
  </si>
  <si>
    <t>JUAN ANTONIO PEREZ PLACENCIA</t>
  </si>
  <si>
    <t>MARIA CANELA TIBURCIO</t>
  </si>
  <si>
    <t xml:space="preserve">POLITECNICO FRANCISCO ANTONIO BATISTA GARCIA </t>
  </si>
  <si>
    <t xml:space="preserve">PROF. JAQUELINE LIMA </t>
  </si>
  <si>
    <t xml:space="preserve">PROF. RUFINO RIVAS </t>
  </si>
  <si>
    <t>ALTAGRACIA PIÑA</t>
  </si>
  <si>
    <t>LOS PEDREGONES</t>
  </si>
  <si>
    <t>ANGEL ROSARIO MARTE PUERTO RICO</t>
  </si>
  <si>
    <t>CACIQUE RAFAEL BONAO SONADOR</t>
  </si>
  <si>
    <t>CRISTIANO DOÑA LIDIA RODRIGUEZ PANIAGUA</t>
  </si>
  <si>
    <t>JUAN ANTONIO GARCIA DIAZ</t>
  </si>
  <si>
    <t xml:space="preserve">DR.JOSE FRANCISCO PEÑA GOMEZ </t>
  </si>
  <si>
    <t xml:space="preserve">PROF. FELICIA CASTILLO </t>
  </si>
  <si>
    <t xml:space="preserve">GEORGINA REYES SARAPIO </t>
  </si>
  <si>
    <t>PROF. JUAN RAMON DE LA CRUZ</t>
  </si>
  <si>
    <t>JUAN BAUTISTA RODRIGUEZ</t>
  </si>
  <si>
    <t xml:space="preserve">PROF. MARIA RAMONA SANCHEZ </t>
  </si>
  <si>
    <t>MARIA DEL ORBE</t>
  </si>
  <si>
    <t>HIPOLITO JAVIER REINOSO</t>
  </si>
  <si>
    <t>CARMEN PERALTA</t>
  </si>
  <si>
    <t>JUANA ANTONIA SANTANA</t>
  </si>
  <si>
    <t>CIPRIAN PEÑA</t>
  </si>
  <si>
    <t>ARTURO HERNNDEZ CINZ</t>
  </si>
  <si>
    <t xml:space="preserve">LOS MULTI </t>
  </si>
  <si>
    <t xml:space="preserve">PROF. FLORA TOLENTINO </t>
  </si>
  <si>
    <t>09060</t>
  </si>
  <si>
    <t>PROF. EUNICE DEYANIRA MATEO</t>
  </si>
  <si>
    <t>BIENVENIDO GRULLON</t>
  </si>
  <si>
    <t>HERMANAS MIRABAL CARACOLE</t>
  </si>
  <si>
    <t xml:space="preserve">JUAN FRANCISCO PEREZ VELASQUEZ </t>
  </si>
  <si>
    <t>PROF. A MARIA BATISTA</t>
  </si>
  <si>
    <t xml:space="preserve">PROF. JULIAN GUERRERO RODRIGUEZ </t>
  </si>
  <si>
    <t xml:space="preserve">PROF. RAMON ESPINO OSORIA </t>
  </si>
  <si>
    <t xml:space="preserve">PROF. EDUVIRGEN MERCEDES MATOS </t>
  </si>
  <si>
    <t>VICENTE SOTO</t>
  </si>
  <si>
    <t>EDUVIGIS MARIA LUNA JIMA</t>
  </si>
  <si>
    <t xml:space="preserve">JOSE FRANCISCO PEÑA GOMEZ </t>
  </si>
  <si>
    <t>LICEO MERCEDES SALCEDO FEFITA</t>
  </si>
  <si>
    <t xml:space="preserve">PROF. RAMON AGUSTIN CORCINO ACOSTA </t>
  </si>
  <si>
    <t xml:space="preserve">PROF. ELPIDIO ACOSTA DIAZ </t>
  </si>
  <si>
    <t>CENTRO DE FORMACION INTEGRAL CIGAR FAMILY</t>
  </si>
  <si>
    <t>JOSE ANTONIO CESPEDES FERNANDEZ</t>
  </si>
  <si>
    <t>SATURNINO DE JESUS PEÑA PAEZ</t>
  </si>
  <si>
    <t xml:space="preserve">PROF. FELIPE JIMENEZ PEÑA </t>
  </si>
  <si>
    <t>LICEO MERCEDES SALCEDO (FEFITA)</t>
  </si>
  <si>
    <t xml:space="preserve">PROF. JOSE ANTONIO BATISTA MARTE </t>
  </si>
  <si>
    <t xml:space="preserve">LOS ARIAS </t>
  </si>
  <si>
    <t xml:space="preserve">PLANTEL NUEVO JOSE FRANCISCO PEÑA GOMEZ </t>
  </si>
  <si>
    <t>NICOLASINA SURIEL TAVERA CARIBE</t>
  </si>
  <si>
    <t xml:space="preserve">MARIA CARLITA DE LA ROSA PEÑA </t>
  </si>
  <si>
    <t>ANA RITA DELGADO TIBURCIO</t>
  </si>
  <si>
    <t>JOSE FERNANDEZ BORGE</t>
  </si>
  <si>
    <t>MANUEL DE JESUS VALENTIN</t>
  </si>
  <si>
    <t>ESTEBAN DE LA CRUZ PEÑALO</t>
  </si>
  <si>
    <t>LA JOYA</t>
  </si>
  <si>
    <t>LOS MARRANITOS</t>
  </si>
  <si>
    <t>LOS CAFE</t>
  </si>
  <si>
    <t>EL ARRAIJAN</t>
  </si>
  <si>
    <t>LA CIENAGUITA</t>
  </si>
  <si>
    <t>LA TRAVESIA DEL MULO</t>
  </si>
  <si>
    <t xml:space="preserve">JOSE LANTIGUA RAMIREZ </t>
  </si>
  <si>
    <t>LOS GUANABANOS</t>
  </si>
  <si>
    <t>LOS CAMARONES</t>
  </si>
  <si>
    <t xml:space="preserve">VELAZQUITO </t>
  </si>
  <si>
    <t>EL FARO</t>
  </si>
  <si>
    <t>EL CAFE</t>
  </si>
  <si>
    <t>EL ANON</t>
  </si>
  <si>
    <t xml:space="preserve">POLITECNICO ARQUIDES CALDERON </t>
  </si>
  <si>
    <t xml:space="preserve">CIPRIANO IBAÑEZ </t>
  </si>
  <si>
    <t>15276</t>
  </si>
  <si>
    <t>POLITECNICO ARQUIDES CALDERON</t>
  </si>
  <si>
    <t>PROF. ANIBAL MEDINA DIAZ</t>
  </si>
  <si>
    <t xml:space="preserve">PROF. RODOLFO ANTONIO RODRIGUEZ RICART </t>
  </si>
  <si>
    <t xml:space="preserve">PROF. NOEL RAMON PERALTA DOMINGUEZ </t>
  </si>
  <si>
    <t>LOS AMACEYES</t>
  </si>
  <si>
    <t>PROF. PEDRO JOSE ENRIQUE FRANCISCO</t>
  </si>
  <si>
    <t xml:space="preserve">TOMAS RODRIGUEZ </t>
  </si>
  <si>
    <t>MILADY MARIA BENCOSME PEREZ</t>
  </si>
  <si>
    <t xml:space="preserve">MARIA YOLANDA ALMANZAR ROSARIO </t>
  </si>
  <si>
    <t>PROF. FELIX LANTIGUA</t>
  </si>
  <si>
    <t>LA ERMITA</t>
  </si>
  <si>
    <t>LA BATATA</t>
  </si>
  <si>
    <t xml:space="preserve">POLITECNICO PROF. JUAN BOSCH </t>
  </si>
  <si>
    <t>FAUSTINO VALERIO GONZALEZ TABUCOS</t>
  </si>
  <si>
    <t xml:space="preserve">LOS PALMARITOS </t>
  </si>
  <si>
    <t>LA PEÑITA</t>
  </si>
  <si>
    <t>EL BAMBU</t>
  </si>
  <si>
    <t>PABLO RAMON ROMERO AYBAR</t>
  </si>
  <si>
    <t>EL PEÑON</t>
  </si>
  <si>
    <t xml:space="preserve">LA ESPERANZA </t>
  </si>
  <si>
    <t>FELIX MARIA ALVARADO</t>
  </si>
  <si>
    <t>LA CATALINA</t>
  </si>
  <si>
    <t xml:space="preserve">LA GUAMA 1 </t>
  </si>
  <si>
    <t>LOS CAYOS</t>
  </si>
  <si>
    <t>EL PARTIDO 1</t>
  </si>
  <si>
    <t>PEDRO GONZALEZ GERMAN</t>
  </si>
  <si>
    <t>RAMON DE JESUS PEREZ GARCIA</t>
  </si>
  <si>
    <t>EL ATRAVESADO</t>
  </si>
  <si>
    <t>LOS AZULES</t>
  </si>
  <si>
    <t>LICEO SAGRADO CORAZON DE JESUS LA BAJADA</t>
  </si>
  <si>
    <t>ESC. ERCILIA PEPIN</t>
  </si>
  <si>
    <t>LICEO SUR JOSE FRANCISCO PEÑA GOMEZ</t>
  </si>
  <si>
    <t>LA BESTIA</t>
  </si>
  <si>
    <t>PROF. ADELAYDA PEREZ VEGA</t>
  </si>
  <si>
    <t>ROBERTO DUVERGE MEJIA</t>
  </si>
  <si>
    <t xml:space="preserve">DR. MIGUEL CANELA LAZARO LICEO CIENTIFICO </t>
  </si>
  <si>
    <t>JUAN BAUTISTA DE LA CRUZ</t>
  </si>
  <si>
    <t xml:space="preserve">AMINTA VALERIO </t>
  </si>
  <si>
    <t>CENTRO DE PROMOCION RURAL CEPROR</t>
  </si>
  <si>
    <t>RAFAEL HERNANDEZ QUEZADA</t>
  </si>
  <si>
    <t>WELLINGTON LEWIS</t>
  </si>
  <si>
    <t xml:space="preserve">EL DRAGO </t>
  </si>
  <si>
    <t xml:space="preserve">LAS PIEZAS </t>
  </si>
  <si>
    <t>FRANCISCO MARIA VASQUEZBELLA VISTA</t>
  </si>
  <si>
    <t xml:space="preserve">EL GUAYABO </t>
  </si>
  <si>
    <t xml:space="preserve">LOS CERROS </t>
  </si>
  <si>
    <t xml:space="preserve">LOS BALATAS </t>
  </si>
  <si>
    <t>JUAN GERALDO DUARTE</t>
  </si>
  <si>
    <t xml:space="preserve">LA COLMENA </t>
  </si>
  <si>
    <t xml:space="preserve">RAMON CABADA </t>
  </si>
  <si>
    <t xml:space="preserve">LOS RINCONES DEL GUAYABO </t>
  </si>
  <si>
    <t xml:space="preserve">LA PALMITA </t>
  </si>
  <si>
    <t xml:space="preserve">LA TRAVESIA </t>
  </si>
  <si>
    <t>CRUCITO GUZMANGUZMAN</t>
  </si>
  <si>
    <t xml:space="preserve">EL PALMAR DE LOS SANCHEZ </t>
  </si>
  <si>
    <t xml:space="preserve">LA REPRESA </t>
  </si>
  <si>
    <t xml:space="preserve">LA PLACETA </t>
  </si>
  <si>
    <t xml:space="preserve"> LOS INDIOS</t>
  </si>
  <si>
    <t>LICEO PROF. JUAN BOSCH</t>
  </si>
  <si>
    <t xml:space="preserve">LA CAPITALITA </t>
  </si>
  <si>
    <t xml:space="preserve">LA QUINIENTA </t>
  </si>
  <si>
    <t xml:space="preserve">LOS CACAITOS </t>
  </si>
  <si>
    <t xml:space="preserve">LOS GUAYABITOS </t>
  </si>
  <si>
    <t xml:space="preserve">LOS CUERVOS </t>
  </si>
  <si>
    <t xml:space="preserve">LOS OREGANOS </t>
  </si>
  <si>
    <t xml:space="preserve">LOS ANONES ABAJO </t>
  </si>
  <si>
    <t xml:space="preserve">LOS FOGONES </t>
  </si>
  <si>
    <t>LUIS ENRIQUE AUGUSTO YANGUELA GOMEZ</t>
  </si>
  <si>
    <t xml:space="preserve">EL ESTERO </t>
  </si>
  <si>
    <t xml:space="preserve">LA CATALINA </t>
  </si>
  <si>
    <t xml:space="preserve">LA LOMETA DE LAS GORDAS </t>
  </si>
  <si>
    <t xml:space="preserve">RAMON TEJADA HERNANDEZ </t>
  </si>
  <si>
    <t>ANA ANTONIA GARCIA</t>
  </si>
  <si>
    <t xml:space="preserve">EL JUNCAL </t>
  </si>
  <si>
    <t xml:space="preserve">LA PIRAGUA </t>
  </si>
  <si>
    <t xml:space="preserve"> PROF. EDUARDO NUÑEZ</t>
  </si>
  <si>
    <t xml:space="preserve">PROF. LEONORA KING HERNANDEZ </t>
  </si>
  <si>
    <t xml:space="preserve">PROF. JULIA BIENVENIDA JULIEN </t>
  </si>
  <si>
    <t>JAIME SHEPHARD</t>
  </si>
  <si>
    <t>JUAN JOSE JONES</t>
  </si>
  <si>
    <t xml:space="preserve">MARIA IRENE VANDERHORST CASTRO </t>
  </si>
  <si>
    <t>LICEO PROF. FELICIA JAVIER SUAREZ</t>
  </si>
  <si>
    <t xml:space="preserve">EL CAFE </t>
  </si>
  <si>
    <t xml:space="preserve">PROF. ROSA ESEDIA ANDERSON ADAMES </t>
  </si>
  <si>
    <t>ELENA POOL</t>
  </si>
  <si>
    <t xml:space="preserve">LA BASTIDA </t>
  </si>
  <si>
    <t xml:space="preserve">MARCELINA ENCARNACION </t>
  </si>
  <si>
    <t>LUIS MOREL</t>
  </si>
  <si>
    <t>JUANA JAVIER FERMIN</t>
  </si>
  <si>
    <t xml:space="preserve"> PROF. ALTAGRACIA MEDINA DE BRITO </t>
  </si>
  <si>
    <t>LEOPOLDO METIVIER CANCU</t>
  </si>
  <si>
    <t xml:space="preserve">PROF. CLARA DE JESUS MIGUEL </t>
  </si>
  <si>
    <t xml:space="preserve">SANTO CAPOIS </t>
  </si>
  <si>
    <t xml:space="preserve">LA GUAZARA </t>
  </si>
  <si>
    <t xml:space="preserve">JOSE GARCIA BUENO </t>
  </si>
  <si>
    <t>15409</t>
  </si>
  <si>
    <t>BASICA EL LIMON 2</t>
  </si>
  <si>
    <t xml:space="preserve">LA SOLEDAD </t>
  </si>
  <si>
    <t>LA PIEDRA</t>
  </si>
  <si>
    <t xml:space="preserve">LA PALOMA </t>
  </si>
  <si>
    <t xml:space="preserve">ISABEL ABREU VELASQUEZ </t>
  </si>
  <si>
    <t xml:space="preserve">PROF. GASPAR RONDON </t>
  </si>
  <si>
    <t>HECTOR MANUEL SANCHEZ</t>
  </si>
  <si>
    <t xml:space="preserve">LA COMPUERTA </t>
  </si>
  <si>
    <t>EVARISTA GARCIA</t>
  </si>
  <si>
    <t xml:space="preserve">BIENVENIDO PERDOMO </t>
  </si>
  <si>
    <t xml:space="preserve">MATA </t>
  </si>
  <si>
    <t xml:space="preserve">LA BIJA </t>
  </si>
  <si>
    <t>SALUSTIANA HERNANDEZ JOSE TOCOA</t>
  </si>
  <si>
    <t>LEONCIA RAMOS</t>
  </si>
  <si>
    <t>POLITECNICO PADRE FANTINO</t>
  </si>
  <si>
    <t>EDILIO ANTONIO MENDOZA</t>
  </si>
  <si>
    <t xml:space="preserve">PROF. LUCIA PLASCENCIA ABREU </t>
  </si>
  <si>
    <t xml:space="preserve">MANUEL ROSARIO GUILLOT </t>
  </si>
  <si>
    <t xml:space="preserve">PROF. BEATRIZ AMARANTE ROBLE </t>
  </si>
  <si>
    <t>PROF. MANUEL M. MORILLO SANCHEZ</t>
  </si>
  <si>
    <t>JUAN BAUTISTA MARIA DOMINGUEZ</t>
  </si>
  <si>
    <t xml:space="preserve">LOS CABORIES </t>
  </si>
  <si>
    <t xml:space="preserve">GREGORIO GUZMAN ALMONTE </t>
  </si>
  <si>
    <t>VILLA SAN PEDRO</t>
  </si>
  <si>
    <t xml:space="preserve">EL YUJO </t>
  </si>
  <si>
    <t xml:space="preserve">UBALDO FERREIRA </t>
  </si>
  <si>
    <t xml:space="preserve">JUAN ANTONIO RUIZ </t>
  </si>
  <si>
    <t xml:space="preserve">LOS BRAZOS </t>
  </si>
  <si>
    <t xml:space="preserve">MIGUEL CAMACHO </t>
  </si>
  <si>
    <t xml:space="preserve">LA CIDRA </t>
  </si>
  <si>
    <t xml:space="preserve">EL DIVISO </t>
  </si>
  <si>
    <t>ALTAGRACIA LEONOR PEGUERO</t>
  </si>
  <si>
    <t>RAMON ANTONIO REINOSO</t>
  </si>
  <si>
    <t>JOSE ANTONIO DIAZ CABRERA</t>
  </si>
  <si>
    <t>ANDRES ANTONIO SUAREZ</t>
  </si>
  <si>
    <t>LICEO LAS CANAS</t>
  </si>
  <si>
    <t xml:space="preserve">OVIDIO GARCIA PEÑA </t>
  </si>
  <si>
    <t xml:space="preserve">LA GUAMITA </t>
  </si>
  <si>
    <t xml:space="preserve"> LOS CASTELLANOS</t>
  </si>
  <si>
    <t xml:space="preserve">LOS CAPACES </t>
  </si>
  <si>
    <t xml:space="preserve">PROF. FRANCISCO MATOS </t>
  </si>
  <si>
    <t xml:space="preserve">EL REMOLINO </t>
  </si>
  <si>
    <t xml:space="preserve">LA ROMANA </t>
  </si>
  <si>
    <t>ABRAHAN CANAAN</t>
  </si>
  <si>
    <t xml:space="preserve">LUIS FARIA </t>
  </si>
  <si>
    <t>SILVESTRE ANTONIO MEJIA ALVAREZ</t>
  </si>
  <si>
    <t>ERNESTO ROQUE FRIAS REVERENDO</t>
  </si>
  <si>
    <t xml:space="preserve">PETRONILA MERCEDES PEREZ DEL ROSARIO </t>
  </si>
  <si>
    <t>MARTINA VIZCAINO</t>
  </si>
  <si>
    <t>THELMA OLIVERIO MORALES</t>
  </si>
  <si>
    <t xml:space="preserve">GILBERTO ANTONIO DIAZ CAMILO </t>
  </si>
  <si>
    <t xml:space="preserve">PROF. ANTONIO ROSARIO PEREZ </t>
  </si>
  <si>
    <t xml:space="preserve">LAS PALMAS </t>
  </si>
  <si>
    <t>FELIX ANTONIO MARTINEZ</t>
  </si>
  <si>
    <t xml:space="preserve">MATILDE DE JESUS FERNANDEZ RAMIREZ </t>
  </si>
  <si>
    <t xml:space="preserve">ANA DOLERES TORRES </t>
  </si>
  <si>
    <t xml:space="preserve">TV CENTRO SALOME UREÑA </t>
  </si>
  <si>
    <t xml:space="preserve">FERNANDO VALERIO </t>
  </si>
  <si>
    <t xml:space="preserve">MIGUEL RODOLFO RODRIGUEZ </t>
  </si>
  <si>
    <t xml:space="preserve">DELFIN RODRIGUEZ TORRES </t>
  </si>
  <si>
    <t xml:space="preserve">FRANCISCO AZCONA RODRIGUEZ </t>
  </si>
  <si>
    <t xml:space="preserve">JOSE REYES </t>
  </si>
  <si>
    <t xml:space="preserve">FRANCISCO RAMON COLLADO </t>
  </si>
  <si>
    <t xml:space="preserve">AMERICO LUGO </t>
  </si>
  <si>
    <t xml:space="preserve">ENRIQUILLO CAONABO PERALTA DURAN </t>
  </si>
  <si>
    <t xml:space="preserve">CLODOMIRO CHECO </t>
  </si>
  <si>
    <t xml:space="preserve">EDUVIGES ANTONIO RODRIGUEZ </t>
  </si>
  <si>
    <t xml:space="preserve">ISABEL MARIA TAVERAS </t>
  </si>
  <si>
    <t xml:space="preserve">MIGUEL ANDRES FERNANDEZ </t>
  </si>
  <si>
    <t xml:space="preserve">BENITO JUAREZ </t>
  </si>
  <si>
    <t xml:space="preserve">AUGUSTO DE JESUS RODRIGUEZ </t>
  </si>
  <si>
    <t>MIGUEL DE CERVANTES</t>
  </si>
  <si>
    <t xml:space="preserve">RAMON EMILIO JIMENEZ </t>
  </si>
  <si>
    <t xml:space="preserve">ELICEO DE JESUS CORONA ESTEVEZ </t>
  </si>
  <si>
    <t xml:space="preserve">MANUEL ORTIZ PEÑA </t>
  </si>
  <si>
    <t xml:space="preserve">PABLO NERUDA </t>
  </si>
  <si>
    <t>MARIA ENCARNACION UREÑA</t>
  </si>
  <si>
    <t>VIRGILIO ANTONIO RODRIGUEZ AGUILERA</t>
  </si>
  <si>
    <t xml:space="preserve">MAX HENRIQUEZ UREÑA </t>
  </si>
  <si>
    <t xml:space="preserve">SIMON BOLIVAR </t>
  </si>
  <si>
    <t>LUIS MARIA MOREL</t>
  </si>
  <si>
    <t xml:space="preserve">SIMON DE JESUS LOPEZ </t>
  </si>
  <si>
    <t xml:space="preserve">AMADO NERVO </t>
  </si>
  <si>
    <t xml:space="preserve">PAULINA PEÑA </t>
  </si>
  <si>
    <t xml:space="preserve">ROSA LEOCADIA PICHARDO </t>
  </si>
  <si>
    <t xml:space="preserve">PADRE REVERENDO RONALD STANLEY </t>
  </si>
  <si>
    <t xml:space="preserve">FELIX MARIA MARTE </t>
  </si>
  <si>
    <t xml:space="preserve">JOSE ABRAHAN SIME </t>
  </si>
  <si>
    <t xml:space="preserve">VIRGILIO DE JESUS VARGAS </t>
  </si>
  <si>
    <t>EL CORRAL</t>
  </si>
  <si>
    <t xml:space="preserve">CARLOS VIÑAS PLASENCIA </t>
  </si>
  <si>
    <t>VIVIANA MERCEDES BAEZ</t>
  </si>
  <si>
    <t xml:space="preserve">FIDEL DE JESUS ESPINAL </t>
  </si>
  <si>
    <t xml:space="preserve">JUAN BAUTISTA TAVAREZ </t>
  </si>
  <si>
    <t>LA NORITA</t>
  </si>
  <si>
    <t xml:space="preserve">MARCELINO POLANCO </t>
  </si>
  <si>
    <t>LA GUAMITA</t>
  </si>
  <si>
    <t xml:space="preserve">ANA DOLORES CASTRO </t>
  </si>
  <si>
    <t>GENEROSA FERREIRA</t>
  </si>
  <si>
    <t xml:space="preserve">CENTRO EDUCATIVO ISABEL MARIA TAVERAS </t>
  </si>
  <si>
    <t xml:space="preserve">FRANCISCO JAVIER LIBERATO </t>
  </si>
  <si>
    <t>LOS RANCHOS DE BABOSICO ARRIBA</t>
  </si>
  <si>
    <t>LA ZANJA</t>
  </si>
  <si>
    <t xml:space="preserve">ISAIAS COLLADO </t>
  </si>
  <si>
    <t xml:space="preserve">JOSE RAMON PIÑEYRO </t>
  </si>
  <si>
    <t>ESC. ELISA GENAO</t>
  </si>
  <si>
    <t xml:space="preserve">FLORIPE MERCEDES TUERO </t>
  </si>
  <si>
    <t>ESC. BASICA BAO</t>
  </si>
  <si>
    <t xml:space="preserve">JESUS MARIA GONZALEZ </t>
  </si>
  <si>
    <t>LOS CAGUEYES</t>
  </si>
  <si>
    <t>LAS CEJITAS</t>
  </si>
  <si>
    <t xml:space="preserve">MAURICIA PERELLO ROCHET </t>
  </si>
  <si>
    <t xml:space="preserve">ELENA AMADIZ </t>
  </si>
  <si>
    <t>PASPLAND CRISTIANO FUENTE</t>
  </si>
  <si>
    <t xml:space="preserve">MANUEL DE JESUS JORGE FERNANDEZ </t>
  </si>
  <si>
    <t>LA CRUZ DE MARIA FRANCISCA</t>
  </si>
  <si>
    <t xml:space="preserve">POLITECNICO ALTAGRACIA CABRAL DE LEON </t>
  </si>
  <si>
    <t xml:space="preserve">ABRAHAM ALONZO GARCIA </t>
  </si>
  <si>
    <t>PROF. MAXIMILIANO ANTONIO ESTRELLA GRULLON</t>
  </si>
  <si>
    <t xml:space="preserve">CECILIA AURORA BAEZ COLLADO </t>
  </si>
  <si>
    <t xml:space="preserve">PROF. MARIA MIRANDA </t>
  </si>
  <si>
    <t>BARTOLO TAVAREZ</t>
  </si>
  <si>
    <t xml:space="preserve">DOMINGO SANTANA </t>
  </si>
  <si>
    <t xml:space="preserve">JOSE ANTONIO MARTE </t>
  </si>
  <si>
    <t xml:space="preserve">FRANCISCO ANTONIO DE LAS NUECES </t>
  </si>
  <si>
    <t xml:space="preserve">ORLANDO BIENVENIDO CARVAJAL CACERES </t>
  </si>
  <si>
    <t>LICEO PROF. GABRIEL FRANCO</t>
  </si>
  <si>
    <t>EL GUANO</t>
  </si>
  <si>
    <t>PROF. FERMINA ALTAGRACIA GARCIA</t>
  </si>
  <si>
    <t>PROF. JUAN BOSCH GAVIÑO</t>
  </si>
  <si>
    <t xml:space="preserve">ESC. BASICA HATO MAYOR </t>
  </si>
  <si>
    <t>JOSE MERCEDES ALVINO</t>
  </si>
  <si>
    <t xml:space="preserve">PROF. AGUSTINA PICHARDO CUEVAS </t>
  </si>
  <si>
    <t xml:space="preserve">DRA. TERESA PEÑA SILVERIO </t>
  </si>
  <si>
    <t>08831</t>
  </si>
  <si>
    <t>LICEO VICTOR MANUEL ESPAILLAT</t>
  </si>
  <si>
    <t>15424</t>
  </si>
  <si>
    <t>REVERENDO DIOGENES HERNANDEZ</t>
  </si>
  <si>
    <t xml:space="preserve">MARIA ELENA CRUZ </t>
  </si>
  <si>
    <t>LICEO PROF. SIMON ANTONIO LUCIANO CASTILLO</t>
  </si>
  <si>
    <t xml:space="preserve"> ALEJANDRO A. LOPEZ</t>
  </si>
  <si>
    <t xml:space="preserve">NICOLAS TOLENTINO DOMINGUEZ </t>
  </si>
  <si>
    <t xml:space="preserve">RAFAELA JIMINIAN DE CRUZ </t>
  </si>
  <si>
    <t xml:space="preserve">BASICA JOSE FRANCISCO PRUDENCIO    </t>
  </si>
  <si>
    <t xml:space="preserve">AURA HERRERA MARTINEZ </t>
  </si>
  <si>
    <t xml:space="preserve">PROF. GILBERTO DANUBIO CABREJA </t>
  </si>
  <si>
    <t xml:space="preserve">PROF. TEODORA ISABEL ESPINAL </t>
  </si>
  <si>
    <t xml:space="preserve">JOSE ALEJANDRO RODRIGUEZ </t>
  </si>
  <si>
    <t xml:space="preserve">PROF.REGINA ALTAGRACIA TAVAREZ </t>
  </si>
  <si>
    <t>ESC. NACIONAL DE SORDOS SANTIAGO</t>
  </si>
  <si>
    <t xml:space="preserve">INSTITUTO POLITECNICO NUESTRO SEÑORA DEL CARMEN </t>
  </si>
  <si>
    <t>15662</t>
  </si>
  <si>
    <t>CEMIVIDA</t>
  </si>
  <si>
    <t xml:space="preserve">MANUEL DE JESUS LUCIANO MENDEZ </t>
  </si>
  <si>
    <t xml:space="preserve">JOSE CRISTINO COLLADO </t>
  </si>
  <si>
    <t xml:space="preserve">FRANCISCA DE JESUS RAMOS </t>
  </si>
  <si>
    <t xml:space="preserve">LIDIA ANTONIA LUCIANO LIZ </t>
  </si>
  <si>
    <t xml:space="preserve">ISMAEL DE LOS SANTOS </t>
  </si>
  <si>
    <t>MAYRA DEL ROSARIO GRULLON</t>
  </si>
  <si>
    <t xml:space="preserve">SANTO PEREZ </t>
  </si>
  <si>
    <t xml:space="preserve">REGINA DEL CARMEN ECHAVARRIA </t>
  </si>
  <si>
    <t xml:space="preserve">NORMA LUCRECIA MEDRANO </t>
  </si>
  <si>
    <t xml:space="preserve">VERONICA DEL CARMEN CABREJA </t>
  </si>
  <si>
    <t xml:space="preserve">ANA PAULINA ROJAS </t>
  </si>
  <si>
    <t xml:space="preserve">PILAR DE JESUS DOMINGUEZ MARTE </t>
  </si>
  <si>
    <t>LOS CERRITOS</t>
  </si>
  <si>
    <t xml:space="preserve">RADHAMES CORTINA </t>
  </si>
  <si>
    <t xml:space="preserve">SALUSTINA BANS BATISTA  </t>
  </si>
  <si>
    <t xml:space="preserve">FRANCISCO ARIAS </t>
  </si>
  <si>
    <t xml:space="preserve">AGUSTINA MERCEDES DIAZ RAMOS </t>
  </si>
  <si>
    <t xml:space="preserve">PROF. LUZ MARIA LOPEZ </t>
  </si>
  <si>
    <t xml:space="preserve">LEONTE NUÑEZ </t>
  </si>
  <si>
    <t xml:space="preserve">ARTURO JIMENEZ </t>
  </si>
  <si>
    <t>TULIA FRANCISCA REYES RODRIGUEZ</t>
  </si>
  <si>
    <t xml:space="preserve">ISABEL DIAZ DE MEJIA </t>
  </si>
  <si>
    <t>PROF. ARGENTINA NUÑEZ DE DOMINGUEZ.</t>
  </si>
  <si>
    <t xml:space="preserve">TEODORO DE JESUS PARRA PARRA </t>
  </si>
  <si>
    <t xml:space="preserve">PROF. BELGICA ALTAGRACIA REYNOSO </t>
  </si>
  <si>
    <t>PROF. LUZ MARIA SANCHEZ</t>
  </si>
  <si>
    <t>EL HOYAZO</t>
  </si>
  <si>
    <t>LOS RINCONES</t>
  </si>
  <si>
    <t xml:space="preserve">MARIA PETRONILA RODRIGUEZ </t>
  </si>
  <si>
    <t xml:space="preserve">RAMON CRISTOBAL PEÑA </t>
  </si>
  <si>
    <t xml:space="preserve">EUGENIO ANTONIO VENTURA PICHARDO </t>
  </si>
  <si>
    <t xml:space="preserve">ANTONIO CESPEDES ROJAS </t>
  </si>
  <si>
    <t xml:space="preserve">DOMINGA ANTONIA FABIAN </t>
  </si>
  <si>
    <t xml:space="preserve">GUSTAVO MANUEL INOA FERNANDEZ </t>
  </si>
  <si>
    <t xml:space="preserve">ANGELA MARTINEZ </t>
  </si>
  <si>
    <t xml:space="preserve">AURA MARINA SANTANA </t>
  </si>
  <si>
    <t xml:space="preserve">MARIA ALTAGRACIA HENRIQUEZ </t>
  </si>
  <si>
    <t xml:space="preserve">JUAN ANTONIO ACOSTA </t>
  </si>
  <si>
    <t>SOL MARIA DE LA CRUZ</t>
  </si>
  <si>
    <t>ALTAGRACIA MERCEDES VERAS ROSARIO</t>
  </si>
  <si>
    <t xml:space="preserve">LUZ BIENVENIDA PEÑA POLANCO </t>
  </si>
  <si>
    <t xml:space="preserve">ANGELITA SUAREZ </t>
  </si>
  <si>
    <t>LOS HIGOS</t>
  </si>
  <si>
    <t>EL NISPERO</t>
  </si>
  <si>
    <t>EL MEZO</t>
  </si>
  <si>
    <t>LA BUCARA</t>
  </si>
  <si>
    <t xml:space="preserve">JOSE IGNACIO MENDOZA REYES </t>
  </si>
  <si>
    <t xml:space="preserve">CELESTINA PATRIA GRULLON FRANCO </t>
  </si>
  <si>
    <t xml:space="preserve">JOSEFA DEL CARMEN TORIBIO DE RODRIGUEZ </t>
  </si>
  <si>
    <t xml:space="preserve">ADRIANO VALDEZ </t>
  </si>
  <si>
    <t xml:space="preserve">LIC PROF APOLINAR TORIBIO </t>
  </si>
  <si>
    <t xml:space="preserve">ALBERTO APOLINAR TORIBIO </t>
  </si>
  <si>
    <t>PROF. JOSE ELADIO TORIBIO HIRALDO</t>
  </si>
  <si>
    <t xml:space="preserve">PEDRO ANTONIO ALMONTE HIDALGO  </t>
  </si>
  <si>
    <t xml:space="preserve">ANA LUZ CABRERA </t>
  </si>
  <si>
    <t xml:space="preserve">CRISTINA DEL CARMEN REYES </t>
  </si>
  <si>
    <t xml:space="preserve">ANA SILVIA GONZALEZ </t>
  </si>
  <si>
    <t>LA CALABAZA</t>
  </si>
  <si>
    <t>LA YAGUA</t>
  </si>
  <si>
    <t>EL REMATE</t>
  </si>
  <si>
    <t>PROF. JUAN DE JESUS REYES</t>
  </si>
  <si>
    <t>LOS CAYUCOS</t>
  </si>
  <si>
    <t xml:space="preserve">DR. JERONIMO GRACIANO DE LOS SANTOS </t>
  </si>
  <si>
    <t xml:space="preserve">MELVIN JONE </t>
  </si>
  <si>
    <t xml:space="preserve">NOROESTANA </t>
  </si>
  <si>
    <t>LOS MARTINEZ</t>
  </si>
  <si>
    <t>LA YAGUITA</t>
  </si>
  <si>
    <t>08976</t>
  </si>
  <si>
    <t>TV CENTRO LA GINITA</t>
  </si>
  <si>
    <t xml:space="preserve">LIBRADO EUGENIO BELLIARD </t>
  </si>
  <si>
    <t>LA GINITA</t>
  </si>
  <si>
    <t xml:space="preserve">EDUARDO ESTEVEZ ESTEVEZ </t>
  </si>
  <si>
    <t>LA CENIZA</t>
  </si>
  <si>
    <t>AMBROSIO ECHAVARRIA ALMONTE</t>
  </si>
  <si>
    <t>LOS INGENITOS</t>
  </si>
  <si>
    <t xml:space="preserve">JOSE VIRGILIO GUZMAN TEJADA </t>
  </si>
  <si>
    <t xml:space="preserve">POLITECNICO LIC. JOSE MOREL </t>
  </si>
  <si>
    <t xml:space="preserve">LOS CIRUELOS </t>
  </si>
  <si>
    <t>ESC. CRISTIANA JUAN CALVINO</t>
  </si>
  <si>
    <t>EL MANGO</t>
  </si>
  <si>
    <t xml:space="preserve">EL TABLON </t>
  </si>
  <si>
    <t xml:space="preserve">LAS ESPINAS </t>
  </si>
  <si>
    <t xml:space="preserve"> LA MONTEADA</t>
  </si>
  <si>
    <t xml:space="preserve">LOS COQUITOS </t>
  </si>
  <si>
    <t xml:space="preserve">LA BATATA </t>
  </si>
  <si>
    <t xml:space="preserve">LA HEBRA </t>
  </si>
  <si>
    <t xml:space="preserve"> LA CRUZ DE YASICA</t>
  </si>
  <si>
    <t xml:space="preserve">EL HIGO </t>
  </si>
  <si>
    <t xml:space="preserve"> EL AGUACATE</t>
  </si>
  <si>
    <t>LA U</t>
  </si>
  <si>
    <t xml:space="preserve">LA CHINA </t>
  </si>
  <si>
    <t xml:space="preserve">LOS GUAOS </t>
  </si>
  <si>
    <t xml:space="preserve"> LA CABIRMA</t>
  </si>
  <si>
    <t xml:space="preserve"> LA ISABELA</t>
  </si>
  <si>
    <t xml:space="preserve"> LAS AVISPAS</t>
  </si>
  <si>
    <t>02517</t>
  </si>
  <si>
    <t>CONCEPCION GARCIA</t>
  </si>
  <si>
    <t xml:space="preserve"> LOS CANOS</t>
  </si>
  <si>
    <t>ESC. NACIONAL DE SORDOS MUDO PUERTO PLATA</t>
  </si>
  <si>
    <t xml:space="preserve"> EL TORO</t>
  </si>
  <si>
    <t>15295</t>
  </si>
  <si>
    <t>PATRICIO RAMIREZ</t>
  </si>
  <si>
    <t xml:space="preserve">MARIA MERCEDES MEYRELES </t>
  </si>
  <si>
    <t>CLUB 2030</t>
  </si>
  <si>
    <t xml:space="preserve"> MARIA MERCEDES </t>
  </si>
  <si>
    <t>ANDRES BRUGAL MONTAÑEZ</t>
  </si>
  <si>
    <t>TV CENTRO EL CUPEY</t>
  </si>
  <si>
    <t xml:space="preserve">EL MANGUITO </t>
  </si>
  <si>
    <t xml:space="preserve">LOS MAMEYES </t>
  </si>
  <si>
    <t xml:space="preserve"> LA VIGIA</t>
  </si>
  <si>
    <t xml:space="preserve"> EL NARANJAL</t>
  </si>
  <si>
    <t xml:space="preserve"> EL GALLO</t>
  </si>
  <si>
    <t xml:space="preserve">PROF. ISRAEL BRITO BRUNO </t>
  </si>
  <si>
    <t xml:space="preserve">FELIX HENRIQUEZ </t>
  </si>
  <si>
    <t>SANTIAGO PERALTAPUERTO</t>
  </si>
  <si>
    <t xml:space="preserve"> LA COLORADA</t>
  </si>
  <si>
    <t>CAYUCOS</t>
  </si>
  <si>
    <t>ANGELA GONZALEZ NUGENT</t>
  </si>
  <si>
    <t>JULIO ENOR COLON</t>
  </si>
  <si>
    <t>MARTIN ALONSO VICTORIANA POLANCO</t>
  </si>
  <si>
    <t xml:space="preserve">RANCHITO DE LOS VARGAS </t>
  </si>
  <si>
    <t xml:space="preserve">SALOMON VASQUEZ </t>
  </si>
  <si>
    <t>ANA LUISA FUENTE</t>
  </si>
  <si>
    <t>NATIVIDAD DEVORA</t>
  </si>
  <si>
    <t xml:space="preserve">LOS TAVAREZ </t>
  </si>
  <si>
    <t>FRANCISCO CRUZ</t>
  </si>
  <si>
    <t xml:space="preserve"> LOS HARQUIES</t>
  </si>
  <si>
    <t>LOS CAIMONIES</t>
  </si>
  <si>
    <t xml:space="preserve"> BENANCIO VILLAMAN</t>
  </si>
  <si>
    <t xml:space="preserve"> MARCELINA ARAGONES</t>
  </si>
  <si>
    <t>LOS BARRIOS</t>
  </si>
  <si>
    <t xml:space="preserve"> EL FUNDO</t>
  </si>
  <si>
    <t>ALTAGRACIA TAMARYNO VILLERO</t>
  </si>
  <si>
    <t>EL CANAL</t>
  </si>
  <si>
    <t>RAFAELA SANTOS</t>
  </si>
  <si>
    <t>DANIEL VARGAS PARRA</t>
  </si>
  <si>
    <t>ERNESTO CABRERA DURAN</t>
  </si>
  <si>
    <t xml:space="preserve"> EL JAMO</t>
  </si>
  <si>
    <t>MARCOS ANTONIO MARTINEZ</t>
  </si>
  <si>
    <t>RAMON ANTONIO MORFE GOMEZ</t>
  </si>
  <si>
    <t>ALBERTINO CABRERA ARIAS</t>
  </si>
  <si>
    <t xml:space="preserve">RAMON DISLA MERCADO </t>
  </si>
  <si>
    <t>GREGORIO TORIBIO</t>
  </si>
  <si>
    <t xml:space="preserve"> LAS LAJAS</t>
  </si>
  <si>
    <t>MANUEL D JESUS GALLARDO</t>
  </si>
  <si>
    <t xml:space="preserve">BENITA CABRERA </t>
  </si>
  <si>
    <t xml:space="preserve">PROF. ESTANISLAO CABRERA </t>
  </si>
  <si>
    <t>JUAN PADILLA HENRIQUEZ</t>
  </si>
  <si>
    <t>JOSE APOLINAR NUÑEZ</t>
  </si>
  <si>
    <t xml:space="preserve">CONSUELO CORTES </t>
  </si>
  <si>
    <t xml:space="preserve">JUAN ARACENA </t>
  </si>
  <si>
    <t xml:space="preserve">ANGEL RODRIGUEZ NUÑEZ </t>
  </si>
  <si>
    <t xml:space="preserve">PROF. CARMEN CABRERA </t>
  </si>
  <si>
    <t>ROBERTO UREÑA COLLADO</t>
  </si>
  <si>
    <t xml:space="preserve"> EL MANGUITO</t>
  </si>
  <si>
    <t xml:space="preserve">PROF. ALFREDO CABRERA </t>
  </si>
  <si>
    <t>JOSE RAMON VASQUEZ MERCADO</t>
  </si>
  <si>
    <t xml:space="preserve">LUIS ENRIQUE VERAS </t>
  </si>
  <si>
    <t>SIXTO PEÑA FRANCISCO</t>
  </si>
  <si>
    <t>ELIA MARTE</t>
  </si>
  <si>
    <t xml:space="preserve">PROF. JUAN FRANCISCO POLANCO CABRERA </t>
  </si>
  <si>
    <t>RAMON EMILIO JORGE ESPINAL</t>
  </si>
  <si>
    <t>SIXTO MOREL RODRIGUEZ</t>
  </si>
  <si>
    <t>PROF. FRANCISCA BIENVENIDA LOZANO</t>
  </si>
  <si>
    <t>ANA ANTONIA SILVERIO DE TORIBIO</t>
  </si>
  <si>
    <t>EL DURO</t>
  </si>
  <si>
    <t>LAS PEÑAS</t>
  </si>
  <si>
    <t xml:space="preserve">EL RINCON </t>
  </si>
  <si>
    <t xml:space="preserve">CAANDELARIA TATIS </t>
  </si>
  <si>
    <t xml:space="preserve">ANA MERCEDES CASTRO </t>
  </si>
  <si>
    <t>15373</t>
  </si>
  <si>
    <t xml:space="preserve">ANGELA GERMANIA MARTINEZ </t>
  </si>
  <si>
    <t>07408</t>
  </si>
  <si>
    <t xml:space="preserve">TV CENTRO MARTIN GARCIA </t>
  </si>
  <si>
    <t>MONTECRISTI</t>
  </si>
  <si>
    <t>EL VIGIADOR</t>
  </si>
  <si>
    <t>PROF. RAUL ALFREDO PUJOLS TEJADA</t>
  </si>
  <si>
    <t xml:space="preserve">MARIA ISABEL MARTINEZ MINAYA </t>
  </si>
  <si>
    <t>LA CAPITALITA</t>
  </si>
  <si>
    <t>EL ARROZAL</t>
  </si>
  <si>
    <t>LA BAITOA</t>
  </si>
  <si>
    <t>LOS UVEROS</t>
  </si>
  <si>
    <t xml:space="preserve">RAMONA MUÑOZ PASCAL </t>
  </si>
  <si>
    <t>07425</t>
  </si>
  <si>
    <t>TV CENTRO LAS AGUITAS</t>
  </si>
  <si>
    <t xml:space="preserve"> VILLA VASQUEZ</t>
  </si>
  <si>
    <t>MADRE GERTRUDIS CASTAÑER FE Y ALEGRIA</t>
  </si>
  <si>
    <t xml:space="preserve">AMARANTE GOMEZ </t>
  </si>
  <si>
    <t xml:space="preserve">JUAN ANTONIO GARCIA </t>
  </si>
  <si>
    <t xml:space="preserve">MIGDALIA CELESTE CARABALLO TEJADA DE RODIGUEZ </t>
  </si>
  <si>
    <t xml:space="preserve">EMILIO LORA </t>
  </si>
  <si>
    <t xml:space="preserve">RAMON AURELIO PEÑA </t>
  </si>
  <si>
    <t xml:space="preserve">FRANCISCO APOLINAR ROSA </t>
  </si>
  <si>
    <t>ESC. BASICA CAPOTILLO</t>
  </si>
  <si>
    <t>EDUCACION ESPECIAL REHABILITACION</t>
  </si>
  <si>
    <t>PROF. ZENEIDA DE BLANCO</t>
  </si>
  <si>
    <t>PROF. MARIA SECUNDINA TORRES SIRI</t>
  </si>
  <si>
    <t>PROF. A GRECELIS MARTINEZ</t>
  </si>
  <si>
    <t xml:space="preserve">LICEO MONSEÑOR JUAN ANTONIO FLORES </t>
  </si>
  <si>
    <t xml:space="preserve">MARIA ALTAGRACIA FRANCO </t>
  </si>
  <si>
    <t>EL PAPAYO</t>
  </si>
  <si>
    <t xml:space="preserve">JOSE VALENTIN PEREZ CASTRO </t>
  </si>
  <si>
    <t xml:space="preserve">CELESTINO CERDA </t>
  </si>
  <si>
    <t>LA NUEVA ESPERANZA</t>
  </si>
  <si>
    <t xml:space="preserve">MARIA NATIVIDAD BATISTA BATISTA </t>
  </si>
  <si>
    <t xml:space="preserve">CENTRO EDUCATIVO MARIA ALTAGRACIA JIMENEZ CALDERON </t>
  </si>
  <si>
    <t>PROF. RAMON LOPEZ</t>
  </si>
  <si>
    <t xml:space="preserve">PROF.VENECIA CEPEDA </t>
  </si>
  <si>
    <t>15425</t>
  </si>
  <si>
    <t>DOÑA RENEE KLANG DE GUZMAN</t>
  </si>
  <si>
    <t xml:space="preserve">  JOSE GERMAN SANCHEZ</t>
  </si>
  <si>
    <t xml:space="preserve">CENTRO DE NIVEL MEDIO HERMANOS ALFREDO MORALES </t>
  </si>
  <si>
    <t xml:space="preserve">PROF. ANA MERCEDES ARIAS </t>
  </si>
  <si>
    <t>MADRE TERESA DE CALCUTA  FE Y ALEGRIA</t>
  </si>
  <si>
    <t xml:space="preserve">TEOFILO DE JESUS GARCIA HERNANDEZ </t>
  </si>
  <si>
    <t>EL CAÑO</t>
  </si>
  <si>
    <t xml:space="preserve">PEDRO ANTONIO PEREZ </t>
  </si>
  <si>
    <t xml:space="preserve">FREDESVINDA HALLS  </t>
  </si>
  <si>
    <t xml:space="preserve"> LICEO DE JESUS MARCANO</t>
  </si>
  <si>
    <t>DOLORES GRACIELAS CEPEDA DE MARTINEZ</t>
  </si>
  <si>
    <t>MINERVA ALTAGRACIA RODRIGUEZ IZQUIERDO</t>
  </si>
  <si>
    <t xml:space="preserve">GLORIA BEATO </t>
  </si>
  <si>
    <t xml:space="preserve">ROSA MARINA RAPOSO </t>
  </si>
  <si>
    <t xml:space="preserve">CRUZ CORTES CRUZ </t>
  </si>
  <si>
    <t>LA LOMOTA</t>
  </si>
  <si>
    <t xml:space="preserve">ESTELA MERCEDES AZCONA </t>
  </si>
  <si>
    <t xml:space="preserve">PROF. RAFAEL ANTONIO BARRANCO DE PEÑA </t>
  </si>
  <si>
    <t>LAURA GARCIA</t>
  </si>
  <si>
    <t xml:space="preserve">PATRIA MERCEDES MIRABAL REYES </t>
  </si>
  <si>
    <t>LA ATRAVEZADA</t>
  </si>
  <si>
    <t>HILDA MERCEDES PARRA RODRIGUEZ DE POLANCO</t>
  </si>
  <si>
    <t xml:space="preserve">ESC. BASICA PROF. CEFERINO ADRIANO CABRERA GENAO </t>
  </si>
  <si>
    <t xml:space="preserve">MANUEL AURELIO TAVARES JUSTO </t>
  </si>
  <si>
    <t>LA CAIDA</t>
  </si>
  <si>
    <t xml:space="preserve">RAMON EMILIO ESPINAL </t>
  </si>
  <si>
    <t>EL CARRIL ARRIBA</t>
  </si>
  <si>
    <t xml:space="preserve">LOMA DE POZO PRIETO </t>
  </si>
  <si>
    <t>LA CAYA</t>
  </si>
  <si>
    <t>EL CHORRO</t>
  </si>
  <si>
    <t>LAS CABIRMAS</t>
  </si>
  <si>
    <t>EL PALO</t>
  </si>
  <si>
    <t>DOÑA ELSA CABRERA</t>
  </si>
  <si>
    <t xml:space="preserve">PROF. CLARA LUZ LORA </t>
  </si>
  <si>
    <t>EL CAIMITAL</t>
  </si>
  <si>
    <t>LA CACIQUE</t>
  </si>
  <si>
    <t>ESC. BASICA CENOVI</t>
  </si>
  <si>
    <t>EL RODEO</t>
  </si>
  <si>
    <t xml:space="preserve">JUAN VELEZ </t>
  </si>
  <si>
    <t>08944</t>
  </si>
  <si>
    <t>LICEO LA CACIQUE</t>
  </si>
  <si>
    <t>SANTIAGO RODRIGUEZ</t>
  </si>
  <si>
    <t>DREAM PROYECTSUEÑOS</t>
  </si>
  <si>
    <t xml:space="preserve"> EL CHOCO</t>
  </si>
  <si>
    <t xml:space="preserve"> LA CATALINA</t>
  </si>
  <si>
    <t xml:space="preserve">LA CIENAGA </t>
  </si>
  <si>
    <t>PROF. JAVIER MARTINEZ</t>
  </si>
  <si>
    <t>MATILDE MARIA DOLEN</t>
  </si>
  <si>
    <t xml:space="preserve"> LOS RIELES</t>
  </si>
  <si>
    <t>14213</t>
  </si>
  <si>
    <t xml:space="preserve">LICEO RAMIRO CORONADO VENTURA </t>
  </si>
  <si>
    <t xml:space="preserve"> PROF. JUANA CARABALLO POLANCO</t>
  </si>
  <si>
    <t xml:space="preserve">JUANA HURTADO </t>
  </si>
  <si>
    <t xml:space="preserve">ANDRES LEON CERVANTES </t>
  </si>
  <si>
    <t>GEORGE ARZENO BRUGAL FE Y ALEGRIA</t>
  </si>
  <si>
    <t xml:space="preserve"> LOS RIELES II</t>
  </si>
  <si>
    <t xml:space="preserve"> EL COROZO </t>
  </si>
  <si>
    <t xml:space="preserve">LOS LLABONES </t>
  </si>
  <si>
    <t xml:space="preserve">LOS TRES PASOS </t>
  </si>
  <si>
    <t xml:space="preserve">CARILA CABRERA </t>
  </si>
  <si>
    <t xml:space="preserve"> FELIX DISLA</t>
  </si>
  <si>
    <t xml:space="preserve">PROF. ROSALIA RODRIGUEZ </t>
  </si>
  <si>
    <t>LUISA SMITH</t>
  </si>
  <si>
    <t xml:space="preserve"> POLIBIO UREÑA</t>
  </si>
  <si>
    <t>A ANA JULIA HERNANDEZ</t>
  </si>
  <si>
    <t xml:space="preserve">MANUEL MERIÑO DR. </t>
  </si>
  <si>
    <t>LA RECTA DE SANITA</t>
  </si>
  <si>
    <t>LAS AGUAS</t>
  </si>
  <si>
    <t xml:space="preserve">MARIA ALTAGRACIA CABRERA CABRERA </t>
  </si>
  <si>
    <t>EL CAYUCAL</t>
  </si>
  <si>
    <t>LA ANTONA</t>
  </si>
  <si>
    <t xml:space="preserve">ROSA EMILIA RODRIGUEZ CRUZ </t>
  </si>
  <si>
    <t>LOS DERRAMADEROS</t>
  </si>
  <si>
    <t>EL PROYECTO AGRARIO</t>
  </si>
  <si>
    <t>LA CARRETERITA DE LORA</t>
  </si>
  <si>
    <t>LA DIVISORIA</t>
  </si>
  <si>
    <t>EL CAYAL</t>
  </si>
  <si>
    <t>LA GUAJACA</t>
  </si>
  <si>
    <t xml:space="preserve">ESC. BASICA FERNANDO ROSARIO PIMENTEL  </t>
  </si>
  <si>
    <t>LUIS ESTEVEZ PASCAL</t>
  </si>
  <si>
    <t xml:space="preserve">DENIA ALTAGRACIA DE LA CRUZ TEJADA </t>
  </si>
  <si>
    <t xml:space="preserve">MARIA ERCILLA COLON </t>
  </si>
  <si>
    <t xml:space="preserve">GENEROSO ALEJO LOMBERT CARRASCO </t>
  </si>
  <si>
    <t xml:space="preserve">JOSE FRANCISCO HERRERA </t>
  </si>
  <si>
    <t xml:space="preserve">JUANA FRANCISCA MARTE </t>
  </si>
  <si>
    <t>15200</t>
  </si>
  <si>
    <t>LICEO RAMON DE LOS SANTOS ALVAREZ</t>
  </si>
  <si>
    <t>97</t>
  </si>
  <si>
    <t>Estos precios no incluyen ITBIS, y se corresponden con los publicados en los pliegos de condiciones</t>
  </si>
  <si>
    <t>MONTO ANUAL DEL LOTE(RD$)</t>
  </si>
  <si>
    <t>MONTO TOTAL DEL LOTE (2018-2019 Y 2019-2020) (RD$)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</si>
</sst>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"/>
    <numFmt numFmtId="165" formatCode="_(* #,##0_);_(* \(#,##0\);_(* &quot;-&quot;??_);_(@_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1"/>
      <name val="Calibri Light"/>
      <family val="1"/>
      <scheme val="major"/>
    </font>
    <font>
      <sz val="11"/>
      <color theme="1"/>
      <name val="Calibri"/>
      <family val="2"/>
    </font>
    <font>
      <b/>
      <sz val="10"/>
      <color theme="1"/>
      <name val="Calibri Light"/>
      <family val="1"/>
      <scheme val="major"/>
    </font>
    <font>
      <b/>
      <sz val="9"/>
      <color theme="1"/>
      <name val="Calibri Light"/>
      <family val="2"/>
      <scheme val="major"/>
    </font>
    <font>
      <b/>
      <sz val="12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mbri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1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10"/>
      <name val="Calibri"/>
      <family val="2"/>
    </font>
    <font>
      <sz val="12"/>
      <name val="Cambria"/>
      <family val="2"/>
    </font>
    <font>
      <sz val="12"/>
      <name val="Arial"/>
      <family val="2"/>
    </font>
    <font>
      <b/>
      <sz val="10"/>
      <name val="Calibri Light"/>
      <family val="1"/>
      <scheme val="major"/>
    </font>
    <font>
      <b/>
      <sz val="9"/>
      <name val="Calibri Light"/>
      <family val="2"/>
      <scheme val="major"/>
    </font>
    <font>
      <sz val="9"/>
      <name val="Arial"/>
      <family val="2"/>
    </font>
    <font>
      <b/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8" tint="-0.49998474074526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9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0" fillId="0" borderId="0" xfId="0" applyFill="1"/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/>
    <xf numFmtId="0" fontId="5" fillId="0" borderId="0" xfId="0" applyFont="1"/>
    <xf numFmtId="49" fontId="8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3" fontId="13" fillId="0" borderId="0" xfId="0" applyNumberFormat="1" applyFont="1"/>
    <xf numFmtId="0" fontId="13" fillId="0" borderId="0" xfId="0" applyFont="1"/>
    <xf numFmtId="3" fontId="13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5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3" fillId="0" borderId="0" xfId="0" applyFont="1" applyAlignment="1">
      <alignment wrapText="1"/>
    </xf>
    <xf numFmtId="49" fontId="8" fillId="0" borderId="0" xfId="0" applyNumberFormat="1" applyFont="1" applyFill="1" applyBorder="1" applyAlignment="1">
      <alignment horizontal="center" vertical="top" wrapText="1"/>
    </xf>
    <xf numFmtId="0" fontId="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16" fillId="2" borderId="7" xfId="0" applyNumberFormat="1" applyFont="1" applyFill="1" applyBorder="1" applyAlignment="1">
      <alignment horizontal="center" vertical="center" wrapText="1"/>
    </xf>
    <xf numFmtId="49" fontId="16" fillId="2" borderId="8" xfId="0" applyNumberFormat="1" applyFont="1" applyFill="1" applyBorder="1" applyAlignment="1">
      <alignment horizontal="center" vertical="center" wrapText="1"/>
    </xf>
    <xf numFmtId="49" fontId="19" fillId="2" borderId="8" xfId="0" applyNumberFormat="1" applyFont="1" applyFill="1" applyBorder="1" applyAlignment="1">
      <alignment horizontal="center" vertical="center" wrapText="1"/>
    </xf>
    <xf numFmtId="49" fontId="20" fillId="2" borderId="8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 wrapText="1"/>
    </xf>
    <xf numFmtId="49" fontId="16" fillId="2" borderId="15" xfId="0" applyNumberFormat="1" applyFont="1" applyFill="1" applyBorder="1" applyAlignment="1">
      <alignment horizontal="center" vertical="center" wrapText="1"/>
    </xf>
    <xf numFmtId="49" fontId="16" fillId="2" borderId="14" xfId="0" applyNumberFormat="1" applyFont="1" applyFill="1" applyBorder="1" applyAlignment="1">
      <alignment horizontal="center" vertical="center" wrapText="1"/>
    </xf>
    <xf numFmtId="49" fontId="19" fillId="2" borderId="14" xfId="0" applyNumberFormat="1" applyFont="1" applyFill="1" applyBorder="1" applyAlignment="1">
      <alignment horizontal="center" vertical="center" wrapText="1"/>
    </xf>
    <xf numFmtId="49" fontId="20" fillId="2" borderId="14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49" fontId="7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49" fontId="5" fillId="0" borderId="13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49" fontId="5" fillId="0" borderId="20" xfId="0" applyNumberFormat="1" applyFont="1" applyFill="1" applyBorder="1" applyAlignment="1">
      <alignment horizontal="center" vertical="center" wrapText="1"/>
    </xf>
    <xf numFmtId="49" fontId="7" fillId="0" borderId="20" xfId="0" applyNumberFormat="1" applyFont="1" applyFill="1" applyBorder="1" applyAlignment="1">
      <alignment horizontal="center" vertical="center" wrapText="1"/>
    </xf>
    <xf numFmtId="49" fontId="16" fillId="2" borderId="22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8" fillId="0" borderId="18" xfId="0" applyNumberFormat="1" applyFont="1" applyFill="1" applyBorder="1" applyAlignment="1">
      <alignment horizontal="center" vertical="center" wrapText="1"/>
    </xf>
    <xf numFmtId="49" fontId="19" fillId="2" borderId="16" xfId="0" applyNumberFormat="1" applyFont="1" applyFill="1" applyBorder="1" applyAlignment="1">
      <alignment horizontal="center" vertical="center" wrapText="1"/>
    </xf>
    <xf numFmtId="49" fontId="19" fillId="2" borderId="9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3" fontId="21" fillId="4" borderId="5" xfId="0" applyNumberFormat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3" fontId="6" fillId="0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 wrapText="1"/>
    </xf>
    <xf numFmtId="49" fontId="27" fillId="0" borderId="3" xfId="0" applyNumberFormat="1" applyFont="1" applyFill="1" applyBorder="1" applyAlignment="1">
      <alignment horizontal="center" vertical="center" wrapText="1"/>
    </xf>
    <xf numFmtId="49" fontId="26" fillId="0" borderId="3" xfId="0" applyNumberFormat="1" applyFont="1" applyFill="1" applyBorder="1" applyAlignment="1">
      <alignment horizontal="center" vertical="center" wrapText="1"/>
    </xf>
    <xf numFmtId="49" fontId="26" fillId="0" borderId="4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14" fillId="0" borderId="0" xfId="0" applyFont="1" applyAlignment="1">
      <alignment horizontal="center"/>
    </xf>
    <xf numFmtId="0" fontId="8" fillId="0" borderId="3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32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49" fontId="26" fillId="0" borderId="0" xfId="0" applyNumberFormat="1" applyFont="1" applyFill="1" applyBorder="1" applyAlignment="1">
      <alignment horizontal="center" vertical="top" wrapText="1"/>
    </xf>
    <xf numFmtId="0" fontId="27" fillId="0" borderId="32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7" fillId="0" borderId="31" xfId="0" applyNumberFormat="1" applyFont="1" applyFill="1" applyBorder="1" applyAlignment="1">
      <alignment horizontal="center" vertical="center" wrapText="1"/>
    </xf>
    <xf numFmtId="49" fontId="26" fillId="0" borderId="20" xfId="0" applyNumberFormat="1" applyFont="1" applyFill="1" applyBorder="1" applyAlignment="1">
      <alignment horizontal="center" vertical="center" wrapText="1"/>
    </xf>
    <xf numFmtId="49" fontId="29" fillId="0" borderId="2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3" fillId="0" borderId="0" xfId="0" applyFont="1" applyFill="1"/>
    <xf numFmtId="0" fontId="26" fillId="0" borderId="2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/>
    <xf numFmtId="0" fontId="5" fillId="0" borderId="0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center" vertical="center"/>
    </xf>
    <xf numFmtId="49" fontId="8" fillId="0" borderId="21" xfId="0" applyNumberFormat="1" applyFont="1" applyFill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0" fillId="0" borderId="1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 vertical="top" wrapText="1"/>
    </xf>
    <xf numFmtId="0" fontId="26" fillId="0" borderId="0" xfId="0" applyNumberFormat="1" applyFont="1" applyFill="1" applyBorder="1" applyAlignment="1">
      <alignment horizontal="center" vertical="top" wrapText="1"/>
    </xf>
    <xf numFmtId="0" fontId="0" fillId="0" borderId="23" xfId="0" applyFill="1" applyBorder="1" applyAlignment="1">
      <alignment horizontal="center" vertical="center"/>
    </xf>
    <xf numFmtId="0" fontId="18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3" fontId="26" fillId="0" borderId="0" xfId="0" applyNumberFormat="1" applyFont="1" applyFill="1" applyBorder="1"/>
    <xf numFmtId="0" fontId="26" fillId="0" borderId="0" xfId="0" applyNumberFormat="1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0" fillId="0" borderId="0" xfId="0"/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30" fillId="0" borderId="0" xfId="0" applyNumberFormat="1" applyFont="1" applyAlignment="1">
      <alignment horizontal="center" vertical="center"/>
    </xf>
    <xf numFmtId="0" fontId="30" fillId="0" borderId="0" xfId="0" applyFont="1"/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34" fillId="0" borderId="0" xfId="0" applyFont="1"/>
    <xf numFmtId="0" fontId="30" fillId="0" borderId="0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3" fontId="30" fillId="0" borderId="0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49" fontId="30" fillId="0" borderId="0" xfId="0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horizontal="right"/>
    </xf>
    <xf numFmtId="0" fontId="30" fillId="0" borderId="0" xfId="0" applyFont="1" applyFill="1" applyBorder="1" applyAlignment="1">
      <alignment horizontal="right" vertical="center"/>
    </xf>
    <xf numFmtId="49" fontId="36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5" fillId="0" borderId="0" xfId="0" applyNumberFormat="1" applyFont="1" applyFill="1" applyBorder="1" applyAlignment="1">
      <alignment horizontal="right" vertical="center" wrapText="1"/>
    </xf>
    <xf numFmtId="49" fontId="5" fillId="0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5" fillId="0" borderId="0" xfId="0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49" fontId="26" fillId="0" borderId="0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right"/>
    </xf>
    <xf numFmtId="49" fontId="26" fillId="0" borderId="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49" fontId="5" fillId="0" borderId="4" xfId="0" applyNumberFormat="1" applyFont="1" applyFill="1" applyBorder="1" applyAlignment="1">
      <alignment horizontal="right" vertical="center" wrapText="1"/>
    </xf>
    <xf numFmtId="49" fontId="26" fillId="0" borderId="4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right" vertical="center" wrapText="1"/>
    </xf>
    <xf numFmtId="49" fontId="26" fillId="0" borderId="3" xfId="0" applyNumberFormat="1" applyFont="1" applyFill="1" applyBorder="1" applyAlignment="1">
      <alignment horizontal="right" vertical="center" wrapText="1"/>
    </xf>
    <xf numFmtId="3" fontId="33" fillId="0" borderId="0" xfId="0" applyNumberFormat="1" applyFont="1" applyFill="1" applyBorder="1" applyAlignment="1">
      <alignment horizont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left"/>
    </xf>
    <xf numFmtId="0" fontId="37" fillId="0" borderId="0" xfId="0" applyFont="1" applyAlignment="1">
      <alignment horizontal="center"/>
    </xf>
    <xf numFmtId="3" fontId="31" fillId="0" borderId="0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/>
    <xf numFmtId="0" fontId="11" fillId="0" borderId="0" xfId="0" applyFont="1" applyAlignment="1">
      <alignment horizontal="right"/>
    </xf>
    <xf numFmtId="49" fontId="17" fillId="0" borderId="0" xfId="0" applyNumberFormat="1" applyFont="1" applyFill="1" applyBorder="1" applyAlignment="1">
      <alignment horizontal="right" vertical="center" wrapText="1"/>
    </xf>
    <xf numFmtId="49" fontId="0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/>
    </xf>
    <xf numFmtId="0" fontId="0" fillId="0" borderId="0" xfId="0"/>
    <xf numFmtId="49" fontId="40" fillId="8" borderId="1" xfId="0" applyNumberFormat="1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right" vertical="center" wrapText="1"/>
    </xf>
    <xf numFmtId="0" fontId="40" fillId="8" borderId="1" xfId="0" applyNumberFormat="1" applyFont="1" applyFill="1" applyBorder="1" applyAlignment="1">
      <alignment horizontal="center" vertical="center" wrapText="1"/>
    </xf>
    <xf numFmtId="0" fontId="41" fillId="8" borderId="1" xfId="0" applyNumberFormat="1" applyFont="1" applyFill="1" applyBorder="1" applyAlignment="1">
      <alignment horizontal="center" vertical="center" wrapText="1"/>
    </xf>
    <xf numFmtId="49" fontId="41" fillId="8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49" fontId="9" fillId="10" borderId="5" xfId="0" applyNumberFormat="1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/>
    </xf>
    <xf numFmtId="49" fontId="28" fillId="11" borderId="5" xfId="0" applyNumberFormat="1" applyFont="1" applyFill="1" applyBorder="1" applyAlignment="1">
      <alignment horizontal="center" vertical="center" wrapText="1"/>
    </xf>
    <xf numFmtId="0" fontId="28" fillId="12" borderId="3" xfId="0" applyFont="1" applyFill="1" applyBorder="1" applyAlignment="1">
      <alignment horizontal="center" vertical="center"/>
    </xf>
    <xf numFmtId="49" fontId="28" fillId="12" borderId="5" xfId="0" applyNumberFormat="1" applyFont="1" applyFill="1" applyBorder="1" applyAlignment="1">
      <alignment horizontal="center" vertical="center" wrapText="1"/>
    </xf>
    <xf numFmtId="49" fontId="6" fillId="10" borderId="5" xfId="0" applyNumberFormat="1" applyFont="1" applyFill="1" applyBorder="1" applyAlignment="1">
      <alignment horizontal="center" vertical="center" wrapText="1"/>
    </xf>
    <xf numFmtId="49" fontId="42" fillId="13" borderId="1" xfId="0" applyNumberFormat="1" applyFont="1" applyFill="1" applyBorder="1" applyAlignment="1">
      <alignment horizontal="center" vertical="center" wrapText="1"/>
    </xf>
    <xf numFmtId="0" fontId="42" fillId="13" borderId="1" xfId="0" applyNumberFormat="1" applyFont="1" applyFill="1" applyBorder="1" applyAlignment="1">
      <alignment horizontal="center" vertical="center" wrapText="1"/>
    </xf>
    <xf numFmtId="49" fontId="42" fillId="13" borderId="1" xfId="0" applyNumberFormat="1" applyFont="1" applyFill="1" applyBorder="1" applyAlignment="1">
      <alignment horizontal="right" vertical="center" wrapText="1"/>
    </xf>
    <xf numFmtId="0" fontId="0" fillId="0" borderId="0" xfId="0"/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49" fontId="42" fillId="13" borderId="1" xfId="0" applyNumberFormat="1" applyFont="1" applyFill="1" applyBorder="1" applyAlignment="1">
      <alignment horizontal="center" vertical="center"/>
    </xf>
    <xf numFmtId="0" fontId="42" fillId="13" borderId="1" xfId="0" applyNumberFormat="1" applyFont="1" applyFill="1" applyBorder="1" applyAlignment="1">
      <alignment horizontal="center" vertical="center"/>
    </xf>
    <xf numFmtId="0" fontId="28" fillId="16" borderId="3" xfId="0" applyFont="1" applyFill="1" applyBorder="1" applyAlignment="1">
      <alignment horizontal="center" vertical="center"/>
    </xf>
    <xf numFmtId="0" fontId="28" fillId="17" borderId="3" xfId="0" applyFont="1" applyFill="1" applyBorder="1" applyAlignment="1">
      <alignment horizontal="center" vertical="center"/>
    </xf>
    <xf numFmtId="49" fontId="9" fillId="15" borderId="5" xfId="0" applyNumberFormat="1" applyFont="1" applyFill="1" applyBorder="1" applyAlignment="1">
      <alignment horizontal="center" vertical="center" wrapText="1"/>
    </xf>
    <xf numFmtId="49" fontId="28" fillId="17" borderId="5" xfId="0" applyNumberFormat="1" applyFont="1" applyFill="1" applyBorder="1" applyAlignment="1">
      <alignment horizontal="center" vertical="center" wrapText="1"/>
    </xf>
    <xf numFmtId="49" fontId="28" fillId="16" borderId="5" xfId="0" applyNumberFormat="1" applyFont="1" applyFill="1" applyBorder="1" applyAlignment="1">
      <alignment horizontal="center" vertical="center" wrapText="1"/>
    </xf>
    <xf numFmtId="49" fontId="6" fillId="9" borderId="5" xfId="0" applyNumberFormat="1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44" fillId="5" borderId="5" xfId="0" applyFont="1" applyFill="1" applyBorder="1" applyAlignment="1">
      <alignment horizontal="center"/>
    </xf>
    <xf numFmtId="0" fontId="44" fillId="14" borderId="5" xfId="0" applyFont="1" applyFill="1" applyBorder="1" applyAlignment="1">
      <alignment horizontal="center"/>
    </xf>
    <xf numFmtId="49" fontId="44" fillId="5" borderId="5" xfId="0" applyNumberFormat="1" applyFont="1" applyFill="1" applyBorder="1" applyAlignment="1">
      <alignment horizontal="center"/>
    </xf>
    <xf numFmtId="0" fontId="44" fillId="14" borderId="5" xfId="0" applyNumberFormat="1" applyFont="1" applyFill="1" applyBorder="1" applyAlignment="1">
      <alignment horizontal="center"/>
    </xf>
    <xf numFmtId="3" fontId="44" fillId="5" borderId="5" xfId="0" applyNumberFormat="1" applyFont="1" applyFill="1" applyBorder="1" applyAlignment="1">
      <alignment horizontal="center"/>
    </xf>
    <xf numFmtId="3" fontId="44" fillId="14" borderId="5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/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right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49" fontId="15" fillId="10" borderId="5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right" vertical="center" wrapText="1"/>
    </xf>
    <xf numFmtId="0" fontId="38" fillId="12" borderId="3" xfId="0" applyFont="1" applyFill="1" applyBorder="1" applyAlignment="1">
      <alignment horizontal="center" vertical="center"/>
    </xf>
    <xf numFmtId="49" fontId="38" fillId="12" borderId="5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right" vertical="center"/>
    </xf>
    <xf numFmtId="49" fontId="46" fillId="12" borderId="5" xfId="0" applyNumberFormat="1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right" vertical="center" wrapText="1"/>
    </xf>
    <xf numFmtId="49" fontId="47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47" fillId="0" borderId="0" xfId="0" applyFont="1" applyFill="1" applyBorder="1"/>
    <xf numFmtId="0" fontId="18" fillId="0" borderId="0" xfId="0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right" vertical="center"/>
    </xf>
    <xf numFmtId="0" fontId="5" fillId="0" borderId="33" xfId="0" applyFont="1" applyBorder="1" applyAlignment="1">
      <alignment horizontal="center" vertical="center"/>
    </xf>
    <xf numFmtId="49" fontId="0" fillId="0" borderId="0" xfId="0" applyNumberFormat="1" applyBorder="1"/>
    <xf numFmtId="0" fontId="30" fillId="0" borderId="34" xfId="0" applyNumberFormat="1" applyFont="1" applyFill="1" applyBorder="1" applyAlignment="1">
      <alignment horizontal="right" vertical="center" wrapText="1"/>
    </xf>
    <xf numFmtId="0" fontId="6" fillId="9" borderId="35" xfId="0" applyFont="1" applyFill="1" applyBorder="1" applyAlignment="1">
      <alignment horizontal="center" vertical="center"/>
    </xf>
    <xf numFmtId="49" fontId="9" fillId="9" borderId="25" xfId="0" applyNumberFormat="1" applyFont="1" applyFill="1" applyBorder="1" applyAlignment="1">
      <alignment horizontal="center" vertical="center" wrapText="1"/>
    </xf>
    <xf numFmtId="0" fontId="30" fillId="0" borderId="36" xfId="0" applyFont="1" applyBorder="1" applyAlignment="1">
      <alignment horizontal="right" vertical="center"/>
    </xf>
    <xf numFmtId="49" fontId="35" fillId="9" borderId="25" xfId="0" applyNumberFormat="1" applyFont="1" applyFill="1" applyBorder="1" applyAlignment="1">
      <alignment horizontal="center" vertical="center" wrapText="1"/>
    </xf>
    <xf numFmtId="3" fontId="31" fillId="0" borderId="37" xfId="0" applyNumberFormat="1" applyFont="1" applyFill="1" applyBorder="1" applyAlignment="1">
      <alignment horizontal="center" vertical="center" wrapText="1"/>
    </xf>
    <xf numFmtId="0" fontId="5" fillId="0" borderId="36" xfId="0" applyNumberFormat="1" applyFont="1" applyFill="1" applyBorder="1" applyAlignment="1">
      <alignment horizontal="center" vertical="center" wrapText="1"/>
    </xf>
    <xf numFmtId="49" fontId="5" fillId="0" borderId="36" xfId="0" applyNumberFormat="1" applyFont="1" applyFill="1" applyBorder="1" applyAlignment="1">
      <alignment horizontal="center" vertical="center" wrapText="1"/>
    </xf>
    <xf numFmtId="49" fontId="30" fillId="0" borderId="38" xfId="0" applyNumberFormat="1" applyFont="1" applyFill="1" applyBorder="1" applyAlignment="1">
      <alignment horizontal="right" vertical="center" wrapText="1"/>
    </xf>
    <xf numFmtId="0" fontId="0" fillId="0" borderId="33" xfId="0" applyFont="1" applyBorder="1" applyAlignment="1">
      <alignment horizontal="center" vertical="center"/>
    </xf>
    <xf numFmtId="49" fontId="0" fillId="0" borderId="34" xfId="0" applyNumberFormat="1" applyFont="1" applyFill="1" applyBorder="1" applyAlignment="1">
      <alignment horizontal="right" vertical="center" wrapText="1"/>
    </xf>
    <xf numFmtId="0" fontId="2" fillId="9" borderId="35" xfId="0" applyFont="1" applyFill="1" applyBorder="1" applyAlignment="1">
      <alignment horizontal="center" vertical="center"/>
    </xf>
    <xf numFmtId="49" fontId="15" fillId="9" borderId="25" xfId="0" applyNumberFormat="1" applyFont="1" applyFill="1" applyBorder="1" applyAlignment="1">
      <alignment horizontal="center" vertical="center" wrapText="1"/>
    </xf>
    <xf numFmtId="0" fontId="0" fillId="0" borderId="36" xfId="0" applyFont="1" applyBorder="1" applyAlignment="1">
      <alignment horizontal="right" vertical="center"/>
    </xf>
    <xf numFmtId="3" fontId="2" fillId="0" borderId="37" xfId="0" applyNumberFormat="1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>
      <alignment horizontal="center" vertical="center" wrapText="1"/>
    </xf>
    <xf numFmtId="49" fontId="0" fillId="0" borderId="36" xfId="0" applyNumberFormat="1" applyFont="1" applyFill="1" applyBorder="1" applyAlignment="1">
      <alignment horizontal="center" vertical="center" wrapText="1"/>
    </xf>
    <xf numFmtId="49" fontId="0" fillId="0" borderId="38" xfId="0" applyNumberFormat="1" applyFont="1" applyFill="1" applyBorder="1" applyAlignment="1">
      <alignment horizontal="right" vertical="center" wrapText="1"/>
    </xf>
    <xf numFmtId="0" fontId="0" fillId="0" borderId="33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0" fontId="0" fillId="0" borderId="34" xfId="0" applyFont="1" applyBorder="1" applyAlignment="1">
      <alignment horizontal="right"/>
    </xf>
    <xf numFmtId="0" fontId="5" fillId="0" borderId="33" xfId="0" applyFont="1" applyFill="1" applyBorder="1" applyAlignment="1">
      <alignment horizontal="center" vertical="center"/>
    </xf>
    <xf numFmtId="0" fontId="6" fillId="10" borderId="35" xfId="0" applyFont="1" applyFill="1" applyBorder="1" applyAlignment="1">
      <alignment horizontal="center" vertical="center"/>
    </xf>
    <xf numFmtId="49" fontId="9" fillId="10" borderId="25" xfId="0" applyNumberFormat="1" applyFont="1" applyFill="1" applyBorder="1" applyAlignment="1">
      <alignment horizontal="center" vertical="center" wrapText="1"/>
    </xf>
    <xf numFmtId="49" fontId="15" fillId="10" borderId="25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0" fillId="0" borderId="34" xfId="0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right" vertical="center"/>
    </xf>
    <xf numFmtId="0" fontId="0" fillId="0" borderId="34" xfId="0" applyFont="1" applyBorder="1" applyAlignment="1">
      <alignment horizontal="right" vertical="center"/>
    </xf>
    <xf numFmtId="0" fontId="0" fillId="0" borderId="32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7" xfId="0" applyFont="1" applyBorder="1" applyAlignment="1">
      <alignment horizontal="right"/>
    </xf>
    <xf numFmtId="0" fontId="0" fillId="0" borderId="27" xfId="0" applyFont="1" applyBorder="1" applyAlignment="1">
      <alignment horizontal="center"/>
    </xf>
    <xf numFmtId="0" fontId="0" fillId="0" borderId="40" xfId="0" applyFont="1" applyBorder="1" applyAlignment="1">
      <alignment horizontal="right"/>
    </xf>
    <xf numFmtId="0" fontId="2" fillId="10" borderId="35" xfId="0" applyFont="1" applyFill="1" applyBorder="1" applyAlignment="1">
      <alignment horizontal="center" vertical="center"/>
    </xf>
    <xf numFmtId="49" fontId="13" fillId="0" borderId="27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Fill="1" applyBorder="1" applyAlignment="1">
      <alignment horizontal="right" vertical="center" wrapText="1"/>
    </xf>
    <xf numFmtId="0" fontId="0" fillId="0" borderId="27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Fill="1" applyBorder="1" applyAlignment="1">
      <alignment horizontal="center" vertical="center" wrapText="1"/>
    </xf>
    <xf numFmtId="49" fontId="0" fillId="0" borderId="40" xfId="0" applyNumberFormat="1" applyFont="1" applyFill="1" applyBorder="1" applyAlignment="1">
      <alignment horizontal="right" vertical="center" wrapText="1"/>
    </xf>
    <xf numFmtId="0" fontId="18" fillId="0" borderId="32" xfId="0" applyFont="1" applyFill="1" applyBorder="1" applyAlignment="1">
      <alignment horizontal="center" vertical="center"/>
    </xf>
    <xf numFmtId="49" fontId="18" fillId="0" borderId="27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Border="1"/>
    <xf numFmtId="0" fontId="13" fillId="0" borderId="27" xfId="0" applyNumberFormat="1" applyFont="1" applyFill="1" applyBorder="1" applyAlignment="1">
      <alignment horizontal="center" vertical="center" wrapText="1"/>
    </xf>
    <xf numFmtId="0" fontId="18" fillId="0" borderId="27" xfId="0" applyNumberFormat="1" applyFont="1" applyFill="1" applyBorder="1" applyAlignment="1">
      <alignment horizontal="center" vertical="center" wrapText="1"/>
    </xf>
    <xf numFmtId="49" fontId="18" fillId="0" borderId="40" xfId="0" applyNumberFormat="1" applyFont="1" applyFill="1" applyBorder="1" applyAlignment="1">
      <alignment horizontal="right" vertical="center" wrapText="1"/>
    </xf>
    <xf numFmtId="0" fontId="18" fillId="0" borderId="33" xfId="0" applyFont="1" applyFill="1" applyBorder="1" applyAlignment="1">
      <alignment horizontal="center" vertical="center"/>
    </xf>
    <xf numFmtId="49" fontId="18" fillId="0" borderId="34" xfId="0" applyNumberFormat="1" applyFont="1" applyFill="1" applyBorder="1" applyAlignment="1">
      <alignment horizontal="right" vertical="center" wrapText="1"/>
    </xf>
    <xf numFmtId="0" fontId="38" fillId="12" borderId="35" xfId="0" applyFont="1" applyFill="1" applyBorder="1" applyAlignment="1">
      <alignment horizontal="center" vertical="center"/>
    </xf>
    <xf numFmtId="49" fontId="38" fillId="12" borderId="25" xfId="0" applyNumberFormat="1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right" vertical="center"/>
    </xf>
    <xf numFmtId="49" fontId="46" fillId="12" borderId="25" xfId="0" applyNumberFormat="1" applyFont="1" applyFill="1" applyBorder="1" applyAlignment="1">
      <alignment horizontal="center" vertical="center" wrapText="1"/>
    </xf>
    <xf numFmtId="3" fontId="38" fillId="0" borderId="37" xfId="0" applyNumberFormat="1" applyFont="1" applyFill="1" applyBorder="1" applyAlignment="1">
      <alignment horizontal="center" vertical="center" wrapText="1"/>
    </xf>
    <xf numFmtId="0" fontId="18" fillId="0" borderId="36" xfId="0" applyNumberFormat="1" applyFont="1" applyFill="1" applyBorder="1" applyAlignment="1">
      <alignment horizontal="center" vertical="center" wrapText="1"/>
    </xf>
    <xf numFmtId="49" fontId="18" fillId="0" borderId="36" xfId="0" applyNumberFormat="1" applyFont="1" applyFill="1" applyBorder="1" applyAlignment="1">
      <alignment horizontal="center" vertical="center" wrapText="1"/>
    </xf>
    <xf numFmtId="49" fontId="18" fillId="0" borderId="38" xfId="0" applyNumberFormat="1" applyFont="1" applyFill="1" applyBorder="1" applyAlignment="1">
      <alignment horizontal="right" vertical="center" wrapText="1"/>
    </xf>
    <xf numFmtId="0" fontId="18" fillId="0" borderId="27" xfId="0" applyNumberFormat="1" applyFont="1" applyFill="1" applyBorder="1" applyAlignment="1">
      <alignment horizontal="right" vertical="center" wrapText="1"/>
    </xf>
    <xf numFmtId="49" fontId="47" fillId="0" borderId="27" xfId="0" applyNumberFormat="1" applyFont="1" applyFill="1" applyBorder="1" applyAlignment="1">
      <alignment horizontal="center" vertical="center" wrapText="1"/>
    </xf>
    <xf numFmtId="49" fontId="40" fillId="8" borderId="11" xfId="0" applyNumberFormat="1" applyFont="1" applyFill="1" applyBorder="1" applyAlignment="1">
      <alignment horizontal="center" vertical="center" wrapText="1"/>
    </xf>
    <xf numFmtId="49" fontId="40" fillId="8" borderId="11" xfId="0" applyNumberFormat="1" applyFont="1" applyFill="1" applyBorder="1" applyAlignment="1">
      <alignment horizontal="right" vertical="center" wrapText="1"/>
    </xf>
    <xf numFmtId="0" fontId="40" fillId="8" borderId="11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/>
    </xf>
    <xf numFmtId="49" fontId="18" fillId="0" borderId="27" xfId="0" applyNumberFormat="1" applyFont="1" applyFill="1" applyBorder="1" applyAlignment="1">
      <alignment horizontal="right" vertical="center" wrapText="1"/>
    </xf>
    <xf numFmtId="0" fontId="26" fillId="0" borderId="32" xfId="0" applyFont="1" applyFill="1" applyBorder="1" applyAlignment="1">
      <alignment horizontal="center" vertical="center"/>
    </xf>
    <xf numFmtId="49" fontId="26" fillId="0" borderId="27" xfId="0" applyNumberFormat="1" applyFont="1" applyFill="1" applyBorder="1" applyAlignment="1">
      <alignment horizontal="center" vertical="center" wrapText="1"/>
    </xf>
    <xf numFmtId="0" fontId="26" fillId="0" borderId="27" xfId="0" applyNumberFormat="1" applyFont="1" applyFill="1" applyBorder="1" applyAlignment="1">
      <alignment horizontal="center" vertical="center" wrapText="1"/>
    </xf>
    <xf numFmtId="0" fontId="26" fillId="0" borderId="33" xfId="0" applyFont="1" applyFill="1" applyBorder="1" applyAlignment="1">
      <alignment horizontal="center" vertical="center"/>
    </xf>
    <xf numFmtId="0" fontId="28" fillId="12" borderId="35" xfId="0" applyFont="1" applyFill="1" applyBorder="1" applyAlignment="1">
      <alignment horizontal="center" vertical="center"/>
    </xf>
    <xf numFmtId="49" fontId="28" fillId="12" borderId="25" xfId="0" applyNumberFormat="1" applyFont="1" applyFill="1" applyBorder="1" applyAlignment="1">
      <alignment horizontal="center" vertical="center" wrapText="1"/>
    </xf>
    <xf numFmtId="49" fontId="26" fillId="0" borderId="36" xfId="0" applyNumberFormat="1" applyFont="1" applyFill="1" applyBorder="1" applyAlignment="1">
      <alignment horizontal="center" vertical="center" wrapText="1"/>
    </xf>
    <xf numFmtId="49" fontId="36" fillId="0" borderId="38" xfId="0" applyNumberFormat="1" applyFont="1" applyFill="1" applyBorder="1" applyAlignment="1">
      <alignment horizontal="right" vertical="center" wrapText="1"/>
    </xf>
    <xf numFmtId="0" fontId="18" fillId="0" borderId="34" xfId="0" applyFont="1" applyFill="1" applyBorder="1" applyAlignment="1">
      <alignment horizontal="right"/>
    </xf>
    <xf numFmtId="0" fontId="18" fillId="0" borderId="27" xfId="0" applyFont="1" applyFill="1" applyBorder="1" applyAlignment="1">
      <alignment horizontal="right" vertical="center"/>
    </xf>
    <xf numFmtId="0" fontId="28" fillId="11" borderId="35" xfId="0" applyFont="1" applyFill="1" applyBorder="1" applyAlignment="1">
      <alignment horizontal="center" vertical="center"/>
    </xf>
    <xf numFmtId="49" fontId="28" fillId="11" borderId="25" xfId="0" applyNumberFormat="1" applyFont="1" applyFill="1" applyBorder="1" applyAlignment="1">
      <alignment horizontal="center" vertical="center" wrapText="1"/>
    </xf>
    <xf numFmtId="49" fontId="46" fillId="11" borderId="25" xfId="0" applyNumberFormat="1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right" vertical="center"/>
    </xf>
    <xf numFmtId="0" fontId="26" fillId="0" borderId="39" xfId="0" applyFont="1" applyFill="1" applyBorder="1" applyAlignment="1">
      <alignment horizontal="center" vertical="center"/>
    </xf>
    <xf numFmtId="49" fontId="26" fillId="0" borderId="26" xfId="0" applyNumberFormat="1" applyFont="1" applyFill="1" applyBorder="1" applyAlignment="1">
      <alignment horizontal="center" vertical="center" wrapText="1"/>
    </xf>
    <xf numFmtId="49" fontId="47" fillId="0" borderId="26" xfId="0" applyNumberFormat="1" applyFont="1" applyFill="1" applyBorder="1" applyAlignment="1">
      <alignment horizontal="center" vertical="center" wrapText="1"/>
    </xf>
    <xf numFmtId="0" fontId="18" fillId="0" borderId="26" xfId="0" applyNumberFormat="1" applyFont="1" applyFill="1" applyBorder="1" applyAlignment="1">
      <alignment horizontal="center" vertical="center" wrapText="1"/>
    </xf>
    <xf numFmtId="49" fontId="18" fillId="0" borderId="26" xfId="0" applyNumberFormat="1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/>
    </xf>
    <xf numFmtId="0" fontId="28" fillId="12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horizontal="right" vertical="center"/>
    </xf>
    <xf numFmtId="49" fontId="46" fillId="19" borderId="25" xfId="0" applyNumberFormat="1" applyFont="1" applyFill="1" applyBorder="1" applyAlignment="1">
      <alignment horizontal="center" vertical="center" wrapText="1"/>
    </xf>
    <xf numFmtId="3" fontId="38" fillId="18" borderId="37" xfId="0" applyNumberFormat="1" applyFont="1" applyFill="1" applyBorder="1" applyAlignment="1">
      <alignment horizontal="center" vertical="center" wrapText="1"/>
    </xf>
    <xf numFmtId="0" fontId="18" fillId="18" borderId="36" xfId="0" applyNumberFormat="1" applyFont="1" applyFill="1" applyBorder="1" applyAlignment="1">
      <alignment horizontal="center" vertical="center" wrapText="1"/>
    </xf>
    <xf numFmtId="49" fontId="18" fillId="0" borderId="27" xfId="0" applyNumberFormat="1" applyFont="1" applyFill="1" applyBorder="1" applyAlignment="1">
      <alignment horizontal="right" vertical="center"/>
    </xf>
    <xf numFmtId="0" fontId="18" fillId="0" borderId="40" xfId="0" applyFont="1" applyFill="1" applyBorder="1" applyAlignment="1">
      <alignment horizontal="right" vertical="center"/>
    </xf>
    <xf numFmtId="0" fontId="44" fillId="5" borderId="5" xfId="0" applyFont="1" applyFill="1" applyBorder="1" applyAlignment="1">
      <alignment horizontal="right" vertical="center"/>
    </xf>
    <xf numFmtId="0" fontId="44" fillId="14" borderId="5" xfId="0" applyFont="1" applyFill="1" applyBorder="1" applyAlignment="1">
      <alignment horizontal="right" vertical="center"/>
    </xf>
    <xf numFmtId="165" fontId="44" fillId="5" borderId="5" xfId="1" applyNumberFormat="1" applyFont="1" applyFill="1" applyBorder="1" applyAlignment="1">
      <alignment horizontal="right" vertical="center"/>
    </xf>
    <xf numFmtId="0" fontId="44" fillId="14" borderId="5" xfId="0" applyNumberFormat="1" applyFont="1" applyFill="1" applyBorder="1" applyAlignment="1">
      <alignment horizontal="right" vertical="center"/>
    </xf>
    <xf numFmtId="3" fontId="44" fillId="5" borderId="5" xfId="0" applyNumberFormat="1" applyFont="1" applyFill="1" applyBorder="1" applyAlignment="1">
      <alignment horizontal="right" vertical="center"/>
    </xf>
    <xf numFmtId="3" fontId="44" fillId="14" borderId="5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/>
    <xf numFmtId="49" fontId="0" fillId="0" borderId="0" xfId="0" applyNumberFormat="1" applyFont="1" applyFill="1" applyBorder="1" applyAlignment="1">
      <alignment horizontal="right" vertical="top" wrapText="1"/>
    </xf>
    <xf numFmtId="0" fontId="47" fillId="0" borderId="0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0" fontId="49" fillId="8" borderId="1" xfId="0" applyNumberFormat="1" applyFont="1" applyFill="1" applyBorder="1" applyAlignment="1">
      <alignment horizontal="center" vertical="center" wrapText="1"/>
    </xf>
    <xf numFmtId="0" fontId="0" fillId="0" borderId="33" xfId="0" applyFont="1" applyFill="1" applyBorder="1" applyAlignment="1">
      <alignment vertical="center"/>
    </xf>
    <xf numFmtId="0" fontId="0" fillId="0" borderId="33" xfId="0" applyFont="1" applyBorder="1" applyAlignment="1">
      <alignment vertical="center"/>
    </xf>
    <xf numFmtId="49" fontId="2" fillId="10" borderId="25" xfId="0" applyNumberFormat="1" applyFont="1" applyFill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/>
    </xf>
    <xf numFmtId="0" fontId="13" fillId="0" borderId="36" xfId="0" applyNumberFormat="1" applyFont="1" applyFill="1" applyBorder="1" applyAlignment="1">
      <alignment horizontal="center" vertical="center" wrapText="1"/>
    </xf>
    <xf numFmtId="49" fontId="13" fillId="0" borderId="36" xfId="0" applyNumberFormat="1" applyFont="1" applyFill="1" applyBorder="1" applyAlignment="1">
      <alignment horizontal="center" vertical="center" wrapText="1"/>
    </xf>
    <xf numFmtId="49" fontId="0" fillId="0" borderId="36" xfId="0" applyNumberFormat="1" applyFont="1" applyFill="1" applyBorder="1" applyAlignment="1">
      <alignment horizontal="right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/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15" fillId="1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49" fontId="40" fillId="8" borderId="32" xfId="0" applyNumberFormat="1" applyFont="1" applyFill="1" applyBorder="1" applyAlignment="1">
      <alignment horizontal="center" vertical="center" wrapText="1"/>
    </xf>
    <xf numFmtId="49" fontId="40" fillId="8" borderId="27" xfId="0" applyNumberFormat="1" applyFont="1" applyFill="1" applyBorder="1" applyAlignment="1">
      <alignment horizontal="center" vertical="center" wrapText="1"/>
    </xf>
    <xf numFmtId="0" fontId="40" fillId="8" borderId="27" xfId="0" applyNumberFormat="1" applyFont="1" applyFill="1" applyBorder="1" applyAlignment="1">
      <alignment horizontal="center" vertical="center" wrapText="1"/>
    </xf>
    <xf numFmtId="49" fontId="40" fillId="8" borderId="27" xfId="0" applyNumberFormat="1" applyFont="1" applyFill="1" applyBorder="1" applyAlignment="1">
      <alignment horizontal="right" vertical="center" wrapText="1"/>
    </xf>
    <xf numFmtId="49" fontId="40" fillId="8" borderId="40" xfId="0" applyNumberFormat="1" applyFont="1" applyFill="1" applyBorder="1" applyAlignment="1">
      <alignment horizontal="right" vertical="center" wrapText="1"/>
    </xf>
    <xf numFmtId="0" fontId="2" fillId="10" borderId="39" xfId="0" applyFont="1" applyFill="1" applyBorder="1" applyAlignment="1">
      <alignment horizontal="center" vertical="center"/>
    </xf>
    <xf numFmtId="49" fontId="2" fillId="10" borderId="26" xfId="0" applyNumberFormat="1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49" fontId="15" fillId="10" borderId="26" xfId="0" applyNumberFormat="1" applyFont="1" applyFill="1" applyBorder="1" applyAlignment="1">
      <alignment horizontal="center" vertical="center" wrapText="1"/>
    </xf>
    <xf numFmtId="3" fontId="2" fillId="0" borderId="26" xfId="0" applyNumberFormat="1" applyFont="1" applyFill="1" applyBorder="1" applyAlignment="1">
      <alignment horizontal="center" vertical="center" wrapText="1"/>
    </xf>
    <xf numFmtId="0" fontId="13" fillId="0" borderId="26" xfId="0" applyNumberFormat="1" applyFont="1" applyFill="1" applyBorder="1" applyAlignment="1">
      <alignment horizontal="center" vertical="center" wrapText="1"/>
    </xf>
    <xf numFmtId="49" fontId="13" fillId="0" borderId="26" xfId="0" applyNumberFormat="1" applyFont="1" applyFill="1" applyBorder="1" applyAlignment="1">
      <alignment horizontal="center" vertical="center" wrapText="1"/>
    </xf>
    <xf numFmtId="49" fontId="0" fillId="0" borderId="26" xfId="0" applyNumberFormat="1" applyFont="1" applyFill="1" applyBorder="1" applyAlignment="1">
      <alignment horizontal="right" vertical="center" wrapText="1"/>
    </xf>
    <xf numFmtId="49" fontId="0" fillId="0" borderId="30" xfId="0" applyNumberFormat="1" applyFont="1" applyFill="1" applyBorder="1" applyAlignment="1">
      <alignment horizontal="right" vertical="center" wrapText="1"/>
    </xf>
    <xf numFmtId="0" fontId="47" fillId="0" borderId="27" xfId="0" applyNumberFormat="1" applyFont="1" applyFill="1" applyBorder="1" applyAlignment="1">
      <alignment horizontal="center" vertical="center" wrapText="1"/>
    </xf>
    <xf numFmtId="0" fontId="38" fillId="12" borderId="41" xfId="0" applyFont="1" applyFill="1" applyBorder="1" applyAlignment="1">
      <alignment horizontal="center" vertical="center"/>
    </xf>
    <xf numFmtId="0" fontId="38" fillId="0" borderId="36" xfId="0" applyFont="1" applyFill="1" applyBorder="1" applyAlignment="1">
      <alignment horizontal="center" vertical="center"/>
    </xf>
    <xf numFmtId="0" fontId="47" fillId="0" borderId="36" xfId="0" applyNumberFormat="1" applyFont="1" applyFill="1" applyBorder="1" applyAlignment="1">
      <alignment horizontal="center" vertical="center" wrapText="1"/>
    </xf>
    <xf numFmtId="49" fontId="47" fillId="0" borderId="36" xfId="0" applyNumberFormat="1" applyFont="1" applyFill="1" applyBorder="1" applyAlignment="1">
      <alignment horizontal="center" vertical="center" wrapText="1"/>
    </xf>
    <xf numFmtId="49" fontId="18" fillId="0" borderId="36" xfId="0" applyNumberFormat="1" applyFont="1" applyFill="1" applyBorder="1" applyAlignment="1">
      <alignment horizontal="right" vertical="center" wrapText="1"/>
    </xf>
    <xf numFmtId="0" fontId="18" fillId="0" borderId="33" xfId="0" applyFont="1" applyFill="1" applyBorder="1" applyAlignment="1">
      <alignment horizontal="center"/>
    </xf>
    <xf numFmtId="0" fontId="0" fillId="0" borderId="32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0" fillId="0" borderId="32" xfId="0" applyFont="1" applyFill="1" applyBorder="1" applyAlignment="1">
      <alignment vertical="center"/>
    </xf>
    <xf numFmtId="49" fontId="2" fillId="10" borderId="29" xfId="0" applyNumberFormat="1" applyFont="1" applyFill="1" applyBorder="1" applyAlignment="1">
      <alignment horizontal="center" vertical="center" wrapText="1"/>
    </xf>
    <xf numFmtId="49" fontId="15" fillId="10" borderId="29" xfId="0" applyNumberFormat="1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0" fillId="0" borderId="39" xfId="0" applyFont="1" applyBorder="1" applyAlignment="1">
      <alignment vertical="center"/>
    </xf>
    <xf numFmtId="49" fontId="0" fillId="0" borderId="26" xfId="0" applyNumberFormat="1" applyFont="1" applyFill="1" applyBorder="1" applyAlignment="1">
      <alignment horizontal="center" vertical="center" wrapText="1"/>
    </xf>
    <xf numFmtId="49" fontId="0" fillId="0" borderId="26" xfId="0" applyNumberFormat="1" applyFont="1" applyBorder="1"/>
    <xf numFmtId="0" fontId="0" fillId="0" borderId="26" xfId="0" applyNumberFormat="1" applyFont="1" applyFill="1" applyBorder="1" applyAlignment="1">
      <alignment horizontal="center" vertical="center" wrapText="1"/>
    </xf>
    <xf numFmtId="3" fontId="12" fillId="14" borderId="5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 wrapText="1"/>
    </xf>
    <xf numFmtId="0" fontId="44" fillId="5" borderId="5" xfId="0" applyFont="1" applyFill="1" applyBorder="1" applyAlignment="1">
      <alignment vertical="center"/>
    </xf>
    <xf numFmtId="0" fontId="44" fillId="14" borderId="5" xfId="0" applyFont="1" applyFill="1" applyBorder="1" applyAlignment="1"/>
    <xf numFmtId="0" fontId="44" fillId="14" borderId="5" xfId="0" applyFont="1" applyFill="1" applyBorder="1" applyAlignment="1">
      <alignment vertical="center"/>
    </xf>
    <xf numFmtId="165" fontId="44" fillId="5" borderId="5" xfId="1" applyNumberFormat="1" applyFont="1" applyFill="1" applyBorder="1" applyAlignment="1">
      <alignment vertical="center"/>
    </xf>
    <xf numFmtId="0" fontId="44" fillId="14" borderId="5" xfId="0" applyNumberFormat="1" applyFont="1" applyFill="1" applyBorder="1" applyAlignment="1">
      <alignment vertical="center"/>
    </xf>
    <xf numFmtId="3" fontId="44" fillId="5" borderId="5" xfId="0" applyNumberFormat="1" applyFont="1" applyFill="1" applyBorder="1" applyAlignment="1">
      <alignment vertical="center"/>
    </xf>
    <xf numFmtId="3" fontId="44" fillId="14" borderId="5" xfId="0" applyNumberFormat="1" applyFont="1" applyFill="1" applyBorder="1" applyAlignment="1"/>
    <xf numFmtId="3" fontId="44" fillId="0" borderId="0" xfId="0" applyNumberFormat="1" applyFont="1" applyFill="1" applyBorder="1" applyAlignment="1">
      <alignment horizontal="center"/>
    </xf>
    <xf numFmtId="0" fontId="0" fillId="0" borderId="32" xfId="0" applyBorder="1" applyAlignment="1">
      <alignment horizontal="center" vertical="center"/>
    </xf>
    <xf numFmtId="49" fontId="5" fillId="0" borderId="27" xfId="0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 applyAlignment="1">
      <alignment horizontal="center" vertical="center" wrapText="1"/>
    </xf>
    <xf numFmtId="49" fontId="5" fillId="0" borderId="40" xfId="0" applyNumberFormat="1" applyFont="1" applyFill="1" applyBorder="1" applyAlignment="1">
      <alignment horizontal="center" vertical="center" wrapText="1"/>
    </xf>
    <xf numFmtId="49" fontId="5" fillId="0" borderId="34" xfId="0" applyNumberFormat="1" applyFont="1" applyFill="1" applyBorder="1" applyAlignment="1">
      <alignment horizontal="center" vertical="center" wrapText="1"/>
    </xf>
    <xf numFmtId="49" fontId="6" fillId="10" borderId="25" xfId="0" applyNumberFormat="1" applyFont="1" applyFill="1" applyBorder="1" applyAlignment="1">
      <alignment horizontal="center" vertical="center" wrapText="1"/>
    </xf>
    <xf numFmtId="0" fontId="8" fillId="0" borderId="36" xfId="0" applyNumberFormat="1" applyFont="1" applyFill="1" applyBorder="1" applyAlignment="1">
      <alignment horizontal="center" vertical="center" wrapText="1"/>
    </xf>
    <xf numFmtId="49" fontId="8" fillId="0" borderId="36" xfId="0" applyNumberFormat="1" applyFont="1" applyFill="1" applyBorder="1" applyAlignment="1">
      <alignment horizontal="center" vertical="center" wrapText="1"/>
    </xf>
    <xf numFmtId="49" fontId="5" fillId="0" borderId="38" xfId="0" applyNumberFormat="1" applyFont="1" applyFill="1" applyBorder="1" applyAlignment="1">
      <alignment horizontal="center" vertical="center" wrapText="1"/>
    </xf>
    <xf numFmtId="49" fontId="8" fillId="0" borderId="27" xfId="0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0" xfId="0" applyBorder="1" applyAlignment="1">
      <alignment horizontal="center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26" fillId="0" borderId="32" xfId="0" applyFont="1" applyFill="1" applyBorder="1" applyAlignment="1">
      <alignment vertical="center"/>
    </xf>
    <xf numFmtId="0" fontId="27" fillId="0" borderId="27" xfId="0" applyNumberFormat="1" applyFont="1" applyFill="1" applyBorder="1" applyAlignment="1">
      <alignment horizontal="center" vertical="center" wrapText="1"/>
    </xf>
    <xf numFmtId="49" fontId="27" fillId="0" borderId="27" xfId="0" applyNumberFormat="1" applyFont="1" applyFill="1" applyBorder="1" applyAlignment="1">
      <alignment horizontal="center" vertical="center" wrapText="1"/>
    </xf>
    <xf numFmtId="49" fontId="26" fillId="0" borderId="40" xfId="0" applyNumberFormat="1" applyFont="1" applyFill="1" applyBorder="1" applyAlignment="1">
      <alignment horizontal="center" vertical="center" wrapText="1"/>
    </xf>
    <xf numFmtId="0" fontId="26" fillId="0" borderId="33" xfId="0" applyFont="1" applyFill="1" applyBorder="1" applyAlignment="1">
      <alignment vertical="center"/>
    </xf>
    <xf numFmtId="49" fontId="26" fillId="0" borderId="34" xfId="0" applyNumberFormat="1" applyFont="1" applyFill="1" applyBorder="1" applyAlignment="1">
      <alignment horizontal="center" vertical="center" wrapText="1"/>
    </xf>
    <xf numFmtId="0" fontId="27" fillId="0" borderId="43" xfId="0" applyNumberFormat="1" applyFont="1" applyFill="1" applyBorder="1" applyAlignment="1">
      <alignment horizontal="center" vertical="center" wrapText="1"/>
    </xf>
    <xf numFmtId="49" fontId="27" fillId="0" borderId="36" xfId="0" applyNumberFormat="1" applyFont="1" applyFill="1" applyBorder="1" applyAlignment="1">
      <alignment horizontal="center" vertical="center" wrapText="1"/>
    </xf>
    <xf numFmtId="49" fontId="26" fillId="0" borderId="37" xfId="0" applyNumberFormat="1" applyFont="1" applyFill="1" applyBorder="1" applyAlignment="1">
      <alignment horizontal="center" vertical="center" wrapText="1"/>
    </xf>
    <xf numFmtId="49" fontId="26" fillId="0" borderId="38" xfId="0" applyNumberFormat="1" applyFont="1" applyFill="1" applyBorder="1" applyAlignment="1">
      <alignment horizontal="center" vertical="center" wrapText="1"/>
    </xf>
    <xf numFmtId="0" fontId="28" fillId="12" borderId="28" xfId="0" applyFont="1" applyFill="1" applyBorder="1" applyAlignment="1">
      <alignment horizontal="center" vertical="center"/>
    </xf>
    <xf numFmtId="49" fontId="28" fillId="12" borderId="44" xfId="0" applyNumberFormat="1" applyFont="1" applyFill="1" applyBorder="1" applyAlignment="1">
      <alignment horizontal="center" vertical="center" wrapText="1"/>
    </xf>
    <xf numFmtId="0" fontId="38" fillId="0" borderId="28" xfId="0" applyFont="1" applyFill="1" applyBorder="1" applyAlignment="1">
      <alignment horizontal="center" vertical="center"/>
    </xf>
    <xf numFmtId="49" fontId="46" fillId="12" borderId="44" xfId="0" applyNumberFormat="1" applyFont="1" applyFill="1" applyBorder="1" applyAlignment="1">
      <alignment horizontal="center" vertical="center" wrapText="1"/>
    </xf>
    <xf numFmtId="3" fontId="38" fillId="0" borderId="45" xfId="0" applyNumberFormat="1" applyFont="1" applyFill="1" applyBorder="1" applyAlignment="1">
      <alignment horizontal="center" vertical="center" wrapText="1"/>
    </xf>
    <xf numFmtId="0" fontId="27" fillId="0" borderId="28" xfId="0" applyNumberFormat="1" applyFont="1" applyFill="1" applyBorder="1" applyAlignment="1">
      <alignment horizontal="center" vertical="center" wrapText="1"/>
    </xf>
    <xf numFmtId="49" fontId="27" fillId="0" borderId="28" xfId="0" applyNumberFormat="1" applyFont="1" applyFill="1" applyBorder="1" applyAlignment="1">
      <alignment horizontal="center" vertical="center" wrapText="1"/>
    </xf>
    <xf numFmtId="49" fontId="26" fillId="0" borderId="28" xfId="0" applyNumberFormat="1" applyFont="1" applyFill="1" applyBorder="1" applyAlignment="1">
      <alignment horizontal="center" vertical="center" wrapText="1"/>
    </xf>
    <xf numFmtId="49" fontId="26" fillId="0" borderId="45" xfId="0" applyNumberFormat="1" applyFont="1" applyFill="1" applyBorder="1" applyAlignment="1">
      <alignment horizontal="center" vertical="center" wrapText="1"/>
    </xf>
    <xf numFmtId="0" fontId="27" fillId="0" borderId="26" xfId="0" applyNumberFormat="1" applyFont="1" applyFill="1" applyBorder="1" applyAlignment="1">
      <alignment horizontal="center" vertical="center" wrapText="1"/>
    </xf>
    <xf numFmtId="49" fontId="27" fillId="0" borderId="26" xfId="0" applyNumberFormat="1" applyFont="1" applyFill="1" applyBorder="1" applyAlignment="1">
      <alignment horizontal="center" vertical="center" wrapText="1"/>
    </xf>
    <xf numFmtId="49" fontId="26" fillId="0" borderId="30" xfId="0" applyNumberFormat="1" applyFont="1" applyFill="1" applyBorder="1" applyAlignment="1">
      <alignment horizontal="center" vertical="center" wrapText="1"/>
    </xf>
    <xf numFmtId="0" fontId="27" fillId="0" borderId="36" xfId="0" applyNumberFormat="1" applyFont="1" applyFill="1" applyBorder="1" applyAlignment="1">
      <alignment horizontal="center" vertical="center" wrapText="1"/>
    </xf>
    <xf numFmtId="49" fontId="26" fillId="0" borderId="40" xfId="0" applyNumberFormat="1" applyFont="1" applyFill="1" applyBorder="1" applyAlignment="1">
      <alignment horizontal="center" vertical="top" wrapText="1"/>
    </xf>
    <xf numFmtId="49" fontId="26" fillId="0" borderId="34" xfId="0" applyNumberFormat="1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5" borderId="5" xfId="0" applyFont="1" applyFill="1" applyBorder="1" applyAlignment="1">
      <alignment horizontal="right" vertical="center"/>
    </xf>
    <xf numFmtId="0" fontId="12" fillId="14" borderId="5" xfId="0" applyFont="1" applyFill="1" applyBorder="1" applyAlignment="1">
      <alignment horizontal="right"/>
    </xf>
    <xf numFmtId="3" fontId="8" fillId="0" borderId="0" xfId="0" applyNumberFormat="1" applyFont="1"/>
    <xf numFmtId="0" fontId="12" fillId="14" borderId="5" xfId="0" applyFont="1" applyFill="1" applyBorder="1" applyAlignment="1">
      <alignment horizontal="right" vertical="center"/>
    </xf>
    <xf numFmtId="165" fontId="12" fillId="5" borderId="5" xfId="1" applyNumberFormat="1" applyFont="1" applyFill="1" applyBorder="1" applyAlignment="1">
      <alignment horizontal="right" vertical="center"/>
    </xf>
    <xf numFmtId="0" fontId="12" fillId="14" borderId="5" xfId="0" applyNumberFormat="1" applyFont="1" applyFill="1" applyBorder="1" applyAlignment="1">
      <alignment horizontal="right" vertical="center"/>
    </xf>
    <xf numFmtId="3" fontId="12" fillId="5" borderId="5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horizontal="center" vertical="center" wrapText="1"/>
    </xf>
    <xf numFmtId="3" fontId="12" fillId="14" borderId="5" xfId="0" applyNumberFormat="1" applyFont="1" applyFill="1" applyBorder="1" applyAlignment="1">
      <alignment horizontal="right"/>
    </xf>
    <xf numFmtId="0" fontId="6" fillId="10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wrapText="1"/>
    </xf>
    <xf numFmtId="49" fontId="49" fillId="0" borderId="0" xfId="0" applyNumberFormat="1" applyFont="1" applyFill="1" applyBorder="1" applyAlignment="1">
      <alignment horizontal="center" vertical="center" wrapText="1"/>
    </xf>
    <xf numFmtId="0" fontId="49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5" fillId="0" borderId="0" xfId="0" applyFont="1" applyAlignment="1"/>
    <xf numFmtId="49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5" fillId="0" borderId="32" xfId="0" applyFont="1" applyBorder="1" applyAlignment="1">
      <alignment horizontal="center" vertical="center"/>
    </xf>
    <xf numFmtId="49" fontId="5" fillId="0" borderId="27" xfId="0" applyNumberFormat="1" applyFont="1" applyBorder="1"/>
    <xf numFmtId="0" fontId="5" fillId="0" borderId="27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/>
    <xf numFmtId="0" fontId="6" fillId="10" borderId="36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/>
    </xf>
    <xf numFmtId="3" fontId="6" fillId="0" borderId="37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34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6" fillId="10" borderId="28" xfId="0" applyFont="1" applyFill="1" applyBorder="1" applyAlignment="1">
      <alignment horizontal="center" vertical="center"/>
    </xf>
    <xf numFmtId="0" fontId="6" fillId="10" borderId="28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49" fontId="9" fillId="10" borderId="44" xfId="0" applyNumberFormat="1" applyFont="1" applyFill="1" applyBorder="1" applyAlignment="1">
      <alignment horizontal="center" vertical="center" wrapText="1"/>
    </xf>
    <xf numFmtId="3" fontId="6" fillId="0" borderId="45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49" fontId="5" fillId="0" borderId="28" xfId="0" applyNumberFormat="1" applyFont="1" applyFill="1" applyBorder="1" applyAlignment="1">
      <alignment horizontal="center" vertical="center" wrapText="1"/>
    </xf>
    <xf numFmtId="49" fontId="5" fillId="0" borderId="45" xfId="0" applyNumberFormat="1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49" fontId="5" fillId="0" borderId="26" xfId="0" applyNumberFormat="1" applyFont="1" applyFill="1" applyBorder="1" applyAlignment="1">
      <alignment horizontal="center" vertical="center" wrapText="1"/>
    </xf>
    <xf numFmtId="49" fontId="8" fillId="0" borderId="26" xfId="0" applyNumberFormat="1" applyFont="1" applyFill="1" applyBorder="1" applyAlignment="1">
      <alignment horizontal="center" vertical="center" wrapText="1"/>
    </xf>
    <xf numFmtId="0" fontId="5" fillId="0" borderId="26" xfId="0" applyNumberFormat="1" applyFont="1" applyFill="1" applyBorder="1" applyAlignment="1">
      <alignment horizontal="center" vertical="center" wrapText="1"/>
    </xf>
    <xf numFmtId="49" fontId="5" fillId="0" borderId="30" xfId="0" applyNumberFormat="1" applyFont="1" applyFill="1" applyBorder="1" applyAlignment="1">
      <alignment horizontal="center" vertical="center" wrapText="1"/>
    </xf>
    <xf numFmtId="0" fontId="5" fillId="0" borderId="33" xfId="0" applyFont="1" applyFill="1" applyBorder="1" applyAlignment="1"/>
    <xf numFmtId="0" fontId="6" fillId="9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5" fillId="0" borderId="40" xfId="0" applyFont="1" applyBorder="1" applyAlignment="1">
      <alignment horizontal="center"/>
    </xf>
    <xf numFmtId="0" fontId="5" fillId="0" borderId="34" xfId="0" applyFont="1" applyFill="1" applyBorder="1" applyAlignment="1">
      <alignment horizontal="center" vertical="center"/>
    </xf>
    <xf numFmtId="49" fontId="26" fillId="0" borderId="27" xfId="0" applyNumberFormat="1" applyFont="1" applyFill="1" applyBorder="1" applyAlignment="1">
      <alignment horizontal="center" vertical="center"/>
    </xf>
    <xf numFmtId="49" fontId="27" fillId="0" borderId="27" xfId="0" applyNumberFormat="1" applyFont="1" applyFill="1" applyBorder="1" applyAlignment="1">
      <alignment horizontal="center" vertical="center"/>
    </xf>
    <xf numFmtId="0" fontId="26" fillId="0" borderId="27" xfId="0" applyNumberFormat="1" applyFont="1" applyFill="1" applyBorder="1" applyAlignment="1">
      <alignment horizontal="center" vertical="center"/>
    </xf>
    <xf numFmtId="49" fontId="26" fillId="0" borderId="40" xfId="0" applyNumberFormat="1" applyFont="1" applyFill="1" applyBorder="1" applyAlignment="1">
      <alignment horizontal="center" vertical="center"/>
    </xf>
    <xf numFmtId="49" fontId="26" fillId="0" borderId="34" xfId="0" applyNumberFormat="1" applyFont="1" applyFill="1" applyBorder="1" applyAlignment="1">
      <alignment horizontal="center" vertical="center"/>
    </xf>
    <xf numFmtId="0" fontId="28" fillId="0" borderId="36" xfId="0" applyFont="1" applyFill="1" applyBorder="1" applyAlignment="1">
      <alignment horizontal="center" vertical="center"/>
    </xf>
    <xf numFmtId="49" fontId="50" fillId="12" borderId="25" xfId="0" applyNumberFormat="1" applyFont="1" applyFill="1" applyBorder="1" applyAlignment="1">
      <alignment horizontal="center" vertical="center"/>
    </xf>
    <xf numFmtId="3" fontId="28" fillId="0" borderId="37" xfId="0" applyNumberFormat="1" applyFont="1" applyFill="1" applyBorder="1" applyAlignment="1">
      <alignment horizontal="center" vertical="center"/>
    </xf>
    <xf numFmtId="0" fontId="26" fillId="0" borderId="43" xfId="0" applyNumberFormat="1" applyFont="1" applyFill="1" applyBorder="1" applyAlignment="1">
      <alignment horizontal="center" vertical="center"/>
    </xf>
    <xf numFmtId="49" fontId="26" fillId="0" borderId="36" xfId="0" applyNumberFormat="1" applyFont="1" applyFill="1" applyBorder="1" applyAlignment="1">
      <alignment horizontal="center" vertical="center"/>
    </xf>
    <xf numFmtId="49" fontId="26" fillId="0" borderId="38" xfId="0" applyNumberFormat="1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8" fillId="12" borderId="36" xfId="0" applyFont="1" applyFill="1" applyBorder="1" applyAlignment="1">
      <alignment horizontal="center" vertical="center" wrapText="1"/>
    </xf>
    <xf numFmtId="49" fontId="50" fillId="12" borderId="25" xfId="0" applyNumberFormat="1" applyFont="1" applyFill="1" applyBorder="1" applyAlignment="1">
      <alignment horizontal="center" vertical="center" wrapText="1"/>
    </xf>
    <xf numFmtId="3" fontId="28" fillId="0" borderId="37" xfId="0" applyNumberFormat="1" applyFont="1" applyFill="1" applyBorder="1" applyAlignment="1">
      <alignment horizontal="center" vertical="center" wrapText="1"/>
    </xf>
    <xf numFmtId="0" fontId="26" fillId="0" borderId="43" xfId="0" applyNumberFormat="1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49" fontId="0" fillId="0" borderId="34" xfId="0" applyNumberFormat="1" applyFont="1" applyFill="1" applyBorder="1" applyAlignment="1">
      <alignment horizontal="center" vertical="center" wrapText="1"/>
    </xf>
    <xf numFmtId="49" fontId="0" fillId="0" borderId="38" xfId="0" applyNumberFormat="1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49" fontId="0" fillId="0" borderId="40" xfId="0" applyNumberFormat="1" applyFont="1" applyFill="1" applyBorder="1" applyAlignment="1">
      <alignment horizontal="center" vertical="center" wrapText="1"/>
    </xf>
    <xf numFmtId="0" fontId="0" fillId="0" borderId="33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center"/>
    </xf>
    <xf numFmtId="0" fontId="0" fillId="0" borderId="34" xfId="0" applyFont="1" applyFill="1" applyBorder="1" applyAlignment="1">
      <alignment horizontal="center"/>
    </xf>
    <xf numFmtId="0" fontId="2" fillId="15" borderId="35" xfId="0" applyFont="1" applyFill="1" applyBorder="1" applyAlignment="1">
      <alignment horizontal="center" vertical="center"/>
    </xf>
    <xf numFmtId="49" fontId="15" fillId="15" borderId="25" xfId="0" applyNumberFormat="1" applyFont="1" applyFill="1" applyBorder="1" applyAlignment="1">
      <alignment horizontal="center" vertical="center" wrapText="1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27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/>
    </xf>
    <xf numFmtId="49" fontId="18" fillId="0" borderId="40" xfId="0" applyNumberFormat="1" applyFont="1" applyFill="1" applyBorder="1" applyAlignment="1">
      <alignment horizontal="center" vertical="center" wrapText="1"/>
    </xf>
    <xf numFmtId="0" fontId="18" fillId="0" borderId="43" xfId="0" applyNumberFormat="1" applyFont="1" applyFill="1" applyBorder="1" applyAlignment="1">
      <alignment horizontal="center" vertical="center" wrapText="1"/>
    </xf>
    <xf numFmtId="49" fontId="18" fillId="0" borderId="38" xfId="0" applyNumberFormat="1" applyFont="1" applyFill="1" applyBorder="1" applyAlignment="1">
      <alignment horizontal="center" vertical="center" wrapText="1"/>
    </xf>
    <xf numFmtId="49" fontId="18" fillId="0" borderId="34" xfId="0" applyNumberFormat="1" applyFont="1" applyFill="1" applyBorder="1" applyAlignment="1">
      <alignment horizontal="center" vertical="center" wrapText="1"/>
    </xf>
    <xf numFmtId="0" fontId="38" fillId="16" borderId="35" xfId="0" applyFont="1" applyFill="1" applyBorder="1" applyAlignment="1">
      <alignment horizontal="center" vertical="center"/>
    </xf>
    <xf numFmtId="49" fontId="38" fillId="16" borderId="25" xfId="0" applyNumberFormat="1" applyFont="1" applyFill="1" applyBorder="1" applyAlignment="1">
      <alignment horizontal="center" vertical="center" wrapText="1"/>
    </xf>
    <xf numFmtId="49" fontId="46" fillId="16" borderId="25" xfId="0" applyNumberFormat="1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vertical="center"/>
    </xf>
    <xf numFmtId="49" fontId="18" fillId="0" borderId="34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3" fontId="44" fillId="0" borderId="0" xfId="0" applyNumberFormat="1" applyFont="1" applyFill="1" applyBorder="1" applyAlignment="1">
      <alignment horizontal="right" vertical="center"/>
    </xf>
    <xf numFmtId="49" fontId="0" fillId="0" borderId="0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49" fontId="18" fillId="0" borderId="0" xfId="0" applyNumberFormat="1" applyFont="1" applyFill="1" applyBorder="1" applyAlignment="1">
      <alignment horizontal="center" vertical="top" wrapText="1"/>
    </xf>
    <xf numFmtId="49" fontId="47" fillId="0" borderId="0" xfId="0" applyNumberFormat="1" applyFont="1" applyFill="1" applyBorder="1" applyAlignment="1">
      <alignment horizontal="center" vertical="top" wrapText="1"/>
    </xf>
    <xf numFmtId="0" fontId="18" fillId="0" borderId="0" xfId="0" applyNumberFormat="1" applyFont="1" applyFill="1" applyBorder="1" applyAlignment="1">
      <alignment horizontal="center" vertical="top" wrapText="1"/>
    </xf>
    <xf numFmtId="0" fontId="0" fillId="0" borderId="32" xfId="0" applyFont="1" applyBorder="1" applyAlignment="1">
      <alignment horizontal="center"/>
    </xf>
    <xf numFmtId="49" fontId="0" fillId="0" borderId="27" xfId="0" applyNumberFormat="1" applyFont="1" applyFill="1" applyBorder="1" applyAlignment="1">
      <alignment horizontal="center" vertical="top" wrapText="1"/>
    </xf>
    <xf numFmtId="49" fontId="13" fillId="0" borderId="27" xfId="0" applyNumberFormat="1" applyFont="1" applyFill="1" applyBorder="1" applyAlignment="1">
      <alignment horizontal="center" vertical="top" wrapText="1"/>
    </xf>
    <xf numFmtId="0" fontId="0" fillId="0" borderId="27" xfId="0" applyNumberFormat="1" applyFont="1" applyFill="1" applyBorder="1" applyAlignment="1">
      <alignment horizontal="center" vertical="top" wrapText="1"/>
    </xf>
    <xf numFmtId="49" fontId="0" fillId="0" borderId="40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0" fontId="0" fillId="0" borderId="34" xfId="0" applyFont="1" applyFill="1" applyBorder="1" applyAlignment="1">
      <alignment horizontal="center" vertical="center"/>
    </xf>
    <xf numFmtId="49" fontId="2" fillId="15" borderId="25" xfId="0" applyNumberFormat="1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/>
    </xf>
    <xf numFmtId="49" fontId="18" fillId="0" borderId="34" xfId="0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9" fontId="9" fillId="9" borderId="5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 vertical="center"/>
    </xf>
    <xf numFmtId="49" fontId="50" fillId="12" borderId="5" xfId="0" applyNumberFormat="1" applyFont="1" applyFill="1" applyBorder="1" applyAlignment="1">
      <alignment horizontal="center" vertical="center" wrapText="1"/>
    </xf>
    <xf numFmtId="3" fontId="28" fillId="0" borderId="4" xfId="0" applyNumberFormat="1" applyFont="1" applyFill="1" applyBorder="1" applyAlignment="1">
      <alignment horizontal="center" vertical="center" wrapText="1"/>
    </xf>
    <xf numFmtId="49" fontId="50" fillId="16" borderId="5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top"/>
    </xf>
    <xf numFmtId="165" fontId="28" fillId="0" borderId="3" xfId="1" applyNumberFormat="1" applyFont="1" applyFill="1" applyBorder="1" applyAlignment="1">
      <alignment horizontal="center" vertical="center"/>
    </xf>
    <xf numFmtId="49" fontId="50" fillId="11" borderId="5" xfId="0" applyNumberFormat="1" applyFont="1" applyFill="1" applyBorder="1" applyAlignment="1">
      <alignment horizontal="center" vertical="center" wrapText="1"/>
    </xf>
    <xf numFmtId="49" fontId="50" fillId="17" borderId="5" xfId="0" applyNumberFormat="1" applyFont="1" applyFill="1" applyBorder="1" applyAlignment="1">
      <alignment horizontal="center" vertical="center" wrapText="1"/>
    </xf>
    <xf numFmtId="49" fontId="51" fillId="0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/>
    </xf>
    <xf numFmtId="0" fontId="28" fillId="7" borderId="3" xfId="0" applyFont="1" applyFill="1" applyBorder="1" applyAlignment="1">
      <alignment horizontal="center" vertical="center"/>
    </xf>
    <xf numFmtId="49" fontId="49" fillId="2" borderId="8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49" fillId="2" borderId="9" xfId="0" applyNumberFormat="1" applyFont="1" applyFill="1" applyBorder="1" applyAlignment="1">
      <alignment horizontal="center" vertical="center" wrapText="1"/>
    </xf>
    <xf numFmtId="0" fontId="49" fillId="2" borderId="10" xfId="0" applyNumberFormat="1" applyFont="1" applyFill="1" applyBorder="1" applyAlignment="1">
      <alignment horizontal="center" vertical="center" wrapText="1"/>
    </xf>
    <xf numFmtId="49" fontId="49" fillId="2" borderId="10" xfId="0" applyNumberFormat="1" applyFont="1" applyFill="1" applyBorder="1" applyAlignment="1">
      <alignment horizontal="center" vertical="center" wrapText="1"/>
    </xf>
    <xf numFmtId="3" fontId="6" fillId="0" borderId="13" xfId="0" applyNumberFormat="1" applyFont="1" applyFill="1" applyBorder="1" applyAlignment="1">
      <alignment horizontal="center" vertical="center" wrapText="1"/>
    </xf>
    <xf numFmtId="4" fontId="52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 wrapText="1"/>
    </xf>
    <xf numFmtId="3" fontId="12" fillId="3" borderId="14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4" fontId="21" fillId="3" borderId="5" xfId="0" applyNumberFormat="1" applyFont="1" applyFill="1" applyBorder="1" applyAlignment="1">
      <alignment horizontal="center" vertical="center"/>
    </xf>
    <xf numFmtId="49" fontId="49" fillId="2" borderId="14" xfId="0" applyNumberFormat="1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49" fillId="2" borderId="16" xfId="0" applyNumberFormat="1" applyFont="1" applyFill="1" applyBorder="1" applyAlignment="1">
      <alignment horizontal="center" vertical="center" wrapText="1"/>
    </xf>
    <xf numFmtId="0" fontId="49" fillId="2" borderId="5" xfId="0" applyNumberFormat="1" applyFont="1" applyFill="1" applyBorder="1" applyAlignment="1">
      <alignment horizontal="center" vertical="center" wrapText="1"/>
    </xf>
    <xf numFmtId="3" fontId="6" fillId="0" borderId="18" xfId="0" applyNumberFormat="1" applyFont="1" applyFill="1" applyBorder="1" applyAlignment="1">
      <alignment horizontal="center" vertical="center" wrapText="1"/>
    </xf>
    <xf numFmtId="3" fontId="6" fillId="0" borderId="20" xfId="0" applyNumberFormat="1" applyFont="1" applyFill="1" applyBorder="1" applyAlignment="1">
      <alignment horizontal="center" vertical="center" wrapText="1"/>
    </xf>
    <xf numFmtId="49" fontId="49" fillId="2" borderId="7" xfId="0" applyNumberFormat="1" applyFont="1" applyFill="1" applyBorder="1" applyAlignment="1">
      <alignment horizontal="center" vertical="center" wrapText="1"/>
    </xf>
    <xf numFmtId="49" fontId="53" fillId="2" borderId="8" xfId="0" applyNumberFormat="1" applyFont="1" applyFill="1" applyBorder="1" applyAlignment="1">
      <alignment horizontal="center" vertical="center" wrapText="1"/>
    </xf>
    <xf numFmtId="49" fontId="54" fillId="2" borderId="8" xfId="0" applyNumberFormat="1" applyFont="1" applyFill="1" applyBorder="1" applyAlignment="1">
      <alignment horizontal="center" vertical="center" wrapText="1"/>
    </xf>
    <xf numFmtId="49" fontId="49" fillId="2" borderId="5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3" fontId="28" fillId="0" borderId="1" xfId="0" applyNumberFormat="1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/>
    </xf>
    <xf numFmtId="0" fontId="28" fillId="0" borderId="20" xfId="0" applyNumberFormat="1" applyFont="1" applyFill="1" applyBorder="1" applyAlignment="1">
      <alignment horizontal="center" vertical="center"/>
    </xf>
    <xf numFmtId="3" fontId="28" fillId="0" borderId="20" xfId="0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 wrapText="1"/>
    </xf>
    <xf numFmtId="49" fontId="54" fillId="2" borderId="14" xfId="0" applyNumberFormat="1" applyFont="1" applyFill="1" applyBorder="1" applyAlignment="1">
      <alignment horizontal="center" vertical="center" wrapText="1"/>
    </xf>
    <xf numFmtId="0" fontId="49" fillId="2" borderId="14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center" vertical="center" wrapText="1"/>
    </xf>
    <xf numFmtId="49" fontId="54" fillId="2" borderId="3" xfId="0" applyNumberFormat="1" applyFont="1" applyFill="1" applyBorder="1" applyAlignment="1">
      <alignment horizontal="center" vertical="center" wrapText="1"/>
    </xf>
    <xf numFmtId="49" fontId="54" fillId="2" borderId="24" xfId="0" applyNumberFormat="1" applyFont="1" applyFill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6" fillId="0" borderId="5" xfId="0" applyFont="1" applyBorder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14" borderId="2" xfId="0" applyFont="1" applyFill="1" applyBorder="1" applyAlignment="1">
      <alignment horizontal="left"/>
    </xf>
    <xf numFmtId="0" fontId="5" fillId="14" borderId="3" xfId="0" applyFont="1" applyFill="1" applyBorder="1" applyAlignment="1">
      <alignment horizontal="left"/>
    </xf>
    <xf numFmtId="0" fontId="5" fillId="14" borderId="4" xfId="0" applyFont="1" applyFill="1" applyBorder="1" applyAlignment="1">
      <alignment horizontal="left"/>
    </xf>
    <xf numFmtId="0" fontId="48" fillId="20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3" fillId="5" borderId="2" xfId="0" applyFont="1" applyFill="1" applyBorder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2" xfId="0" applyFont="1" applyFill="1" applyBorder="1" applyAlignment="1">
      <alignment horizontal="left" vertical="top"/>
    </xf>
    <xf numFmtId="0" fontId="23" fillId="5" borderId="3" xfId="0" applyFont="1" applyFill="1" applyBorder="1" applyAlignment="1">
      <alignment horizontal="left" vertical="top"/>
    </xf>
    <xf numFmtId="0" fontId="23" fillId="5" borderId="4" xfId="0" applyFont="1" applyFill="1" applyBorder="1" applyAlignment="1">
      <alignment horizontal="left" vertical="top"/>
    </xf>
    <xf numFmtId="0" fontId="5" fillId="14" borderId="2" xfId="0" applyFont="1" applyFill="1" applyBorder="1" applyAlignment="1">
      <alignment horizontal="left" vertical="top"/>
    </xf>
    <xf numFmtId="0" fontId="5" fillId="14" borderId="3" xfId="0" applyFont="1" applyFill="1" applyBorder="1" applyAlignment="1">
      <alignment horizontal="left" vertical="top"/>
    </xf>
    <xf numFmtId="0" fontId="5" fillId="14" borderId="4" xfId="0" applyFont="1" applyFill="1" applyBorder="1" applyAlignment="1">
      <alignment horizontal="left" vertical="top"/>
    </xf>
    <xf numFmtId="0" fontId="24" fillId="5" borderId="2" xfId="0" applyFont="1" applyFill="1" applyBorder="1" applyAlignment="1">
      <alignment horizontal="left" vertical="top"/>
    </xf>
    <xf numFmtId="0" fontId="24" fillId="5" borderId="3" xfId="0" applyFont="1" applyFill="1" applyBorder="1" applyAlignment="1">
      <alignment horizontal="left" vertical="top"/>
    </xf>
    <xf numFmtId="0" fontId="24" fillId="5" borderId="4" xfId="0" applyFont="1" applyFill="1" applyBorder="1" applyAlignment="1">
      <alignment horizontal="left" vertical="top"/>
    </xf>
    <xf numFmtId="0" fontId="45" fillId="6" borderId="0" xfId="0" applyFont="1" applyFill="1" applyAlignment="1">
      <alignment horizontal="center" vertical="center"/>
    </xf>
    <xf numFmtId="0" fontId="2" fillId="5" borderId="2" xfId="0" applyFont="1" applyFill="1" applyBorder="1" applyAlignment="1">
      <alignment horizontal="left" vertical="top"/>
    </xf>
    <xf numFmtId="0" fontId="2" fillId="5" borderId="3" xfId="0" applyFont="1" applyFill="1" applyBorder="1" applyAlignment="1">
      <alignment horizontal="left" vertical="top"/>
    </xf>
    <xf numFmtId="0" fontId="2" fillId="5" borderId="4" xfId="0" applyFont="1" applyFill="1" applyBorder="1" applyAlignment="1">
      <alignment horizontal="left" vertical="top"/>
    </xf>
    <xf numFmtId="0" fontId="0" fillId="5" borderId="2" xfId="0" applyFont="1" applyFill="1" applyBorder="1" applyAlignment="1">
      <alignment horizontal="left" vertical="top"/>
    </xf>
    <xf numFmtId="0" fontId="0" fillId="5" borderId="3" xfId="0" applyFont="1" applyFill="1" applyBorder="1" applyAlignment="1">
      <alignment horizontal="left" vertical="top"/>
    </xf>
    <xf numFmtId="0" fontId="0" fillId="5" borderId="4" xfId="0" applyFont="1" applyFill="1" applyBorder="1" applyAlignment="1">
      <alignment horizontal="left" vertical="top"/>
    </xf>
    <xf numFmtId="0" fontId="0" fillId="14" borderId="2" xfId="0" applyFont="1" applyFill="1" applyBorder="1" applyAlignment="1">
      <alignment horizontal="left" vertical="top"/>
    </xf>
    <xf numFmtId="0" fontId="0" fillId="14" borderId="3" xfId="0" applyFont="1" applyFill="1" applyBorder="1" applyAlignment="1">
      <alignment horizontal="left" vertical="top"/>
    </xf>
    <xf numFmtId="0" fontId="0" fillId="14" borderId="4" xfId="0" applyFont="1" applyFill="1" applyBorder="1" applyAlignment="1">
      <alignment horizontal="left" vertical="top"/>
    </xf>
    <xf numFmtId="0" fontId="2" fillId="5" borderId="2" xfId="0" applyFont="1" applyFill="1" applyBorder="1" applyAlignment="1">
      <alignment horizontal="left"/>
    </xf>
    <xf numFmtId="0" fontId="2" fillId="5" borderId="3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0" fillId="14" borderId="2" xfId="0" applyFont="1" applyFill="1" applyBorder="1" applyAlignment="1">
      <alignment horizontal="left"/>
    </xf>
    <xf numFmtId="0" fontId="0" fillId="14" borderId="3" xfId="0" applyFont="1" applyFill="1" applyBorder="1" applyAlignment="1">
      <alignment horizontal="left"/>
    </xf>
    <xf numFmtId="0" fontId="0" fillId="14" borderId="4" xfId="0" applyFont="1" applyFill="1" applyBorder="1" applyAlignment="1">
      <alignment horizontal="left"/>
    </xf>
    <xf numFmtId="0" fontId="0" fillId="14" borderId="2" xfId="0" applyFont="1" applyFill="1" applyBorder="1" applyAlignment="1"/>
    <xf numFmtId="0" fontId="0" fillId="14" borderId="3" xfId="0" applyFont="1" applyFill="1" applyBorder="1" applyAlignment="1"/>
    <xf numFmtId="0" fontId="0" fillId="14" borderId="4" xfId="0" applyFont="1" applyFill="1" applyBorder="1" applyAlignment="1"/>
    <xf numFmtId="0" fontId="13" fillId="0" borderId="0" xfId="0" quotePrefix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34" fillId="0" borderId="0" xfId="0" quotePrefix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5" fillId="14" borderId="2" xfId="0" applyFont="1" applyFill="1" applyBorder="1" applyAlignment="1"/>
    <xf numFmtId="0" fontId="5" fillId="14" borderId="3" xfId="0" applyFont="1" applyFill="1" applyBorder="1" applyAlignment="1"/>
    <xf numFmtId="0" fontId="5" fillId="14" borderId="4" xfId="0" applyFont="1" applyFill="1" applyBorder="1" applyAlignment="1"/>
    <xf numFmtId="0" fontId="6" fillId="5" borderId="2" xfId="0" applyFont="1" applyFill="1" applyBorder="1" applyAlignment="1">
      <alignment horizontal="left" vertical="top"/>
    </xf>
    <xf numFmtId="0" fontId="6" fillId="5" borderId="3" xfId="0" applyFont="1" applyFill="1" applyBorder="1" applyAlignment="1">
      <alignment horizontal="left" vertical="top"/>
    </xf>
    <xf numFmtId="0" fontId="6" fillId="5" borderId="4" xfId="0" applyFont="1" applyFill="1" applyBorder="1" applyAlignment="1">
      <alignment horizontal="left" vertical="top"/>
    </xf>
    <xf numFmtId="0" fontId="5" fillId="5" borderId="2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6" fillId="5" borderId="2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13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0</xdr:row>
      <xdr:rowOff>28575</xdr:rowOff>
    </xdr:from>
    <xdr:to>
      <xdr:col>5</xdr:col>
      <xdr:colOff>2271459</xdr:colOff>
      <xdr:row>3</xdr:row>
      <xdr:rowOff>171449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8575"/>
          <a:ext cx="1804734" cy="71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1212812</xdr:colOff>
      <xdr:row>0</xdr:row>
      <xdr:rowOff>114300</xdr:rowOff>
    </xdr:from>
    <xdr:to>
      <xdr:col>6</xdr:col>
      <xdr:colOff>435013</xdr:colOff>
      <xdr:row>3</xdr:row>
      <xdr:rowOff>180976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1887" y="114300"/>
          <a:ext cx="1441526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1479738</xdr:colOff>
      <xdr:row>0</xdr:row>
      <xdr:rowOff>123826</xdr:rowOff>
    </xdr:from>
    <xdr:to>
      <xdr:col>6</xdr:col>
      <xdr:colOff>171451</xdr:colOff>
      <xdr:row>4</xdr:row>
      <xdr:rowOff>28576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0213" y="123826"/>
          <a:ext cx="134918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1574090</xdr:colOff>
      <xdr:row>0</xdr:row>
      <xdr:rowOff>76200</xdr:rowOff>
    </xdr:from>
    <xdr:ext cx="1521536" cy="695325"/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740" y="76200"/>
          <a:ext cx="152153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1476374</xdr:colOff>
      <xdr:row>0</xdr:row>
      <xdr:rowOff>0</xdr:rowOff>
    </xdr:from>
    <xdr:to>
      <xdr:col>7</xdr:col>
      <xdr:colOff>28574</xdr:colOff>
      <xdr:row>4</xdr:row>
      <xdr:rowOff>47625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4" y="0"/>
          <a:ext cx="1724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6</xdr:col>
      <xdr:colOff>628651</xdr:colOff>
      <xdr:row>4</xdr:row>
      <xdr:rowOff>47625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3907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962024</xdr:colOff>
      <xdr:row>0</xdr:row>
      <xdr:rowOff>0</xdr:rowOff>
    </xdr:from>
    <xdr:to>
      <xdr:col>6</xdr:col>
      <xdr:colOff>838200</xdr:colOff>
      <xdr:row>4</xdr:row>
      <xdr:rowOff>47625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4" y="0"/>
          <a:ext cx="21621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1085849</xdr:colOff>
      <xdr:row>0</xdr:row>
      <xdr:rowOff>9525</xdr:rowOff>
    </xdr:from>
    <xdr:to>
      <xdr:col>6</xdr:col>
      <xdr:colOff>781050</xdr:colOff>
      <xdr:row>4</xdr:row>
      <xdr:rowOff>57150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4" y="9525"/>
          <a:ext cx="21717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971550</xdr:colOff>
      <xdr:row>0</xdr:row>
      <xdr:rowOff>0</xdr:rowOff>
    </xdr:from>
    <xdr:to>
      <xdr:col>6</xdr:col>
      <xdr:colOff>466724</xdr:colOff>
      <xdr:row>4</xdr:row>
      <xdr:rowOff>47625</xdr:rowOff>
    </xdr:to>
    <xdr:pic>
      <xdr:nvPicPr>
        <xdr:cNvPr id="2" name="1 Imagen" descr="C:\Users\DEVORA\Desktop\INABIE\Logo INABIE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80974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420"/>
  <sheetViews>
    <sheetView showGridLines="0" tabSelected="1" topLeftCell="A415" zoomScaleNormal="100" workbookViewId="0">
      <selection activeCell="A421" sqref="A421:XFD424"/>
    </sheetView>
  </sheetViews>
  <sheetFormatPr baseColWidth="10" defaultColWidth="9.140625" defaultRowHeight="15" x14ac:dyDescent="0.25"/>
  <cols>
    <col min="2" max="2" width="7.85546875" customWidth="1"/>
    <col min="3" max="3" width="13.85546875" style="224" customWidth="1"/>
    <col min="4" max="4" width="13.85546875" style="32" customWidth="1"/>
    <col min="5" max="5" width="12.5703125" style="170" customWidth="1"/>
    <col min="6" max="6" width="40.42578125" style="3" customWidth="1"/>
    <col min="7" max="7" width="11.28515625" style="170" customWidth="1"/>
    <col min="8" max="8" width="22.85546875" style="32" customWidth="1"/>
    <col min="9" max="9" width="18.28515625" style="173" customWidth="1"/>
    <col min="10" max="10" width="19.42578125" style="173" customWidth="1"/>
  </cols>
  <sheetData>
    <row r="1" spans="2:12" s="2" customFormat="1" x14ac:dyDescent="0.25">
      <c r="C1" s="182"/>
      <c r="D1" s="28"/>
      <c r="E1" s="167"/>
      <c r="F1" s="54"/>
      <c r="G1" s="167"/>
      <c r="H1" s="28"/>
      <c r="I1" s="171"/>
      <c r="J1" s="171"/>
      <c r="L1"/>
    </row>
    <row r="2" spans="2:12" s="2" customFormat="1" x14ac:dyDescent="0.25">
      <c r="C2" s="182"/>
      <c r="D2" s="28"/>
      <c r="E2" s="167"/>
      <c r="F2" s="54"/>
      <c r="G2" s="167"/>
      <c r="H2" s="28"/>
      <c r="I2" s="171"/>
      <c r="J2" s="171"/>
      <c r="L2"/>
    </row>
    <row r="3" spans="2:12" s="2" customFormat="1" x14ac:dyDescent="0.25">
      <c r="C3" s="182"/>
      <c r="D3" s="28"/>
      <c r="E3" s="167"/>
      <c r="F3" s="54"/>
      <c r="G3" s="167"/>
      <c r="H3" s="28"/>
      <c r="I3" s="171"/>
      <c r="J3" s="171"/>
      <c r="L3"/>
    </row>
    <row r="4" spans="2:12" s="2" customFormat="1" x14ac:dyDescent="0.25">
      <c r="C4" s="182"/>
      <c r="D4" s="28"/>
      <c r="E4" s="167"/>
      <c r="F4" s="54"/>
      <c r="G4" s="167"/>
      <c r="H4" s="28"/>
      <c r="I4" s="171"/>
      <c r="J4" s="171"/>
      <c r="L4"/>
    </row>
    <row r="5" spans="2:12" s="2" customFormat="1" x14ac:dyDescent="0.25">
      <c r="B5" s="717" t="s">
        <v>7958</v>
      </c>
      <c r="C5" s="717"/>
      <c r="D5" s="717"/>
      <c r="E5" s="717"/>
      <c r="F5" s="717"/>
      <c r="G5" s="717"/>
      <c r="H5" s="717"/>
      <c r="I5" s="717"/>
      <c r="J5" s="654"/>
      <c r="L5"/>
    </row>
    <row r="6" spans="2:12" s="2" customFormat="1" x14ac:dyDescent="0.25">
      <c r="B6" s="718" t="s">
        <v>7823</v>
      </c>
      <c r="C6" s="718"/>
      <c r="D6" s="718"/>
      <c r="E6" s="718"/>
      <c r="F6" s="718"/>
      <c r="G6" s="718"/>
      <c r="H6" s="718"/>
      <c r="I6" s="718"/>
      <c r="J6" s="655"/>
      <c r="L6"/>
    </row>
    <row r="7" spans="2:12" s="2" customFormat="1" ht="12.75" customHeight="1" x14ac:dyDescent="0.25">
      <c r="B7" s="719" t="s">
        <v>8006</v>
      </c>
      <c r="C7" s="719"/>
      <c r="D7" s="719"/>
      <c r="E7" s="719"/>
      <c r="F7" s="719"/>
      <c r="G7" s="719"/>
      <c r="H7" s="719"/>
      <c r="I7" s="719"/>
      <c r="J7" s="656"/>
      <c r="K7" s="165"/>
      <c r="L7" s="165"/>
    </row>
    <row r="8" spans="2:12" s="2" customFormat="1" ht="21" x14ac:dyDescent="0.35">
      <c r="B8" s="720" t="s">
        <v>8010</v>
      </c>
      <c r="C8" s="720"/>
      <c r="D8" s="720"/>
      <c r="E8" s="720"/>
      <c r="F8" s="720"/>
      <c r="G8" s="720"/>
      <c r="H8" s="720"/>
      <c r="I8" s="720"/>
      <c r="J8" s="653"/>
      <c r="L8"/>
    </row>
    <row r="9" spans="2:12" s="2" customFormat="1" ht="21.75" thickBot="1" x14ac:dyDescent="0.4">
      <c r="B9" s="29"/>
      <c r="C9" s="163"/>
      <c r="D9" s="55"/>
      <c r="E9" s="168"/>
      <c r="F9" s="56"/>
      <c r="G9" s="168"/>
      <c r="H9" s="30"/>
      <c r="I9" s="172"/>
      <c r="J9" s="172"/>
      <c r="L9"/>
    </row>
    <row r="10" spans="2:12" s="2" customFormat="1" ht="39" thickBot="1" x14ac:dyDescent="0.3">
      <c r="B10" s="77" t="s">
        <v>7837</v>
      </c>
      <c r="C10" s="95" t="s">
        <v>8</v>
      </c>
      <c r="D10" s="59" t="s">
        <v>7</v>
      </c>
      <c r="E10" s="670" t="s">
        <v>7825</v>
      </c>
      <c r="F10" s="60" t="s">
        <v>7830</v>
      </c>
      <c r="G10" s="675" t="s">
        <v>4</v>
      </c>
      <c r="H10" s="676" t="s">
        <v>7838</v>
      </c>
      <c r="I10" s="695" t="s">
        <v>10016</v>
      </c>
      <c r="J10" s="695" t="s">
        <v>10017</v>
      </c>
      <c r="L10"/>
    </row>
    <row r="11" spans="2:12" s="2" customFormat="1" ht="31.5" customHeight="1" x14ac:dyDescent="0.25">
      <c r="B11" s="129">
        <v>1</v>
      </c>
      <c r="C11" s="62" t="s">
        <v>4493</v>
      </c>
      <c r="D11" s="63" t="s">
        <v>17</v>
      </c>
      <c r="E11" s="671">
        <f>+'SANTO DOMINGO ESTE'!E32</f>
        <v>8</v>
      </c>
      <c r="F11" s="64" t="s">
        <v>7839</v>
      </c>
      <c r="G11" s="678">
        <f>+'SANTO DOMINGO ESTE'!G32</f>
        <v>2879</v>
      </c>
      <c r="H11" s="65" t="s">
        <v>49</v>
      </c>
      <c r="I11" s="679">
        <f>G11*120*4.5+G11*79*6.8</f>
        <v>3101258.8</v>
      </c>
      <c r="J11" s="679">
        <f>I11*2</f>
        <v>6202517.5999999996</v>
      </c>
      <c r="L11"/>
    </row>
    <row r="12" spans="2:12" s="2" customFormat="1" ht="31.5" customHeight="1" x14ac:dyDescent="0.25">
      <c r="B12" s="129">
        <v>2</v>
      </c>
      <c r="C12" s="68" t="s">
        <v>7511</v>
      </c>
      <c r="D12" s="69" t="s">
        <v>17</v>
      </c>
      <c r="E12" s="672">
        <f>+'SANTO DOMINGO ESTE'!E561</f>
        <v>24</v>
      </c>
      <c r="F12" s="71" t="s">
        <v>7839</v>
      </c>
      <c r="G12" s="680">
        <f>+'SANTO DOMINGO ESTE'!G561</f>
        <v>2991</v>
      </c>
      <c r="H12" s="72" t="s">
        <v>49</v>
      </c>
      <c r="I12" s="679">
        <f t="shared" ref="I12:I71" si="0">G12*120*4.5+G12*79*6.8</f>
        <v>3221905.2</v>
      </c>
      <c r="J12" s="679">
        <f t="shared" ref="J12:J71" si="1">I12*2</f>
        <v>6443810.4000000004</v>
      </c>
      <c r="K12" s="39"/>
      <c r="L12"/>
    </row>
    <row r="13" spans="2:12" s="2" customFormat="1" ht="31.5" customHeight="1" x14ac:dyDescent="0.25">
      <c r="B13" s="129">
        <v>3</v>
      </c>
      <c r="C13" s="68" t="s">
        <v>7459</v>
      </c>
      <c r="D13" s="69" t="s">
        <v>17</v>
      </c>
      <c r="E13" s="672">
        <f>+'SANTO DOMINGO ESTE'!E574</f>
        <v>9</v>
      </c>
      <c r="F13" s="71" t="s">
        <v>7839</v>
      </c>
      <c r="G13" s="680">
        <f>+'SANTO DOMINGO ESTE'!G574</f>
        <v>3655</v>
      </c>
      <c r="H13" s="72" t="s">
        <v>49</v>
      </c>
      <c r="I13" s="679">
        <f t="shared" si="0"/>
        <v>3937166</v>
      </c>
      <c r="J13" s="679">
        <f t="shared" si="1"/>
        <v>7874332</v>
      </c>
      <c r="L13"/>
    </row>
    <row r="14" spans="2:12" s="2" customFormat="1" ht="31.5" customHeight="1" x14ac:dyDescent="0.25">
      <c r="B14" s="129">
        <v>4</v>
      </c>
      <c r="C14" s="68" t="s">
        <v>7391</v>
      </c>
      <c r="D14" s="69" t="s">
        <v>17</v>
      </c>
      <c r="E14" s="672">
        <f>+'SANTO DOMINGO ESTE'!E494</f>
        <v>16</v>
      </c>
      <c r="F14" s="71" t="s">
        <v>7839</v>
      </c>
      <c r="G14" s="680">
        <f>+'SANTO DOMINGO ESTE'!G494</f>
        <v>4532</v>
      </c>
      <c r="H14" s="72" t="s">
        <v>49</v>
      </c>
      <c r="I14" s="679">
        <f t="shared" si="0"/>
        <v>4881870.4000000004</v>
      </c>
      <c r="J14" s="679">
        <f t="shared" si="1"/>
        <v>9763740.8000000007</v>
      </c>
      <c r="L14"/>
    </row>
    <row r="15" spans="2:12" s="2" customFormat="1" ht="31.5" customHeight="1" x14ac:dyDescent="0.25">
      <c r="B15" s="129">
        <v>5</v>
      </c>
      <c r="C15" s="68" t="s">
        <v>7413</v>
      </c>
      <c r="D15" s="69" t="s">
        <v>17</v>
      </c>
      <c r="E15" s="672">
        <f>+'SANTO DOMINGO ESTE'!E520</f>
        <v>22</v>
      </c>
      <c r="F15" s="71" t="s">
        <v>7839</v>
      </c>
      <c r="G15" s="680">
        <f>+'SANTO DOMINGO ESTE'!G520</f>
        <v>7259</v>
      </c>
      <c r="H15" s="72" t="s">
        <v>49</v>
      </c>
      <c r="I15" s="679">
        <f t="shared" si="0"/>
        <v>7819394.7999999998</v>
      </c>
      <c r="J15" s="679">
        <f t="shared" si="1"/>
        <v>15638789.6</v>
      </c>
      <c r="K15" s="39"/>
      <c r="L15"/>
    </row>
    <row r="16" spans="2:12" s="2" customFormat="1" ht="31.5" customHeight="1" x14ac:dyDescent="0.25">
      <c r="B16" s="129">
        <v>6</v>
      </c>
      <c r="C16" s="68" t="s">
        <v>7441</v>
      </c>
      <c r="D16" s="69" t="s">
        <v>17</v>
      </c>
      <c r="E16" s="672">
        <f>+'SANTO DOMINGO ESTE'!E533</f>
        <v>9</v>
      </c>
      <c r="F16" s="71" t="s">
        <v>7839</v>
      </c>
      <c r="G16" s="680">
        <f>+'SANTO DOMINGO ESTE'!G533</f>
        <v>1764</v>
      </c>
      <c r="H16" s="72" t="s">
        <v>49</v>
      </c>
      <c r="I16" s="679">
        <f t="shared" si="0"/>
        <v>1900180.7999999998</v>
      </c>
      <c r="J16" s="679">
        <f t="shared" si="1"/>
        <v>3800361.5999999996</v>
      </c>
      <c r="L16"/>
    </row>
    <row r="17" spans="2:12" s="2" customFormat="1" ht="31.5" customHeight="1" x14ac:dyDescent="0.25">
      <c r="B17" s="129">
        <v>7</v>
      </c>
      <c r="C17" s="68" t="s">
        <v>7598</v>
      </c>
      <c r="D17" s="69" t="s">
        <v>17</v>
      </c>
      <c r="E17" s="672">
        <f>+'SANTO DOMINGO ESTE'!E591</f>
        <v>13</v>
      </c>
      <c r="F17" s="71" t="s">
        <v>7839</v>
      </c>
      <c r="G17" s="680">
        <f>+'SANTO DOMINGO ESTE'!G591</f>
        <v>6228</v>
      </c>
      <c r="H17" s="72" t="s">
        <v>49</v>
      </c>
      <c r="I17" s="679">
        <f t="shared" si="0"/>
        <v>6708801.5999999996</v>
      </c>
      <c r="J17" s="679">
        <f t="shared" si="1"/>
        <v>13417603.199999999</v>
      </c>
      <c r="L17"/>
    </row>
    <row r="18" spans="2:12" s="2" customFormat="1" ht="32.25" customHeight="1" x14ac:dyDescent="0.25">
      <c r="B18" s="129">
        <v>8</v>
      </c>
      <c r="C18" s="68" t="s">
        <v>7618</v>
      </c>
      <c r="D18" s="69" t="s">
        <v>17</v>
      </c>
      <c r="E18" s="672">
        <f>+'SANTO DOMINGO ESTE'!E622</f>
        <v>27</v>
      </c>
      <c r="F18" s="71" t="s">
        <v>7839</v>
      </c>
      <c r="G18" s="680">
        <f>+'SANTO DOMINGO ESTE'!G622</f>
        <v>4645</v>
      </c>
      <c r="H18" s="72" t="s">
        <v>49</v>
      </c>
      <c r="I18" s="679">
        <f t="shared" si="0"/>
        <v>5003594</v>
      </c>
      <c r="J18" s="679">
        <f t="shared" si="1"/>
        <v>10007188</v>
      </c>
      <c r="L18"/>
    </row>
    <row r="19" spans="2:12" s="2" customFormat="1" ht="31.5" customHeight="1" x14ac:dyDescent="0.25">
      <c r="B19" s="129">
        <v>9</v>
      </c>
      <c r="C19" s="68" t="s">
        <v>7651</v>
      </c>
      <c r="D19" s="69" t="s">
        <v>17</v>
      </c>
      <c r="E19" s="672">
        <f>+'SANTO DOMINGO ESTE'!E649</f>
        <v>23</v>
      </c>
      <c r="F19" s="71" t="s">
        <v>7839</v>
      </c>
      <c r="G19" s="680">
        <f>+'SANTO DOMINGO ESTE'!G649</f>
        <v>1606</v>
      </c>
      <c r="H19" s="72" t="s">
        <v>18</v>
      </c>
      <c r="I19" s="679">
        <f t="shared" si="0"/>
        <v>1729983.2</v>
      </c>
      <c r="J19" s="679">
        <f t="shared" si="1"/>
        <v>3459966.4</v>
      </c>
      <c r="L19"/>
    </row>
    <row r="20" spans="2:12" s="2" customFormat="1" ht="31.5" customHeight="1" x14ac:dyDescent="0.25">
      <c r="B20" s="129">
        <v>10</v>
      </c>
      <c r="C20" s="68" t="s">
        <v>4867</v>
      </c>
      <c r="D20" s="69" t="s">
        <v>17</v>
      </c>
      <c r="E20" s="672">
        <f>+'SANTO DOMINGO ESTE'!E346</f>
        <v>9</v>
      </c>
      <c r="F20" s="71" t="s">
        <v>7839</v>
      </c>
      <c r="G20" s="680">
        <f>+'SANTO DOMINGO ESTE'!G346</f>
        <v>5632</v>
      </c>
      <c r="H20" s="72" t="s">
        <v>18</v>
      </c>
      <c r="I20" s="679">
        <f t="shared" si="0"/>
        <v>6066790.4000000004</v>
      </c>
      <c r="J20" s="679">
        <f t="shared" si="1"/>
        <v>12133580.800000001</v>
      </c>
      <c r="L20"/>
    </row>
    <row r="21" spans="2:12" s="2" customFormat="1" ht="31.5" customHeight="1" x14ac:dyDescent="0.25">
      <c r="B21" s="129">
        <v>11</v>
      </c>
      <c r="C21" s="68" t="s">
        <v>4880</v>
      </c>
      <c r="D21" s="69" t="s">
        <v>17</v>
      </c>
      <c r="E21" s="672">
        <f>+'SANTO DOMINGO ESTE'!E357</f>
        <v>7</v>
      </c>
      <c r="F21" s="71" t="s">
        <v>7839</v>
      </c>
      <c r="G21" s="680">
        <f>+'SANTO DOMINGO ESTE'!G357</f>
        <v>6343</v>
      </c>
      <c r="H21" s="72" t="s">
        <v>18</v>
      </c>
      <c r="I21" s="679">
        <f t="shared" si="0"/>
        <v>6832679.5999999996</v>
      </c>
      <c r="J21" s="679">
        <f t="shared" si="1"/>
        <v>13665359.199999999</v>
      </c>
      <c r="L21"/>
    </row>
    <row r="22" spans="2:12" s="2" customFormat="1" ht="31.5" customHeight="1" x14ac:dyDescent="0.25">
      <c r="B22" s="129">
        <v>12</v>
      </c>
      <c r="C22" s="68" t="s">
        <v>4934</v>
      </c>
      <c r="D22" s="69" t="s">
        <v>17</v>
      </c>
      <c r="E22" s="672">
        <f>+'SANTO DOMINGO ESTE'!E425</f>
        <v>8</v>
      </c>
      <c r="F22" s="71" t="s">
        <v>7839</v>
      </c>
      <c r="G22" s="680">
        <f>+'SANTO DOMINGO ESTE'!G425</f>
        <v>12010</v>
      </c>
      <c r="H22" s="72" t="s">
        <v>18</v>
      </c>
      <c r="I22" s="679">
        <f t="shared" si="0"/>
        <v>12937172</v>
      </c>
      <c r="J22" s="679">
        <f t="shared" si="1"/>
        <v>25874344</v>
      </c>
      <c r="L22"/>
    </row>
    <row r="23" spans="2:12" s="2" customFormat="1" ht="31.5" customHeight="1" x14ac:dyDescent="0.25">
      <c r="B23" s="129">
        <v>13</v>
      </c>
      <c r="C23" s="68" t="s">
        <v>4993</v>
      </c>
      <c r="D23" s="69" t="s">
        <v>17</v>
      </c>
      <c r="E23" s="672">
        <f>+'SANTO DOMINGO ESTE'!E436</f>
        <v>7</v>
      </c>
      <c r="F23" s="71" t="s">
        <v>7839</v>
      </c>
      <c r="G23" s="680">
        <f>+'SANTO DOMINGO ESTE'!G436</f>
        <v>7600</v>
      </c>
      <c r="H23" s="72" t="s">
        <v>18</v>
      </c>
      <c r="I23" s="679">
        <f t="shared" si="0"/>
        <v>8186720</v>
      </c>
      <c r="J23" s="679">
        <f t="shared" si="1"/>
        <v>16373440</v>
      </c>
      <c r="L23"/>
    </row>
    <row r="24" spans="2:12" s="2" customFormat="1" ht="31.5" customHeight="1" x14ac:dyDescent="0.25">
      <c r="B24" s="129">
        <v>14</v>
      </c>
      <c r="C24" s="68" t="s">
        <v>4669</v>
      </c>
      <c r="D24" s="69" t="s">
        <v>17</v>
      </c>
      <c r="E24" s="672">
        <f>+'SANTO DOMINGO ESTE'!E219</f>
        <v>29</v>
      </c>
      <c r="F24" s="71" t="s">
        <v>7839</v>
      </c>
      <c r="G24" s="680">
        <f>+'SANTO DOMINGO ESTE'!G219</f>
        <v>11330</v>
      </c>
      <c r="H24" s="72" t="s">
        <v>18</v>
      </c>
      <c r="I24" s="679">
        <f t="shared" si="0"/>
        <v>12204676</v>
      </c>
      <c r="J24" s="679">
        <f t="shared" si="1"/>
        <v>24409352</v>
      </c>
      <c r="K24" s="34"/>
      <c r="L24"/>
    </row>
    <row r="25" spans="2:12" s="2" customFormat="1" ht="31.5" customHeight="1" x14ac:dyDescent="0.25">
      <c r="B25" s="129">
        <v>15</v>
      </c>
      <c r="C25" s="68" t="s">
        <v>4886</v>
      </c>
      <c r="D25" s="69" t="s">
        <v>17</v>
      </c>
      <c r="E25" s="672">
        <f>+'SANTO DOMINGO ESTE'!E378</f>
        <v>7</v>
      </c>
      <c r="F25" s="71" t="s">
        <v>7839</v>
      </c>
      <c r="G25" s="680">
        <f>+'SANTO DOMINGO ESTE'!G378</f>
        <v>7477</v>
      </c>
      <c r="H25" s="72" t="s">
        <v>18</v>
      </c>
      <c r="I25" s="679">
        <f t="shared" si="0"/>
        <v>8054224.4000000004</v>
      </c>
      <c r="J25" s="679">
        <f t="shared" si="1"/>
        <v>16108448.800000001</v>
      </c>
      <c r="L25"/>
    </row>
    <row r="26" spans="2:12" s="2" customFormat="1" ht="31.5" customHeight="1" x14ac:dyDescent="0.25">
      <c r="B26" s="129">
        <v>16</v>
      </c>
      <c r="C26" s="68" t="s">
        <v>4864</v>
      </c>
      <c r="D26" s="69" t="s">
        <v>17</v>
      </c>
      <c r="E26" s="672">
        <f>+'SANTO DOMINGO ESTE'!E388</f>
        <v>6</v>
      </c>
      <c r="F26" s="71" t="s">
        <v>7839</v>
      </c>
      <c r="G26" s="680">
        <f>+'SANTO DOMINGO ESTE'!G388</f>
        <v>4872</v>
      </c>
      <c r="H26" s="72" t="s">
        <v>18</v>
      </c>
      <c r="I26" s="679">
        <f t="shared" si="0"/>
        <v>5248118.4000000004</v>
      </c>
      <c r="J26" s="679">
        <f t="shared" si="1"/>
        <v>10496236.800000001</v>
      </c>
      <c r="L26"/>
    </row>
    <row r="27" spans="2:12" s="2" customFormat="1" ht="31.5" customHeight="1" x14ac:dyDescent="0.25">
      <c r="B27" s="129">
        <v>17</v>
      </c>
      <c r="C27" s="68" t="s">
        <v>4869</v>
      </c>
      <c r="D27" s="69" t="s">
        <v>17</v>
      </c>
      <c r="E27" s="672">
        <f>+'SANTO DOMINGO ESTE'!E398</f>
        <v>6</v>
      </c>
      <c r="F27" s="71" t="s">
        <v>7839</v>
      </c>
      <c r="G27" s="680">
        <f>+'SANTO DOMINGO ESTE'!G398</f>
        <v>3653</v>
      </c>
      <c r="H27" s="72" t="s">
        <v>18</v>
      </c>
      <c r="I27" s="679">
        <f t="shared" si="0"/>
        <v>3935011.5999999996</v>
      </c>
      <c r="J27" s="679">
        <f t="shared" si="1"/>
        <v>7870023.1999999993</v>
      </c>
      <c r="L27"/>
    </row>
    <row r="28" spans="2:12" s="34" customFormat="1" ht="31.5" customHeight="1" x14ac:dyDescent="0.25">
      <c r="B28" s="129">
        <v>18</v>
      </c>
      <c r="C28" s="68" t="s">
        <v>4547</v>
      </c>
      <c r="D28" s="69" t="s">
        <v>17</v>
      </c>
      <c r="E28" s="672">
        <f>+'SANTO DOMINGO ESTE'!E119</f>
        <v>27</v>
      </c>
      <c r="F28" s="71" t="s">
        <v>7839</v>
      </c>
      <c r="G28" s="680">
        <f>+'SANTO DOMINGO ESTE'!G119</f>
        <v>11547</v>
      </c>
      <c r="H28" s="72" t="s">
        <v>18</v>
      </c>
      <c r="I28" s="679">
        <f t="shared" si="0"/>
        <v>12438428.399999999</v>
      </c>
      <c r="J28" s="679">
        <f t="shared" si="1"/>
        <v>24876856.799999997</v>
      </c>
      <c r="L28" s="4"/>
    </row>
    <row r="29" spans="2:12" s="2" customFormat="1" ht="31.5" customHeight="1" x14ac:dyDescent="0.25">
      <c r="B29" s="129">
        <v>19</v>
      </c>
      <c r="C29" s="68" t="s">
        <v>4926</v>
      </c>
      <c r="D29" s="69" t="s">
        <v>17</v>
      </c>
      <c r="E29" s="672">
        <f>+'SANTO DOMINGO ESTE'!E367</f>
        <v>6</v>
      </c>
      <c r="F29" s="71" t="s">
        <v>7839</v>
      </c>
      <c r="G29" s="680">
        <f>+'SANTO DOMINGO ESTE'!G367</f>
        <v>1641</v>
      </c>
      <c r="H29" s="72" t="s">
        <v>18</v>
      </c>
      <c r="I29" s="679">
        <f t="shared" si="0"/>
        <v>1767685.2</v>
      </c>
      <c r="J29" s="679">
        <f t="shared" si="1"/>
        <v>3535370.4</v>
      </c>
      <c r="L29"/>
    </row>
    <row r="30" spans="2:12" s="2" customFormat="1" ht="31.5" customHeight="1" x14ac:dyDescent="0.25">
      <c r="B30" s="129">
        <v>20</v>
      </c>
      <c r="C30" s="68" t="s">
        <v>4944</v>
      </c>
      <c r="D30" s="69" t="s">
        <v>17</v>
      </c>
      <c r="E30" s="672">
        <f>+'SANTO DOMINGO ESTE'!E447</f>
        <v>7</v>
      </c>
      <c r="F30" s="71" t="s">
        <v>7839</v>
      </c>
      <c r="G30" s="680">
        <f>+'SANTO DOMINGO ESTE'!G447</f>
        <v>6532</v>
      </c>
      <c r="H30" s="72" t="s">
        <v>18</v>
      </c>
      <c r="I30" s="679">
        <f t="shared" si="0"/>
        <v>7036270.4000000004</v>
      </c>
      <c r="J30" s="679">
        <f t="shared" si="1"/>
        <v>14072540.800000001</v>
      </c>
      <c r="L30"/>
    </row>
    <row r="31" spans="2:12" s="2" customFormat="1" ht="31.5" customHeight="1" x14ac:dyDescent="0.25">
      <c r="B31" s="129">
        <v>21</v>
      </c>
      <c r="C31" s="68" t="s">
        <v>4817</v>
      </c>
      <c r="D31" s="69" t="s">
        <v>17</v>
      </c>
      <c r="E31" s="672">
        <f>+'SANTO DOMINGO ESTE'!E308</f>
        <v>7</v>
      </c>
      <c r="F31" s="71" t="s">
        <v>7839</v>
      </c>
      <c r="G31" s="680">
        <f>+'SANTO DOMINGO ESTE'!G308</f>
        <v>7725</v>
      </c>
      <c r="H31" s="72" t="s">
        <v>18</v>
      </c>
      <c r="I31" s="679">
        <f t="shared" si="0"/>
        <v>8321370</v>
      </c>
      <c r="J31" s="679">
        <f t="shared" si="1"/>
        <v>16642740</v>
      </c>
      <c r="L31"/>
    </row>
    <row r="32" spans="2:12" s="2" customFormat="1" ht="31.5" customHeight="1" x14ac:dyDescent="0.25">
      <c r="B32" s="129">
        <v>22</v>
      </c>
      <c r="C32" s="68" t="s">
        <v>4709</v>
      </c>
      <c r="D32" s="69" t="s">
        <v>17</v>
      </c>
      <c r="E32" s="672">
        <f>+'SANTO DOMINGO ESTE'!E235</f>
        <v>12</v>
      </c>
      <c r="F32" s="71" t="s">
        <v>7839</v>
      </c>
      <c r="G32" s="680">
        <f>+'SANTO DOMINGO ESTE'!G235</f>
        <v>7804</v>
      </c>
      <c r="H32" s="72" t="s">
        <v>18</v>
      </c>
      <c r="I32" s="679">
        <f t="shared" si="0"/>
        <v>8406468.8000000007</v>
      </c>
      <c r="J32" s="679">
        <f t="shared" si="1"/>
        <v>16812937.600000001</v>
      </c>
      <c r="L32"/>
    </row>
    <row r="33" spans="2:12" s="2" customFormat="1" ht="31.5" customHeight="1" x14ac:dyDescent="0.25">
      <c r="B33" s="129">
        <v>23</v>
      </c>
      <c r="C33" s="68" t="s">
        <v>4745</v>
      </c>
      <c r="D33" s="69" t="s">
        <v>17</v>
      </c>
      <c r="E33" s="672">
        <f>+'SANTO DOMINGO ESTE'!E246</f>
        <v>7</v>
      </c>
      <c r="F33" s="71" t="s">
        <v>7839</v>
      </c>
      <c r="G33" s="680">
        <f>+'SANTO DOMINGO ESTE'!G246</f>
        <v>5467</v>
      </c>
      <c r="H33" s="72" t="s">
        <v>18</v>
      </c>
      <c r="I33" s="679">
        <f t="shared" si="0"/>
        <v>5889052.4000000004</v>
      </c>
      <c r="J33" s="679">
        <f t="shared" si="1"/>
        <v>11778104.800000001</v>
      </c>
      <c r="L33"/>
    </row>
    <row r="34" spans="2:12" s="2" customFormat="1" ht="31.5" customHeight="1" x14ac:dyDescent="0.25">
      <c r="B34" s="129">
        <v>24</v>
      </c>
      <c r="C34" s="68" t="s">
        <v>4666</v>
      </c>
      <c r="D34" s="69" t="s">
        <v>17</v>
      </c>
      <c r="E34" s="672">
        <f>+'SANTO DOMINGO ESTE'!E261</f>
        <v>11</v>
      </c>
      <c r="F34" s="71" t="s">
        <v>7839</v>
      </c>
      <c r="G34" s="680">
        <f>+'SANTO DOMINGO ESTE'!G261</f>
        <v>7276</v>
      </c>
      <c r="H34" s="72" t="s">
        <v>18</v>
      </c>
      <c r="I34" s="679">
        <f t="shared" si="0"/>
        <v>7837707.1999999993</v>
      </c>
      <c r="J34" s="679">
        <f t="shared" si="1"/>
        <v>15675414.399999999</v>
      </c>
      <c r="L34"/>
    </row>
    <row r="35" spans="2:12" s="2" customFormat="1" ht="31.5" customHeight="1" x14ac:dyDescent="0.25">
      <c r="B35" s="129">
        <v>25</v>
      </c>
      <c r="C35" s="68" t="s">
        <v>4770</v>
      </c>
      <c r="D35" s="69" t="s">
        <v>17</v>
      </c>
      <c r="E35" s="672">
        <f>+'SANTO DOMINGO ESTE'!E276</f>
        <v>11</v>
      </c>
      <c r="F35" s="71" t="s">
        <v>7839</v>
      </c>
      <c r="G35" s="680">
        <f>+'SANTO DOMINGO ESTE'!G276</f>
        <v>8354</v>
      </c>
      <c r="H35" s="72" t="s">
        <v>18</v>
      </c>
      <c r="I35" s="679">
        <f t="shared" si="0"/>
        <v>8998928.8000000007</v>
      </c>
      <c r="J35" s="679">
        <f t="shared" si="1"/>
        <v>17997857.600000001</v>
      </c>
      <c r="L35"/>
    </row>
    <row r="36" spans="2:12" s="2" customFormat="1" ht="31.5" customHeight="1" x14ac:dyDescent="0.25">
      <c r="B36" s="129">
        <v>26</v>
      </c>
      <c r="C36" s="68" t="s">
        <v>16</v>
      </c>
      <c r="D36" s="69" t="s">
        <v>17</v>
      </c>
      <c r="E36" s="672">
        <f>+'SANTO DOMINGO ESTE'!E321</f>
        <v>9</v>
      </c>
      <c r="F36" s="71" t="s">
        <v>7839</v>
      </c>
      <c r="G36" s="680">
        <f>+'SANTO DOMINGO ESTE'!G321</f>
        <v>6331</v>
      </c>
      <c r="H36" s="72" t="s">
        <v>5542</v>
      </c>
      <c r="I36" s="679">
        <f t="shared" si="0"/>
        <v>6819753.1999999993</v>
      </c>
      <c r="J36" s="679">
        <f t="shared" si="1"/>
        <v>13639506.399999999</v>
      </c>
      <c r="L36"/>
    </row>
    <row r="37" spans="2:12" s="34" customFormat="1" ht="31.5" customHeight="1" x14ac:dyDescent="0.25">
      <c r="B37" s="129">
        <v>27</v>
      </c>
      <c r="C37" s="68" t="s">
        <v>4545</v>
      </c>
      <c r="D37" s="69" t="s">
        <v>17</v>
      </c>
      <c r="E37" s="672">
        <f>+'SANTO DOMINGO ESTE'!E134</f>
        <v>11</v>
      </c>
      <c r="F37" s="71" t="s">
        <v>7839</v>
      </c>
      <c r="G37" s="680">
        <f>+'SANTO DOMINGO ESTE'!G134</f>
        <v>6191</v>
      </c>
      <c r="H37" s="72" t="s">
        <v>18</v>
      </c>
      <c r="I37" s="679">
        <f t="shared" si="0"/>
        <v>6668945.1999999993</v>
      </c>
      <c r="J37" s="679">
        <f t="shared" si="1"/>
        <v>13337890.399999999</v>
      </c>
      <c r="L37" s="4"/>
    </row>
    <row r="38" spans="2:12" s="2" customFormat="1" ht="31.5" customHeight="1" x14ac:dyDescent="0.25">
      <c r="B38" s="129">
        <v>28</v>
      </c>
      <c r="C38" s="68" t="s">
        <v>4605</v>
      </c>
      <c r="D38" s="69" t="s">
        <v>17</v>
      </c>
      <c r="E38" s="672">
        <f>+'SANTO DOMINGO ESTE'!E152</f>
        <v>14</v>
      </c>
      <c r="F38" s="71" t="s">
        <v>7839</v>
      </c>
      <c r="G38" s="680">
        <f>+'SANTO DOMINGO ESTE'!G152</f>
        <v>8134</v>
      </c>
      <c r="H38" s="72" t="s">
        <v>18</v>
      </c>
      <c r="I38" s="679">
        <f t="shared" si="0"/>
        <v>8761944.8000000007</v>
      </c>
      <c r="J38" s="679">
        <f t="shared" si="1"/>
        <v>17523889.600000001</v>
      </c>
      <c r="L38"/>
    </row>
    <row r="39" spans="2:12" s="2" customFormat="1" ht="31.5" customHeight="1" x14ac:dyDescent="0.25">
      <c r="B39" s="129">
        <v>29</v>
      </c>
      <c r="C39" s="68" t="s">
        <v>4584</v>
      </c>
      <c r="D39" s="69" t="s">
        <v>17</v>
      </c>
      <c r="E39" s="672">
        <f>+'SANTO DOMINGO ESTE'!E169</f>
        <v>13</v>
      </c>
      <c r="F39" s="71" t="s">
        <v>7839</v>
      </c>
      <c r="G39" s="680">
        <f>+'SANTO DOMINGO ESTE'!G169</f>
        <v>6341</v>
      </c>
      <c r="H39" s="72" t="s">
        <v>18</v>
      </c>
      <c r="I39" s="679">
        <f t="shared" si="0"/>
        <v>6830525.1999999993</v>
      </c>
      <c r="J39" s="679">
        <f t="shared" si="1"/>
        <v>13661050.399999999</v>
      </c>
      <c r="L39"/>
    </row>
    <row r="40" spans="2:12" s="2" customFormat="1" ht="31.5" customHeight="1" x14ac:dyDescent="0.25">
      <c r="B40" s="129">
        <v>30</v>
      </c>
      <c r="C40" s="68" t="s">
        <v>4628</v>
      </c>
      <c r="D40" s="69" t="s">
        <v>17</v>
      </c>
      <c r="E40" s="672">
        <f>+'SANTO DOMINGO ESTE'!E186</f>
        <v>13</v>
      </c>
      <c r="F40" s="71" t="s">
        <v>7839</v>
      </c>
      <c r="G40" s="680">
        <f>+'SANTO DOMINGO ESTE'!G186</f>
        <v>7795</v>
      </c>
      <c r="H40" s="72" t="s">
        <v>18</v>
      </c>
      <c r="I40" s="679">
        <f t="shared" si="0"/>
        <v>8396774</v>
      </c>
      <c r="J40" s="679">
        <f t="shared" si="1"/>
        <v>16793548</v>
      </c>
      <c r="L40"/>
    </row>
    <row r="41" spans="2:12" s="2" customFormat="1" ht="31.5" customHeight="1" x14ac:dyDescent="0.25">
      <c r="B41" s="129">
        <v>31</v>
      </c>
      <c r="C41" s="68" t="s">
        <v>4758</v>
      </c>
      <c r="D41" s="69" t="s">
        <v>17</v>
      </c>
      <c r="E41" s="672">
        <f>+'SANTO DOMINGO ESTE'!E288</f>
        <v>8</v>
      </c>
      <c r="F41" s="71" t="s">
        <v>7839</v>
      </c>
      <c r="G41" s="680">
        <f>+'SANTO DOMINGO ESTE'!G288</f>
        <v>11100</v>
      </c>
      <c r="H41" s="72" t="s">
        <v>18</v>
      </c>
      <c r="I41" s="679">
        <f t="shared" si="0"/>
        <v>11956920</v>
      </c>
      <c r="J41" s="679">
        <f t="shared" si="1"/>
        <v>23913840</v>
      </c>
      <c r="L41"/>
    </row>
    <row r="42" spans="2:12" s="2" customFormat="1" ht="31.5" customHeight="1" x14ac:dyDescent="0.25">
      <c r="B42" s="129">
        <v>32</v>
      </c>
      <c r="C42" s="68" t="s">
        <v>4508</v>
      </c>
      <c r="D42" s="69" t="s">
        <v>17</v>
      </c>
      <c r="E42" s="672">
        <f>+'SANTO DOMINGO ESTE'!E44</f>
        <v>8</v>
      </c>
      <c r="F42" s="71" t="s">
        <v>7839</v>
      </c>
      <c r="G42" s="680">
        <f>+'SANTO DOMINGO ESTE'!G44</f>
        <v>8018</v>
      </c>
      <c r="H42" s="72" t="s">
        <v>18</v>
      </c>
      <c r="I42" s="679">
        <f t="shared" si="0"/>
        <v>8636989.5999999996</v>
      </c>
      <c r="J42" s="679">
        <f t="shared" si="1"/>
        <v>17273979.199999999</v>
      </c>
      <c r="L42"/>
    </row>
    <row r="43" spans="2:12" s="2" customFormat="1" ht="31.5" customHeight="1" x14ac:dyDescent="0.25">
      <c r="B43" s="129">
        <v>33</v>
      </c>
      <c r="C43" s="68" t="s">
        <v>4847</v>
      </c>
      <c r="D43" s="69" t="s">
        <v>17</v>
      </c>
      <c r="E43" s="672">
        <f>+'SANTO DOMINGO ESTE'!E333</f>
        <v>7</v>
      </c>
      <c r="F43" s="71" t="s">
        <v>7839</v>
      </c>
      <c r="G43" s="680">
        <f>+'SANTO DOMINGO ESTE'!G333</f>
        <v>6392</v>
      </c>
      <c r="H43" s="72" t="s">
        <v>18</v>
      </c>
      <c r="I43" s="679">
        <f t="shared" si="0"/>
        <v>6885462.4000000004</v>
      </c>
      <c r="J43" s="679">
        <f t="shared" si="1"/>
        <v>13770924.800000001</v>
      </c>
      <c r="L43"/>
    </row>
    <row r="44" spans="2:12" s="2" customFormat="1" ht="32.25" customHeight="1" x14ac:dyDescent="0.25">
      <c r="B44" s="129">
        <v>34</v>
      </c>
      <c r="C44" s="68" t="s">
        <v>4938</v>
      </c>
      <c r="D44" s="69" t="s">
        <v>17</v>
      </c>
      <c r="E44" s="672">
        <f>+'SANTO DOMINGO ESTE'!E461</f>
        <v>10</v>
      </c>
      <c r="F44" s="71" t="s">
        <v>7839</v>
      </c>
      <c r="G44" s="680">
        <f>+'SANTO DOMINGO ESTE'!G461</f>
        <v>8725</v>
      </c>
      <c r="H44" s="72" t="s">
        <v>18</v>
      </c>
      <c r="I44" s="679">
        <f t="shared" si="0"/>
        <v>9398570</v>
      </c>
      <c r="J44" s="679">
        <f t="shared" si="1"/>
        <v>18797140</v>
      </c>
      <c r="L44"/>
    </row>
    <row r="45" spans="2:12" s="2" customFormat="1" ht="31.5" customHeight="1" x14ac:dyDescent="0.25">
      <c r="B45" s="129">
        <v>35</v>
      </c>
      <c r="C45" s="68" t="s">
        <v>4663</v>
      </c>
      <c r="D45" s="69" t="s">
        <v>17</v>
      </c>
      <c r="E45" s="672">
        <f>+'SANTO DOMINGO ESTE'!E297</f>
        <v>5</v>
      </c>
      <c r="F45" s="71" t="s">
        <v>7839</v>
      </c>
      <c r="G45" s="680">
        <f>+'SANTO DOMINGO ESTE'!G297</f>
        <v>5036</v>
      </c>
      <c r="H45" s="72" t="s">
        <v>18</v>
      </c>
      <c r="I45" s="679">
        <f t="shared" si="0"/>
        <v>5424779.1999999993</v>
      </c>
      <c r="J45" s="679">
        <f t="shared" si="1"/>
        <v>10849558.399999999</v>
      </c>
      <c r="L45"/>
    </row>
    <row r="46" spans="2:12" s="2" customFormat="1" ht="31.5" customHeight="1" x14ac:dyDescent="0.25">
      <c r="B46" s="129">
        <v>36</v>
      </c>
      <c r="C46" s="68" t="s">
        <v>4430</v>
      </c>
      <c r="D46" s="69" t="s">
        <v>17</v>
      </c>
      <c r="E46" s="672">
        <f>+'SANTO DOMINGO ESTE'!E68</f>
        <v>20</v>
      </c>
      <c r="F46" s="71" t="s">
        <v>7839</v>
      </c>
      <c r="G46" s="680">
        <f>+'SANTO DOMINGO ESTE'!G68</f>
        <v>8457</v>
      </c>
      <c r="H46" s="72" t="s">
        <v>18</v>
      </c>
      <c r="I46" s="679">
        <f t="shared" si="0"/>
        <v>9109880.3999999985</v>
      </c>
      <c r="J46" s="679">
        <f t="shared" si="1"/>
        <v>18219760.799999997</v>
      </c>
      <c r="L46"/>
    </row>
    <row r="47" spans="2:12" s="2" customFormat="1" ht="31.5" customHeight="1" x14ac:dyDescent="0.25">
      <c r="B47" s="129">
        <v>37</v>
      </c>
      <c r="C47" s="68" t="s">
        <v>4442</v>
      </c>
      <c r="D47" s="69" t="s">
        <v>17</v>
      </c>
      <c r="E47" s="672">
        <f>+'SANTO DOMINGO ESTE'!E78</f>
        <v>6</v>
      </c>
      <c r="F47" s="71" t="s">
        <v>7839</v>
      </c>
      <c r="G47" s="680">
        <f>+'SANTO DOMINGO ESTE'!G78</f>
        <v>4967</v>
      </c>
      <c r="H47" s="72" t="s">
        <v>18</v>
      </c>
      <c r="I47" s="679">
        <f t="shared" si="0"/>
        <v>5350452.4000000004</v>
      </c>
      <c r="J47" s="679">
        <f t="shared" si="1"/>
        <v>10700904.800000001</v>
      </c>
      <c r="L47"/>
    </row>
    <row r="48" spans="2:12" s="2" customFormat="1" ht="31.5" customHeight="1" x14ac:dyDescent="0.25">
      <c r="B48" s="129">
        <v>38</v>
      </c>
      <c r="C48" s="68" t="s">
        <v>4432</v>
      </c>
      <c r="D48" s="69" t="s">
        <v>17</v>
      </c>
      <c r="E48" s="672">
        <f>+'SANTO DOMINGO ESTE'!E88</f>
        <v>6</v>
      </c>
      <c r="F48" s="71" t="s">
        <v>7839</v>
      </c>
      <c r="G48" s="680">
        <f>+'SANTO DOMINGO ESTE'!G88</f>
        <v>7618</v>
      </c>
      <c r="H48" s="72" t="s">
        <v>18</v>
      </c>
      <c r="I48" s="679">
        <f t="shared" si="0"/>
        <v>8206109.5999999996</v>
      </c>
      <c r="J48" s="679">
        <f t="shared" si="1"/>
        <v>16412219.199999999</v>
      </c>
      <c r="L48"/>
    </row>
    <row r="49" spans="2:12" s="2" customFormat="1" ht="31.5" customHeight="1" x14ac:dyDescent="0.25">
      <c r="B49" s="129">
        <v>39</v>
      </c>
      <c r="C49" s="68" t="s">
        <v>4897</v>
      </c>
      <c r="D49" s="69" t="s">
        <v>17</v>
      </c>
      <c r="E49" s="672">
        <f>+'SANTO DOMINGO ESTE'!E406</f>
        <v>4</v>
      </c>
      <c r="F49" s="71" t="s">
        <v>7839</v>
      </c>
      <c r="G49" s="680">
        <f>+'SANTO DOMINGO ESTE'!G406</f>
        <v>3697</v>
      </c>
      <c r="H49" s="72" t="s">
        <v>18</v>
      </c>
      <c r="I49" s="679">
        <f t="shared" si="0"/>
        <v>3982408.4</v>
      </c>
      <c r="J49" s="679">
        <f t="shared" si="1"/>
        <v>7964816.7999999998</v>
      </c>
      <c r="L49"/>
    </row>
    <row r="50" spans="2:12" s="2" customFormat="1" ht="31.5" customHeight="1" x14ac:dyDescent="0.25">
      <c r="B50" s="129">
        <v>40</v>
      </c>
      <c r="C50" s="68" t="s">
        <v>4878</v>
      </c>
      <c r="D50" s="69" t="s">
        <v>17</v>
      </c>
      <c r="E50" s="672">
        <f>+'SANTO DOMINGO ESTE'!E413</f>
        <v>3</v>
      </c>
      <c r="F50" s="71" t="s">
        <v>7839</v>
      </c>
      <c r="G50" s="680">
        <f>+'SANTO DOMINGO ESTE'!G413</f>
        <v>4042</v>
      </c>
      <c r="H50" s="72" t="s">
        <v>18</v>
      </c>
      <c r="I50" s="679">
        <f t="shared" si="0"/>
        <v>4354042.4000000004</v>
      </c>
      <c r="J50" s="679">
        <f t="shared" si="1"/>
        <v>8708084.8000000007</v>
      </c>
      <c r="L50"/>
    </row>
    <row r="51" spans="2:12" s="2" customFormat="1" ht="30.75" customHeight="1" x14ac:dyDescent="0.25">
      <c r="B51" s="129">
        <v>41</v>
      </c>
      <c r="C51" s="105" t="s">
        <v>4941</v>
      </c>
      <c r="D51" s="84" t="s">
        <v>17</v>
      </c>
      <c r="E51" s="673">
        <f>+'SANTO DOMINGO ESTE'!E474</f>
        <v>9</v>
      </c>
      <c r="F51" s="107" t="s">
        <v>7839</v>
      </c>
      <c r="G51" s="108">
        <f>+'SANTO DOMINGO ESTE'!G474</f>
        <v>6033</v>
      </c>
      <c r="H51" s="109" t="s">
        <v>49</v>
      </c>
      <c r="I51" s="679">
        <f t="shared" si="0"/>
        <v>6498747.5999999996</v>
      </c>
      <c r="J51" s="679">
        <f t="shared" si="1"/>
        <v>12997495.199999999</v>
      </c>
      <c r="L51"/>
    </row>
    <row r="52" spans="2:12" s="2" customFormat="1" ht="31.5" customHeight="1" x14ac:dyDescent="0.25">
      <c r="B52" s="129">
        <v>42</v>
      </c>
      <c r="C52" s="68" t="s">
        <v>4534</v>
      </c>
      <c r="D52" s="66" t="s">
        <v>101</v>
      </c>
      <c r="E52" s="672">
        <f>+'SANTO DOMINGO ESTE'!E660</f>
        <v>4</v>
      </c>
      <c r="F52" s="71" t="s">
        <v>7839</v>
      </c>
      <c r="G52" s="680">
        <f>+'SANTO DOMINGO ESTE'!G660</f>
        <v>4145</v>
      </c>
      <c r="H52" s="124" t="s">
        <v>4488</v>
      </c>
      <c r="I52" s="679">
        <f t="shared" si="0"/>
        <v>4464994</v>
      </c>
      <c r="J52" s="679">
        <f t="shared" si="1"/>
        <v>8929988</v>
      </c>
      <c r="K52" s="125"/>
      <c r="L52"/>
    </row>
    <row r="53" spans="2:12" s="2" customFormat="1" ht="31.5" customHeight="1" x14ac:dyDescent="0.25">
      <c r="B53" s="129">
        <v>43</v>
      </c>
      <c r="C53" s="68" t="s">
        <v>4476</v>
      </c>
      <c r="D53" s="66" t="s">
        <v>101</v>
      </c>
      <c r="E53" s="672">
        <f>+'SANTO DOMINGO ESTE'!E665</f>
        <v>1</v>
      </c>
      <c r="F53" s="71" t="s">
        <v>7839</v>
      </c>
      <c r="G53" s="680">
        <f>+'SANTO DOMINGO ESTE'!G665</f>
        <v>1685</v>
      </c>
      <c r="H53" s="124" t="s">
        <v>4488</v>
      </c>
      <c r="I53" s="679">
        <f t="shared" si="0"/>
        <v>1815082</v>
      </c>
      <c r="J53" s="679">
        <f t="shared" si="1"/>
        <v>3630164</v>
      </c>
      <c r="L53"/>
    </row>
    <row r="54" spans="2:12" s="2" customFormat="1" ht="31.5" customHeight="1" x14ac:dyDescent="0.25">
      <c r="B54" s="129">
        <v>44</v>
      </c>
      <c r="C54" s="68" t="s">
        <v>4438</v>
      </c>
      <c r="D54" s="66" t="s">
        <v>101</v>
      </c>
      <c r="E54" s="672">
        <f>+'SANTO DOMINGO ESTE'!E671</f>
        <v>2</v>
      </c>
      <c r="F54" s="71" t="s">
        <v>7839</v>
      </c>
      <c r="G54" s="680">
        <f>+'SANTO DOMINGO ESTE'!G671</f>
        <v>2053</v>
      </c>
      <c r="H54" s="124" t="s">
        <v>4488</v>
      </c>
      <c r="I54" s="679">
        <f t="shared" si="0"/>
        <v>2211491.5999999996</v>
      </c>
      <c r="J54" s="679">
        <f t="shared" si="1"/>
        <v>4422983.1999999993</v>
      </c>
      <c r="K54" s="125"/>
      <c r="L54"/>
    </row>
    <row r="55" spans="2:12" s="2" customFormat="1" ht="31.5" customHeight="1" x14ac:dyDescent="0.25">
      <c r="B55" s="129">
        <v>45</v>
      </c>
      <c r="C55" s="68" t="s">
        <v>4536</v>
      </c>
      <c r="D55" s="66" t="s">
        <v>101</v>
      </c>
      <c r="E55" s="672">
        <f>+'SANTO DOMINGO ESTE'!E678</f>
        <v>4</v>
      </c>
      <c r="F55" s="71" t="s">
        <v>7839</v>
      </c>
      <c r="G55" s="680">
        <f>+'SANTO DOMINGO ESTE'!G678</f>
        <v>3141</v>
      </c>
      <c r="H55" s="124" t="s">
        <v>4488</v>
      </c>
      <c r="I55" s="679">
        <f t="shared" si="0"/>
        <v>3383485.2</v>
      </c>
      <c r="J55" s="679">
        <f t="shared" si="1"/>
        <v>6766970.4000000004</v>
      </c>
      <c r="L55"/>
    </row>
    <row r="56" spans="2:12" s="2" customFormat="1" ht="31.5" customHeight="1" x14ac:dyDescent="0.25">
      <c r="B56" s="129">
        <v>46</v>
      </c>
      <c r="C56" s="68" t="s">
        <v>4426</v>
      </c>
      <c r="D56" s="66" t="s">
        <v>101</v>
      </c>
      <c r="E56" s="672">
        <f>+'SANTO DOMINGO ESTE'!E686</f>
        <v>4</v>
      </c>
      <c r="F56" s="71" t="s">
        <v>7839</v>
      </c>
      <c r="G56" s="680">
        <f>+'SANTO DOMINGO ESTE'!G686</f>
        <v>4342</v>
      </c>
      <c r="H56" s="124" t="s">
        <v>4488</v>
      </c>
      <c r="I56" s="679">
        <f t="shared" si="0"/>
        <v>4677202.4000000004</v>
      </c>
      <c r="J56" s="679">
        <f t="shared" si="1"/>
        <v>9354404.8000000007</v>
      </c>
      <c r="K56" s="125"/>
      <c r="L56"/>
    </row>
    <row r="57" spans="2:12" s="2" customFormat="1" ht="31.5" customHeight="1" x14ac:dyDescent="0.25">
      <c r="B57" s="129">
        <v>47</v>
      </c>
      <c r="C57" s="68" t="s">
        <v>4788</v>
      </c>
      <c r="D57" s="66" t="s">
        <v>101</v>
      </c>
      <c r="E57" s="672">
        <f>+'SANTO DOMINGO ESTE'!E700</f>
        <v>10</v>
      </c>
      <c r="F57" s="71" t="s">
        <v>7839</v>
      </c>
      <c r="G57" s="680">
        <f>+'SANTO DOMINGO ESTE'!G700</f>
        <v>2441</v>
      </c>
      <c r="H57" s="124" t="s">
        <v>7840</v>
      </c>
      <c r="I57" s="679">
        <f t="shared" si="0"/>
        <v>2629445.2000000002</v>
      </c>
      <c r="J57" s="679">
        <f t="shared" si="1"/>
        <v>5258890.4000000004</v>
      </c>
      <c r="L57"/>
    </row>
    <row r="58" spans="2:12" s="2" customFormat="1" ht="31.5" customHeight="1" x14ac:dyDescent="0.25">
      <c r="B58" s="129">
        <v>48</v>
      </c>
      <c r="C58" s="68" t="s">
        <v>4980</v>
      </c>
      <c r="D58" s="66" t="s">
        <v>101</v>
      </c>
      <c r="E58" s="672">
        <f>+'SANTO DOMINGO ESTE'!E712</f>
        <v>8</v>
      </c>
      <c r="F58" s="71" t="s">
        <v>7839</v>
      </c>
      <c r="G58" s="680">
        <f>+'SANTO DOMINGO ESTE'!G712</f>
        <v>6586</v>
      </c>
      <c r="H58" s="124" t="s">
        <v>4824</v>
      </c>
      <c r="I58" s="679">
        <f t="shared" si="0"/>
        <v>7094439.1999999993</v>
      </c>
      <c r="J58" s="679">
        <f t="shared" si="1"/>
        <v>14188878.399999999</v>
      </c>
      <c r="K58" s="125"/>
      <c r="L58"/>
    </row>
    <row r="59" spans="2:12" s="2" customFormat="1" ht="31.5" customHeight="1" x14ac:dyDescent="0.25">
      <c r="B59" s="129">
        <v>49</v>
      </c>
      <c r="C59" s="68" t="s">
        <v>4814</v>
      </c>
      <c r="D59" s="66" t="s">
        <v>101</v>
      </c>
      <c r="E59" s="672">
        <f>+'SANTO DOMINGO ESTE'!E719</f>
        <v>3</v>
      </c>
      <c r="F59" s="71" t="s">
        <v>7839</v>
      </c>
      <c r="G59" s="680">
        <f>+'SANTO DOMINGO ESTE'!G719</f>
        <v>2699</v>
      </c>
      <c r="H59" s="124" t="s">
        <v>7965</v>
      </c>
      <c r="I59" s="679">
        <f t="shared" si="0"/>
        <v>2907362.8</v>
      </c>
      <c r="J59" s="679">
        <f t="shared" si="1"/>
        <v>5814725.5999999996</v>
      </c>
      <c r="K59" s="125"/>
      <c r="L59"/>
    </row>
    <row r="60" spans="2:12" s="2" customFormat="1" ht="31.5" customHeight="1" x14ac:dyDescent="0.25">
      <c r="B60" s="129">
        <v>50</v>
      </c>
      <c r="C60" s="68" t="s">
        <v>4842</v>
      </c>
      <c r="D60" s="66" t="s">
        <v>101</v>
      </c>
      <c r="E60" s="672">
        <f>+'SANTO DOMINGO ESTE'!E726</f>
        <v>3</v>
      </c>
      <c r="F60" s="71" t="s">
        <v>7839</v>
      </c>
      <c r="G60" s="680">
        <f>+'SANTO DOMINGO ESTE'!G726</f>
        <v>2645</v>
      </c>
      <c r="H60" s="124" t="s">
        <v>7965</v>
      </c>
      <c r="I60" s="679">
        <f t="shared" si="0"/>
        <v>2849194</v>
      </c>
      <c r="J60" s="679">
        <f t="shared" si="1"/>
        <v>5698388</v>
      </c>
      <c r="K60" s="125"/>
      <c r="L60"/>
    </row>
    <row r="61" spans="2:12" s="2" customFormat="1" ht="31.5" customHeight="1" x14ac:dyDescent="0.25">
      <c r="B61" s="129">
        <v>51</v>
      </c>
      <c r="C61" s="68" t="s">
        <v>4519</v>
      </c>
      <c r="D61" s="66" t="s">
        <v>101</v>
      </c>
      <c r="E61" s="672">
        <f>+'SANTO DOMINGO ESTE'!E737</f>
        <v>7</v>
      </c>
      <c r="F61" s="71" t="s">
        <v>7839</v>
      </c>
      <c r="G61" s="680">
        <f>+'SANTO DOMINGO ESTE'!G737</f>
        <v>4602</v>
      </c>
      <c r="H61" s="124" t="s">
        <v>4488</v>
      </c>
      <c r="I61" s="679">
        <f t="shared" si="0"/>
        <v>4957274.4000000004</v>
      </c>
      <c r="J61" s="679">
        <f t="shared" si="1"/>
        <v>9914548.8000000007</v>
      </c>
      <c r="K61" s="125"/>
      <c r="L61"/>
    </row>
    <row r="62" spans="2:12" s="2" customFormat="1" ht="31.5" customHeight="1" x14ac:dyDescent="0.25">
      <c r="B62" s="129">
        <v>52</v>
      </c>
      <c r="C62" s="68" t="s">
        <v>4435</v>
      </c>
      <c r="D62" s="66" t="s">
        <v>101</v>
      </c>
      <c r="E62" s="672">
        <f>+'SANTO DOMINGO ESTE'!E749</f>
        <v>8</v>
      </c>
      <c r="F62" s="71" t="s">
        <v>7839</v>
      </c>
      <c r="G62" s="680">
        <f>+'SANTO DOMINGO ESTE'!G749</f>
        <v>5538</v>
      </c>
      <c r="H62" s="124" t="s">
        <v>4488</v>
      </c>
      <c r="I62" s="679">
        <f t="shared" si="0"/>
        <v>5965533.5999999996</v>
      </c>
      <c r="J62" s="679">
        <f t="shared" si="1"/>
        <v>11931067.199999999</v>
      </c>
      <c r="L62"/>
    </row>
    <row r="63" spans="2:12" s="2" customFormat="1" ht="31.5" customHeight="1" x14ac:dyDescent="0.25">
      <c r="B63" s="129">
        <v>53</v>
      </c>
      <c r="C63" s="68" t="s">
        <v>4479</v>
      </c>
      <c r="D63" s="66" t="s">
        <v>101</v>
      </c>
      <c r="E63" s="672">
        <f>+'SANTO DOMINGO ESTE'!E758</f>
        <v>5</v>
      </c>
      <c r="F63" s="71" t="s">
        <v>7839</v>
      </c>
      <c r="G63" s="680">
        <f>+'SANTO DOMINGO ESTE'!G758</f>
        <v>3709</v>
      </c>
      <c r="H63" s="124" t="s">
        <v>4488</v>
      </c>
      <c r="I63" s="679">
        <f t="shared" si="0"/>
        <v>3995334.8</v>
      </c>
      <c r="J63" s="679">
        <f t="shared" si="1"/>
        <v>7990669.5999999996</v>
      </c>
      <c r="L63"/>
    </row>
    <row r="64" spans="2:12" s="2" customFormat="1" ht="31.5" customHeight="1" x14ac:dyDescent="0.25">
      <c r="B64" s="129">
        <v>54</v>
      </c>
      <c r="C64" s="68" t="s">
        <v>4801</v>
      </c>
      <c r="D64" s="66" t="s">
        <v>101</v>
      </c>
      <c r="E64" s="672">
        <f>+'SANTO DOMINGO ESTE'!E767</f>
        <v>5</v>
      </c>
      <c r="F64" s="71" t="s">
        <v>7839</v>
      </c>
      <c r="G64" s="680">
        <f>+'SANTO DOMINGO ESTE'!G767</f>
        <v>3283</v>
      </c>
      <c r="H64" s="124" t="s">
        <v>7840</v>
      </c>
      <c r="I64" s="679">
        <f t="shared" si="0"/>
        <v>3536447.5999999996</v>
      </c>
      <c r="J64" s="679">
        <f t="shared" si="1"/>
        <v>7072895.1999999993</v>
      </c>
      <c r="K64" s="126"/>
      <c r="L64"/>
    </row>
    <row r="65" spans="2:12" s="2" customFormat="1" ht="31.5" customHeight="1" x14ac:dyDescent="0.25">
      <c r="B65" s="129">
        <v>55</v>
      </c>
      <c r="C65" s="68" t="s">
        <v>7554</v>
      </c>
      <c r="D65" s="66" t="s">
        <v>101</v>
      </c>
      <c r="E65" s="672">
        <f>+'SANTO DOMINGO ESTE'!E783</f>
        <v>12</v>
      </c>
      <c r="F65" s="71" t="s">
        <v>7839</v>
      </c>
      <c r="G65" s="680">
        <f>+'SANTO DOMINGO ESTE'!G783</f>
        <v>2580</v>
      </c>
      <c r="H65" s="124" t="s">
        <v>7535</v>
      </c>
      <c r="I65" s="679">
        <f t="shared" si="0"/>
        <v>2779176</v>
      </c>
      <c r="J65" s="679">
        <f t="shared" si="1"/>
        <v>5558352</v>
      </c>
      <c r="L65"/>
    </row>
    <row r="66" spans="2:12" s="2" customFormat="1" ht="31.5" customHeight="1" x14ac:dyDescent="0.25">
      <c r="B66" s="129">
        <v>56</v>
      </c>
      <c r="C66" s="68" t="s">
        <v>7543</v>
      </c>
      <c r="D66" s="66" t="s">
        <v>101</v>
      </c>
      <c r="E66" s="672">
        <f>+'SANTO DOMINGO ESTE'!E794</f>
        <v>7</v>
      </c>
      <c r="F66" s="71" t="s">
        <v>7839</v>
      </c>
      <c r="G66" s="680">
        <f>+'SANTO DOMINGO ESTE'!G794</f>
        <v>687</v>
      </c>
      <c r="H66" s="124" t="s">
        <v>49</v>
      </c>
      <c r="I66" s="679">
        <f t="shared" si="0"/>
        <v>740036.39999999991</v>
      </c>
      <c r="J66" s="679">
        <f t="shared" si="1"/>
        <v>1480072.7999999998</v>
      </c>
      <c r="K66" s="125"/>
      <c r="L66"/>
    </row>
    <row r="67" spans="2:12" s="2" customFormat="1" ht="31.5" customHeight="1" x14ac:dyDescent="0.25">
      <c r="B67" s="129">
        <v>57</v>
      </c>
      <c r="C67" s="68" t="s">
        <v>7506</v>
      </c>
      <c r="D67" s="66" t="s">
        <v>101</v>
      </c>
      <c r="E67" s="672">
        <f>+'SANTO DOMINGO ESTE'!E801</f>
        <v>3</v>
      </c>
      <c r="F67" s="71" t="s">
        <v>7839</v>
      </c>
      <c r="G67" s="680">
        <f>+'SANTO DOMINGO ESTE'!G801</f>
        <v>1122</v>
      </c>
      <c r="H67" s="124" t="s">
        <v>49</v>
      </c>
      <c r="I67" s="679">
        <f t="shared" si="0"/>
        <v>1208618.3999999999</v>
      </c>
      <c r="J67" s="679">
        <f t="shared" si="1"/>
        <v>2417236.7999999998</v>
      </c>
      <c r="L67"/>
    </row>
    <row r="68" spans="2:12" s="2" customFormat="1" ht="31.5" customHeight="1" x14ac:dyDescent="0.25">
      <c r="B68" s="129">
        <v>58</v>
      </c>
      <c r="C68" s="68" t="s">
        <v>7490</v>
      </c>
      <c r="D68" s="66" t="s">
        <v>101</v>
      </c>
      <c r="E68" s="672">
        <f>+'SANTO DOMINGO ESTE'!E808</f>
        <v>3</v>
      </c>
      <c r="F68" s="71" t="s">
        <v>7839</v>
      </c>
      <c r="G68" s="680">
        <f>+'SANTO DOMINGO ESTE'!G808</f>
        <v>831</v>
      </c>
      <c r="H68" s="124" t="s">
        <v>49</v>
      </c>
      <c r="I68" s="679">
        <f t="shared" si="0"/>
        <v>895153.2</v>
      </c>
      <c r="J68" s="679">
        <f t="shared" si="1"/>
        <v>1790306.4</v>
      </c>
      <c r="K68" s="125"/>
      <c r="L68"/>
    </row>
    <row r="69" spans="2:12" s="2" customFormat="1" ht="31.5" customHeight="1" x14ac:dyDescent="0.25">
      <c r="B69" s="129">
        <v>59</v>
      </c>
      <c r="C69" s="68" t="s">
        <v>7571</v>
      </c>
      <c r="D69" s="66" t="s">
        <v>101</v>
      </c>
      <c r="E69" s="672">
        <f>+'SANTO DOMINGO ESTE'!E831</f>
        <v>19</v>
      </c>
      <c r="F69" s="71" t="s">
        <v>7839</v>
      </c>
      <c r="G69" s="680">
        <f>+'SANTO DOMINGO ESTE'!G831</f>
        <v>3203</v>
      </c>
      <c r="H69" s="124" t="s">
        <v>7535</v>
      </c>
      <c r="I69" s="679">
        <f t="shared" si="0"/>
        <v>3450271.5999999996</v>
      </c>
      <c r="J69" s="679">
        <f t="shared" si="1"/>
        <v>6900543.1999999993</v>
      </c>
      <c r="K69" s="126"/>
      <c r="L69"/>
    </row>
    <row r="70" spans="2:12" s="2" customFormat="1" ht="31.5" customHeight="1" x14ac:dyDescent="0.25">
      <c r="B70" s="129">
        <v>60</v>
      </c>
      <c r="C70" s="68" t="s">
        <v>7455</v>
      </c>
      <c r="D70" s="66" t="s">
        <v>101</v>
      </c>
      <c r="E70" s="672">
        <f>+'SANTO DOMINGO ESTE'!E846</f>
        <v>11</v>
      </c>
      <c r="F70" s="71" t="s">
        <v>7839</v>
      </c>
      <c r="G70" s="680">
        <f>+'SANTO DOMINGO ESTE'!G846</f>
        <v>3878</v>
      </c>
      <c r="H70" s="124" t="s">
        <v>49</v>
      </c>
      <c r="I70" s="679">
        <f t="shared" si="0"/>
        <v>4177381.5999999996</v>
      </c>
      <c r="J70" s="679">
        <f t="shared" si="1"/>
        <v>8354763.1999999993</v>
      </c>
      <c r="K70" s="125"/>
      <c r="L70"/>
    </row>
    <row r="71" spans="2:12" s="2" customFormat="1" ht="31.5" customHeight="1" thickBot="1" x14ac:dyDescent="0.3">
      <c r="B71" s="129">
        <v>61</v>
      </c>
      <c r="C71" s="105" t="s">
        <v>7479</v>
      </c>
      <c r="D71" s="73" t="s">
        <v>101</v>
      </c>
      <c r="E71" s="673">
        <f>+'SANTO DOMINGO ESTE'!E858</f>
        <v>8</v>
      </c>
      <c r="F71" s="107" t="s">
        <v>7839</v>
      </c>
      <c r="G71" s="108">
        <f>+'SANTO DOMINGO ESTE'!G858</f>
        <v>925</v>
      </c>
      <c r="H71" s="124" t="s">
        <v>49</v>
      </c>
      <c r="I71" s="679">
        <f t="shared" si="0"/>
        <v>996410</v>
      </c>
      <c r="J71" s="679">
        <f t="shared" si="1"/>
        <v>1992820</v>
      </c>
      <c r="L71"/>
    </row>
    <row r="72" spans="2:12" s="2" customFormat="1" ht="31.5" customHeight="1" thickBot="1" x14ac:dyDescent="0.3">
      <c r="B72" s="127">
        <f>+COUNTA(B11:B71)</f>
        <v>61</v>
      </c>
      <c r="C72" s="221"/>
      <c r="D72" s="75" t="s">
        <v>7841</v>
      </c>
      <c r="E72" s="674">
        <f>SUM(E11:E71)</f>
        <v>591</v>
      </c>
      <c r="F72" s="76"/>
      <c r="G72" s="681">
        <f>SUM(G11:G71)</f>
        <v>319794</v>
      </c>
      <c r="H72" s="682"/>
      <c r="I72" s="683">
        <f>SUM(I11:I71)</f>
        <v>344482096.80000001</v>
      </c>
      <c r="J72" s="683">
        <f>SUM(J11:J71)</f>
        <v>688964193.60000002</v>
      </c>
      <c r="L72"/>
    </row>
    <row r="73" spans="2:12" s="2" customFormat="1" ht="30.75" customHeight="1" thickBot="1" x14ac:dyDescent="0.3">
      <c r="C73" s="182"/>
      <c r="D73" s="28"/>
      <c r="E73" s="167"/>
      <c r="F73" s="54"/>
      <c r="G73" s="167"/>
      <c r="H73" s="28"/>
      <c r="I73" s="171"/>
      <c r="J73" s="171"/>
      <c r="L73"/>
    </row>
    <row r="74" spans="2:12" s="2" customFormat="1" ht="39" thickBot="1" x14ac:dyDescent="0.3">
      <c r="B74" s="78" t="s">
        <v>7837</v>
      </c>
      <c r="C74" s="79" t="s">
        <v>8</v>
      </c>
      <c r="D74" s="80" t="s">
        <v>7</v>
      </c>
      <c r="E74" s="684" t="s">
        <v>7825</v>
      </c>
      <c r="F74" s="81" t="s">
        <v>7832</v>
      </c>
      <c r="G74" s="688" t="s">
        <v>4</v>
      </c>
      <c r="H74" s="689" t="s">
        <v>7838</v>
      </c>
      <c r="I74" s="695" t="s">
        <v>10016</v>
      </c>
      <c r="J74" s="695" t="s">
        <v>10017</v>
      </c>
      <c r="L74"/>
    </row>
    <row r="75" spans="2:12" s="2" customFormat="1" ht="30.75" customHeight="1" x14ac:dyDescent="0.25">
      <c r="B75" s="82">
        <v>1</v>
      </c>
      <c r="C75" s="83" t="s">
        <v>6494</v>
      </c>
      <c r="D75" s="84" t="s">
        <v>17</v>
      </c>
      <c r="E75" s="685">
        <f>+'SANTO DOMINGO OESTE'!E36</f>
        <v>12</v>
      </c>
      <c r="F75" s="86" t="s">
        <v>7842</v>
      </c>
      <c r="G75" s="690">
        <f>+'SANTO DOMINGO OESTE'!G36</f>
        <v>9407</v>
      </c>
      <c r="H75" s="87" t="s">
        <v>6928</v>
      </c>
      <c r="I75" s="679">
        <f t="shared" ref="I75:I97" si="2">G75*120*4.5+G75*79*6.8</f>
        <v>10133220.399999999</v>
      </c>
      <c r="J75" s="679">
        <f t="shared" ref="J75:J97" si="3">I75*2</f>
        <v>20266440.799999997</v>
      </c>
      <c r="L75"/>
    </row>
    <row r="76" spans="2:12" s="2" customFormat="1" ht="30.75" customHeight="1" x14ac:dyDescent="0.25">
      <c r="B76" s="82">
        <v>2</v>
      </c>
      <c r="C76" s="68" t="s">
        <v>6488</v>
      </c>
      <c r="D76" s="84" t="s">
        <v>17</v>
      </c>
      <c r="E76" s="672">
        <f>+'SANTO DOMINGO OESTE'!E51</f>
        <v>11</v>
      </c>
      <c r="F76" s="71" t="s">
        <v>7842</v>
      </c>
      <c r="G76" s="680">
        <f>+'SANTO DOMINGO OESTE'!G51</f>
        <v>8246</v>
      </c>
      <c r="H76" s="87" t="s">
        <v>6928</v>
      </c>
      <c r="I76" s="679">
        <f t="shared" si="2"/>
        <v>8882591.1999999993</v>
      </c>
      <c r="J76" s="679">
        <f t="shared" si="3"/>
        <v>17765182.399999999</v>
      </c>
      <c r="L76"/>
    </row>
    <row r="77" spans="2:12" s="2" customFormat="1" ht="30.75" customHeight="1" x14ac:dyDescent="0.25">
      <c r="B77" s="82">
        <v>3</v>
      </c>
      <c r="C77" s="68" t="s">
        <v>6477</v>
      </c>
      <c r="D77" s="84" t="s">
        <v>17</v>
      </c>
      <c r="E77" s="672">
        <f>+'SANTO DOMINGO OESTE'!E66</f>
        <v>11</v>
      </c>
      <c r="F77" s="71" t="s">
        <v>7842</v>
      </c>
      <c r="G77" s="680">
        <f>+'SANTO DOMINGO OESTE'!G66</f>
        <v>8587</v>
      </c>
      <c r="H77" s="87" t="s">
        <v>6928</v>
      </c>
      <c r="I77" s="679">
        <f t="shared" si="2"/>
        <v>9249916.3999999985</v>
      </c>
      <c r="J77" s="679">
        <f t="shared" si="3"/>
        <v>18499832.799999997</v>
      </c>
      <c r="L77"/>
    </row>
    <row r="78" spans="2:12" s="2" customFormat="1" ht="30.75" customHeight="1" x14ac:dyDescent="0.25">
      <c r="B78" s="82">
        <v>4</v>
      </c>
      <c r="C78" s="68" t="s">
        <v>6480</v>
      </c>
      <c r="D78" s="84" t="s">
        <v>17</v>
      </c>
      <c r="E78" s="672">
        <f>+'SANTO DOMINGO OESTE'!E74</f>
        <v>4</v>
      </c>
      <c r="F78" s="71" t="s">
        <v>7842</v>
      </c>
      <c r="G78" s="680">
        <f>+'SANTO DOMINGO OESTE'!G74</f>
        <v>4105</v>
      </c>
      <c r="H78" s="87" t="s">
        <v>6928</v>
      </c>
      <c r="I78" s="679">
        <f t="shared" si="2"/>
        <v>4421906</v>
      </c>
      <c r="J78" s="679">
        <f t="shared" si="3"/>
        <v>8843812</v>
      </c>
      <c r="L78"/>
    </row>
    <row r="79" spans="2:12" s="2" customFormat="1" ht="30.75" customHeight="1" x14ac:dyDescent="0.25">
      <c r="B79" s="82">
        <v>5</v>
      </c>
      <c r="C79" s="68" t="s">
        <v>6491</v>
      </c>
      <c r="D79" s="84" t="s">
        <v>17</v>
      </c>
      <c r="E79" s="672">
        <f>+'SANTO DOMINGO OESTE'!E85</f>
        <v>7</v>
      </c>
      <c r="F79" s="71" t="s">
        <v>7842</v>
      </c>
      <c r="G79" s="680">
        <f>+'SANTO DOMINGO OESTE'!G85</f>
        <v>6166</v>
      </c>
      <c r="H79" s="87" t="s">
        <v>6928</v>
      </c>
      <c r="I79" s="679">
        <f t="shared" si="2"/>
        <v>6642015.1999999993</v>
      </c>
      <c r="J79" s="679">
        <f t="shared" si="3"/>
        <v>13284030.399999999</v>
      </c>
      <c r="L79"/>
    </row>
    <row r="80" spans="2:12" s="2" customFormat="1" ht="30.75" customHeight="1" x14ac:dyDescent="0.25">
      <c r="B80" s="82">
        <v>6</v>
      </c>
      <c r="C80" s="68" t="s">
        <v>6569</v>
      </c>
      <c r="D80" s="84" t="s">
        <v>17</v>
      </c>
      <c r="E80" s="672">
        <f>+'SANTO DOMINGO OESTE'!E97</f>
        <v>8</v>
      </c>
      <c r="F80" s="71" t="s">
        <v>7842</v>
      </c>
      <c r="G80" s="680">
        <f>+'SANTO DOMINGO OESTE'!G97</f>
        <v>3913</v>
      </c>
      <c r="H80" s="87" t="s">
        <v>6928</v>
      </c>
      <c r="I80" s="679">
        <f t="shared" si="2"/>
        <v>4215083.5999999996</v>
      </c>
      <c r="J80" s="679">
        <f t="shared" si="3"/>
        <v>8430167.1999999993</v>
      </c>
      <c r="L80"/>
    </row>
    <row r="81" spans="2:12" s="2" customFormat="1" ht="30.75" customHeight="1" x14ac:dyDescent="0.25">
      <c r="B81" s="82">
        <v>7</v>
      </c>
      <c r="C81" s="68" t="s">
        <v>6473</v>
      </c>
      <c r="D81" s="84" t="s">
        <v>17</v>
      </c>
      <c r="E81" s="672">
        <f>+'SANTO DOMINGO OESTE'!E117</f>
        <v>16</v>
      </c>
      <c r="F81" s="71" t="s">
        <v>7842</v>
      </c>
      <c r="G81" s="680">
        <f>+'SANTO DOMINGO OESTE'!G117</f>
        <v>6269</v>
      </c>
      <c r="H81" s="87" t="s">
        <v>6928</v>
      </c>
      <c r="I81" s="679">
        <f t="shared" si="2"/>
        <v>6752966.7999999998</v>
      </c>
      <c r="J81" s="679">
        <f t="shared" si="3"/>
        <v>13505933.6</v>
      </c>
      <c r="L81"/>
    </row>
    <row r="82" spans="2:12" s="2" customFormat="1" ht="30.75" customHeight="1" x14ac:dyDescent="0.25">
      <c r="B82" s="82">
        <v>8</v>
      </c>
      <c r="C82" s="68" t="s">
        <v>6483</v>
      </c>
      <c r="D82" s="84" t="s">
        <v>17</v>
      </c>
      <c r="E82" s="672">
        <f>+'SANTO DOMINGO OESTE'!E137</f>
        <v>16</v>
      </c>
      <c r="F82" s="71" t="s">
        <v>7842</v>
      </c>
      <c r="G82" s="680">
        <f>+'SANTO DOMINGO OESTE'!G137</f>
        <v>8636</v>
      </c>
      <c r="H82" s="87" t="s">
        <v>6928</v>
      </c>
      <c r="I82" s="679">
        <f t="shared" si="2"/>
        <v>9302699.1999999993</v>
      </c>
      <c r="J82" s="679">
        <f t="shared" si="3"/>
        <v>18605398.399999999</v>
      </c>
      <c r="L82"/>
    </row>
    <row r="83" spans="2:12" s="2" customFormat="1" ht="30.75" customHeight="1" x14ac:dyDescent="0.25">
      <c r="B83" s="82">
        <v>9</v>
      </c>
      <c r="C83" s="68" t="s">
        <v>6796</v>
      </c>
      <c r="D83" s="84" t="s">
        <v>17</v>
      </c>
      <c r="E83" s="672">
        <f>+'SANTO DOMINGO OESTE'!E145</f>
        <v>4</v>
      </c>
      <c r="F83" s="71" t="s">
        <v>7842</v>
      </c>
      <c r="G83" s="680">
        <f>+'SANTO DOMINGO OESTE'!G145</f>
        <v>4755</v>
      </c>
      <c r="H83" s="87" t="s">
        <v>7840</v>
      </c>
      <c r="I83" s="679">
        <f t="shared" si="2"/>
        <v>5122086</v>
      </c>
      <c r="J83" s="679">
        <f t="shared" si="3"/>
        <v>10244172</v>
      </c>
      <c r="L83"/>
    </row>
    <row r="84" spans="2:12" s="2" customFormat="1" ht="30.75" customHeight="1" x14ac:dyDescent="0.25">
      <c r="B84" s="82">
        <v>10</v>
      </c>
      <c r="C84" s="68" t="s">
        <v>6857</v>
      </c>
      <c r="D84" s="84" t="s">
        <v>17</v>
      </c>
      <c r="E84" s="672">
        <f>+'SANTO DOMINGO OESTE'!E159</f>
        <v>10</v>
      </c>
      <c r="F84" s="71" t="s">
        <v>7842</v>
      </c>
      <c r="G84" s="680">
        <f>+'SANTO DOMINGO OESTE'!G159</f>
        <v>6033</v>
      </c>
      <c r="H84" s="87" t="s">
        <v>6877</v>
      </c>
      <c r="I84" s="679">
        <f t="shared" si="2"/>
        <v>6498747.5999999996</v>
      </c>
      <c r="J84" s="679">
        <f t="shared" si="3"/>
        <v>12997495.199999999</v>
      </c>
      <c r="L84"/>
    </row>
    <row r="85" spans="2:12" s="2" customFormat="1" ht="30.75" customHeight="1" x14ac:dyDescent="0.25">
      <c r="B85" s="82">
        <v>11</v>
      </c>
      <c r="C85" s="68" t="s">
        <v>44</v>
      </c>
      <c r="D85" s="84" t="s">
        <v>17</v>
      </c>
      <c r="E85" s="672">
        <f>+'SANTO DOMINGO OESTE'!E171</f>
        <v>8</v>
      </c>
      <c r="F85" s="71" t="s">
        <v>7842</v>
      </c>
      <c r="G85" s="680">
        <f>+'SANTO DOMINGO OESTE'!G171</f>
        <v>6892</v>
      </c>
      <c r="H85" s="87" t="s">
        <v>6877</v>
      </c>
      <c r="I85" s="679">
        <f t="shared" si="2"/>
        <v>7424062.4000000004</v>
      </c>
      <c r="J85" s="679">
        <f t="shared" si="3"/>
        <v>14848124.800000001</v>
      </c>
      <c r="L85"/>
    </row>
    <row r="86" spans="2:12" s="2" customFormat="1" ht="30.75" customHeight="1" x14ac:dyDescent="0.25">
      <c r="B86" s="82">
        <v>12</v>
      </c>
      <c r="C86" s="68" t="s">
        <v>6869</v>
      </c>
      <c r="D86" s="84" t="s">
        <v>17</v>
      </c>
      <c r="E86" s="672">
        <f>+'SANTO DOMINGO OESTE'!E183</f>
        <v>8</v>
      </c>
      <c r="F86" s="71" t="s">
        <v>7842</v>
      </c>
      <c r="G86" s="680">
        <f>+'SANTO DOMINGO OESTE'!G183</f>
        <v>6030</v>
      </c>
      <c r="H86" s="87" t="s">
        <v>6877</v>
      </c>
      <c r="I86" s="679">
        <f t="shared" si="2"/>
        <v>6495516</v>
      </c>
      <c r="J86" s="679">
        <f t="shared" si="3"/>
        <v>12991032</v>
      </c>
      <c r="L86"/>
    </row>
    <row r="87" spans="2:12" s="2" customFormat="1" ht="30.75" customHeight="1" x14ac:dyDescent="0.25">
      <c r="B87" s="82">
        <v>13</v>
      </c>
      <c r="C87" s="68" t="s">
        <v>6894</v>
      </c>
      <c r="D87" s="84" t="s">
        <v>17</v>
      </c>
      <c r="E87" s="686">
        <f>+'SANTO DOMINGO OESTE'!E193</f>
        <v>6</v>
      </c>
      <c r="F87" s="71" t="s">
        <v>7842</v>
      </c>
      <c r="G87" s="680">
        <f>+'SANTO DOMINGO OESTE'!G193</f>
        <v>4331</v>
      </c>
      <c r="H87" s="87" t="s">
        <v>6877</v>
      </c>
      <c r="I87" s="679">
        <f t="shared" si="2"/>
        <v>4665353.1999999993</v>
      </c>
      <c r="J87" s="679">
        <f t="shared" si="3"/>
        <v>9330706.3999999985</v>
      </c>
      <c r="L87"/>
    </row>
    <row r="88" spans="2:12" s="2" customFormat="1" ht="30.75" customHeight="1" x14ac:dyDescent="0.25">
      <c r="B88" s="82">
        <v>14</v>
      </c>
      <c r="C88" s="68" t="s">
        <v>6860</v>
      </c>
      <c r="D88" s="84" t="s">
        <v>17</v>
      </c>
      <c r="E88" s="672">
        <f>+'SANTO DOMINGO OESTE'!E211</f>
        <v>14</v>
      </c>
      <c r="F88" s="71" t="s">
        <v>7842</v>
      </c>
      <c r="G88" s="680">
        <f>+'SANTO DOMINGO OESTE'!G211</f>
        <v>8406</v>
      </c>
      <c r="H88" s="87" t="s">
        <v>6877</v>
      </c>
      <c r="I88" s="679">
        <f t="shared" si="2"/>
        <v>9054943.1999999993</v>
      </c>
      <c r="J88" s="679">
        <f t="shared" si="3"/>
        <v>18109886.399999999</v>
      </c>
      <c r="L88"/>
    </row>
    <row r="89" spans="2:12" s="2" customFormat="1" ht="30.75" customHeight="1" x14ac:dyDescent="0.25">
      <c r="B89" s="82">
        <v>15</v>
      </c>
      <c r="C89" s="68" t="s">
        <v>6968</v>
      </c>
      <c r="D89" s="84" t="s">
        <v>17</v>
      </c>
      <c r="E89" s="672">
        <f>+'SANTO DOMINGO OESTE'!E225</f>
        <v>10</v>
      </c>
      <c r="F89" s="71" t="s">
        <v>7842</v>
      </c>
      <c r="G89" s="680">
        <f>+'SANTO DOMINGO OESTE'!G225</f>
        <v>8265</v>
      </c>
      <c r="H89" s="87" t="s">
        <v>6877</v>
      </c>
      <c r="I89" s="679">
        <f t="shared" si="2"/>
        <v>8903058</v>
      </c>
      <c r="J89" s="679">
        <f t="shared" si="3"/>
        <v>17806116</v>
      </c>
      <c r="L89"/>
    </row>
    <row r="90" spans="2:12" s="2" customFormat="1" ht="24" x14ac:dyDescent="0.25">
      <c r="B90" s="82">
        <v>16</v>
      </c>
      <c r="C90" s="68" t="s">
        <v>6582</v>
      </c>
      <c r="D90" s="84" t="s">
        <v>101</v>
      </c>
      <c r="E90" s="672">
        <f>+'SANTO DOMINGO OESTE'!E237</f>
        <v>6</v>
      </c>
      <c r="F90" s="71" t="s">
        <v>7964</v>
      </c>
      <c r="G90" s="680">
        <f>+'SANTO DOMINGO OESTE'!G237</f>
        <v>3674</v>
      </c>
      <c r="H90" s="87" t="s">
        <v>6928</v>
      </c>
      <c r="I90" s="679">
        <f t="shared" si="2"/>
        <v>3957632.8</v>
      </c>
      <c r="J90" s="679">
        <f t="shared" si="3"/>
        <v>7915265.5999999996</v>
      </c>
      <c r="K90"/>
      <c r="L90"/>
    </row>
    <row r="91" spans="2:12" s="2" customFormat="1" ht="24" x14ac:dyDescent="0.25">
      <c r="B91" s="82">
        <v>17</v>
      </c>
      <c r="C91" s="68" t="s">
        <v>6908</v>
      </c>
      <c r="D91" s="84" t="s">
        <v>101</v>
      </c>
      <c r="E91" s="672">
        <f>+'SANTO DOMINGO OESTE'!E243</f>
        <v>2</v>
      </c>
      <c r="F91" s="71" t="s">
        <v>7964</v>
      </c>
      <c r="G91" s="680">
        <f>+'SANTO DOMINGO OESTE'!G243</f>
        <v>2308</v>
      </c>
      <c r="H91" s="87" t="s">
        <v>6877</v>
      </c>
      <c r="I91" s="679">
        <f t="shared" si="2"/>
        <v>2486177.5999999996</v>
      </c>
      <c r="J91" s="679">
        <f t="shared" si="3"/>
        <v>4972355.1999999993</v>
      </c>
      <c r="K91"/>
      <c r="L91"/>
    </row>
    <row r="92" spans="2:12" s="2" customFormat="1" ht="24" x14ac:dyDescent="0.25">
      <c r="B92" s="82">
        <v>18</v>
      </c>
      <c r="C92" s="68" t="s">
        <v>6902</v>
      </c>
      <c r="D92" s="84" t="s">
        <v>101</v>
      </c>
      <c r="E92" s="672">
        <f>+'SANTO DOMINGO OESTE'!E252</f>
        <v>5</v>
      </c>
      <c r="F92" s="71" t="s">
        <v>7964</v>
      </c>
      <c r="G92" s="680">
        <f>+'SANTO DOMINGO OESTE'!G252</f>
        <v>3617</v>
      </c>
      <c r="H92" s="87" t="s">
        <v>6877</v>
      </c>
      <c r="I92" s="679">
        <f t="shared" si="2"/>
        <v>3896232.4</v>
      </c>
      <c r="J92" s="679">
        <f t="shared" si="3"/>
        <v>7792464.7999999998</v>
      </c>
      <c r="K92"/>
      <c r="L92"/>
    </row>
    <row r="93" spans="2:12" s="2" customFormat="1" ht="24" x14ac:dyDescent="0.25">
      <c r="B93" s="82">
        <v>19</v>
      </c>
      <c r="C93" s="68" t="s">
        <v>6963</v>
      </c>
      <c r="D93" s="84" t="s">
        <v>101</v>
      </c>
      <c r="E93" s="672">
        <f>+'SANTO DOMINGO OESTE'!E259</f>
        <v>3</v>
      </c>
      <c r="F93" s="71" t="s">
        <v>7964</v>
      </c>
      <c r="G93" s="680">
        <f>+'SANTO DOMINGO OESTE'!G259</f>
        <v>3206</v>
      </c>
      <c r="H93" s="87" t="s">
        <v>6877</v>
      </c>
      <c r="I93" s="679">
        <f t="shared" si="2"/>
        <v>3453503.2</v>
      </c>
      <c r="J93" s="679">
        <f t="shared" si="3"/>
        <v>6907006.4000000004</v>
      </c>
      <c r="K93"/>
      <c r="L93"/>
    </row>
    <row r="94" spans="2:12" s="2" customFormat="1" ht="24" x14ac:dyDescent="0.25">
      <c r="B94" s="82">
        <v>20</v>
      </c>
      <c r="C94" s="68" t="s">
        <v>6913</v>
      </c>
      <c r="D94" s="84" t="s">
        <v>101</v>
      </c>
      <c r="E94" s="672">
        <f>+'SANTO DOMINGO OESTE'!E264</f>
        <v>1</v>
      </c>
      <c r="F94" s="71" t="s">
        <v>7964</v>
      </c>
      <c r="G94" s="680">
        <f>+'SANTO DOMINGO OESTE'!G264</f>
        <v>910</v>
      </c>
      <c r="H94" s="87" t="s">
        <v>6877</v>
      </c>
      <c r="I94" s="679">
        <f t="shared" si="2"/>
        <v>980252</v>
      </c>
      <c r="J94" s="679">
        <f t="shared" si="3"/>
        <v>1960504</v>
      </c>
      <c r="K94"/>
      <c r="L94"/>
    </row>
    <row r="95" spans="2:12" s="2" customFormat="1" ht="24" x14ac:dyDescent="0.25">
      <c r="B95" s="82">
        <v>21</v>
      </c>
      <c r="C95" s="68" t="s">
        <v>6916</v>
      </c>
      <c r="D95" s="84" t="s">
        <v>101</v>
      </c>
      <c r="E95" s="672">
        <f>+'SANTO DOMINGO OESTE'!E271</f>
        <v>3</v>
      </c>
      <c r="F95" s="71" t="s">
        <v>7964</v>
      </c>
      <c r="G95" s="680">
        <f>+'SANTO DOMINGO OESTE'!G271</f>
        <v>1718</v>
      </c>
      <c r="H95" s="87" t="s">
        <v>6877</v>
      </c>
      <c r="I95" s="679">
        <f t="shared" si="2"/>
        <v>1850629.6</v>
      </c>
      <c r="J95" s="679">
        <f t="shared" si="3"/>
        <v>3701259.2</v>
      </c>
      <c r="K95"/>
      <c r="L95"/>
    </row>
    <row r="96" spans="2:12" s="2" customFormat="1" ht="24" x14ac:dyDescent="0.25">
      <c r="B96" s="82">
        <v>22</v>
      </c>
      <c r="C96" s="68" t="s">
        <v>6863</v>
      </c>
      <c r="D96" s="84" t="s">
        <v>101</v>
      </c>
      <c r="E96" s="672">
        <f>+'SANTO DOMINGO OESTE'!E281</f>
        <v>6</v>
      </c>
      <c r="F96" s="71" t="s">
        <v>7964</v>
      </c>
      <c r="G96" s="680">
        <f>+'SANTO DOMINGO OESTE'!G281</f>
        <v>6461</v>
      </c>
      <c r="H96" s="87" t="s">
        <v>6877</v>
      </c>
      <c r="I96" s="679">
        <f t="shared" si="2"/>
        <v>6959789.1999999993</v>
      </c>
      <c r="J96" s="679">
        <f t="shared" si="3"/>
        <v>13919578.399999999</v>
      </c>
      <c r="K96"/>
      <c r="L96"/>
    </row>
    <row r="97" spans="2:12" s="2" customFormat="1" ht="24.75" thickBot="1" x14ac:dyDescent="0.3">
      <c r="B97" s="82">
        <v>23</v>
      </c>
      <c r="C97" s="92" t="s">
        <v>6958</v>
      </c>
      <c r="D97" s="93" t="s">
        <v>101</v>
      </c>
      <c r="E97" s="687">
        <f>+'SANTO DOMINGO OESTE'!E288</f>
        <v>3</v>
      </c>
      <c r="F97" s="94" t="s">
        <v>7964</v>
      </c>
      <c r="G97" s="691">
        <f>+'SANTO DOMINGO OESTE'!G288</f>
        <v>3007</v>
      </c>
      <c r="H97" s="128" t="s">
        <v>6877</v>
      </c>
      <c r="I97" s="679">
        <f t="shared" si="2"/>
        <v>3239140.4</v>
      </c>
      <c r="J97" s="679">
        <f t="shared" si="3"/>
        <v>6478280.7999999998</v>
      </c>
      <c r="K97"/>
      <c r="L97"/>
    </row>
    <row r="98" spans="2:12" s="2" customFormat="1" ht="30.75" customHeight="1" thickBot="1" x14ac:dyDescent="0.3">
      <c r="B98" s="74">
        <f>+COUNTA(B75:B97)</f>
        <v>23</v>
      </c>
      <c r="C98" s="222"/>
      <c r="D98" s="75" t="s">
        <v>7841</v>
      </c>
      <c r="E98" s="674">
        <f>SUM(E75:E97)</f>
        <v>174</v>
      </c>
      <c r="F98" s="76"/>
      <c r="G98" s="681">
        <f>SUM(G75:G97)</f>
        <v>124942</v>
      </c>
      <c r="H98" s="682"/>
      <c r="I98" s="683">
        <f>SUM(I75:I97)</f>
        <v>134587522.40000001</v>
      </c>
      <c r="J98" s="683">
        <f>SUM(J75:J97)</f>
        <v>269175044.80000001</v>
      </c>
      <c r="K98"/>
      <c r="L98"/>
    </row>
    <row r="99" spans="2:12" s="2" customFormat="1" ht="30.75" customHeight="1" thickBot="1" x14ac:dyDescent="0.3">
      <c r="C99" s="182"/>
      <c r="D99" s="28"/>
      <c r="E99" s="167"/>
      <c r="F99" s="54"/>
      <c r="G99" s="167"/>
      <c r="H99" s="28"/>
      <c r="I99" s="171"/>
      <c r="J99" s="171"/>
      <c r="L99"/>
    </row>
    <row r="100" spans="2:12" s="2" customFormat="1" ht="39" thickBot="1" x14ac:dyDescent="0.3">
      <c r="B100" s="692" t="s">
        <v>7837</v>
      </c>
      <c r="C100" s="670" t="s">
        <v>8</v>
      </c>
      <c r="D100" s="693" t="s">
        <v>7</v>
      </c>
      <c r="E100" s="670" t="s">
        <v>7825</v>
      </c>
      <c r="F100" s="694" t="s">
        <v>7836</v>
      </c>
      <c r="G100" s="675" t="s">
        <v>4</v>
      </c>
      <c r="H100" s="676" t="s">
        <v>7838</v>
      </c>
      <c r="I100" s="695" t="s">
        <v>10016</v>
      </c>
      <c r="J100" s="695" t="s">
        <v>10017</v>
      </c>
      <c r="L100"/>
    </row>
    <row r="101" spans="2:12" s="2" customFormat="1" ht="30.75" customHeight="1" x14ac:dyDescent="0.25">
      <c r="B101" s="672">
        <v>1</v>
      </c>
      <c r="C101" s="696" t="s">
        <v>6614</v>
      </c>
      <c r="D101" s="89" t="s">
        <v>17</v>
      </c>
      <c r="E101" s="671">
        <f>+'DISTRITO NACIONAL'!E32</f>
        <v>7</v>
      </c>
      <c r="F101" s="64" t="s">
        <v>7843</v>
      </c>
      <c r="G101" s="678">
        <f>+'DISTRITO NACIONAL'!G32</f>
        <v>6795</v>
      </c>
      <c r="H101" s="65" t="s">
        <v>7844</v>
      </c>
      <c r="I101" s="679">
        <f t="shared" ref="I101:I123" si="4">G101*120*4.5+G101*79*6.8</f>
        <v>7319574</v>
      </c>
      <c r="J101" s="679">
        <f t="shared" ref="J101:J123" si="5">I101*2</f>
        <v>14639148</v>
      </c>
      <c r="L101"/>
    </row>
    <row r="102" spans="2:12" s="2" customFormat="1" ht="30.75" customHeight="1" x14ac:dyDescent="0.25">
      <c r="B102" s="672">
        <v>2</v>
      </c>
      <c r="C102" s="686" t="s">
        <v>6786</v>
      </c>
      <c r="D102" s="84" t="s">
        <v>17</v>
      </c>
      <c r="E102" s="672">
        <f>+'DISTRITO NACIONAL'!E143</f>
        <v>8</v>
      </c>
      <c r="F102" s="71" t="s">
        <v>7842</v>
      </c>
      <c r="G102" s="680">
        <f>+'DISTRITO NACIONAL'!G143</f>
        <v>6775</v>
      </c>
      <c r="H102" s="87" t="s">
        <v>7840</v>
      </c>
      <c r="I102" s="679">
        <f t="shared" si="4"/>
        <v>7298030</v>
      </c>
      <c r="J102" s="679">
        <f t="shared" si="5"/>
        <v>14596060</v>
      </c>
      <c r="L102"/>
    </row>
    <row r="103" spans="2:12" s="2" customFormat="1" ht="30.75" customHeight="1" x14ac:dyDescent="0.25">
      <c r="B103" s="672">
        <v>3</v>
      </c>
      <c r="C103" s="686" t="s">
        <v>6783</v>
      </c>
      <c r="D103" s="84" t="s">
        <v>17</v>
      </c>
      <c r="E103" s="672">
        <f>+'DISTRITO NACIONAL'!E163</f>
        <v>4</v>
      </c>
      <c r="F103" s="71" t="s">
        <v>7842</v>
      </c>
      <c r="G103" s="680">
        <f>+'DISTRITO NACIONAL'!G163</f>
        <v>2013</v>
      </c>
      <c r="H103" s="87" t="s">
        <v>7840</v>
      </c>
      <c r="I103" s="679">
        <f t="shared" si="4"/>
        <v>2168403.5999999996</v>
      </c>
      <c r="J103" s="679">
        <f t="shared" si="5"/>
        <v>4336807.1999999993</v>
      </c>
      <c r="L103"/>
    </row>
    <row r="104" spans="2:12" s="2" customFormat="1" ht="30.75" customHeight="1" x14ac:dyDescent="0.25">
      <c r="B104" s="672">
        <v>4</v>
      </c>
      <c r="C104" s="686" t="s">
        <v>6791</v>
      </c>
      <c r="D104" s="84" t="s">
        <v>17</v>
      </c>
      <c r="E104" s="672">
        <f>+'DISTRITO NACIONAL'!E155</f>
        <v>8</v>
      </c>
      <c r="F104" s="71" t="s">
        <v>7842</v>
      </c>
      <c r="G104" s="680">
        <f>+'DISTRITO NACIONAL'!G155</f>
        <v>6260</v>
      </c>
      <c r="H104" s="87" t="s">
        <v>7840</v>
      </c>
      <c r="I104" s="679">
        <f t="shared" si="4"/>
        <v>6743272</v>
      </c>
      <c r="J104" s="679">
        <f t="shared" si="5"/>
        <v>13486544</v>
      </c>
      <c r="L104"/>
    </row>
    <row r="105" spans="2:12" s="2" customFormat="1" ht="30.75" customHeight="1" x14ac:dyDescent="0.25">
      <c r="B105" s="672">
        <v>5</v>
      </c>
      <c r="C105" s="686" t="s">
        <v>6734</v>
      </c>
      <c r="D105" s="84" t="s">
        <v>17</v>
      </c>
      <c r="E105" s="672">
        <f>+'DISTRITO NACIONAL'!E131</f>
        <v>7</v>
      </c>
      <c r="F105" s="71" t="s">
        <v>7842</v>
      </c>
      <c r="G105" s="680">
        <f>+'DISTRITO NACIONAL'!G131</f>
        <v>3072</v>
      </c>
      <c r="H105" s="87" t="s">
        <v>7845</v>
      </c>
      <c r="I105" s="679">
        <f t="shared" si="4"/>
        <v>3309158.3999999999</v>
      </c>
      <c r="J105" s="679">
        <f t="shared" si="5"/>
        <v>6618316.7999999998</v>
      </c>
      <c r="L105"/>
    </row>
    <row r="106" spans="2:12" s="2" customFormat="1" ht="30.75" customHeight="1" x14ac:dyDescent="0.25">
      <c r="B106" s="672">
        <v>6</v>
      </c>
      <c r="C106" s="686" t="s">
        <v>6638</v>
      </c>
      <c r="D106" s="66" t="s">
        <v>17</v>
      </c>
      <c r="E106" s="672">
        <f>+'DISTRITO NACIONAL'!E46</f>
        <v>10</v>
      </c>
      <c r="F106" s="71" t="s">
        <v>7843</v>
      </c>
      <c r="G106" s="680">
        <f>+'DISTRITO NACIONAL'!G46</f>
        <v>6382</v>
      </c>
      <c r="H106" s="87" t="s">
        <v>7844</v>
      </c>
      <c r="I106" s="679">
        <f t="shared" si="4"/>
        <v>6874690.4000000004</v>
      </c>
      <c r="J106" s="679">
        <f t="shared" si="5"/>
        <v>13749380.800000001</v>
      </c>
      <c r="L106"/>
    </row>
    <row r="107" spans="2:12" s="2" customFormat="1" ht="30.75" customHeight="1" x14ac:dyDescent="0.25">
      <c r="B107" s="672">
        <v>7</v>
      </c>
      <c r="C107" s="686" t="s">
        <v>6611</v>
      </c>
      <c r="D107" s="66" t="s">
        <v>17</v>
      </c>
      <c r="E107" s="672">
        <f>+'DISTRITO NACIONAL'!E60</f>
        <v>10</v>
      </c>
      <c r="F107" s="71" t="s">
        <v>7843</v>
      </c>
      <c r="G107" s="680">
        <f>+'DISTRITO NACIONAL'!G60</f>
        <v>7825</v>
      </c>
      <c r="H107" s="87" t="s">
        <v>7844</v>
      </c>
      <c r="I107" s="679">
        <f t="shared" si="4"/>
        <v>8429090</v>
      </c>
      <c r="J107" s="679">
        <f t="shared" si="5"/>
        <v>16858180</v>
      </c>
      <c r="L107"/>
    </row>
    <row r="108" spans="2:12" s="2" customFormat="1" ht="30.75" customHeight="1" x14ac:dyDescent="0.25">
      <c r="B108" s="672">
        <v>8</v>
      </c>
      <c r="C108" s="686" t="s">
        <v>6758</v>
      </c>
      <c r="D108" s="84" t="s">
        <v>17</v>
      </c>
      <c r="E108" s="672">
        <f>+'DISTRITO NACIONAL'!E106</f>
        <v>14</v>
      </c>
      <c r="F108" s="71" t="s">
        <v>7842</v>
      </c>
      <c r="G108" s="680">
        <f>+'DISTRITO NACIONAL'!G106</f>
        <v>7631</v>
      </c>
      <c r="H108" s="87" t="s">
        <v>7845</v>
      </c>
      <c r="I108" s="679">
        <f t="shared" si="4"/>
        <v>8220113.1999999993</v>
      </c>
      <c r="J108" s="679">
        <f t="shared" si="5"/>
        <v>16440226.399999999</v>
      </c>
      <c r="L108"/>
    </row>
    <row r="109" spans="2:12" s="2" customFormat="1" ht="30.75" customHeight="1" x14ac:dyDescent="0.25">
      <c r="B109" s="672">
        <v>9</v>
      </c>
      <c r="C109" s="686" t="s">
        <v>6744</v>
      </c>
      <c r="D109" s="84" t="s">
        <v>17</v>
      </c>
      <c r="E109" s="672">
        <f>+'DISTRITO NACIONAL'!E120</f>
        <v>10</v>
      </c>
      <c r="F109" s="71" t="s">
        <v>7842</v>
      </c>
      <c r="G109" s="680">
        <f>+'DISTRITO NACIONAL'!G120</f>
        <v>4001</v>
      </c>
      <c r="H109" s="87" t="s">
        <v>7845</v>
      </c>
      <c r="I109" s="679">
        <f t="shared" si="4"/>
        <v>4309877.1999999993</v>
      </c>
      <c r="J109" s="679">
        <f t="shared" si="5"/>
        <v>8619754.3999999985</v>
      </c>
      <c r="L109"/>
    </row>
    <row r="110" spans="2:12" s="2" customFormat="1" ht="30.75" customHeight="1" x14ac:dyDescent="0.25">
      <c r="B110" s="672">
        <v>10</v>
      </c>
      <c r="C110" s="686" t="s">
        <v>6716</v>
      </c>
      <c r="D110" s="66" t="s">
        <v>17</v>
      </c>
      <c r="E110" s="672">
        <f>+'DISTRITO NACIONAL'!E70</f>
        <v>6</v>
      </c>
      <c r="F110" s="71" t="s">
        <v>7843</v>
      </c>
      <c r="G110" s="680">
        <f>+'DISTRITO NACIONAL'!G70</f>
        <v>4063</v>
      </c>
      <c r="H110" s="87" t="s">
        <v>7844</v>
      </c>
      <c r="I110" s="679">
        <f t="shared" si="4"/>
        <v>4376663.5999999996</v>
      </c>
      <c r="J110" s="679">
        <f t="shared" si="5"/>
        <v>8753327.1999999993</v>
      </c>
      <c r="L110"/>
    </row>
    <row r="111" spans="2:12" s="2" customFormat="1" ht="30.75" customHeight="1" x14ac:dyDescent="0.25">
      <c r="B111" s="672">
        <v>11</v>
      </c>
      <c r="C111" s="686" t="s">
        <v>6681</v>
      </c>
      <c r="D111" s="84" t="s">
        <v>17</v>
      </c>
      <c r="E111" s="672">
        <f>+'DISTRITO NACIONAL'!E88</f>
        <v>14</v>
      </c>
      <c r="F111" s="71" t="s">
        <v>7843</v>
      </c>
      <c r="G111" s="680">
        <f>+'DISTRITO NACIONAL'!G88</f>
        <v>9442</v>
      </c>
      <c r="H111" s="87" t="s">
        <v>7844</v>
      </c>
      <c r="I111" s="679">
        <f t="shared" si="4"/>
        <v>10170922.399999999</v>
      </c>
      <c r="J111" s="679">
        <f t="shared" si="5"/>
        <v>20341844.799999997</v>
      </c>
      <c r="L111"/>
    </row>
    <row r="112" spans="2:12" s="2" customFormat="1" ht="30.75" customHeight="1" x14ac:dyDescent="0.25">
      <c r="B112" s="697">
        <v>12</v>
      </c>
      <c r="C112" s="686" t="s">
        <v>6628</v>
      </c>
      <c r="D112" s="84" t="s">
        <v>101</v>
      </c>
      <c r="E112" s="109">
        <f>+'DISTRITO NACIONAL'!E171</f>
        <v>2</v>
      </c>
      <c r="F112" s="71" t="s">
        <v>7843</v>
      </c>
      <c r="G112" s="680">
        <f>+'DISTRITO NACIONAL'!G171</f>
        <v>1322</v>
      </c>
      <c r="H112" s="87" t="s">
        <v>7844</v>
      </c>
      <c r="I112" s="679">
        <f t="shared" si="4"/>
        <v>1424058.4</v>
      </c>
      <c r="J112" s="679">
        <f t="shared" si="5"/>
        <v>2848116.8</v>
      </c>
      <c r="L112"/>
    </row>
    <row r="113" spans="2:12" s="2" customFormat="1" ht="30.75" customHeight="1" x14ac:dyDescent="0.25">
      <c r="B113" s="697">
        <v>13</v>
      </c>
      <c r="C113" s="698" t="s">
        <v>6704</v>
      </c>
      <c r="D113" s="134" t="s">
        <v>101</v>
      </c>
      <c r="E113" s="699">
        <f>+'DISTRITO NACIONAL'!E178</f>
        <v>3</v>
      </c>
      <c r="F113" s="135" t="s">
        <v>7843</v>
      </c>
      <c r="G113" s="700">
        <f>+'DISTRITO NACIONAL'!G178</f>
        <v>3106</v>
      </c>
      <c r="H113" s="133" t="s">
        <v>7844</v>
      </c>
      <c r="I113" s="679">
        <f t="shared" si="4"/>
        <v>3345783.2</v>
      </c>
      <c r="J113" s="679">
        <f t="shared" si="5"/>
        <v>6691566.4000000004</v>
      </c>
      <c r="L113"/>
    </row>
    <row r="114" spans="2:12" s="2" customFormat="1" ht="30.75" customHeight="1" x14ac:dyDescent="0.25">
      <c r="B114" s="697">
        <v>14</v>
      </c>
      <c r="C114" s="698" t="s">
        <v>6799</v>
      </c>
      <c r="D114" s="134" t="s">
        <v>101</v>
      </c>
      <c r="E114" s="699">
        <f>+'DISTRITO NACIONAL'!E188</f>
        <v>6</v>
      </c>
      <c r="F114" s="135" t="s">
        <v>7964</v>
      </c>
      <c r="G114" s="700">
        <f>+'DISTRITO NACIONAL'!G188</f>
        <v>4419</v>
      </c>
      <c r="H114" s="136" t="s">
        <v>7840</v>
      </c>
      <c r="I114" s="679">
        <f t="shared" si="4"/>
        <v>4760146.8</v>
      </c>
      <c r="J114" s="679">
        <f t="shared" si="5"/>
        <v>9520293.5999999996</v>
      </c>
      <c r="L114"/>
    </row>
    <row r="115" spans="2:12" s="2" customFormat="1" ht="30.75" customHeight="1" x14ac:dyDescent="0.25">
      <c r="B115" s="697">
        <v>15</v>
      </c>
      <c r="C115" s="698" t="s">
        <v>6826</v>
      </c>
      <c r="D115" s="134" t="s">
        <v>101</v>
      </c>
      <c r="E115" s="699">
        <f>+'DISTRITO NACIONAL'!E196</f>
        <v>4</v>
      </c>
      <c r="F115" s="135" t="s">
        <v>7964</v>
      </c>
      <c r="G115" s="700">
        <f>+'DISTRITO NACIONAL'!G196</f>
        <v>2233</v>
      </c>
      <c r="H115" s="136" t="s">
        <v>7840</v>
      </c>
      <c r="I115" s="679">
        <f t="shared" si="4"/>
        <v>2405387.5999999996</v>
      </c>
      <c r="J115" s="679">
        <f t="shared" si="5"/>
        <v>4810775.1999999993</v>
      </c>
      <c r="L115"/>
    </row>
    <row r="116" spans="2:12" s="2" customFormat="1" ht="30.75" customHeight="1" x14ac:dyDescent="0.25">
      <c r="B116" s="697">
        <v>16</v>
      </c>
      <c r="C116" s="698" t="s">
        <v>6833</v>
      </c>
      <c r="D116" s="134" t="s">
        <v>101</v>
      </c>
      <c r="E116" s="699">
        <f>+'DISTRITO NACIONAL'!E202</f>
        <v>2</v>
      </c>
      <c r="F116" s="135" t="s">
        <v>7964</v>
      </c>
      <c r="G116" s="700">
        <f>+'DISTRITO NACIONAL'!G202</f>
        <v>1638</v>
      </c>
      <c r="H116" s="136" t="s">
        <v>7840</v>
      </c>
      <c r="I116" s="679">
        <f t="shared" si="4"/>
        <v>1764453.6</v>
      </c>
      <c r="J116" s="679">
        <f t="shared" si="5"/>
        <v>3528907.2</v>
      </c>
      <c r="L116"/>
    </row>
    <row r="117" spans="2:12" s="2" customFormat="1" ht="30.75" customHeight="1" x14ac:dyDescent="0.25">
      <c r="B117" s="697">
        <v>17</v>
      </c>
      <c r="C117" s="698" t="s">
        <v>6789</v>
      </c>
      <c r="D117" s="134" t="s">
        <v>101</v>
      </c>
      <c r="E117" s="699">
        <f>+'DISTRITO NACIONAL'!E209</f>
        <v>3</v>
      </c>
      <c r="F117" s="135" t="s">
        <v>7964</v>
      </c>
      <c r="G117" s="700">
        <f>+'DISTRITO NACIONAL'!G209</f>
        <v>2574</v>
      </c>
      <c r="H117" s="136" t="s">
        <v>7840</v>
      </c>
      <c r="I117" s="679">
        <f t="shared" si="4"/>
        <v>2772712.8</v>
      </c>
      <c r="J117" s="679">
        <f t="shared" si="5"/>
        <v>5545425.5999999996</v>
      </c>
      <c r="L117"/>
    </row>
    <row r="118" spans="2:12" s="2" customFormat="1" ht="30.75" customHeight="1" x14ac:dyDescent="0.25">
      <c r="B118" s="697">
        <v>18</v>
      </c>
      <c r="C118" s="698" t="s">
        <v>6840</v>
      </c>
      <c r="D118" s="134" t="s">
        <v>101</v>
      </c>
      <c r="E118" s="699">
        <f>+'DISTRITO NACIONAL'!E216</f>
        <v>3</v>
      </c>
      <c r="F118" s="135" t="s">
        <v>7964</v>
      </c>
      <c r="G118" s="700">
        <f>+'DISTRITO NACIONAL'!G216</f>
        <v>3477</v>
      </c>
      <c r="H118" s="136" t="s">
        <v>7840</v>
      </c>
      <c r="I118" s="679">
        <f t="shared" si="4"/>
        <v>3745424.4</v>
      </c>
      <c r="J118" s="679">
        <f t="shared" si="5"/>
        <v>7490848.7999999998</v>
      </c>
      <c r="L118"/>
    </row>
    <row r="119" spans="2:12" s="2" customFormat="1" ht="30.75" customHeight="1" x14ac:dyDescent="0.25">
      <c r="B119" s="697">
        <v>19</v>
      </c>
      <c r="C119" s="698" t="s">
        <v>6633</v>
      </c>
      <c r="D119" s="134" t="s">
        <v>101</v>
      </c>
      <c r="E119" s="699">
        <f>+'DISTRITO NACIONAL'!E222</f>
        <v>2</v>
      </c>
      <c r="F119" s="135" t="s">
        <v>7843</v>
      </c>
      <c r="G119" s="700">
        <f>+'DISTRITO NACIONAL'!G222</f>
        <v>1465</v>
      </c>
      <c r="H119" s="133" t="s">
        <v>7844</v>
      </c>
      <c r="I119" s="679">
        <f t="shared" si="4"/>
        <v>1578098</v>
      </c>
      <c r="J119" s="679">
        <f t="shared" si="5"/>
        <v>3156196</v>
      </c>
      <c r="L119"/>
    </row>
    <row r="120" spans="2:12" s="2" customFormat="1" ht="30.75" customHeight="1" x14ac:dyDescent="0.25">
      <c r="B120" s="697">
        <v>20</v>
      </c>
      <c r="C120" s="698" t="s">
        <v>6658</v>
      </c>
      <c r="D120" s="134" t="s">
        <v>101</v>
      </c>
      <c r="E120" s="699">
        <f>+'DISTRITO NACIONAL'!E228</f>
        <v>2</v>
      </c>
      <c r="F120" s="135" t="s">
        <v>7843</v>
      </c>
      <c r="G120" s="700">
        <f>+'DISTRITO NACIONAL'!G228</f>
        <v>1814</v>
      </c>
      <c r="H120" s="133" t="s">
        <v>7844</v>
      </c>
      <c r="I120" s="679">
        <f t="shared" si="4"/>
        <v>1954040.7999999998</v>
      </c>
      <c r="J120" s="679">
        <f t="shared" si="5"/>
        <v>3908081.5999999996</v>
      </c>
      <c r="L120"/>
    </row>
    <row r="121" spans="2:12" s="2" customFormat="1" ht="30.75" customHeight="1" x14ac:dyDescent="0.25">
      <c r="B121" s="697">
        <v>21</v>
      </c>
      <c r="C121" s="698" t="s">
        <v>6728</v>
      </c>
      <c r="D121" s="134" t="s">
        <v>101</v>
      </c>
      <c r="E121" s="699">
        <f>+'DISTRITO NACIONAL'!E235</f>
        <v>3</v>
      </c>
      <c r="F121" s="135" t="s">
        <v>7843</v>
      </c>
      <c r="G121" s="700">
        <f>+'DISTRITO NACIONAL'!G235</f>
        <v>2326</v>
      </c>
      <c r="H121" s="133" t="s">
        <v>7844</v>
      </c>
      <c r="I121" s="679">
        <f t="shared" si="4"/>
        <v>2505567.2000000002</v>
      </c>
      <c r="J121" s="679">
        <f t="shared" si="5"/>
        <v>5011134.4000000004</v>
      </c>
      <c r="L121"/>
    </row>
    <row r="122" spans="2:12" s="2" customFormat="1" ht="30.75" customHeight="1" x14ac:dyDescent="0.25">
      <c r="B122" s="697">
        <v>22</v>
      </c>
      <c r="C122" s="698" t="s">
        <v>6710</v>
      </c>
      <c r="D122" s="134" t="s">
        <v>101</v>
      </c>
      <c r="E122" s="699">
        <f>+'DISTRITO NACIONAL'!E242</f>
        <v>3</v>
      </c>
      <c r="F122" s="135" t="s">
        <v>7843</v>
      </c>
      <c r="G122" s="700">
        <f>+'DISTRITO NACIONAL'!G242</f>
        <v>2897</v>
      </c>
      <c r="H122" s="133" t="s">
        <v>7844</v>
      </c>
      <c r="I122" s="679">
        <f t="shared" si="4"/>
        <v>3120648.4</v>
      </c>
      <c r="J122" s="679">
        <f t="shared" si="5"/>
        <v>6241296.7999999998</v>
      </c>
      <c r="L122"/>
    </row>
    <row r="123" spans="2:12" s="2" customFormat="1" ht="30.75" customHeight="1" thickBot="1" x14ac:dyDescent="0.3">
      <c r="B123" s="697">
        <v>23</v>
      </c>
      <c r="C123" s="701" t="s">
        <v>6608</v>
      </c>
      <c r="D123" s="137" t="s">
        <v>101</v>
      </c>
      <c r="E123" s="702">
        <f>+'DISTRITO NACIONAL'!E250</f>
        <v>4</v>
      </c>
      <c r="F123" s="138" t="s">
        <v>7843</v>
      </c>
      <c r="G123" s="703">
        <f>+'DISTRITO NACIONAL'!G250</f>
        <v>2660</v>
      </c>
      <c r="H123" s="133" t="s">
        <v>7844</v>
      </c>
      <c r="I123" s="679">
        <f t="shared" si="4"/>
        <v>2865352</v>
      </c>
      <c r="J123" s="679">
        <f t="shared" si="5"/>
        <v>5730704</v>
      </c>
      <c r="L123"/>
    </row>
    <row r="124" spans="2:12" s="2" customFormat="1" ht="30.75" customHeight="1" thickBot="1" x14ac:dyDescent="0.3">
      <c r="B124" s="704">
        <f>COUNT(B101:B123)</f>
        <v>23</v>
      </c>
      <c r="C124" s="704"/>
      <c r="D124" s="705" t="s">
        <v>7841</v>
      </c>
      <c r="E124" s="674">
        <f>SUM(E101:E123)</f>
        <v>135</v>
      </c>
      <c r="F124" s="706"/>
      <c r="G124" s="681">
        <f>SUM(G101:G123)</f>
        <v>94190</v>
      </c>
      <c r="H124" s="682"/>
      <c r="I124" s="683">
        <f>SUM(I101:I123)</f>
        <v>101461468</v>
      </c>
      <c r="J124" s="683">
        <f>SUM(J101:J123)</f>
        <v>202922936</v>
      </c>
      <c r="L124"/>
    </row>
    <row r="125" spans="2:12" s="2" customFormat="1" ht="30.75" customHeight="1" thickBot="1" x14ac:dyDescent="0.3">
      <c r="C125" s="182"/>
      <c r="D125" s="28"/>
      <c r="E125" s="167"/>
      <c r="F125" s="54"/>
      <c r="G125" s="167"/>
      <c r="H125" s="28"/>
      <c r="I125" s="171"/>
      <c r="J125" s="171"/>
      <c r="L125"/>
    </row>
    <row r="126" spans="2:12" s="2" customFormat="1" ht="39" thickBot="1" x14ac:dyDescent="0.3">
      <c r="B126" s="57" t="s">
        <v>7837</v>
      </c>
      <c r="C126" s="58" t="s">
        <v>8</v>
      </c>
      <c r="D126" s="59" t="s">
        <v>7</v>
      </c>
      <c r="E126" s="670" t="s">
        <v>7825</v>
      </c>
      <c r="F126" s="694" t="s">
        <v>7834</v>
      </c>
      <c r="G126" s="675" t="s">
        <v>4</v>
      </c>
      <c r="H126" s="689" t="s">
        <v>7838</v>
      </c>
      <c r="I126" s="695" t="s">
        <v>10016</v>
      </c>
      <c r="J126" s="695" t="s">
        <v>10017</v>
      </c>
      <c r="L126"/>
    </row>
    <row r="127" spans="2:12" s="2" customFormat="1" ht="30.75" customHeight="1" x14ac:dyDescent="0.25">
      <c r="B127" s="88">
        <v>1</v>
      </c>
      <c r="C127" s="62" t="s">
        <v>964</v>
      </c>
      <c r="D127" s="63" t="s">
        <v>17</v>
      </c>
      <c r="E127" s="671">
        <f>+'SAN CRISTOBAL'!E39</f>
        <v>11</v>
      </c>
      <c r="F127" s="64" t="s">
        <v>7846</v>
      </c>
      <c r="G127" s="678">
        <f>+'SAN CRISTOBAL'!G39</f>
        <v>6585</v>
      </c>
      <c r="H127" s="87" t="s">
        <v>7827</v>
      </c>
      <c r="I127" s="679">
        <f t="shared" ref="I127:I165" si="6">G127*120*4.5+G127*79*6.8</f>
        <v>7093362</v>
      </c>
      <c r="J127" s="679">
        <f t="shared" ref="J127:J165" si="7">I127*2</f>
        <v>14186724</v>
      </c>
      <c r="L127"/>
    </row>
    <row r="128" spans="2:12" s="2" customFormat="1" ht="30.75" customHeight="1" x14ac:dyDescent="0.25">
      <c r="B128" s="102">
        <v>2</v>
      </c>
      <c r="C128" s="68" t="s">
        <v>954</v>
      </c>
      <c r="D128" s="69" t="s">
        <v>17</v>
      </c>
      <c r="E128" s="672">
        <f>+'SAN CRISTOBAL'!E66</f>
        <v>23</v>
      </c>
      <c r="F128" s="71" t="s">
        <v>7846</v>
      </c>
      <c r="G128" s="680">
        <f>+'SAN CRISTOBAL'!G66</f>
        <v>11223</v>
      </c>
      <c r="H128" s="87" t="s">
        <v>7827</v>
      </c>
      <c r="I128" s="679">
        <f t="shared" si="6"/>
        <v>12089415.6</v>
      </c>
      <c r="J128" s="679">
        <f t="shared" si="7"/>
        <v>24178831.199999999</v>
      </c>
      <c r="L128"/>
    </row>
    <row r="129" spans="2:12" s="2" customFormat="1" ht="30.75" customHeight="1" x14ac:dyDescent="0.25">
      <c r="B129" s="102">
        <v>3</v>
      </c>
      <c r="C129" s="68" t="s">
        <v>949</v>
      </c>
      <c r="D129" s="69" t="s">
        <v>17</v>
      </c>
      <c r="E129" s="672">
        <f>+'SAN CRISTOBAL'!E94</f>
        <v>24</v>
      </c>
      <c r="F129" s="71" t="s">
        <v>7846</v>
      </c>
      <c r="G129" s="680">
        <f>+'SAN CRISTOBAL'!G94</f>
        <v>7190</v>
      </c>
      <c r="H129" s="87" t="s">
        <v>7827</v>
      </c>
      <c r="I129" s="679">
        <f t="shared" si="6"/>
        <v>7745068</v>
      </c>
      <c r="J129" s="679">
        <f t="shared" si="7"/>
        <v>15490136</v>
      </c>
      <c r="L129"/>
    </row>
    <row r="130" spans="2:12" s="2" customFormat="1" ht="30.75" customHeight="1" x14ac:dyDescent="0.25">
      <c r="B130" s="102">
        <v>4</v>
      </c>
      <c r="C130" s="68" t="s">
        <v>1005</v>
      </c>
      <c r="D130" s="69" t="s">
        <v>17</v>
      </c>
      <c r="E130" s="672">
        <f>+'SAN CRISTOBAL'!E110</f>
        <v>12</v>
      </c>
      <c r="F130" s="71" t="s">
        <v>7846</v>
      </c>
      <c r="G130" s="680">
        <f>+'SAN CRISTOBAL'!G110</f>
        <v>6262</v>
      </c>
      <c r="H130" s="87" t="s">
        <v>7827</v>
      </c>
      <c r="I130" s="679">
        <f t="shared" si="6"/>
        <v>6745426.4000000004</v>
      </c>
      <c r="J130" s="679">
        <f t="shared" si="7"/>
        <v>13490852.800000001</v>
      </c>
      <c r="L130"/>
    </row>
    <row r="131" spans="2:12" s="2" customFormat="1" ht="30.75" customHeight="1" x14ac:dyDescent="0.25">
      <c r="B131" s="102">
        <v>5</v>
      </c>
      <c r="C131" s="68" t="s">
        <v>958</v>
      </c>
      <c r="D131" s="69" t="s">
        <v>17</v>
      </c>
      <c r="E131" s="672">
        <f>+'SAN CRISTOBAL'!E131</f>
        <v>17</v>
      </c>
      <c r="F131" s="71" t="s">
        <v>7846</v>
      </c>
      <c r="G131" s="680">
        <f>+'SAN CRISTOBAL'!G131</f>
        <v>7097</v>
      </c>
      <c r="H131" s="87" t="s">
        <v>7827</v>
      </c>
      <c r="I131" s="679">
        <f t="shared" si="6"/>
        <v>7644888.4000000004</v>
      </c>
      <c r="J131" s="679">
        <f t="shared" si="7"/>
        <v>15289776.800000001</v>
      </c>
      <c r="L131"/>
    </row>
    <row r="132" spans="2:12" s="2" customFormat="1" ht="30.75" customHeight="1" x14ac:dyDescent="0.25">
      <c r="B132" s="102">
        <v>6</v>
      </c>
      <c r="C132" s="68" t="s">
        <v>1103</v>
      </c>
      <c r="D132" s="69" t="s">
        <v>17</v>
      </c>
      <c r="E132" s="672">
        <f>+'SAN CRISTOBAL'!E146</f>
        <v>11</v>
      </c>
      <c r="F132" s="71" t="s">
        <v>7846</v>
      </c>
      <c r="G132" s="680">
        <f>+'SAN CRISTOBAL'!G146</f>
        <v>2133</v>
      </c>
      <c r="H132" s="87" t="s">
        <v>7847</v>
      </c>
      <c r="I132" s="679">
        <f t="shared" si="6"/>
        <v>2297667.5999999996</v>
      </c>
      <c r="J132" s="679">
        <f t="shared" si="7"/>
        <v>4595335.1999999993</v>
      </c>
      <c r="L132"/>
    </row>
    <row r="133" spans="2:12" s="2" customFormat="1" ht="30.75" customHeight="1" x14ac:dyDescent="0.25">
      <c r="B133" s="102">
        <v>7</v>
      </c>
      <c r="C133" s="68" t="s">
        <v>1120</v>
      </c>
      <c r="D133" s="69" t="s">
        <v>17</v>
      </c>
      <c r="E133" s="672">
        <f>+'SAN CRISTOBAL'!E190</f>
        <v>40</v>
      </c>
      <c r="F133" s="71" t="s">
        <v>7846</v>
      </c>
      <c r="G133" s="680">
        <f>+'SAN CRISTOBAL'!G190</f>
        <v>6947</v>
      </c>
      <c r="H133" s="87" t="s">
        <v>7847</v>
      </c>
      <c r="I133" s="679">
        <f t="shared" si="6"/>
        <v>7483308.4000000004</v>
      </c>
      <c r="J133" s="679">
        <f t="shared" si="7"/>
        <v>14966616.800000001</v>
      </c>
      <c r="L133"/>
    </row>
    <row r="134" spans="2:12" s="2" customFormat="1" ht="30.75" customHeight="1" x14ac:dyDescent="0.25">
      <c r="B134" s="90">
        <v>8</v>
      </c>
      <c r="C134" s="68" t="s">
        <v>1192</v>
      </c>
      <c r="D134" s="69" t="s">
        <v>17</v>
      </c>
      <c r="E134" s="672">
        <f>+'SAN CRISTOBAL'!E207</f>
        <v>13</v>
      </c>
      <c r="F134" s="71" t="s">
        <v>7846</v>
      </c>
      <c r="G134" s="680">
        <f>+'SAN CRISTOBAL'!G207</f>
        <v>6596</v>
      </c>
      <c r="H134" s="87" t="s">
        <v>7848</v>
      </c>
      <c r="I134" s="679">
        <f t="shared" si="6"/>
        <v>7105211.1999999993</v>
      </c>
      <c r="J134" s="679">
        <f t="shared" si="7"/>
        <v>14210422.399999999</v>
      </c>
      <c r="L134"/>
    </row>
    <row r="135" spans="2:12" s="2" customFormat="1" ht="30.75" customHeight="1" x14ac:dyDescent="0.25">
      <c r="B135" s="90">
        <v>9</v>
      </c>
      <c r="C135" s="68" t="s">
        <v>1266</v>
      </c>
      <c r="D135" s="69" t="s">
        <v>17</v>
      </c>
      <c r="E135" s="672">
        <f>+'SAN CRISTOBAL'!E219</f>
        <v>8</v>
      </c>
      <c r="F135" s="71" t="s">
        <v>7846</v>
      </c>
      <c r="G135" s="680">
        <f>+'SAN CRISTOBAL'!G219</f>
        <v>6339</v>
      </c>
      <c r="H135" s="87" t="s">
        <v>7848</v>
      </c>
      <c r="I135" s="679">
        <f t="shared" si="6"/>
        <v>6828370.7999999998</v>
      </c>
      <c r="J135" s="679">
        <f t="shared" si="7"/>
        <v>13656741.6</v>
      </c>
      <c r="L135"/>
    </row>
    <row r="136" spans="2:12" s="2" customFormat="1" ht="30.75" customHeight="1" x14ac:dyDescent="0.25">
      <c r="B136" s="90">
        <v>10</v>
      </c>
      <c r="C136" s="68" t="s">
        <v>1248</v>
      </c>
      <c r="D136" s="69" t="s">
        <v>17</v>
      </c>
      <c r="E136" s="672">
        <f>+'SAN CRISTOBAL'!E236</f>
        <v>13</v>
      </c>
      <c r="F136" s="71" t="s">
        <v>7846</v>
      </c>
      <c r="G136" s="680">
        <f>+'SAN CRISTOBAL'!G236</f>
        <v>5285</v>
      </c>
      <c r="H136" s="87" t="s">
        <v>7848</v>
      </c>
      <c r="I136" s="679">
        <f t="shared" si="6"/>
        <v>5693002</v>
      </c>
      <c r="J136" s="679">
        <f t="shared" si="7"/>
        <v>11386004</v>
      </c>
      <c r="L136"/>
    </row>
    <row r="137" spans="2:12" s="2" customFormat="1" ht="30.75" customHeight="1" x14ac:dyDescent="0.25">
      <c r="B137" s="90">
        <v>11</v>
      </c>
      <c r="C137" s="68" t="s">
        <v>1214</v>
      </c>
      <c r="D137" s="69" t="s">
        <v>17</v>
      </c>
      <c r="E137" s="672">
        <f>+'SAN CRISTOBAL'!E264</f>
        <v>24</v>
      </c>
      <c r="F137" s="71" t="s">
        <v>7846</v>
      </c>
      <c r="G137" s="680">
        <f>+'SAN CRISTOBAL'!G264</f>
        <v>5813</v>
      </c>
      <c r="H137" s="87" t="s">
        <v>7848</v>
      </c>
      <c r="I137" s="679">
        <f t="shared" si="6"/>
        <v>6261763.5999999996</v>
      </c>
      <c r="J137" s="679">
        <f t="shared" si="7"/>
        <v>12523527.199999999</v>
      </c>
      <c r="L137"/>
    </row>
    <row r="138" spans="2:12" s="2" customFormat="1" ht="30.75" customHeight="1" x14ac:dyDescent="0.25">
      <c r="B138" s="90">
        <v>12</v>
      </c>
      <c r="C138" s="68" t="s">
        <v>1281</v>
      </c>
      <c r="D138" s="69" t="s">
        <v>17</v>
      </c>
      <c r="E138" s="672">
        <f>+'SAN CRISTOBAL'!E277</f>
        <v>9</v>
      </c>
      <c r="F138" s="71" t="s">
        <v>7846</v>
      </c>
      <c r="G138" s="680">
        <f>+'SAN CRISTOBAL'!G277</f>
        <v>5258</v>
      </c>
      <c r="H138" s="87" t="s">
        <v>7849</v>
      </c>
      <c r="I138" s="679">
        <f t="shared" si="6"/>
        <v>5663917.5999999996</v>
      </c>
      <c r="J138" s="679">
        <f t="shared" si="7"/>
        <v>11327835.199999999</v>
      </c>
      <c r="L138"/>
    </row>
    <row r="139" spans="2:12" s="2" customFormat="1" ht="30.75" customHeight="1" x14ac:dyDescent="0.25">
      <c r="B139" s="90">
        <v>13</v>
      </c>
      <c r="C139" s="68" t="s">
        <v>1402</v>
      </c>
      <c r="D139" s="69" t="s">
        <v>17</v>
      </c>
      <c r="E139" s="672">
        <f>+'SAN CRISTOBAL'!E287</f>
        <v>6</v>
      </c>
      <c r="F139" s="71" t="s">
        <v>7846</v>
      </c>
      <c r="G139" s="680">
        <f>+'SAN CRISTOBAL'!G287</f>
        <v>3655</v>
      </c>
      <c r="H139" s="87" t="s">
        <v>7849</v>
      </c>
      <c r="I139" s="679">
        <f t="shared" si="6"/>
        <v>3937166</v>
      </c>
      <c r="J139" s="679">
        <f t="shared" si="7"/>
        <v>7874332</v>
      </c>
      <c r="L139"/>
    </row>
    <row r="140" spans="2:12" s="2" customFormat="1" ht="30.75" customHeight="1" x14ac:dyDescent="0.25">
      <c r="B140" s="90">
        <v>14</v>
      </c>
      <c r="C140" s="68" t="s">
        <v>1305</v>
      </c>
      <c r="D140" s="69" t="s">
        <v>17</v>
      </c>
      <c r="E140" s="672">
        <f>+'SAN CRISTOBAL'!E313</f>
        <v>22</v>
      </c>
      <c r="F140" s="71" t="s">
        <v>7846</v>
      </c>
      <c r="G140" s="680">
        <f>+'SAN CRISTOBAL'!G313</f>
        <v>6148</v>
      </c>
      <c r="H140" s="87" t="s">
        <v>7849</v>
      </c>
      <c r="I140" s="679">
        <f t="shared" si="6"/>
        <v>6622625.5999999996</v>
      </c>
      <c r="J140" s="679">
        <f t="shared" si="7"/>
        <v>13245251.199999999</v>
      </c>
      <c r="L140"/>
    </row>
    <row r="141" spans="2:12" s="2" customFormat="1" ht="30.75" customHeight="1" x14ac:dyDescent="0.25">
      <c r="B141" s="90">
        <v>15</v>
      </c>
      <c r="C141" s="68" t="s">
        <v>1349</v>
      </c>
      <c r="D141" s="69" t="s">
        <v>17</v>
      </c>
      <c r="E141" s="672">
        <f>+'SAN CRISTOBAL'!E340</f>
        <v>23</v>
      </c>
      <c r="F141" s="71" t="s">
        <v>7846</v>
      </c>
      <c r="G141" s="680">
        <f>+'SAN CRISTOBAL'!G340</f>
        <v>5167</v>
      </c>
      <c r="H141" s="87" t="s">
        <v>7849</v>
      </c>
      <c r="I141" s="679">
        <f t="shared" si="6"/>
        <v>5565892.4000000004</v>
      </c>
      <c r="J141" s="679">
        <f t="shared" si="7"/>
        <v>11131784.800000001</v>
      </c>
      <c r="L141"/>
    </row>
    <row r="142" spans="2:12" s="2" customFormat="1" ht="30.75" customHeight="1" x14ac:dyDescent="0.25">
      <c r="B142" s="90">
        <v>16</v>
      </c>
      <c r="C142" s="68" t="s">
        <v>1448</v>
      </c>
      <c r="D142" s="69" t="s">
        <v>17</v>
      </c>
      <c r="E142" s="672">
        <f>+'SAN CRISTOBAL'!E370</f>
        <v>26</v>
      </c>
      <c r="F142" s="71" t="s">
        <v>7846</v>
      </c>
      <c r="G142" s="680">
        <f>+'SAN CRISTOBAL'!G370</f>
        <v>8081</v>
      </c>
      <c r="H142" s="87" t="s">
        <v>1413</v>
      </c>
      <c r="I142" s="679">
        <f t="shared" si="6"/>
        <v>8704853.1999999993</v>
      </c>
      <c r="J142" s="679">
        <f t="shared" si="7"/>
        <v>17409706.399999999</v>
      </c>
      <c r="L142"/>
    </row>
    <row r="143" spans="2:12" s="2" customFormat="1" ht="30.75" customHeight="1" x14ac:dyDescent="0.25">
      <c r="B143" s="90">
        <v>17</v>
      </c>
      <c r="C143" s="68" t="s">
        <v>1424</v>
      </c>
      <c r="D143" s="69" t="s">
        <v>17</v>
      </c>
      <c r="E143" s="672">
        <f>+'SAN CRISTOBAL'!E388</f>
        <v>14</v>
      </c>
      <c r="F143" s="71" t="s">
        <v>7846</v>
      </c>
      <c r="G143" s="680">
        <f>+'SAN CRISTOBAL'!G388</f>
        <v>4046</v>
      </c>
      <c r="H143" s="87" t="s">
        <v>1413</v>
      </c>
      <c r="I143" s="679">
        <f t="shared" si="6"/>
        <v>4358351.1999999993</v>
      </c>
      <c r="J143" s="679">
        <f t="shared" si="7"/>
        <v>8716702.3999999985</v>
      </c>
      <c r="L143"/>
    </row>
    <row r="144" spans="2:12" s="2" customFormat="1" ht="30.75" customHeight="1" x14ac:dyDescent="0.25">
      <c r="B144" s="90">
        <v>18</v>
      </c>
      <c r="C144" s="68" t="s">
        <v>1489</v>
      </c>
      <c r="D144" s="69" t="s">
        <v>17</v>
      </c>
      <c r="E144" s="672">
        <f>+'SAN CRISTOBAL'!E407</f>
        <v>15</v>
      </c>
      <c r="F144" s="71" t="s">
        <v>7846</v>
      </c>
      <c r="G144" s="680">
        <f>+'SAN CRISTOBAL'!G407</f>
        <v>6234</v>
      </c>
      <c r="H144" s="87" t="s">
        <v>1413</v>
      </c>
      <c r="I144" s="679">
        <f t="shared" si="6"/>
        <v>6715264.7999999998</v>
      </c>
      <c r="J144" s="679">
        <f t="shared" si="7"/>
        <v>13430529.6</v>
      </c>
      <c r="L144"/>
    </row>
    <row r="145" spans="2:12" s="2" customFormat="1" ht="30.75" customHeight="1" x14ac:dyDescent="0.25">
      <c r="B145" s="90">
        <v>19</v>
      </c>
      <c r="C145" s="68" t="s">
        <v>1515</v>
      </c>
      <c r="D145" s="69" t="s">
        <v>17</v>
      </c>
      <c r="E145" s="672">
        <f>+'SAN CRISTOBAL'!E451</f>
        <v>40</v>
      </c>
      <c r="F145" s="71" t="s">
        <v>7846</v>
      </c>
      <c r="G145" s="680">
        <f>+'SAN CRISTOBAL'!G451</f>
        <v>7569</v>
      </c>
      <c r="H145" s="87" t="s">
        <v>7850</v>
      </c>
      <c r="I145" s="679">
        <f t="shared" si="6"/>
        <v>8153326.7999999998</v>
      </c>
      <c r="J145" s="679">
        <f t="shared" si="7"/>
        <v>16306653.6</v>
      </c>
      <c r="L145"/>
    </row>
    <row r="146" spans="2:12" s="2" customFormat="1" ht="30.75" customHeight="1" x14ac:dyDescent="0.25">
      <c r="B146" s="90">
        <v>20</v>
      </c>
      <c r="C146" s="68" t="s">
        <v>1613</v>
      </c>
      <c r="D146" s="69" t="s">
        <v>17</v>
      </c>
      <c r="E146" s="672">
        <f>+'SAN CRISTOBAL'!E463</f>
        <v>8</v>
      </c>
      <c r="F146" s="71" t="s">
        <v>7846</v>
      </c>
      <c r="G146" s="680">
        <f>+'SAN CRISTOBAL'!G463</f>
        <v>4866</v>
      </c>
      <c r="H146" s="87" t="s">
        <v>1614</v>
      </c>
      <c r="I146" s="679">
        <f t="shared" si="6"/>
        <v>5241655.1999999993</v>
      </c>
      <c r="J146" s="679">
        <f t="shared" si="7"/>
        <v>10483310.399999999</v>
      </c>
      <c r="L146"/>
    </row>
    <row r="147" spans="2:12" s="2" customFormat="1" ht="30.75" customHeight="1" x14ac:dyDescent="0.25">
      <c r="B147" s="90">
        <v>21</v>
      </c>
      <c r="C147" s="68" t="s">
        <v>1661</v>
      </c>
      <c r="D147" s="69" t="s">
        <v>17</v>
      </c>
      <c r="E147" s="672">
        <f>+'SAN CRISTOBAL'!E472</f>
        <v>5</v>
      </c>
      <c r="F147" s="71" t="s">
        <v>7846</v>
      </c>
      <c r="G147" s="680">
        <f>+'SAN CRISTOBAL'!G472</f>
        <v>3961</v>
      </c>
      <c r="H147" s="87" t="s">
        <v>1614</v>
      </c>
      <c r="I147" s="679">
        <f t="shared" si="6"/>
        <v>4266789.1999999993</v>
      </c>
      <c r="J147" s="679">
        <f t="shared" si="7"/>
        <v>8533578.3999999985</v>
      </c>
      <c r="L147"/>
    </row>
    <row r="148" spans="2:12" s="2" customFormat="1" ht="30.75" customHeight="1" x14ac:dyDescent="0.25">
      <c r="B148" s="90">
        <v>22</v>
      </c>
      <c r="C148" s="68" t="s">
        <v>1634</v>
      </c>
      <c r="D148" s="69" t="s">
        <v>17</v>
      </c>
      <c r="E148" s="672">
        <f>+'SAN CRISTOBAL'!E489</f>
        <v>13</v>
      </c>
      <c r="F148" s="71" t="s">
        <v>7846</v>
      </c>
      <c r="G148" s="680">
        <f>+'SAN CRISTOBAL'!G489</f>
        <v>4460</v>
      </c>
      <c r="H148" s="87" t="s">
        <v>1614</v>
      </c>
      <c r="I148" s="679">
        <f t="shared" si="6"/>
        <v>4804312</v>
      </c>
      <c r="J148" s="679">
        <f t="shared" si="7"/>
        <v>9608624</v>
      </c>
      <c r="L148"/>
    </row>
    <row r="149" spans="2:12" s="2" customFormat="1" ht="30.75" customHeight="1" x14ac:dyDescent="0.25">
      <c r="B149" s="90">
        <v>23</v>
      </c>
      <c r="C149" s="68" t="s">
        <v>1002</v>
      </c>
      <c r="D149" s="69" t="s">
        <v>101</v>
      </c>
      <c r="E149" s="672">
        <f>+'SAN CRISTOBAL'!E497</f>
        <v>1</v>
      </c>
      <c r="F149" s="71" t="s">
        <v>7846</v>
      </c>
      <c r="G149" s="680">
        <f>+'SAN CRISTOBAL'!G497</f>
        <v>911</v>
      </c>
      <c r="H149" s="87" t="s">
        <v>7827</v>
      </c>
      <c r="I149" s="679">
        <f t="shared" si="6"/>
        <v>981329.2</v>
      </c>
      <c r="J149" s="679">
        <f t="shared" si="7"/>
        <v>1962658.4</v>
      </c>
      <c r="L149"/>
    </row>
    <row r="150" spans="2:12" s="2" customFormat="1" ht="30.75" customHeight="1" x14ac:dyDescent="0.25">
      <c r="B150" s="90">
        <v>24</v>
      </c>
      <c r="C150" s="68" t="s">
        <v>1262</v>
      </c>
      <c r="D150" s="69" t="s">
        <v>101</v>
      </c>
      <c r="E150" s="672">
        <f>+'SAN CRISTOBAL'!E503</f>
        <v>2</v>
      </c>
      <c r="F150" s="71" t="s">
        <v>7846</v>
      </c>
      <c r="G150" s="680">
        <f>+'SAN CRISTOBAL'!G503</f>
        <v>1109</v>
      </c>
      <c r="H150" s="87" t="s">
        <v>7848</v>
      </c>
      <c r="I150" s="679">
        <f t="shared" si="6"/>
        <v>1194614.7999999998</v>
      </c>
      <c r="J150" s="679">
        <f t="shared" si="7"/>
        <v>2389229.5999999996</v>
      </c>
      <c r="L150"/>
    </row>
    <row r="151" spans="2:12" s="2" customFormat="1" ht="30.75" customHeight="1" x14ac:dyDescent="0.25">
      <c r="B151" s="90">
        <v>25</v>
      </c>
      <c r="C151" s="68" t="s">
        <v>1346</v>
      </c>
      <c r="D151" s="69" t="s">
        <v>101</v>
      </c>
      <c r="E151" s="672">
        <f>+'SAN CRISTOBAL'!E508</f>
        <v>1</v>
      </c>
      <c r="F151" s="71" t="s">
        <v>7846</v>
      </c>
      <c r="G151" s="680">
        <f>+'SAN CRISTOBAL'!G508</f>
        <v>1</v>
      </c>
      <c r="H151" s="87" t="s">
        <v>7849</v>
      </c>
      <c r="I151" s="679">
        <f t="shared" si="6"/>
        <v>1077.1999999999998</v>
      </c>
      <c r="J151" s="679">
        <f t="shared" si="7"/>
        <v>2154.3999999999996</v>
      </c>
      <c r="L151"/>
    </row>
    <row r="152" spans="2:12" s="2" customFormat="1" ht="30.75" customHeight="1" x14ac:dyDescent="0.25">
      <c r="B152" s="90">
        <v>26</v>
      </c>
      <c r="C152" s="68" t="s">
        <v>1390</v>
      </c>
      <c r="D152" s="69" t="s">
        <v>101</v>
      </c>
      <c r="E152" s="672">
        <f>+'SAN CRISTOBAL'!E513</f>
        <v>1</v>
      </c>
      <c r="F152" s="71" t="s">
        <v>7846</v>
      </c>
      <c r="G152" s="680">
        <f>+'SAN CRISTOBAL'!G513</f>
        <v>1147</v>
      </c>
      <c r="H152" s="87" t="s">
        <v>7849</v>
      </c>
      <c r="I152" s="679">
        <f t="shared" si="6"/>
        <v>1235548.3999999999</v>
      </c>
      <c r="J152" s="679">
        <f t="shared" si="7"/>
        <v>2471096.7999999998</v>
      </c>
      <c r="L152"/>
    </row>
    <row r="153" spans="2:12" s="2" customFormat="1" ht="30.75" customHeight="1" x14ac:dyDescent="0.25">
      <c r="B153" s="90">
        <v>27</v>
      </c>
      <c r="C153" s="68" t="s">
        <v>1284</v>
      </c>
      <c r="D153" s="69" t="s">
        <v>101</v>
      </c>
      <c r="E153" s="672">
        <f>+'SAN CRISTOBAL'!E519</f>
        <v>2</v>
      </c>
      <c r="F153" s="71" t="s">
        <v>7846</v>
      </c>
      <c r="G153" s="680">
        <f>+'SAN CRISTOBAL'!G519</f>
        <v>1644</v>
      </c>
      <c r="H153" s="87" t="s">
        <v>7849</v>
      </c>
      <c r="I153" s="679">
        <f t="shared" si="6"/>
        <v>1770916.7999999998</v>
      </c>
      <c r="J153" s="679">
        <f t="shared" si="7"/>
        <v>3541833.5999999996</v>
      </c>
      <c r="L153"/>
    </row>
    <row r="154" spans="2:12" s="2" customFormat="1" ht="30.75" customHeight="1" x14ac:dyDescent="0.25">
      <c r="B154" s="90">
        <v>28</v>
      </c>
      <c r="C154" s="68" t="s">
        <v>1288</v>
      </c>
      <c r="D154" s="69" t="s">
        <v>101</v>
      </c>
      <c r="E154" s="672">
        <f>+'SAN CRISTOBAL'!E524</f>
        <v>1</v>
      </c>
      <c r="F154" s="71" t="s">
        <v>7846</v>
      </c>
      <c r="G154" s="680">
        <f>+'SAN CRISTOBAL'!G524</f>
        <v>1242</v>
      </c>
      <c r="H154" s="87" t="s">
        <v>7849</v>
      </c>
      <c r="I154" s="679">
        <f t="shared" si="6"/>
        <v>1337882.3999999999</v>
      </c>
      <c r="J154" s="679">
        <f t="shared" si="7"/>
        <v>2675764.7999999998</v>
      </c>
      <c r="L154"/>
    </row>
    <row r="155" spans="2:12" s="2" customFormat="1" ht="30.75" customHeight="1" x14ac:dyDescent="0.25">
      <c r="B155" s="90">
        <v>29</v>
      </c>
      <c r="C155" s="68" t="s">
        <v>1393</v>
      </c>
      <c r="D155" s="69" t="s">
        <v>101</v>
      </c>
      <c r="E155" s="672">
        <f>+'SAN CRISTOBAL'!E530</f>
        <v>2</v>
      </c>
      <c r="F155" s="71" t="s">
        <v>7846</v>
      </c>
      <c r="G155" s="680">
        <f>+'SAN CRISTOBAL'!G530</f>
        <v>1277</v>
      </c>
      <c r="H155" s="87" t="s">
        <v>7849</v>
      </c>
      <c r="I155" s="679">
        <f t="shared" si="6"/>
        <v>1375584.4</v>
      </c>
      <c r="J155" s="679">
        <f t="shared" si="7"/>
        <v>2751168.8</v>
      </c>
      <c r="L155"/>
    </row>
    <row r="156" spans="2:12" s="2" customFormat="1" ht="30.75" customHeight="1" x14ac:dyDescent="0.25">
      <c r="B156" s="90">
        <v>30</v>
      </c>
      <c r="C156" s="68" t="s">
        <v>1397</v>
      </c>
      <c r="D156" s="69" t="s">
        <v>101</v>
      </c>
      <c r="E156" s="672">
        <f>+'SAN CRISTOBAL'!E536</f>
        <v>2</v>
      </c>
      <c r="F156" s="71" t="s">
        <v>7846</v>
      </c>
      <c r="G156" s="680">
        <f>+'SAN CRISTOBAL'!G536</f>
        <v>2416</v>
      </c>
      <c r="H156" s="87" t="s">
        <v>7849</v>
      </c>
      <c r="I156" s="679">
        <f t="shared" si="6"/>
        <v>2602515.2000000002</v>
      </c>
      <c r="J156" s="679">
        <f t="shared" si="7"/>
        <v>5205030.4000000004</v>
      </c>
      <c r="L156"/>
    </row>
    <row r="157" spans="2:12" s="2" customFormat="1" ht="30.75" customHeight="1" x14ac:dyDescent="0.25">
      <c r="B157" s="90">
        <v>31</v>
      </c>
      <c r="C157" s="68" t="s">
        <v>1415</v>
      </c>
      <c r="D157" s="69" t="s">
        <v>101</v>
      </c>
      <c r="E157" s="672">
        <f>+'SAN CRISTOBAL'!E546</f>
        <v>6</v>
      </c>
      <c r="F157" s="71" t="s">
        <v>7846</v>
      </c>
      <c r="G157" s="680">
        <f>+'SAN CRISTOBAL'!G546</f>
        <v>2282</v>
      </c>
      <c r="H157" s="87" t="s">
        <v>1413</v>
      </c>
      <c r="I157" s="679">
        <f t="shared" si="6"/>
        <v>2458170.4</v>
      </c>
      <c r="J157" s="679">
        <f t="shared" si="7"/>
        <v>4916340.8</v>
      </c>
      <c r="L157"/>
    </row>
    <row r="158" spans="2:12" s="2" customFormat="1" ht="30.75" customHeight="1" x14ac:dyDescent="0.25">
      <c r="B158" s="90">
        <v>32</v>
      </c>
      <c r="C158" s="68" t="s">
        <v>1570</v>
      </c>
      <c r="D158" s="69" t="s">
        <v>101</v>
      </c>
      <c r="E158" s="672">
        <f>+'SAN CRISTOBAL'!E553</f>
        <v>3</v>
      </c>
      <c r="F158" s="71" t="s">
        <v>7846</v>
      </c>
      <c r="G158" s="680">
        <f>+'SAN CRISTOBAL'!G553</f>
        <v>3260</v>
      </c>
      <c r="H158" s="87" t="s">
        <v>7850</v>
      </c>
      <c r="I158" s="679">
        <f t="shared" si="6"/>
        <v>3511672</v>
      </c>
      <c r="J158" s="679">
        <f t="shared" si="7"/>
        <v>7023344</v>
      </c>
      <c r="L158"/>
    </row>
    <row r="159" spans="2:12" s="2" customFormat="1" ht="30.75" customHeight="1" x14ac:dyDescent="0.25">
      <c r="B159" s="90">
        <v>33</v>
      </c>
      <c r="C159" s="68" t="s">
        <v>1671</v>
      </c>
      <c r="D159" s="69" t="s">
        <v>101</v>
      </c>
      <c r="E159" s="672">
        <f>+'SAN CRISTOBAL'!E558</f>
        <v>1</v>
      </c>
      <c r="F159" s="71" t="s">
        <v>7846</v>
      </c>
      <c r="G159" s="680">
        <f>+'SAN CRISTOBAL'!G558</f>
        <v>1213</v>
      </c>
      <c r="H159" s="87" t="s">
        <v>1614</v>
      </c>
      <c r="I159" s="679">
        <f t="shared" si="6"/>
        <v>1306643.6000000001</v>
      </c>
      <c r="J159" s="679">
        <f t="shared" si="7"/>
        <v>2613287.2000000002</v>
      </c>
      <c r="L159"/>
    </row>
    <row r="160" spans="2:12" s="2" customFormat="1" ht="30.75" customHeight="1" x14ac:dyDescent="0.25">
      <c r="B160" s="90">
        <v>34</v>
      </c>
      <c r="C160" s="68" t="s">
        <v>1659</v>
      </c>
      <c r="D160" s="69" t="s">
        <v>101</v>
      </c>
      <c r="E160" s="672">
        <f>+'SAN CRISTOBAL'!E563</f>
        <v>1</v>
      </c>
      <c r="F160" s="71" t="s">
        <v>7846</v>
      </c>
      <c r="G160" s="680">
        <f>+'SAN CRISTOBAL'!G563</f>
        <v>1408</v>
      </c>
      <c r="H160" s="87" t="s">
        <v>1614</v>
      </c>
      <c r="I160" s="679">
        <f t="shared" si="6"/>
        <v>1516697.6000000001</v>
      </c>
      <c r="J160" s="679">
        <f t="shared" si="7"/>
        <v>3033395.2000000002</v>
      </c>
      <c r="L160"/>
    </row>
    <row r="161" spans="2:12" s="2" customFormat="1" ht="30.75" customHeight="1" x14ac:dyDescent="0.25">
      <c r="B161" s="90">
        <v>35</v>
      </c>
      <c r="C161" s="68" t="s">
        <v>1674</v>
      </c>
      <c r="D161" s="69" t="s">
        <v>101</v>
      </c>
      <c r="E161" s="672">
        <f>+'SAN CRISTOBAL'!E569</f>
        <v>2</v>
      </c>
      <c r="F161" s="71" t="s">
        <v>7846</v>
      </c>
      <c r="G161" s="680">
        <f>+'SAN CRISTOBAL'!G569</f>
        <v>723</v>
      </c>
      <c r="H161" s="87" t="s">
        <v>1614</v>
      </c>
      <c r="I161" s="679">
        <f t="shared" si="6"/>
        <v>778815.6</v>
      </c>
      <c r="J161" s="679">
        <f t="shared" si="7"/>
        <v>1557631.2</v>
      </c>
      <c r="L161"/>
    </row>
    <row r="162" spans="2:12" s="2" customFormat="1" ht="30.75" customHeight="1" x14ac:dyDescent="0.25">
      <c r="B162" s="90">
        <v>36</v>
      </c>
      <c r="C162" s="68" t="s">
        <v>1580</v>
      </c>
      <c r="D162" s="69" t="s">
        <v>101</v>
      </c>
      <c r="E162" s="672">
        <f>+'SAN CRISTOBAL'!E580</f>
        <v>7</v>
      </c>
      <c r="F162" s="71" t="s">
        <v>7846</v>
      </c>
      <c r="G162" s="680">
        <f>+'SAN CRISTOBAL'!G580</f>
        <v>2376</v>
      </c>
      <c r="H162" s="87" t="s">
        <v>1614</v>
      </c>
      <c r="I162" s="679">
        <f t="shared" si="6"/>
        <v>2559427.2000000002</v>
      </c>
      <c r="J162" s="679">
        <f t="shared" si="7"/>
        <v>5118854.4000000004</v>
      </c>
      <c r="L162"/>
    </row>
    <row r="163" spans="2:12" s="2" customFormat="1" ht="30.75" customHeight="1" x14ac:dyDescent="0.25">
      <c r="B163" s="90">
        <v>37</v>
      </c>
      <c r="C163" s="68" t="s">
        <v>1593</v>
      </c>
      <c r="D163" s="69" t="s">
        <v>101</v>
      </c>
      <c r="E163" s="672">
        <f>+'SAN CRISTOBAL'!E589</f>
        <v>5</v>
      </c>
      <c r="F163" s="71" t="s">
        <v>7846</v>
      </c>
      <c r="G163" s="680">
        <f>+'SAN CRISTOBAL'!G589</f>
        <v>2786</v>
      </c>
      <c r="H163" s="87" t="s">
        <v>1614</v>
      </c>
      <c r="I163" s="679">
        <f t="shared" si="6"/>
        <v>3001079.2</v>
      </c>
      <c r="J163" s="679">
        <f t="shared" si="7"/>
        <v>6002158.4000000004</v>
      </c>
      <c r="L163"/>
    </row>
    <row r="164" spans="2:12" s="2" customFormat="1" ht="30.75" customHeight="1" x14ac:dyDescent="0.25">
      <c r="B164" s="90">
        <v>38</v>
      </c>
      <c r="C164" s="68" t="s">
        <v>1602</v>
      </c>
      <c r="D164" s="69" t="s">
        <v>101</v>
      </c>
      <c r="E164" s="672">
        <f>+'SAN CRISTOBAL'!E598</f>
        <v>5</v>
      </c>
      <c r="F164" s="71" t="s">
        <v>7846</v>
      </c>
      <c r="G164" s="680">
        <f>+'SAN CRISTOBAL'!G598</f>
        <v>3109</v>
      </c>
      <c r="H164" s="87" t="s">
        <v>1614</v>
      </c>
      <c r="I164" s="679">
        <f t="shared" si="6"/>
        <v>3349014.8</v>
      </c>
      <c r="J164" s="679">
        <f t="shared" si="7"/>
        <v>6698029.5999999996</v>
      </c>
      <c r="L164"/>
    </row>
    <row r="165" spans="2:12" s="2" customFormat="1" ht="30.75" customHeight="1" thickBot="1" x14ac:dyDescent="0.3">
      <c r="B165" s="91">
        <v>39</v>
      </c>
      <c r="C165" s="146" t="s">
        <v>1625</v>
      </c>
      <c r="D165" s="147" t="s">
        <v>101</v>
      </c>
      <c r="E165" s="707">
        <f>+'SAN CRISTOBAL'!E606</f>
        <v>4</v>
      </c>
      <c r="F165" s="148" t="s">
        <v>7846</v>
      </c>
      <c r="G165" s="708">
        <f>+'SAN CRISTOBAL'!G606</f>
        <v>2059</v>
      </c>
      <c r="H165" s="87" t="s">
        <v>1614</v>
      </c>
      <c r="I165" s="679">
        <f t="shared" si="6"/>
        <v>2217954.7999999998</v>
      </c>
      <c r="J165" s="679">
        <f t="shared" si="7"/>
        <v>4435909.5999999996</v>
      </c>
      <c r="L165"/>
    </row>
    <row r="166" spans="2:12" s="2" customFormat="1" ht="30.75" customHeight="1" thickBot="1" x14ac:dyDescent="0.3">
      <c r="B166" s="74">
        <f>+COUNTA(B127:B165)</f>
        <v>39</v>
      </c>
      <c r="C166" s="222"/>
      <c r="D166" s="75" t="s">
        <v>7841</v>
      </c>
      <c r="E166" s="674">
        <f>SUM(E127:E165)</f>
        <v>423</v>
      </c>
      <c r="F166" s="706"/>
      <c r="G166" s="681">
        <f>SUM(G127:G165)</f>
        <v>159878</v>
      </c>
      <c r="H166" s="682"/>
      <c r="I166" s="683">
        <f>SUM(I127:I165)</f>
        <v>172220581.59999996</v>
      </c>
      <c r="J166" s="683">
        <f>SUM(J127:J165)</f>
        <v>344441163.19999993</v>
      </c>
      <c r="L166"/>
    </row>
    <row r="167" spans="2:12" s="2" customFormat="1" ht="30.75" customHeight="1" thickBot="1" x14ac:dyDescent="0.3">
      <c r="C167" s="182"/>
      <c r="D167" s="28"/>
      <c r="E167" s="167"/>
      <c r="F167" s="54"/>
      <c r="G167" s="167"/>
      <c r="H167" s="28"/>
      <c r="I167" s="171"/>
      <c r="J167" s="171"/>
      <c r="L167"/>
    </row>
    <row r="168" spans="2:12" s="2" customFormat="1" ht="39" thickBot="1" x14ac:dyDescent="0.3">
      <c r="B168" s="78" t="s">
        <v>7837</v>
      </c>
      <c r="C168" s="79" t="s">
        <v>8</v>
      </c>
      <c r="D168" s="80" t="s">
        <v>7</v>
      </c>
      <c r="E168" s="684" t="s">
        <v>7825</v>
      </c>
      <c r="F168" s="709" t="s">
        <v>7833</v>
      </c>
      <c r="G168" s="688" t="s">
        <v>4</v>
      </c>
      <c r="H168" s="689" t="s">
        <v>7838</v>
      </c>
      <c r="I168" s="695" t="s">
        <v>10016</v>
      </c>
      <c r="J168" s="695" t="s">
        <v>10017</v>
      </c>
      <c r="L168"/>
    </row>
    <row r="169" spans="2:12" s="2" customFormat="1" ht="30.75" customHeight="1" x14ac:dyDescent="0.25">
      <c r="B169" s="61">
        <v>1</v>
      </c>
      <c r="C169" s="62" t="s">
        <v>55</v>
      </c>
      <c r="D169" s="96" t="s">
        <v>17</v>
      </c>
      <c r="E169" s="671">
        <f>+AZUA!E37</f>
        <v>13</v>
      </c>
      <c r="F169" s="64" t="s">
        <v>7851</v>
      </c>
      <c r="G169" s="678">
        <f>+AZUA!G37</f>
        <v>6344</v>
      </c>
      <c r="H169" s="87" t="s">
        <v>56</v>
      </c>
      <c r="I169" s="679">
        <f t="shared" ref="I169:I214" si="8">G169*120*4.5+G169*79*6.8</f>
        <v>6833756.7999999998</v>
      </c>
      <c r="J169" s="679">
        <f t="shared" ref="J169:J214" si="9">I169*2</f>
        <v>13667513.6</v>
      </c>
      <c r="L169"/>
    </row>
    <row r="170" spans="2:12" s="2" customFormat="1" ht="30.75" customHeight="1" x14ac:dyDescent="0.25">
      <c r="B170" s="67">
        <v>2</v>
      </c>
      <c r="C170" s="68" t="s">
        <v>83</v>
      </c>
      <c r="D170" s="97" t="s">
        <v>17</v>
      </c>
      <c r="E170" s="672">
        <f>+AZUA!E47</f>
        <v>7</v>
      </c>
      <c r="F170" s="71" t="s">
        <v>7851</v>
      </c>
      <c r="G170" s="680">
        <f>+AZUA!G47</f>
        <v>2892</v>
      </c>
      <c r="H170" s="87" t="s">
        <v>113</v>
      </c>
      <c r="I170" s="679">
        <f t="shared" si="8"/>
        <v>3115262.4</v>
      </c>
      <c r="J170" s="679">
        <f t="shared" si="9"/>
        <v>6230524.7999999998</v>
      </c>
      <c r="L170"/>
    </row>
    <row r="171" spans="2:12" s="2" customFormat="1" ht="30.75" customHeight="1" x14ac:dyDescent="0.25">
      <c r="B171" s="67">
        <v>3</v>
      </c>
      <c r="C171" s="68" t="s">
        <v>121</v>
      </c>
      <c r="D171" s="97" t="s">
        <v>17</v>
      </c>
      <c r="E171" s="672">
        <f>+AZUA!E65</f>
        <v>15</v>
      </c>
      <c r="F171" s="71" t="s">
        <v>7851</v>
      </c>
      <c r="G171" s="680">
        <f>+AZUA!G65</f>
        <v>8459</v>
      </c>
      <c r="H171" s="87" t="s">
        <v>84</v>
      </c>
      <c r="I171" s="679">
        <f t="shared" si="8"/>
        <v>9112034.8000000007</v>
      </c>
      <c r="J171" s="679">
        <f t="shared" si="9"/>
        <v>18224069.600000001</v>
      </c>
      <c r="L171"/>
    </row>
    <row r="172" spans="2:12" s="2" customFormat="1" ht="30.75" customHeight="1" x14ac:dyDescent="0.25">
      <c r="B172" s="67">
        <v>4</v>
      </c>
      <c r="C172" s="68" t="s">
        <v>128</v>
      </c>
      <c r="D172" s="97" t="s">
        <v>17</v>
      </c>
      <c r="E172" s="672">
        <f>+AZUA!E85</f>
        <v>17</v>
      </c>
      <c r="F172" s="71" t="s">
        <v>7851</v>
      </c>
      <c r="G172" s="680">
        <f>+AZUA!G85</f>
        <v>9509</v>
      </c>
      <c r="H172" s="87" t="s">
        <v>84</v>
      </c>
      <c r="I172" s="679">
        <f t="shared" si="8"/>
        <v>10243094.800000001</v>
      </c>
      <c r="J172" s="679">
        <f t="shared" si="9"/>
        <v>20486189.600000001</v>
      </c>
      <c r="L172"/>
    </row>
    <row r="173" spans="2:12" s="2" customFormat="1" ht="30.75" customHeight="1" x14ac:dyDescent="0.25">
      <c r="B173" s="67">
        <v>5</v>
      </c>
      <c r="C173" s="68" t="s">
        <v>134</v>
      </c>
      <c r="D173" s="97" t="s">
        <v>17</v>
      </c>
      <c r="E173" s="672">
        <f>+AZUA!E101</f>
        <v>13</v>
      </c>
      <c r="F173" s="71" t="s">
        <v>7851</v>
      </c>
      <c r="G173" s="680">
        <f>+AZUA!G101</f>
        <v>4973</v>
      </c>
      <c r="H173" s="87" t="s">
        <v>84</v>
      </c>
      <c r="I173" s="679">
        <f t="shared" si="8"/>
        <v>5356915.5999999996</v>
      </c>
      <c r="J173" s="679">
        <f t="shared" si="9"/>
        <v>10713831.199999999</v>
      </c>
      <c r="L173"/>
    </row>
    <row r="174" spans="2:12" s="2" customFormat="1" ht="30.75" customHeight="1" x14ac:dyDescent="0.25">
      <c r="B174" s="67">
        <v>6</v>
      </c>
      <c r="C174" s="68" t="s">
        <v>125</v>
      </c>
      <c r="D174" s="97" t="s">
        <v>17</v>
      </c>
      <c r="E174" s="672">
        <f>+AZUA!E112</f>
        <v>8</v>
      </c>
      <c r="F174" s="71" t="s">
        <v>7851</v>
      </c>
      <c r="G174" s="680">
        <f>+AZUA!G112</f>
        <v>5764</v>
      </c>
      <c r="H174" s="87" t="s">
        <v>84</v>
      </c>
      <c r="I174" s="679">
        <f t="shared" si="8"/>
        <v>6208980.7999999998</v>
      </c>
      <c r="J174" s="679">
        <f t="shared" si="9"/>
        <v>12417961.6</v>
      </c>
      <c r="L174"/>
    </row>
    <row r="175" spans="2:12" s="2" customFormat="1" ht="30.75" customHeight="1" x14ac:dyDescent="0.25">
      <c r="B175" s="67">
        <v>7</v>
      </c>
      <c r="C175" s="68" t="s">
        <v>227</v>
      </c>
      <c r="D175" s="97" t="s">
        <v>17</v>
      </c>
      <c r="E175" s="672">
        <f>+AZUA!E135</f>
        <v>20</v>
      </c>
      <c r="F175" s="71" t="s">
        <v>7851</v>
      </c>
      <c r="G175" s="680">
        <f>+AZUA!G135</f>
        <v>9062</v>
      </c>
      <c r="H175" s="87" t="s">
        <v>245</v>
      </c>
      <c r="I175" s="679">
        <f t="shared" si="8"/>
        <v>9761586.3999999985</v>
      </c>
      <c r="J175" s="679">
        <f t="shared" si="9"/>
        <v>19523172.799999997</v>
      </c>
      <c r="L175"/>
    </row>
    <row r="176" spans="2:12" s="2" customFormat="1" ht="30.75" customHeight="1" x14ac:dyDescent="0.25">
      <c r="B176" s="67">
        <v>8</v>
      </c>
      <c r="C176" s="68" t="s">
        <v>261</v>
      </c>
      <c r="D176" s="97" t="s">
        <v>17</v>
      </c>
      <c r="E176" s="672">
        <f>+AZUA!E155</f>
        <v>17</v>
      </c>
      <c r="F176" s="71" t="s">
        <v>7851</v>
      </c>
      <c r="G176" s="680">
        <f>+AZUA!G155</f>
        <v>5582</v>
      </c>
      <c r="H176" s="87" t="s">
        <v>262</v>
      </c>
      <c r="I176" s="679">
        <f t="shared" si="8"/>
        <v>6012930.4000000004</v>
      </c>
      <c r="J176" s="679">
        <f t="shared" si="9"/>
        <v>12025860.800000001</v>
      </c>
      <c r="L176"/>
    </row>
    <row r="177" spans="2:12" s="2" customFormat="1" ht="30.75" customHeight="1" x14ac:dyDescent="0.25">
      <c r="B177" s="67">
        <v>9</v>
      </c>
      <c r="C177" s="68" t="s">
        <v>302</v>
      </c>
      <c r="D177" s="97" t="s">
        <v>17</v>
      </c>
      <c r="E177" s="672">
        <f>+AZUA!E178</f>
        <v>20</v>
      </c>
      <c r="F177" s="71" t="s">
        <v>7851</v>
      </c>
      <c r="G177" s="680">
        <f>+AZUA!G178</f>
        <v>8307</v>
      </c>
      <c r="H177" s="87" t="s">
        <v>338</v>
      </c>
      <c r="I177" s="679">
        <f t="shared" si="8"/>
        <v>8948300.3999999985</v>
      </c>
      <c r="J177" s="679">
        <f t="shared" si="9"/>
        <v>17896600.799999997</v>
      </c>
      <c r="L177"/>
    </row>
    <row r="178" spans="2:12" s="2" customFormat="1" ht="30.75" customHeight="1" x14ac:dyDescent="0.25">
      <c r="B178" s="67">
        <v>10</v>
      </c>
      <c r="C178" s="68" t="s">
        <v>351</v>
      </c>
      <c r="D178" s="97" t="s">
        <v>17</v>
      </c>
      <c r="E178" s="672">
        <f>+AZUA!E204</f>
        <v>23</v>
      </c>
      <c r="F178" s="71" t="s">
        <v>7851</v>
      </c>
      <c r="G178" s="680">
        <f>+AZUA!G204</f>
        <v>6141</v>
      </c>
      <c r="H178" s="87" t="s">
        <v>7852</v>
      </c>
      <c r="I178" s="679">
        <f t="shared" si="8"/>
        <v>6615085.1999999993</v>
      </c>
      <c r="J178" s="679">
        <f t="shared" si="9"/>
        <v>13230170.399999999</v>
      </c>
      <c r="L178"/>
    </row>
    <row r="179" spans="2:12" s="2" customFormat="1" ht="30.75" customHeight="1" x14ac:dyDescent="0.25">
      <c r="B179" s="67">
        <v>11</v>
      </c>
      <c r="C179" s="68" t="s">
        <v>421</v>
      </c>
      <c r="D179" s="97" t="s">
        <v>17</v>
      </c>
      <c r="E179" s="672">
        <f>+AZUA!E220</f>
        <v>13</v>
      </c>
      <c r="F179" s="71" t="s">
        <v>7851</v>
      </c>
      <c r="G179" s="680">
        <f>+AZUA!G220</f>
        <v>4133</v>
      </c>
      <c r="H179" s="87" t="s">
        <v>414</v>
      </c>
      <c r="I179" s="679">
        <f t="shared" si="8"/>
        <v>4452067.5999999996</v>
      </c>
      <c r="J179" s="679">
        <f t="shared" si="9"/>
        <v>8904135.1999999993</v>
      </c>
      <c r="L179"/>
    </row>
    <row r="180" spans="2:12" s="2" customFormat="1" ht="30.75" customHeight="1" x14ac:dyDescent="0.25">
      <c r="B180" s="67">
        <v>12</v>
      </c>
      <c r="C180" s="68" t="s">
        <v>453</v>
      </c>
      <c r="D180" s="97" t="s">
        <v>17</v>
      </c>
      <c r="E180" s="672">
        <f>+AZUA!E261</f>
        <v>38</v>
      </c>
      <c r="F180" s="71" t="s">
        <v>7851</v>
      </c>
      <c r="G180" s="680">
        <f>+AZUA!G261</f>
        <v>7389</v>
      </c>
      <c r="H180" s="87" t="s">
        <v>7853</v>
      </c>
      <c r="I180" s="679">
        <f t="shared" si="8"/>
        <v>7959430.7999999998</v>
      </c>
      <c r="J180" s="679">
        <f t="shared" si="9"/>
        <v>15918861.6</v>
      </c>
      <c r="L180"/>
    </row>
    <row r="181" spans="2:12" s="2" customFormat="1" ht="30.75" customHeight="1" x14ac:dyDescent="0.25">
      <c r="B181" s="67">
        <v>13</v>
      </c>
      <c r="C181" s="68" t="s">
        <v>552</v>
      </c>
      <c r="D181" s="97" t="s">
        <v>17</v>
      </c>
      <c r="E181" s="672">
        <f>+AZUA!E278</f>
        <v>14</v>
      </c>
      <c r="F181" s="71" t="s">
        <v>7851</v>
      </c>
      <c r="G181" s="680">
        <f>+AZUA!G278</f>
        <v>5229</v>
      </c>
      <c r="H181" s="87" t="s">
        <v>7853</v>
      </c>
      <c r="I181" s="679">
        <f t="shared" si="8"/>
        <v>5632678.7999999998</v>
      </c>
      <c r="J181" s="679">
        <f t="shared" si="9"/>
        <v>11265357.6</v>
      </c>
      <c r="L181"/>
    </row>
    <row r="182" spans="2:12" s="2" customFormat="1" ht="30.75" customHeight="1" x14ac:dyDescent="0.25">
      <c r="B182" s="67">
        <v>14</v>
      </c>
      <c r="C182" s="68" t="s">
        <v>524</v>
      </c>
      <c r="D182" s="97" t="s">
        <v>17</v>
      </c>
      <c r="E182" s="672">
        <f>+AZUA!E293</f>
        <v>12</v>
      </c>
      <c r="F182" s="71" t="s">
        <v>7851</v>
      </c>
      <c r="G182" s="680">
        <f>+AZUA!G293</f>
        <v>2629</v>
      </c>
      <c r="H182" s="87" t="s">
        <v>7853</v>
      </c>
      <c r="I182" s="679">
        <f t="shared" si="8"/>
        <v>2831958.8</v>
      </c>
      <c r="J182" s="679">
        <f t="shared" si="9"/>
        <v>5663917.5999999996</v>
      </c>
      <c r="L182"/>
    </row>
    <row r="183" spans="2:12" s="2" customFormat="1" ht="30.75" customHeight="1" x14ac:dyDescent="0.25">
      <c r="B183" s="67">
        <v>15</v>
      </c>
      <c r="C183" s="68" t="s">
        <v>574</v>
      </c>
      <c r="D183" s="97" t="s">
        <v>17</v>
      </c>
      <c r="E183" s="672">
        <f>+AZUA!E337</f>
        <v>41</v>
      </c>
      <c r="F183" s="71" t="s">
        <v>7851</v>
      </c>
      <c r="G183" s="680">
        <f>+AZUA!G337</f>
        <v>9305</v>
      </c>
      <c r="H183" s="87" t="s">
        <v>7854</v>
      </c>
      <c r="I183" s="679">
        <f t="shared" si="8"/>
        <v>10023346</v>
      </c>
      <c r="J183" s="679">
        <f t="shared" si="9"/>
        <v>20046692</v>
      </c>
      <c r="L183"/>
    </row>
    <row r="184" spans="2:12" s="2" customFormat="1" ht="30.75" customHeight="1" x14ac:dyDescent="0.25">
      <c r="B184" s="67">
        <v>16</v>
      </c>
      <c r="C184" s="68" t="s">
        <v>577</v>
      </c>
      <c r="D184" s="97" t="s">
        <v>17</v>
      </c>
      <c r="E184" s="672">
        <f>+AZUA!E344</f>
        <v>4</v>
      </c>
      <c r="F184" s="71" t="s">
        <v>7851</v>
      </c>
      <c r="G184" s="680">
        <f>+AZUA!G344</f>
        <v>2260</v>
      </c>
      <c r="H184" s="87" t="s">
        <v>7854</v>
      </c>
      <c r="I184" s="679">
        <f t="shared" si="8"/>
        <v>2434472</v>
      </c>
      <c r="J184" s="679">
        <f t="shared" si="9"/>
        <v>4868944</v>
      </c>
      <c r="L184"/>
    </row>
    <row r="185" spans="2:12" s="2" customFormat="1" ht="30.75" customHeight="1" x14ac:dyDescent="0.25">
      <c r="B185" s="67">
        <v>17</v>
      </c>
      <c r="C185" s="68" t="s">
        <v>673</v>
      </c>
      <c r="D185" s="97" t="s">
        <v>17</v>
      </c>
      <c r="E185" s="672">
        <f>+AZUA!E359</f>
        <v>12</v>
      </c>
      <c r="F185" s="71" t="s">
        <v>7851</v>
      </c>
      <c r="G185" s="680">
        <f>+AZUA!G359</f>
        <v>3358</v>
      </c>
      <c r="H185" s="87" t="s">
        <v>676</v>
      </c>
      <c r="I185" s="679">
        <f t="shared" si="8"/>
        <v>3617237.5999999996</v>
      </c>
      <c r="J185" s="679">
        <f t="shared" si="9"/>
        <v>7234475.1999999993</v>
      </c>
      <c r="L185"/>
    </row>
    <row r="186" spans="2:12" s="2" customFormat="1" ht="30.75" customHeight="1" x14ac:dyDescent="0.25">
      <c r="B186" s="67">
        <v>18</v>
      </c>
      <c r="C186" s="68" t="s">
        <v>700</v>
      </c>
      <c r="D186" s="97" t="s">
        <v>17</v>
      </c>
      <c r="E186" s="672">
        <f>+AZUA!E378</f>
        <v>16</v>
      </c>
      <c r="F186" s="71" t="s">
        <v>7851</v>
      </c>
      <c r="G186" s="680">
        <f>+AZUA!G378</f>
        <v>7377</v>
      </c>
      <c r="H186" s="87" t="s">
        <v>692</v>
      </c>
      <c r="I186" s="679">
        <f t="shared" si="8"/>
        <v>7946504.4000000004</v>
      </c>
      <c r="J186" s="679">
        <f t="shared" si="9"/>
        <v>15893008.800000001</v>
      </c>
      <c r="L186"/>
    </row>
    <row r="187" spans="2:12" s="2" customFormat="1" ht="30.75" customHeight="1" x14ac:dyDescent="0.25">
      <c r="B187" s="67">
        <v>19</v>
      </c>
      <c r="C187" s="68" t="s">
        <v>691</v>
      </c>
      <c r="D187" s="97" t="s">
        <v>17</v>
      </c>
      <c r="E187" s="672">
        <f>+AZUA!E398</f>
        <v>17</v>
      </c>
      <c r="F187" s="71" t="s">
        <v>7851</v>
      </c>
      <c r="G187" s="680">
        <f>+AZUA!G398</f>
        <v>7335</v>
      </c>
      <c r="H187" s="87" t="s">
        <v>692</v>
      </c>
      <c r="I187" s="679">
        <f t="shared" si="8"/>
        <v>7901262</v>
      </c>
      <c r="J187" s="679">
        <f t="shared" si="9"/>
        <v>15802524</v>
      </c>
      <c r="L187"/>
    </row>
    <row r="188" spans="2:12" s="2" customFormat="1" ht="30.75" customHeight="1" x14ac:dyDescent="0.25">
      <c r="B188" s="67">
        <v>20</v>
      </c>
      <c r="C188" s="68" t="s">
        <v>704</v>
      </c>
      <c r="D188" s="97" t="s">
        <v>17</v>
      </c>
      <c r="E188" s="672">
        <f>+AZUA!E413</f>
        <v>12</v>
      </c>
      <c r="F188" s="71" t="s">
        <v>7851</v>
      </c>
      <c r="G188" s="680">
        <f>+AZUA!G413</f>
        <v>5766</v>
      </c>
      <c r="H188" s="87" t="s">
        <v>692</v>
      </c>
      <c r="I188" s="679">
        <f t="shared" si="8"/>
        <v>6211135.1999999993</v>
      </c>
      <c r="J188" s="679">
        <f t="shared" si="9"/>
        <v>12422270.399999999</v>
      </c>
      <c r="L188"/>
    </row>
    <row r="189" spans="2:12" s="2" customFormat="1" ht="30.75" customHeight="1" x14ac:dyDescent="0.25">
      <c r="B189" s="67">
        <v>21</v>
      </c>
      <c r="C189" s="68" t="s">
        <v>722</v>
      </c>
      <c r="D189" s="97" t="s">
        <v>17</v>
      </c>
      <c r="E189" s="672">
        <f>+AZUA!E442</f>
        <v>26</v>
      </c>
      <c r="F189" s="71" t="s">
        <v>7851</v>
      </c>
      <c r="G189" s="680">
        <f>+AZUA!G442</f>
        <v>6538</v>
      </c>
      <c r="H189" s="87" t="s">
        <v>831</v>
      </c>
      <c r="I189" s="679">
        <f t="shared" si="8"/>
        <v>7042733.5999999996</v>
      </c>
      <c r="J189" s="679">
        <f t="shared" si="9"/>
        <v>14085467.199999999</v>
      </c>
      <c r="L189"/>
    </row>
    <row r="190" spans="2:12" s="2" customFormat="1" ht="30.75" customHeight="1" x14ac:dyDescent="0.25">
      <c r="B190" s="67">
        <v>22</v>
      </c>
      <c r="C190" s="68" t="s">
        <v>712</v>
      </c>
      <c r="D190" s="97" t="s">
        <v>17</v>
      </c>
      <c r="E190" s="672">
        <f>+AZUA!E454</f>
        <v>9</v>
      </c>
      <c r="F190" s="71" t="s">
        <v>7851</v>
      </c>
      <c r="G190" s="680">
        <f>+AZUA!G454</f>
        <v>4280</v>
      </c>
      <c r="H190" s="87" t="s">
        <v>692</v>
      </c>
      <c r="I190" s="679">
        <f t="shared" si="8"/>
        <v>4610416</v>
      </c>
      <c r="J190" s="679">
        <f t="shared" si="9"/>
        <v>9220832</v>
      </c>
      <c r="L190"/>
    </row>
    <row r="191" spans="2:12" s="2" customFormat="1" ht="30.75" customHeight="1" x14ac:dyDescent="0.25">
      <c r="B191" s="67">
        <v>23</v>
      </c>
      <c r="C191" s="68" t="s">
        <v>876</v>
      </c>
      <c r="D191" s="97" t="s">
        <v>17</v>
      </c>
      <c r="E191" s="672">
        <f>+AZUA!E464</f>
        <v>7</v>
      </c>
      <c r="F191" s="71" t="s">
        <v>7851</v>
      </c>
      <c r="G191" s="680">
        <f>+AZUA!G464</f>
        <v>2550</v>
      </c>
      <c r="H191" s="87" t="s">
        <v>831</v>
      </c>
      <c r="I191" s="679">
        <f t="shared" si="8"/>
        <v>2746860</v>
      </c>
      <c r="J191" s="679">
        <f t="shared" si="9"/>
        <v>5493720</v>
      </c>
      <c r="L191"/>
    </row>
    <row r="192" spans="2:12" s="2" customFormat="1" ht="30.75" customHeight="1" x14ac:dyDescent="0.25">
      <c r="B192" s="67">
        <v>24</v>
      </c>
      <c r="C192" s="68" t="s">
        <v>892</v>
      </c>
      <c r="D192" s="97" t="s">
        <v>17</v>
      </c>
      <c r="E192" s="672">
        <f>+AZUA!E489</f>
        <v>22</v>
      </c>
      <c r="F192" s="71" t="s">
        <v>7851</v>
      </c>
      <c r="G192" s="680">
        <f>+AZUA!G489</f>
        <v>6063</v>
      </c>
      <c r="H192" s="87" t="s">
        <v>7855</v>
      </c>
      <c r="I192" s="679">
        <f t="shared" si="8"/>
        <v>6531063.5999999996</v>
      </c>
      <c r="J192" s="679">
        <f t="shared" si="9"/>
        <v>13062127.199999999</v>
      </c>
      <c r="L192"/>
    </row>
    <row r="193" spans="2:12" s="2" customFormat="1" ht="30.75" customHeight="1" x14ac:dyDescent="0.25">
      <c r="B193" s="67">
        <v>25</v>
      </c>
      <c r="C193" s="68" t="s">
        <v>7678</v>
      </c>
      <c r="D193" s="97" t="s">
        <v>17</v>
      </c>
      <c r="E193" s="672">
        <f>+AZUA!E501</f>
        <v>9</v>
      </c>
      <c r="F193" s="71" t="s">
        <v>7851</v>
      </c>
      <c r="G193" s="680">
        <f>+AZUA!G501</f>
        <v>2904</v>
      </c>
      <c r="H193" s="87" t="s">
        <v>7856</v>
      </c>
      <c r="I193" s="679">
        <f t="shared" si="8"/>
        <v>3128188.8</v>
      </c>
      <c r="J193" s="679">
        <f t="shared" si="9"/>
        <v>6256377.5999999996</v>
      </c>
      <c r="L193"/>
    </row>
    <row r="194" spans="2:12" s="2" customFormat="1" ht="30.75" customHeight="1" x14ac:dyDescent="0.25">
      <c r="B194" s="67">
        <v>26</v>
      </c>
      <c r="C194" s="68" t="s">
        <v>7683</v>
      </c>
      <c r="D194" s="97" t="s">
        <v>17</v>
      </c>
      <c r="E194" s="672">
        <f>+AZUA!E522</f>
        <v>18</v>
      </c>
      <c r="F194" s="71" t="s">
        <v>7851</v>
      </c>
      <c r="G194" s="680">
        <f>+AZUA!G522</f>
        <v>6752</v>
      </c>
      <c r="H194" s="87" t="s">
        <v>7856</v>
      </c>
      <c r="I194" s="679">
        <f t="shared" si="8"/>
        <v>7273254.4000000004</v>
      </c>
      <c r="J194" s="679">
        <f t="shared" si="9"/>
        <v>14546508.800000001</v>
      </c>
      <c r="L194"/>
    </row>
    <row r="195" spans="2:12" s="2" customFormat="1" ht="30.75" customHeight="1" x14ac:dyDescent="0.25">
      <c r="B195" s="67">
        <v>27</v>
      </c>
      <c r="C195" s="68" t="s">
        <v>7719</v>
      </c>
      <c r="D195" s="97" t="s">
        <v>17</v>
      </c>
      <c r="E195" s="672">
        <f>+AZUA!E535</f>
        <v>10</v>
      </c>
      <c r="F195" s="71" t="s">
        <v>7851</v>
      </c>
      <c r="G195" s="680">
        <f>+AZUA!G535</f>
        <v>3531</v>
      </c>
      <c r="H195" s="87" t="s">
        <v>264</v>
      </c>
      <c r="I195" s="679">
        <f t="shared" si="8"/>
        <v>3803593.2</v>
      </c>
      <c r="J195" s="679">
        <f t="shared" si="9"/>
        <v>7607186.4000000004</v>
      </c>
      <c r="L195"/>
    </row>
    <row r="196" spans="2:12" s="2" customFormat="1" ht="30.75" customHeight="1" x14ac:dyDescent="0.25">
      <c r="B196" s="67">
        <v>28</v>
      </c>
      <c r="C196" s="68" t="s">
        <v>7750</v>
      </c>
      <c r="D196" s="97" t="s">
        <v>17</v>
      </c>
      <c r="E196" s="672">
        <f>+AZUA!E552</f>
        <v>14</v>
      </c>
      <c r="F196" s="71" t="s">
        <v>7851</v>
      </c>
      <c r="G196" s="680">
        <f>+AZUA!G552</f>
        <v>5788</v>
      </c>
      <c r="H196" s="87" t="s">
        <v>7775</v>
      </c>
      <c r="I196" s="679">
        <f t="shared" si="8"/>
        <v>6234833.5999999996</v>
      </c>
      <c r="J196" s="679">
        <f t="shared" si="9"/>
        <v>12469667.199999999</v>
      </c>
      <c r="L196"/>
    </row>
    <row r="197" spans="2:12" s="2" customFormat="1" ht="30.75" customHeight="1" x14ac:dyDescent="0.25">
      <c r="B197" s="67">
        <v>29</v>
      </c>
      <c r="C197" s="68" t="s">
        <v>7772</v>
      </c>
      <c r="D197" s="97" t="s">
        <v>17</v>
      </c>
      <c r="E197" s="672">
        <f>+AZUA!E568</f>
        <v>13</v>
      </c>
      <c r="F197" s="71" t="s">
        <v>7851</v>
      </c>
      <c r="G197" s="680">
        <f>+AZUA!G568</f>
        <v>6541</v>
      </c>
      <c r="H197" s="87" t="s">
        <v>966</v>
      </c>
      <c r="I197" s="679">
        <f t="shared" si="8"/>
        <v>7045965.1999999993</v>
      </c>
      <c r="J197" s="679">
        <f t="shared" si="9"/>
        <v>14091930.399999999</v>
      </c>
      <c r="L197"/>
    </row>
    <row r="198" spans="2:12" s="2" customFormat="1" ht="30.75" customHeight="1" x14ac:dyDescent="0.25">
      <c r="B198" s="67">
        <v>30</v>
      </c>
      <c r="C198" s="68" t="s">
        <v>7803</v>
      </c>
      <c r="D198" s="97" t="s">
        <v>17</v>
      </c>
      <c r="E198" s="672">
        <f>+AZUA!E575</f>
        <v>4</v>
      </c>
      <c r="F198" s="71" t="s">
        <v>7851</v>
      </c>
      <c r="G198" s="680">
        <f>+AZUA!G575</f>
        <v>1474</v>
      </c>
      <c r="H198" s="87" t="s">
        <v>966</v>
      </c>
      <c r="I198" s="679">
        <f t="shared" si="8"/>
        <v>1587792.7999999998</v>
      </c>
      <c r="J198" s="679">
        <f t="shared" si="9"/>
        <v>3175585.5999999996</v>
      </c>
      <c r="L198"/>
    </row>
    <row r="199" spans="2:12" s="2" customFormat="1" ht="30.75" customHeight="1" x14ac:dyDescent="0.25">
      <c r="B199" s="67">
        <v>31</v>
      </c>
      <c r="C199" s="68" t="s">
        <v>100</v>
      </c>
      <c r="D199" s="97" t="s">
        <v>101</v>
      </c>
      <c r="E199" s="672">
        <f>+AZUA!E590</f>
        <v>9</v>
      </c>
      <c r="F199" s="71" t="s">
        <v>7851</v>
      </c>
      <c r="G199" s="680">
        <f>+AZUA!G590</f>
        <v>3338</v>
      </c>
      <c r="H199" s="87" t="s">
        <v>113</v>
      </c>
      <c r="I199" s="679">
        <f t="shared" si="8"/>
        <v>3595693.5999999996</v>
      </c>
      <c r="J199" s="679">
        <f t="shared" si="9"/>
        <v>7191387.1999999993</v>
      </c>
      <c r="L199"/>
    </row>
    <row r="200" spans="2:12" s="2" customFormat="1" ht="30.75" customHeight="1" x14ac:dyDescent="0.25">
      <c r="B200" s="67">
        <v>32</v>
      </c>
      <c r="C200" s="68" t="s">
        <v>192</v>
      </c>
      <c r="D200" s="97" t="s">
        <v>101</v>
      </c>
      <c r="E200" s="672">
        <f>+AZUA!E598</f>
        <v>5</v>
      </c>
      <c r="F200" s="71" t="s">
        <v>7851</v>
      </c>
      <c r="G200" s="680">
        <f>+AZUA!G598</f>
        <v>3003</v>
      </c>
      <c r="H200" s="87" t="s">
        <v>262</v>
      </c>
      <c r="I200" s="679">
        <f t="shared" si="8"/>
        <v>3234831.5999999996</v>
      </c>
      <c r="J200" s="679">
        <f t="shared" si="9"/>
        <v>6469663.1999999993</v>
      </c>
      <c r="L200"/>
    </row>
    <row r="201" spans="2:12" s="2" customFormat="1" ht="30.75" customHeight="1" x14ac:dyDescent="0.25">
      <c r="B201" s="67">
        <v>33</v>
      </c>
      <c r="C201" s="68" t="s">
        <v>395</v>
      </c>
      <c r="D201" s="97" t="s">
        <v>101</v>
      </c>
      <c r="E201" s="672">
        <f>+AZUA!E610</f>
        <v>9</v>
      </c>
      <c r="F201" s="71" t="s">
        <v>7851</v>
      </c>
      <c r="G201" s="680">
        <f>+AZUA!G610</f>
        <v>2111</v>
      </c>
      <c r="H201" s="87" t="s">
        <v>7852</v>
      </c>
      <c r="I201" s="679">
        <f t="shared" si="8"/>
        <v>2273969.2000000002</v>
      </c>
      <c r="J201" s="679">
        <f t="shared" si="9"/>
        <v>4547938.4000000004</v>
      </c>
      <c r="L201"/>
    </row>
    <row r="202" spans="2:12" s="2" customFormat="1" ht="30.75" customHeight="1" x14ac:dyDescent="0.25">
      <c r="B202" s="67">
        <v>34</v>
      </c>
      <c r="C202" s="68" t="s">
        <v>442</v>
      </c>
      <c r="D202" s="97" t="s">
        <v>101</v>
      </c>
      <c r="E202" s="672">
        <f>+AZUA!E619</f>
        <v>6</v>
      </c>
      <c r="F202" s="71" t="s">
        <v>7851</v>
      </c>
      <c r="G202" s="680">
        <f>+AZUA!G619</f>
        <v>974</v>
      </c>
      <c r="H202" s="87" t="s">
        <v>414</v>
      </c>
      <c r="I202" s="679">
        <f t="shared" si="8"/>
        <v>1049192.8</v>
      </c>
      <c r="J202" s="679">
        <f t="shared" si="9"/>
        <v>2098385.6</v>
      </c>
      <c r="L202"/>
    </row>
    <row r="203" spans="2:12" s="2" customFormat="1" ht="30.75" customHeight="1" x14ac:dyDescent="0.25">
      <c r="B203" s="67">
        <v>35</v>
      </c>
      <c r="C203" s="68" t="s">
        <v>450</v>
      </c>
      <c r="D203" s="97" t="s">
        <v>101</v>
      </c>
      <c r="E203" s="672">
        <f>+AZUA!E627</f>
        <v>5</v>
      </c>
      <c r="F203" s="71" t="s">
        <v>7851</v>
      </c>
      <c r="G203" s="680">
        <f>+AZUA!G627</f>
        <v>3997</v>
      </c>
      <c r="H203" s="87" t="s">
        <v>7853</v>
      </c>
      <c r="I203" s="679">
        <f t="shared" si="8"/>
        <v>4305568.4000000004</v>
      </c>
      <c r="J203" s="679">
        <f t="shared" si="9"/>
        <v>8611136.8000000007</v>
      </c>
      <c r="L203"/>
    </row>
    <row r="204" spans="2:12" s="2" customFormat="1" ht="30.75" customHeight="1" x14ac:dyDescent="0.25">
      <c r="B204" s="67">
        <v>36</v>
      </c>
      <c r="C204" s="68" t="s">
        <v>659</v>
      </c>
      <c r="D204" s="97" t="s">
        <v>101</v>
      </c>
      <c r="E204" s="672">
        <f>+AZUA!E635</f>
        <v>4</v>
      </c>
      <c r="F204" s="71" t="s">
        <v>7851</v>
      </c>
      <c r="G204" s="680">
        <f>+AZUA!G635</f>
        <v>2457</v>
      </c>
      <c r="H204" s="87" t="s">
        <v>7854</v>
      </c>
      <c r="I204" s="679">
        <f t="shared" si="8"/>
        <v>2646680.4</v>
      </c>
      <c r="J204" s="679">
        <f t="shared" si="9"/>
        <v>5293360.8</v>
      </c>
      <c r="L204"/>
    </row>
    <row r="205" spans="2:12" s="2" customFormat="1" ht="30.75" customHeight="1" x14ac:dyDescent="0.25">
      <c r="B205" s="67">
        <v>37</v>
      </c>
      <c r="C205" s="68" t="s">
        <v>667</v>
      </c>
      <c r="D205" s="97" t="s">
        <v>101</v>
      </c>
      <c r="E205" s="672">
        <f>+AZUA!E639</f>
        <v>1</v>
      </c>
      <c r="F205" s="71" t="s">
        <v>7851</v>
      </c>
      <c r="G205" s="680">
        <f>+AZUA!G639</f>
        <v>980</v>
      </c>
      <c r="H205" s="87" t="s">
        <v>7854</v>
      </c>
      <c r="I205" s="679">
        <f t="shared" si="8"/>
        <v>1055656</v>
      </c>
      <c r="J205" s="679">
        <f t="shared" si="9"/>
        <v>2111312</v>
      </c>
      <c r="L205"/>
    </row>
    <row r="206" spans="2:12" s="2" customFormat="1" ht="30.75" customHeight="1" x14ac:dyDescent="0.25">
      <c r="B206" s="67">
        <v>38</v>
      </c>
      <c r="C206" s="68" t="s">
        <v>640</v>
      </c>
      <c r="D206" s="97" t="s">
        <v>101</v>
      </c>
      <c r="E206" s="672">
        <f>+AZUA!E658</f>
        <v>16</v>
      </c>
      <c r="F206" s="71" t="s">
        <v>7851</v>
      </c>
      <c r="G206" s="680">
        <f>+AZUA!G658</f>
        <v>5075</v>
      </c>
      <c r="H206" s="87" t="s">
        <v>7854</v>
      </c>
      <c r="I206" s="679">
        <f t="shared" si="8"/>
        <v>5466790</v>
      </c>
      <c r="J206" s="679">
        <f t="shared" si="9"/>
        <v>10933580</v>
      </c>
      <c r="L206"/>
    </row>
    <row r="207" spans="2:12" s="2" customFormat="1" ht="30.75" customHeight="1" x14ac:dyDescent="0.25">
      <c r="B207" s="67">
        <v>39</v>
      </c>
      <c r="C207" s="68" t="s">
        <v>696</v>
      </c>
      <c r="D207" s="97" t="s">
        <v>101</v>
      </c>
      <c r="E207" s="672">
        <f>+AZUA!E667</f>
        <v>6</v>
      </c>
      <c r="F207" s="71" t="s">
        <v>7851</v>
      </c>
      <c r="G207" s="680">
        <f>+AZUA!G667</f>
        <v>2705</v>
      </c>
      <c r="H207" s="87" t="s">
        <v>692</v>
      </c>
      <c r="I207" s="679">
        <f t="shared" si="8"/>
        <v>2913826</v>
      </c>
      <c r="J207" s="679">
        <f t="shared" si="9"/>
        <v>5827652</v>
      </c>
      <c r="L207"/>
    </row>
    <row r="208" spans="2:12" s="2" customFormat="1" ht="30.75" customHeight="1" x14ac:dyDescent="0.25">
      <c r="B208" s="67">
        <v>40</v>
      </c>
      <c r="C208" s="68" t="s">
        <v>769</v>
      </c>
      <c r="D208" s="97" t="s">
        <v>101</v>
      </c>
      <c r="E208" s="672">
        <f>+AZUA!E672</f>
        <v>2</v>
      </c>
      <c r="F208" s="71" t="s">
        <v>7851</v>
      </c>
      <c r="G208" s="680">
        <f>+AZUA!G672</f>
        <v>2585</v>
      </c>
      <c r="H208" s="87" t="s">
        <v>692</v>
      </c>
      <c r="I208" s="679">
        <f t="shared" si="8"/>
        <v>2784562</v>
      </c>
      <c r="J208" s="679">
        <f t="shared" si="9"/>
        <v>5569124</v>
      </c>
      <c r="L208"/>
    </row>
    <row r="209" spans="2:12" s="2" customFormat="1" ht="30.75" customHeight="1" x14ac:dyDescent="0.25">
      <c r="B209" s="67">
        <v>41</v>
      </c>
      <c r="C209" s="68" t="s">
        <v>790</v>
      </c>
      <c r="D209" s="97" t="s">
        <v>101</v>
      </c>
      <c r="E209" s="672">
        <f>+AZUA!E683</f>
        <v>8</v>
      </c>
      <c r="F209" s="71" t="s">
        <v>7851</v>
      </c>
      <c r="G209" s="680">
        <f>+AZUA!G683</f>
        <v>3154</v>
      </c>
      <c r="H209" s="87" t="s">
        <v>692</v>
      </c>
      <c r="I209" s="679">
        <f t="shared" si="8"/>
        <v>3397488.8</v>
      </c>
      <c r="J209" s="679">
        <f t="shared" si="9"/>
        <v>6794977.5999999996</v>
      </c>
      <c r="L209"/>
    </row>
    <row r="210" spans="2:12" s="2" customFormat="1" ht="30.75" customHeight="1" x14ac:dyDescent="0.25">
      <c r="B210" s="67">
        <v>42</v>
      </c>
      <c r="C210" s="68" t="s">
        <v>930</v>
      </c>
      <c r="D210" s="97" t="s">
        <v>101</v>
      </c>
      <c r="E210" s="672">
        <f>+AZUA!E692</f>
        <v>6</v>
      </c>
      <c r="F210" s="71" t="s">
        <v>7851</v>
      </c>
      <c r="G210" s="680">
        <f>+AZUA!G692</f>
        <v>2734</v>
      </c>
      <c r="H210" s="87" t="s">
        <v>7855</v>
      </c>
      <c r="I210" s="679">
        <f t="shared" si="8"/>
        <v>2945064.8</v>
      </c>
      <c r="J210" s="679">
        <f t="shared" si="9"/>
        <v>5890129.5999999996</v>
      </c>
      <c r="L210"/>
    </row>
    <row r="211" spans="2:12" s="2" customFormat="1" ht="30.75" customHeight="1" x14ac:dyDescent="0.25">
      <c r="B211" s="67">
        <v>43</v>
      </c>
      <c r="C211" s="68" t="s">
        <v>7716</v>
      </c>
      <c r="D211" s="97" t="s">
        <v>101</v>
      </c>
      <c r="E211" s="672">
        <f>+AZUA!E701</f>
        <v>6</v>
      </c>
      <c r="F211" s="71" t="s">
        <v>7851</v>
      </c>
      <c r="G211" s="680">
        <f>+AZUA!G701</f>
        <v>2688</v>
      </c>
      <c r="H211" s="87" t="s">
        <v>264</v>
      </c>
      <c r="I211" s="679">
        <f t="shared" si="8"/>
        <v>2895513.5999999996</v>
      </c>
      <c r="J211" s="679">
        <f t="shared" si="9"/>
        <v>5791027.1999999993</v>
      </c>
      <c r="L211"/>
    </row>
    <row r="212" spans="2:12" s="2" customFormat="1" ht="30.75" customHeight="1" x14ac:dyDescent="0.25">
      <c r="B212" s="67">
        <v>44</v>
      </c>
      <c r="C212" s="68" t="s">
        <v>7738</v>
      </c>
      <c r="D212" s="97" t="s">
        <v>101</v>
      </c>
      <c r="E212" s="672">
        <f>+AZUA!E712</f>
        <v>8</v>
      </c>
      <c r="F212" s="71" t="s">
        <v>7851</v>
      </c>
      <c r="G212" s="680">
        <f>+AZUA!G712</f>
        <v>2153</v>
      </c>
      <c r="H212" s="87" t="s">
        <v>264</v>
      </c>
      <c r="I212" s="679">
        <f t="shared" si="8"/>
        <v>2319211.5999999996</v>
      </c>
      <c r="J212" s="679">
        <f t="shared" si="9"/>
        <v>4638423.1999999993</v>
      </c>
      <c r="L212"/>
    </row>
    <row r="213" spans="2:12" s="2" customFormat="1" ht="30.75" customHeight="1" x14ac:dyDescent="0.25">
      <c r="B213" s="67">
        <v>45</v>
      </c>
      <c r="C213" s="68" t="s">
        <v>7754</v>
      </c>
      <c r="D213" s="97" t="s">
        <v>101</v>
      </c>
      <c r="E213" s="672">
        <f>+AZUA!E718</f>
        <v>3</v>
      </c>
      <c r="F213" s="71" t="s">
        <v>7851</v>
      </c>
      <c r="G213" s="680">
        <f>+AZUA!G718</f>
        <v>1202</v>
      </c>
      <c r="H213" s="87" t="s">
        <v>7973</v>
      </c>
      <c r="I213" s="679">
        <f t="shared" si="8"/>
        <v>1294794.3999999999</v>
      </c>
      <c r="J213" s="679">
        <f t="shared" si="9"/>
        <v>2589588.7999999998</v>
      </c>
      <c r="L213"/>
    </row>
    <row r="214" spans="2:12" s="2" customFormat="1" ht="30.75" customHeight="1" thickBot="1" x14ac:dyDescent="0.3">
      <c r="B214" s="67">
        <v>46</v>
      </c>
      <c r="C214" s="68" t="s">
        <v>7799</v>
      </c>
      <c r="D214" s="97" t="s">
        <v>101</v>
      </c>
      <c r="E214" s="672">
        <f>+AZUA!E735</f>
        <v>14</v>
      </c>
      <c r="F214" s="71" t="s">
        <v>7851</v>
      </c>
      <c r="G214" s="680">
        <f>+AZUA!G735</f>
        <v>4600</v>
      </c>
      <c r="H214" s="87" t="s">
        <v>966</v>
      </c>
      <c r="I214" s="679">
        <f t="shared" si="8"/>
        <v>4955120</v>
      </c>
      <c r="J214" s="679">
        <f t="shared" si="9"/>
        <v>9910240</v>
      </c>
      <c r="L214"/>
    </row>
    <row r="215" spans="2:12" s="2" customFormat="1" ht="30.75" customHeight="1" thickBot="1" x14ac:dyDescent="0.3">
      <c r="B215" s="74">
        <f>COUNT(B169:B214)</f>
        <v>46</v>
      </c>
      <c r="C215" s="222"/>
      <c r="D215" s="75" t="s">
        <v>7841</v>
      </c>
      <c r="E215" s="674">
        <f>SUM(E169:E214)</f>
        <v>572</v>
      </c>
      <c r="F215" s="706"/>
      <c r="G215" s="681">
        <f>SUM(G169:G214)</f>
        <v>211991</v>
      </c>
      <c r="H215" s="682"/>
      <c r="I215" s="683">
        <f>SUM(I169:I214)</f>
        <v>228356705.19999999</v>
      </c>
      <c r="J215" s="683">
        <f>SUM(J169:J214)</f>
        <v>456713410.39999998</v>
      </c>
      <c r="L215"/>
    </row>
    <row r="216" spans="2:12" s="2" customFormat="1" ht="30.75" customHeight="1" thickBot="1" x14ac:dyDescent="0.3">
      <c r="C216" s="182"/>
      <c r="D216" s="28"/>
      <c r="E216" s="167"/>
      <c r="F216" s="54"/>
      <c r="G216" s="167"/>
      <c r="H216" s="28"/>
      <c r="I216" s="171"/>
      <c r="J216" s="171"/>
      <c r="L216"/>
    </row>
    <row r="217" spans="2:12" s="2" customFormat="1" ht="39" thickBot="1" x14ac:dyDescent="0.3">
      <c r="B217" s="78" t="s">
        <v>7837</v>
      </c>
      <c r="C217" s="79" t="s">
        <v>8</v>
      </c>
      <c r="D217" s="80" t="s">
        <v>7</v>
      </c>
      <c r="E217" s="684" t="s">
        <v>7825</v>
      </c>
      <c r="F217" s="709" t="s">
        <v>7831</v>
      </c>
      <c r="G217" s="710" t="s">
        <v>4</v>
      </c>
      <c r="H217" s="710" t="s">
        <v>7838</v>
      </c>
      <c r="I217" s="695" t="s">
        <v>10016</v>
      </c>
      <c r="J217" s="695" t="s">
        <v>10017</v>
      </c>
      <c r="L217"/>
    </row>
    <row r="218" spans="2:12" s="2" customFormat="1" ht="30.75" customHeight="1" x14ac:dyDescent="0.25">
      <c r="B218" s="85">
        <v>1</v>
      </c>
      <c r="C218" s="83" t="s">
        <v>1684</v>
      </c>
      <c r="D218" s="98" t="s">
        <v>17</v>
      </c>
      <c r="E218" s="685">
        <f>+'SAN PEDRO'!E54</f>
        <v>29</v>
      </c>
      <c r="F218" s="99" t="s">
        <v>7857</v>
      </c>
      <c r="G218" s="690">
        <f>+'SAN PEDRO'!G54</f>
        <v>9223</v>
      </c>
      <c r="H218" s="87" t="s">
        <v>7858</v>
      </c>
      <c r="I218" s="679">
        <f t="shared" ref="I218:I255" si="10">G218*120*4.5+G218*79*6.8</f>
        <v>9935015.5999999996</v>
      </c>
      <c r="J218" s="679">
        <f t="shared" ref="J218:J255" si="11">I218*2</f>
        <v>19870031.199999999</v>
      </c>
      <c r="L218"/>
    </row>
    <row r="219" spans="2:12" s="2" customFormat="1" ht="30.75" customHeight="1" x14ac:dyDescent="0.25">
      <c r="B219" s="70">
        <v>2</v>
      </c>
      <c r="C219" s="68" t="s">
        <v>1797</v>
      </c>
      <c r="D219" s="66" t="s">
        <v>17</v>
      </c>
      <c r="E219" s="672">
        <f>+'SAN PEDRO'!E68</f>
        <v>10</v>
      </c>
      <c r="F219" s="69" t="s">
        <v>7859</v>
      </c>
      <c r="G219" s="680">
        <f>+'SAN PEDRO'!G68</f>
        <v>6281</v>
      </c>
      <c r="H219" s="87" t="s">
        <v>7860</v>
      </c>
      <c r="I219" s="679">
        <f t="shared" si="10"/>
        <v>6765893.1999999993</v>
      </c>
      <c r="J219" s="679">
        <f t="shared" si="11"/>
        <v>13531786.399999999</v>
      </c>
      <c r="L219"/>
    </row>
    <row r="220" spans="2:12" s="2" customFormat="1" ht="30.75" customHeight="1" x14ac:dyDescent="0.25">
      <c r="B220" s="70">
        <v>3</v>
      </c>
      <c r="C220" s="68" t="s">
        <v>2062</v>
      </c>
      <c r="D220" s="66" t="s">
        <v>17</v>
      </c>
      <c r="E220" s="672">
        <f>+'SAN PEDRO'!E79</f>
        <v>7</v>
      </c>
      <c r="F220" s="69" t="s">
        <v>7861</v>
      </c>
      <c r="G220" s="680">
        <f>+'SAN PEDRO'!G79</f>
        <v>5557</v>
      </c>
      <c r="H220" s="87" t="s">
        <v>2089</v>
      </c>
      <c r="I220" s="679">
        <f t="shared" si="10"/>
        <v>5986000.4000000004</v>
      </c>
      <c r="J220" s="679">
        <f t="shared" si="11"/>
        <v>11972000.800000001</v>
      </c>
      <c r="L220"/>
    </row>
    <row r="221" spans="2:12" s="2" customFormat="1" ht="30.75" customHeight="1" x14ac:dyDescent="0.25">
      <c r="B221" s="70">
        <v>4</v>
      </c>
      <c r="C221" s="68" t="s">
        <v>2135</v>
      </c>
      <c r="D221" s="66" t="s">
        <v>17</v>
      </c>
      <c r="E221" s="672">
        <f>+'SAN PEDRO'!E93</f>
        <v>10</v>
      </c>
      <c r="F221" s="69" t="s">
        <v>7862</v>
      </c>
      <c r="G221" s="680">
        <f>+'SAN PEDRO'!G93</f>
        <v>4630</v>
      </c>
      <c r="H221" s="87" t="s">
        <v>805</v>
      </c>
      <c r="I221" s="679">
        <f t="shared" si="10"/>
        <v>4987436</v>
      </c>
      <c r="J221" s="679">
        <f t="shared" si="11"/>
        <v>9974872</v>
      </c>
      <c r="L221"/>
    </row>
    <row r="222" spans="2:12" s="2" customFormat="1" ht="30.75" customHeight="1" x14ac:dyDescent="0.25">
      <c r="B222" s="70">
        <v>5</v>
      </c>
      <c r="C222" s="68" t="s">
        <v>1822</v>
      </c>
      <c r="D222" s="66" t="s">
        <v>17</v>
      </c>
      <c r="E222" s="672">
        <f>+'SAN PEDRO'!E118</f>
        <v>21</v>
      </c>
      <c r="F222" s="69" t="s">
        <v>7863</v>
      </c>
      <c r="G222" s="680">
        <f>+'SAN PEDRO'!G118</f>
        <v>12899</v>
      </c>
      <c r="H222" s="87" t="s">
        <v>874</v>
      </c>
      <c r="I222" s="679">
        <f t="shared" si="10"/>
        <v>13894802.800000001</v>
      </c>
      <c r="J222" s="679">
        <f t="shared" si="11"/>
        <v>27789605.600000001</v>
      </c>
      <c r="L222"/>
    </row>
    <row r="223" spans="2:12" s="2" customFormat="1" ht="30.75" customHeight="1" x14ac:dyDescent="0.25">
      <c r="B223" s="70">
        <v>6</v>
      </c>
      <c r="C223" s="68" t="s">
        <v>1903</v>
      </c>
      <c r="D223" s="66" t="s">
        <v>17</v>
      </c>
      <c r="E223" s="672">
        <f>+'SAN PEDRO'!E142</f>
        <v>20</v>
      </c>
      <c r="F223" s="69" t="s">
        <v>7864</v>
      </c>
      <c r="G223" s="680">
        <f>+'SAN PEDRO'!G142</f>
        <v>4058</v>
      </c>
      <c r="H223" s="87" t="s">
        <v>874</v>
      </c>
      <c r="I223" s="679">
        <f t="shared" si="10"/>
        <v>4371277.5999999996</v>
      </c>
      <c r="J223" s="679">
        <f t="shared" si="11"/>
        <v>8742555.1999999993</v>
      </c>
      <c r="L223"/>
    </row>
    <row r="224" spans="2:12" s="2" customFormat="1" ht="30.75" customHeight="1" x14ac:dyDescent="0.25">
      <c r="B224" s="70">
        <v>7</v>
      </c>
      <c r="C224" s="68" t="s">
        <v>1826</v>
      </c>
      <c r="D224" s="66" t="s">
        <v>17</v>
      </c>
      <c r="E224" s="672">
        <f>+'SAN PEDRO'!E157</f>
        <v>11</v>
      </c>
      <c r="F224" s="69" t="s">
        <v>7865</v>
      </c>
      <c r="G224" s="680">
        <f>+'SAN PEDRO'!G157</f>
        <v>6769</v>
      </c>
      <c r="H224" s="87" t="s">
        <v>874</v>
      </c>
      <c r="I224" s="679">
        <f t="shared" si="10"/>
        <v>7291566.7999999998</v>
      </c>
      <c r="J224" s="679">
        <f t="shared" si="11"/>
        <v>14583133.6</v>
      </c>
      <c r="L224"/>
    </row>
    <row r="225" spans="2:12" s="2" customFormat="1" ht="30.75" customHeight="1" x14ac:dyDescent="0.25">
      <c r="B225" s="70">
        <v>8</v>
      </c>
      <c r="C225" s="68" t="s">
        <v>1832</v>
      </c>
      <c r="D225" s="66" t="s">
        <v>17</v>
      </c>
      <c r="E225" s="672">
        <f>+'SAN PEDRO'!E172</f>
        <v>11</v>
      </c>
      <c r="F225" s="69" t="s">
        <v>7866</v>
      </c>
      <c r="G225" s="680">
        <f>+'SAN PEDRO'!G172</f>
        <v>7371</v>
      </c>
      <c r="H225" s="87" t="s">
        <v>874</v>
      </c>
      <c r="I225" s="679">
        <f t="shared" si="10"/>
        <v>7940041.1999999993</v>
      </c>
      <c r="J225" s="679">
        <f t="shared" si="11"/>
        <v>15880082.399999999</v>
      </c>
      <c r="L225"/>
    </row>
    <row r="226" spans="2:12" s="2" customFormat="1" ht="30.75" customHeight="1" x14ac:dyDescent="0.25">
      <c r="B226" s="70">
        <v>9</v>
      </c>
      <c r="C226" s="68" t="s">
        <v>1938</v>
      </c>
      <c r="D226" s="66" t="s">
        <v>17</v>
      </c>
      <c r="E226" s="672">
        <f>+'SAN PEDRO'!E219</f>
        <v>43</v>
      </c>
      <c r="F226" s="69" t="s">
        <v>7867</v>
      </c>
      <c r="G226" s="680">
        <f>+'SAN PEDRO'!G219</f>
        <v>13068</v>
      </c>
      <c r="H226" s="87" t="s">
        <v>36</v>
      </c>
      <c r="I226" s="679">
        <f t="shared" si="10"/>
        <v>14076849.6</v>
      </c>
      <c r="J226" s="679">
        <f t="shared" si="11"/>
        <v>28153699.199999999</v>
      </c>
      <c r="L226"/>
    </row>
    <row r="227" spans="2:12" s="2" customFormat="1" ht="30.75" customHeight="1" x14ac:dyDescent="0.25">
      <c r="B227" s="70">
        <v>10</v>
      </c>
      <c r="C227" s="68" t="s">
        <v>2039</v>
      </c>
      <c r="D227" s="66" t="s">
        <v>17</v>
      </c>
      <c r="E227" s="672">
        <f>+'SAN PEDRO'!E235</f>
        <v>12</v>
      </c>
      <c r="F227" s="69" t="s">
        <v>7868</v>
      </c>
      <c r="G227" s="680">
        <f>+'SAN PEDRO'!G235</f>
        <v>3420</v>
      </c>
      <c r="H227" s="87" t="s">
        <v>2058</v>
      </c>
      <c r="I227" s="679">
        <f t="shared" si="10"/>
        <v>3684024</v>
      </c>
      <c r="J227" s="679">
        <f t="shared" si="11"/>
        <v>7368048</v>
      </c>
      <c r="L227"/>
    </row>
    <row r="228" spans="2:12" s="2" customFormat="1" ht="30.75" customHeight="1" x14ac:dyDescent="0.25">
      <c r="B228" s="70">
        <v>11</v>
      </c>
      <c r="C228" s="68" t="s">
        <v>2095</v>
      </c>
      <c r="D228" s="66" t="s">
        <v>17</v>
      </c>
      <c r="E228" s="672">
        <f>+'SAN PEDRO'!E270</f>
        <v>31</v>
      </c>
      <c r="F228" s="69" t="s">
        <v>7869</v>
      </c>
      <c r="G228" s="680">
        <f>+'SAN PEDRO'!G270</f>
        <v>6313</v>
      </c>
      <c r="H228" s="87" t="s">
        <v>805</v>
      </c>
      <c r="I228" s="679">
        <f t="shared" si="10"/>
        <v>6800363.5999999996</v>
      </c>
      <c r="J228" s="679">
        <f t="shared" si="11"/>
        <v>13600727.199999999</v>
      </c>
      <c r="L228"/>
    </row>
    <row r="229" spans="2:12" s="2" customFormat="1" ht="30.75" customHeight="1" x14ac:dyDescent="0.25">
      <c r="B229" s="70">
        <v>12</v>
      </c>
      <c r="C229" s="68" t="s">
        <v>5482</v>
      </c>
      <c r="D229" s="66" t="s">
        <v>17</v>
      </c>
      <c r="E229" s="672">
        <f>+'SAN PEDRO'!E307</f>
        <v>33</v>
      </c>
      <c r="F229" s="69" t="s">
        <v>7870</v>
      </c>
      <c r="G229" s="680">
        <f>+'SAN PEDRO'!G307</f>
        <v>7004</v>
      </c>
      <c r="H229" s="87" t="s">
        <v>7871</v>
      </c>
      <c r="I229" s="679">
        <f t="shared" si="10"/>
        <v>7544708.7999999998</v>
      </c>
      <c r="J229" s="679">
        <f t="shared" si="11"/>
        <v>15089417.6</v>
      </c>
      <c r="L229"/>
    </row>
    <row r="230" spans="2:12" s="2" customFormat="1" ht="30.75" customHeight="1" x14ac:dyDescent="0.25">
      <c r="B230" s="70">
        <v>13</v>
      </c>
      <c r="C230" s="68" t="s">
        <v>5572</v>
      </c>
      <c r="D230" s="66" t="s">
        <v>17</v>
      </c>
      <c r="E230" s="672">
        <f>+'SAN PEDRO'!E318</f>
        <v>7</v>
      </c>
      <c r="F230" s="69" t="s">
        <v>7872</v>
      </c>
      <c r="G230" s="680">
        <f>+'SAN PEDRO'!G318</f>
        <v>3461</v>
      </c>
      <c r="H230" s="87" t="s">
        <v>7871</v>
      </c>
      <c r="I230" s="679">
        <f t="shared" si="10"/>
        <v>3728189.2</v>
      </c>
      <c r="J230" s="679">
        <f t="shared" si="11"/>
        <v>7456378.4000000004</v>
      </c>
      <c r="L230"/>
    </row>
    <row r="231" spans="2:12" s="2" customFormat="1" ht="30.75" customHeight="1" x14ac:dyDescent="0.25">
      <c r="B231" s="70">
        <v>14</v>
      </c>
      <c r="C231" s="68" t="s">
        <v>5644</v>
      </c>
      <c r="D231" s="66" t="s">
        <v>17</v>
      </c>
      <c r="E231" s="672">
        <f>+'SAN PEDRO'!E347</f>
        <v>25</v>
      </c>
      <c r="F231" s="69" t="s">
        <v>7873</v>
      </c>
      <c r="G231" s="680">
        <f>+'SAN PEDRO'!G347</f>
        <v>5590</v>
      </c>
      <c r="H231" s="87" t="s">
        <v>7874</v>
      </c>
      <c r="I231" s="679">
        <f t="shared" si="10"/>
        <v>6021548</v>
      </c>
      <c r="J231" s="679">
        <f t="shared" si="11"/>
        <v>12043096</v>
      </c>
      <c r="L231"/>
    </row>
    <row r="232" spans="2:12" s="2" customFormat="1" ht="30.75" customHeight="1" x14ac:dyDescent="0.25">
      <c r="B232" s="70">
        <v>15</v>
      </c>
      <c r="C232" s="68" t="s">
        <v>5493</v>
      </c>
      <c r="D232" s="66" t="s">
        <v>17</v>
      </c>
      <c r="E232" s="672">
        <f>+'SAN PEDRO'!E362</f>
        <v>11</v>
      </c>
      <c r="F232" s="69" t="s">
        <v>7875</v>
      </c>
      <c r="G232" s="680">
        <f>+'SAN PEDRO'!G362</f>
        <v>8917</v>
      </c>
      <c r="H232" s="87" t="s">
        <v>7871</v>
      </c>
      <c r="I232" s="679">
        <f t="shared" si="10"/>
        <v>9605392.3999999985</v>
      </c>
      <c r="J232" s="679">
        <f t="shared" si="11"/>
        <v>19210784.799999997</v>
      </c>
      <c r="L232"/>
    </row>
    <row r="233" spans="2:12" s="2" customFormat="1" ht="30.75" customHeight="1" x14ac:dyDescent="0.25">
      <c r="B233" s="70">
        <v>16</v>
      </c>
      <c r="C233" s="68" t="s">
        <v>5513</v>
      </c>
      <c r="D233" s="66" t="s">
        <v>17</v>
      </c>
      <c r="E233" s="672">
        <f>+'SAN PEDRO'!E373</f>
        <v>7</v>
      </c>
      <c r="F233" s="69" t="s">
        <v>7876</v>
      </c>
      <c r="G233" s="680">
        <f>+'SAN PEDRO'!G373</f>
        <v>7614</v>
      </c>
      <c r="H233" s="87" t="s">
        <v>7871</v>
      </c>
      <c r="I233" s="679">
        <f t="shared" si="10"/>
        <v>8201800.7999999998</v>
      </c>
      <c r="J233" s="679">
        <f t="shared" si="11"/>
        <v>16403601.6</v>
      </c>
      <c r="L233"/>
    </row>
    <row r="234" spans="2:12" s="2" customFormat="1" ht="30.75" customHeight="1" x14ac:dyDescent="0.25">
      <c r="B234" s="70">
        <v>17</v>
      </c>
      <c r="C234" s="68" t="s">
        <v>5487</v>
      </c>
      <c r="D234" s="66" t="s">
        <v>17</v>
      </c>
      <c r="E234" s="672">
        <f>+'SAN PEDRO'!E424</f>
        <v>47</v>
      </c>
      <c r="F234" s="69" t="s">
        <v>7877</v>
      </c>
      <c r="G234" s="680">
        <f>+'SAN PEDRO'!G424</f>
        <v>14898</v>
      </c>
      <c r="H234" s="87" t="s">
        <v>7871</v>
      </c>
      <c r="I234" s="679">
        <f t="shared" si="10"/>
        <v>16048125.6</v>
      </c>
      <c r="J234" s="679">
        <f t="shared" si="11"/>
        <v>32096251.199999999</v>
      </c>
      <c r="L234"/>
    </row>
    <row r="235" spans="2:12" s="2" customFormat="1" ht="30.75" customHeight="1" x14ac:dyDescent="0.25">
      <c r="B235" s="70">
        <v>18</v>
      </c>
      <c r="C235" s="68" t="s">
        <v>5721</v>
      </c>
      <c r="D235" s="66" t="s">
        <v>17</v>
      </c>
      <c r="E235" s="672">
        <f>+'SAN PEDRO'!E452</f>
        <v>24</v>
      </c>
      <c r="F235" s="69" t="s">
        <v>7878</v>
      </c>
      <c r="G235" s="680">
        <f>+'SAN PEDRO'!G452</f>
        <v>8171</v>
      </c>
      <c r="H235" s="87" t="s">
        <v>1941</v>
      </c>
      <c r="I235" s="679">
        <f t="shared" si="10"/>
        <v>8801801.1999999993</v>
      </c>
      <c r="J235" s="679">
        <f t="shared" si="11"/>
        <v>17603602.399999999</v>
      </c>
      <c r="L235"/>
    </row>
    <row r="236" spans="2:12" s="2" customFormat="1" ht="30.75" customHeight="1" x14ac:dyDescent="0.25">
      <c r="B236" s="106">
        <v>19</v>
      </c>
      <c r="C236" s="105" t="s">
        <v>5780</v>
      </c>
      <c r="D236" s="73" t="s">
        <v>17</v>
      </c>
      <c r="E236" s="673">
        <f>+'SAN PEDRO'!E490</f>
        <v>34</v>
      </c>
      <c r="F236" s="84" t="s">
        <v>7879</v>
      </c>
      <c r="G236" s="108">
        <f>+'SAN PEDRO'!G490</f>
        <v>6581</v>
      </c>
      <c r="H236" s="87" t="s">
        <v>7880</v>
      </c>
      <c r="I236" s="679">
        <f t="shared" si="10"/>
        <v>7089053.1999999993</v>
      </c>
      <c r="J236" s="679">
        <f t="shared" si="11"/>
        <v>14178106.399999999</v>
      </c>
      <c r="L236"/>
    </row>
    <row r="237" spans="2:12" s="2" customFormat="1" ht="30.75" customHeight="1" x14ac:dyDescent="0.25">
      <c r="B237" s="106">
        <v>20</v>
      </c>
      <c r="C237" s="105" t="s">
        <v>1677</v>
      </c>
      <c r="D237" s="73" t="s">
        <v>101</v>
      </c>
      <c r="E237" s="673">
        <f>+'SAN PEDRO'!E503</f>
        <v>6</v>
      </c>
      <c r="F237" s="84" t="s">
        <v>7857</v>
      </c>
      <c r="G237" s="108">
        <f>+'SAN PEDRO'!G503</f>
        <v>3997</v>
      </c>
      <c r="H237" s="87" t="s">
        <v>7858</v>
      </c>
      <c r="I237" s="679">
        <f t="shared" si="10"/>
        <v>4305568.4000000004</v>
      </c>
      <c r="J237" s="679">
        <f t="shared" si="11"/>
        <v>8611136.8000000007</v>
      </c>
      <c r="L237"/>
    </row>
    <row r="238" spans="2:12" s="2" customFormat="1" ht="30.75" customHeight="1" x14ac:dyDescent="0.25">
      <c r="B238" s="106">
        <v>21</v>
      </c>
      <c r="C238" s="105" t="s">
        <v>1816</v>
      </c>
      <c r="D238" s="73" t="s">
        <v>101</v>
      </c>
      <c r="E238" s="673">
        <f>+'SAN PEDRO'!E510</f>
        <v>3</v>
      </c>
      <c r="F238" s="84" t="s">
        <v>7859</v>
      </c>
      <c r="G238" s="108">
        <f>+'SAN PEDRO'!G510</f>
        <v>2312</v>
      </c>
      <c r="H238" s="87" t="s">
        <v>7860</v>
      </c>
      <c r="I238" s="679">
        <f t="shared" si="10"/>
        <v>2490486.4</v>
      </c>
      <c r="J238" s="679">
        <f t="shared" si="11"/>
        <v>4980972.8</v>
      </c>
      <c r="L238"/>
    </row>
    <row r="239" spans="2:12" s="2" customFormat="1" ht="30.75" customHeight="1" x14ac:dyDescent="0.25">
      <c r="B239" s="106">
        <v>22</v>
      </c>
      <c r="C239" s="105" t="s">
        <v>1756</v>
      </c>
      <c r="D239" s="73" t="s">
        <v>101</v>
      </c>
      <c r="E239" s="673">
        <f>+'SAN PEDRO'!E518</f>
        <v>4</v>
      </c>
      <c r="F239" s="84" t="s">
        <v>7861</v>
      </c>
      <c r="G239" s="108">
        <f>+'SAN PEDRO'!G518</f>
        <v>2889</v>
      </c>
      <c r="H239" s="87" t="s">
        <v>7860</v>
      </c>
      <c r="I239" s="679">
        <f t="shared" si="10"/>
        <v>3112030.8</v>
      </c>
      <c r="J239" s="679">
        <f t="shared" si="11"/>
        <v>6224061.5999999996</v>
      </c>
      <c r="L239"/>
    </row>
    <row r="240" spans="2:12" s="2" customFormat="1" ht="30.75" customHeight="1" x14ac:dyDescent="0.25">
      <c r="B240" s="106">
        <v>23</v>
      </c>
      <c r="C240" s="105" t="s">
        <v>1780</v>
      </c>
      <c r="D240" s="73" t="s">
        <v>101</v>
      </c>
      <c r="E240" s="673">
        <f>+'SAN PEDRO'!E531</f>
        <v>9</v>
      </c>
      <c r="F240" s="84" t="s">
        <v>7862</v>
      </c>
      <c r="G240" s="108">
        <f>+'SAN PEDRO'!G531</f>
        <v>4940</v>
      </c>
      <c r="H240" s="87" t="s">
        <v>7860</v>
      </c>
      <c r="I240" s="679">
        <f t="shared" si="10"/>
        <v>5321368</v>
      </c>
      <c r="J240" s="679">
        <f t="shared" si="11"/>
        <v>10642736</v>
      </c>
      <c r="L240"/>
    </row>
    <row r="241" spans="2:12" s="2" customFormat="1" ht="30.75" customHeight="1" x14ac:dyDescent="0.25">
      <c r="B241" s="106">
        <v>24</v>
      </c>
      <c r="C241" s="105" t="s">
        <v>1747</v>
      </c>
      <c r="D241" s="73" t="s">
        <v>101</v>
      </c>
      <c r="E241" s="673">
        <f>+'SAN PEDRO'!E536</f>
        <v>1</v>
      </c>
      <c r="F241" s="84" t="s">
        <v>7863</v>
      </c>
      <c r="G241" s="108">
        <f>+'SAN PEDRO'!G536</f>
        <v>802</v>
      </c>
      <c r="H241" s="87" t="s">
        <v>7858</v>
      </c>
      <c r="I241" s="679">
        <f t="shared" si="10"/>
        <v>863914.39999999991</v>
      </c>
      <c r="J241" s="679">
        <f t="shared" si="11"/>
        <v>1727828.7999999998</v>
      </c>
      <c r="L241"/>
    </row>
    <row r="242" spans="2:12" s="2" customFormat="1" ht="30.75" customHeight="1" x14ac:dyDescent="0.25">
      <c r="B242" s="106">
        <v>25</v>
      </c>
      <c r="C242" s="105" t="s">
        <v>1693</v>
      </c>
      <c r="D242" s="73" t="s">
        <v>101</v>
      </c>
      <c r="E242" s="673">
        <f>+'SAN PEDRO'!E541</f>
        <v>1</v>
      </c>
      <c r="F242" s="84" t="s">
        <v>7864</v>
      </c>
      <c r="G242" s="108">
        <f>+'SAN PEDRO'!G541</f>
        <v>1209</v>
      </c>
      <c r="H242" s="87" t="s">
        <v>7858</v>
      </c>
      <c r="I242" s="679">
        <f t="shared" si="10"/>
        <v>1302334.7999999998</v>
      </c>
      <c r="J242" s="679">
        <f t="shared" si="11"/>
        <v>2604669.5999999996</v>
      </c>
      <c r="L242"/>
    </row>
    <row r="243" spans="2:12" s="2" customFormat="1" ht="30.75" customHeight="1" x14ac:dyDescent="0.25">
      <c r="B243" s="106">
        <v>26</v>
      </c>
      <c r="C243" s="105" t="s">
        <v>1682</v>
      </c>
      <c r="D243" s="73" t="s">
        <v>101</v>
      </c>
      <c r="E243" s="673">
        <f>+'SAN PEDRO'!E550</f>
        <v>5</v>
      </c>
      <c r="F243" s="84" t="s">
        <v>7865</v>
      </c>
      <c r="G243" s="108">
        <f>+'SAN PEDRO'!G550</f>
        <v>2844</v>
      </c>
      <c r="H243" s="87" t="s">
        <v>7858</v>
      </c>
      <c r="I243" s="679">
        <f t="shared" si="10"/>
        <v>3063556.8</v>
      </c>
      <c r="J243" s="679">
        <f t="shared" si="11"/>
        <v>6127113.5999999996</v>
      </c>
      <c r="L243"/>
    </row>
    <row r="244" spans="2:12" s="2" customFormat="1" ht="30.75" customHeight="1" x14ac:dyDescent="0.25">
      <c r="B244" s="106">
        <v>27</v>
      </c>
      <c r="C244" s="105" t="s">
        <v>1764</v>
      </c>
      <c r="D244" s="73" t="s">
        <v>101</v>
      </c>
      <c r="E244" s="673">
        <f>+'SAN PEDRO'!E563</f>
        <v>9</v>
      </c>
      <c r="F244" s="84" t="s">
        <v>7866</v>
      </c>
      <c r="G244" s="108">
        <f>+'SAN PEDRO'!G563</f>
        <v>3599</v>
      </c>
      <c r="H244" s="87" t="s">
        <v>7860</v>
      </c>
      <c r="I244" s="679">
        <f t="shared" si="10"/>
        <v>3876842.8</v>
      </c>
      <c r="J244" s="679">
        <f t="shared" si="11"/>
        <v>7753685.5999999996</v>
      </c>
      <c r="L244"/>
    </row>
    <row r="245" spans="2:12" s="2" customFormat="1" ht="30.75" customHeight="1" x14ac:dyDescent="0.25">
      <c r="B245" s="106">
        <v>28</v>
      </c>
      <c r="C245" s="105" t="s">
        <v>1854</v>
      </c>
      <c r="D245" s="73" t="s">
        <v>101</v>
      </c>
      <c r="E245" s="673">
        <f>+'SAN PEDRO'!E571</f>
        <v>4</v>
      </c>
      <c r="F245" s="84" t="s">
        <v>7867</v>
      </c>
      <c r="G245" s="108">
        <f>+'SAN PEDRO'!G571</f>
        <v>4098</v>
      </c>
      <c r="H245" s="87" t="s">
        <v>874</v>
      </c>
      <c r="I245" s="679">
        <f t="shared" si="10"/>
        <v>4414365.5999999996</v>
      </c>
      <c r="J245" s="679">
        <f t="shared" si="11"/>
        <v>8828731.1999999993</v>
      </c>
      <c r="L245"/>
    </row>
    <row r="246" spans="2:12" s="2" customFormat="1" ht="30.75" customHeight="1" x14ac:dyDescent="0.25">
      <c r="B246" s="106">
        <v>29</v>
      </c>
      <c r="C246" s="105" t="s">
        <v>2005</v>
      </c>
      <c r="D246" s="73" t="s">
        <v>101</v>
      </c>
      <c r="E246" s="673">
        <f>+'SAN PEDRO'!E588</f>
        <v>13</v>
      </c>
      <c r="F246" s="84" t="s">
        <v>7868</v>
      </c>
      <c r="G246" s="108">
        <f>+'SAN PEDRO'!G588</f>
        <v>1180</v>
      </c>
      <c r="H246" s="87" t="s">
        <v>36</v>
      </c>
      <c r="I246" s="679">
        <f t="shared" si="10"/>
        <v>1271096</v>
      </c>
      <c r="J246" s="679">
        <f t="shared" si="11"/>
        <v>2542192</v>
      </c>
      <c r="L246"/>
    </row>
    <row r="247" spans="2:12" s="2" customFormat="1" ht="30.75" customHeight="1" x14ac:dyDescent="0.25">
      <c r="B247" s="106">
        <v>30</v>
      </c>
      <c r="C247" s="105" t="s">
        <v>2036</v>
      </c>
      <c r="D247" s="73" t="s">
        <v>101</v>
      </c>
      <c r="E247" s="673">
        <f>+'SAN PEDRO'!E593</f>
        <v>1</v>
      </c>
      <c r="F247" s="84" t="s">
        <v>7869</v>
      </c>
      <c r="G247" s="108">
        <f>+'SAN PEDRO'!G593</f>
        <v>907</v>
      </c>
      <c r="H247" s="87" t="s">
        <v>36</v>
      </c>
      <c r="I247" s="679">
        <f t="shared" si="10"/>
        <v>977020.39999999991</v>
      </c>
      <c r="J247" s="679">
        <f t="shared" si="11"/>
        <v>1954040.7999999998</v>
      </c>
      <c r="L247"/>
    </row>
    <row r="248" spans="2:12" s="2" customFormat="1" ht="30.75" customHeight="1" x14ac:dyDescent="0.25">
      <c r="B248" s="106">
        <v>31</v>
      </c>
      <c r="C248" s="105" t="s">
        <v>2026</v>
      </c>
      <c r="D248" s="73" t="s">
        <v>101</v>
      </c>
      <c r="E248" s="673">
        <f>+'SAN PEDRO'!E604</f>
        <v>7</v>
      </c>
      <c r="F248" s="84" t="s">
        <v>7870</v>
      </c>
      <c r="G248" s="108">
        <f>+'SAN PEDRO'!G604</f>
        <v>2518</v>
      </c>
      <c r="H248" s="87" t="s">
        <v>36</v>
      </c>
      <c r="I248" s="679">
        <f t="shared" si="10"/>
        <v>2712389.5999999996</v>
      </c>
      <c r="J248" s="679">
        <f t="shared" si="11"/>
        <v>5424779.1999999993</v>
      </c>
      <c r="L248"/>
    </row>
    <row r="249" spans="2:12" s="2" customFormat="1" ht="30.75" customHeight="1" x14ac:dyDescent="0.25">
      <c r="B249" s="106">
        <v>32</v>
      </c>
      <c r="C249" s="105" t="s">
        <v>2078</v>
      </c>
      <c r="D249" s="73" t="s">
        <v>101</v>
      </c>
      <c r="E249" s="673">
        <f>+'SAN PEDRO'!E615</f>
        <v>7</v>
      </c>
      <c r="F249" s="84" t="s">
        <v>7872</v>
      </c>
      <c r="G249" s="108">
        <f>+'SAN PEDRO'!G615</f>
        <v>2152</v>
      </c>
      <c r="H249" s="87" t="s">
        <v>2089</v>
      </c>
      <c r="I249" s="679">
        <f t="shared" si="10"/>
        <v>2318134.4</v>
      </c>
      <c r="J249" s="679">
        <f t="shared" si="11"/>
        <v>4636268.8</v>
      </c>
      <c r="L249"/>
    </row>
    <row r="250" spans="2:12" s="2" customFormat="1" ht="30.75" customHeight="1" x14ac:dyDescent="0.25">
      <c r="B250" s="106">
        <v>33</v>
      </c>
      <c r="C250" s="105" t="s">
        <v>2165</v>
      </c>
      <c r="D250" s="73" t="s">
        <v>101</v>
      </c>
      <c r="E250" s="673">
        <f>+'SAN PEDRO'!E627</f>
        <v>8</v>
      </c>
      <c r="F250" s="84" t="s">
        <v>7873</v>
      </c>
      <c r="G250" s="108">
        <f>+'SAN PEDRO'!G627</f>
        <v>2077</v>
      </c>
      <c r="H250" s="87" t="s">
        <v>115</v>
      </c>
      <c r="I250" s="679">
        <f t="shared" si="10"/>
        <v>2237344.4</v>
      </c>
      <c r="J250" s="679">
        <f t="shared" si="11"/>
        <v>4474688.8</v>
      </c>
      <c r="L250"/>
    </row>
    <row r="251" spans="2:12" s="2" customFormat="1" ht="30.75" customHeight="1" x14ac:dyDescent="0.25">
      <c r="B251" s="106">
        <v>34</v>
      </c>
      <c r="C251" s="105" t="s">
        <v>5525</v>
      </c>
      <c r="D251" s="73" t="s">
        <v>101</v>
      </c>
      <c r="E251" s="673">
        <f>+'SAN PEDRO'!E632</f>
        <v>1</v>
      </c>
      <c r="F251" s="84" t="s">
        <v>7875</v>
      </c>
      <c r="G251" s="108">
        <f>+'SAN PEDRO'!G632</f>
        <v>1682</v>
      </c>
      <c r="H251" s="87" t="s">
        <v>7871</v>
      </c>
      <c r="I251" s="679">
        <f t="shared" si="10"/>
        <v>1811850.4</v>
      </c>
      <c r="J251" s="679">
        <f t="shared" si="11"/>
        <v>3623700.8</v>
      </c>
      <c r="L251"/>
    </row>
    <row r="252" spans="2:12" s="2" customFormat="1" ht="30.75" customHeight="1" x14ac:dyDescent="0.25">
      <c r="B252" s="106">
        <v>35</v>
      </c>
      <c r="C252" s="105" t="s">
        <v>5490</v>
      </c>
      <c r="D252" s="151" t="s">
        <v>101</v>
      </c>
      <c r="E252" s="711">
        <f>+'SAN PEDRO'!E638</f>
        <v>2</v>
      </c>
      <c r="F252" s="673" t="s">
        <v>7876</v>
      </c>
      <c r="G252" s="84">
        <f>+'SAN PEDRO'!G638</f>
        <v>1044</v>
      </c>
      <c r="H252" s="108" t="s">
        <v>7871</v>
      </c>
      <c r="I252" s="679">
        <f t="shared" si="10"/>
        <v>1124596.7999999998</v>
      </c>
      <c r="J252" s="679">
        <f t="shared" si="11"/>
        <v>2249193.5999999996</v>
      </c>
      <c r="L252"/>
    </row>
    <row r="253" spans="2:12" s="2" customFormat="1" ht="30.75" customHeight="1" x14ac:dyDescent="0.25">
      <c r="B253" s="106">
        <v>36</v>
      </c>
      <c r="C253" s="105" t="s">
        <v>5687</v>
      </c>
      <c r="D253" s="151" t="s">
        <v>101</v>
      </c>
      <c r="E253" s="711">
        <f>+'SAN PEDRO'!E657</f>
        <v>15</v>
      </c>
      <c r="F253" s="673" t="s">
        <v>7877</v>
      </c>
      <c r="G253" s="84">
        <f>+'SAN PEDRO'!G657</f>
        <v>2148</v>
      </c>
      <c r="H253" s="108" t="s">
        <v>7874</v>
      </c>
      <c r="I253" s="679">
        <f t="shared" si="10"/>
        <v>2313825.5999999996</v>
      </c>
      <c r="J253" s="679">
        <f t="shared" si="11"/>
        <v>4627651.1999999993</v>
      </c>
      <c r="L253"/>
    </row>
    <row r="254" spans="2:12" s="2" customFormat="1" ht="30.75" customHeight="1" x14ac:dyDescent="0.25">
      <c r="B254" s="106">
        <v>37</v>
      </c>
      <c r="C254" s="105" t="s">
        <v>5763</v>
      </c>
      <c r="D254" s="151" t="s">
        <v>101</v>
      </c>
      <c r="E254" s="711">
        <f>+'SAN PEDRO'!E669</f>
        <v>8</v>
      </c>
      <c r="F254" s="673" t="s">
        <v>7878</v>
      </c>
      <c r="G254" s="84">
        <f>+'SAN PEDRO'!G669</f>
        <v>2009</v>
      </c>
      <c r="H254" s="108" t="s">
        <v>1941</v>
      </c>
      <c r="I254" s="679">
        <f t="shared" si="10"/>
        <v>2164094.7999999998</v>
      </c>
      <c r="J254" s="679">
        <f t="shared" si="11"/>
        <v>4328189.5999999996</v>
      </c>
      <c r="L254"/>
    </row>
    <row r="255" spans="2:12" s="2" customFormat="1" ht="30.75" customHeight="1" thickBot="1" x14ac:dyDescent="0.3">
      <c r="B255" s="106">
        <v>38</v>
      </c>
      <c r="C255" s="105" t="s">
        <v>5713</v>
      </c>
      <c r="D255" s="151" t="s">
        <v>101</v>
      </c>
      <c r="E255" s="711">
        <f>+'SAN PEDRO'!E677</f>
        <v>4</v>
      </c>
      <c r="F255" s="673" t="s">
        <v>7879</v>
      </c>
      <c r="G255" s="84">
        <f>+'SAN PEDRO'!G677</f>
        <v>3329</v>
      </c>
      <c r="H255" s="108" t="s">
        <v>1941</v>
      </c>
      <c r="I255" s="679">
        <f t="shared" si="10"/>
        <v>3585998.8</v>
      </c>
      <c r="J255" s="679">
        <f t="shared" si="11"/>
        <v>7171997.5999999996</v>
      </c>
      <c r="L255"/>
    </row>
    <row r="256" spans="2:12" s="2" customFormat="1" ht="30.75" customHeight="1" thickBot="1" x14ac:dyDescent="0.3">
      <c r="B256" s="74">
        <f>+COUNTA(B218:B255)</f>
        <v>38</v>
      </c>
      <c r="C256" s="222"/>
      <c r="D256" s="75" t="s">
        <v>7841</v>
      </c>
      <c r="E256" s="674">
        <f>SUM(E218:E255)</f>
        <v>501</v>
      </c>
      <c r="F256" s="706"/>
      <c r="G256" s="681">
        <f>SUM(G218:G255)</f>
        <v>187561</v>
      </c>
      <c r="H256" s="682"/>
      <c r="I256" s="683">
        <f>SUM(I218:I255)</f>
        <v>202040709.20000008</v>
      </c>
      <c r="J256" s="683">
        <f>SUM(J218:J255)</f>
        <v>404081418.40000015</v>
      </c>
      <c r="L256"/>
    </row>
    <row r="257" spans="2:12" s="2" customFormat="1" ht="30.75" customHeight="1" thickBot="1" x14ac:dyDescent="0.3">
      <c r="C257" s="182"/>
      <c r="D257" s="28"/>
      <c r="E257" s="167"/>
      <c r="F257" s="54"/>
      <c r="G257" s="167"/>
      <c r="H257" s="28"/>
      <c r="I257" s="171"/>
      <c r="J257" s="171"/>
      <c r="L257"/>
    </row>
    <row r="258" spans="2:12" s="2" customFormat="1" ht="39" thickBot="1" x14ac:dyDescent="0.3">
      <c r="B258" s="78" t="s">
        <v>7837</v>
      </c>
      <c r="C258" s="79" t="s">
        <v>8</v>
      </c>
      <c r="D258" s="100" t="s">
        <v>7</v>
      </c>
      <c r="E258" s="695" t="s">
        <v>7825</v>
      </c>
      <c r="F258" s="712" t="s">
        <v>7835</v>
      </c>
      <c r="G258" s="689" t="s">
        <v>4</v>
      </c>
      <c r="H258" s="710" t="s">
        <v>7838</v>
      </c>
      <c r="I258" s="695" t="s">
        <v>10016</v>
      </c>
      <c r="J258" s="695" t="s">
        <v>10017</v>
      </c>
      <c r="L258"/>
    </row>
    <row r="259" spans="2:12" s="2" customFormat="1" ht="30.75" customHeight="1" x14ac:dyDescent="0.25">
      <c r="B259" s="155">
        <v>1</v>
      </c>
      <c r="C259" s="83" t="s">
        <v>2178</v>
      </c>
      <c r="D259" s="99" t="s">
        <v>17</v>
      </c>
      <c r="E259" s="685">
        <f>+'LA VEGA'!E48</f>
        <v>23</v>
      </c>
      <c r="F259" s="99" t="s">
        <v>7881</v>
      </c>
      <c r="G259" s="690">
        <f>+'LA VEGA'!G48</f>
        <v>2908</v>
      </c>
      <c r="H259" s="87" t="s">
        <v>7882</v>
      </c>
      <c r="I259" s="679">
        <f t="shared" ref="I259:I322" si="12">G259*120*4.5+G259*79*6.8</f>
        <v>3132497.5999999996</v>
      </c>
      <c r="J259" s="679">
        <f t="shared" ref="J259:J322" si="13">I259*2</f>
        <v>6264995.1999999993</v>
      </c>
      <c r="L259"/>
    </row>
    <row r="260" spans="2:12" s="2" customFormat="1" ht="30.75" customHeight="1" x14ac:dyDescent="0.25">
      <c r="B260" s="155">
        <v>2</v>
      </c>
      <c r="C260" s="68" t="s">
        <v>2217</v>
      </c>
      <c r="D260" s="69" t="s">
        <v>17</v>
      </c>
      <c r="E260" s="672">
        <f>+'LA VEGA'!E105</f>
        <v>53</v>
      </c>
      <c r="F260" s="69" t="s">
        <v>7881</v>
      </c>
      <c r="G260" s="680">
        <f>+'LA VEGA'!G105</f>
        <v>8957</v>
      </c>
      <c r="H260" s="87" t="s">
        <v>2504</v>
      </c>
      <c r="I260" s="679">
        <f t="shared" si="12"/>
        <v>9648480.3999999985</v>
      </c>
      <c r="J260" s="679">
        <f t="shared" si="13"/>
        <v>19296960.799999997</v>
      </c>
      <c r="L260"/>
    </row>
    <row r="261" spans="2:12" s="2" customFormat="1" ht="30.75" customHeight="1" x14ac:dyDescent="0.25">
      <c r="B261" s="155">
        <v>3</v>
      </c>
      <c r="C261" s="68" t="s">
        <v>2292</v>
      </c>
      <c r="D261" s="69" t="s">
        <v>17</v>
      </c>
      <c r="E261" s="672">
        <f>+'LA VEGA'!E151</f>
        <v>42</v>
      </c>
      <c r="F261" s="69" t="s">
        <v>7881</v>
      </c>
      <c r="G261" s="680">
        <f>+'LA VEGA'!G151</f>
        <v>9542</v>
      </c>
      <c r="H261" s="87" t="s">
        <v>2504</v>
      </c>
      <c r="I261" s="679">
        <f t="shared" si="12"/>
        <v>10278642.399999999</v>
      </c>
      <c r="J261" s="679">
        <f t="shared" si="13"/>
        <v>20557284.799999997</v>
      </c>
      <c r="L261"/>
    </row>
    <row r="262" spans="2:12" s="2" customFormat="1" ht="30.75" customHeight="1" x14ac:dyDescent="0.25">
      <c r="B262" s="155">
        <v>4</v>
      </c>
      <c r="C262" s="68" t="s">
        <v>2454</v>
      </c>
      <c r="D262" s="69" t="s">
        <v>17</v>
      </c>
      <c r="E262" s="672">
        <f>+'LA VEGA'!E164</f>
        <v>9</v>
      </c>
      <c r="F262" s="69" t="s">
        <v>7881</v>
      </c>
      <c r="G262" s="680">
        <f>+'LA VEGA'!G164</f>
        <v>3650</v>
      </c>
      <c r="H262" s="87" t="s">
        <v>7883</v>
      </c>
      <c r="I262" s="679">
        <f t="shared" si="12"/>
        <v>3931780</v>
      </c>
      <c r="J262" s="679">
        <f t="shared" si="13"/>
        <v>7863560</v>
      </c>
      <c r="L262"/>
    </row>
    <row r="263" spans="2:12" s="2" customFormat="1" ht="30.75" customHeight="1" x14ac:dyDescent="0.25">
      <c r="B263" s="155">
        <v>5</v>
      </c>
      <c r="C263" s="68" t="s">
        <v>2397</v>
      </c>
      <c r="D263" s="69" t="s">
        <v>17</v>
      </c>
      <c r="E263" s="672">
        <f>+'LA VEGA'!E177</f>
        <v>9</v>
      </c>
      <c r="F263" s="69" t="s">
        <v>7881</v>
      </c>
      <c r="G263" s="680">
        <f>+'LA VEGA'!G177</f>
        <v>5867</v>
      </c>
      <c r="H263" s="87" t="s">
        <v>7883</v>
      </c>
      <c r="I263" s="679">
        <f t="shared" si="12"/>
        <v>6319932.4000000004</v>
      </c>
      <c r="J263" s="679">
        <f t="shared" si="13"/>
        <v>12639864.800000001</v>
      </c>
      <c r="L263"/>
    </row>
    <row r="264" spans="2:12" s="2" customFormat="1" ht="30.75" customHeight="1" x14ac:dyDescent="0.25">
      <c r="B264" s="155">
        <v>6</v>
      </c>
      <c r="C264" s="68" t="s">
        <v>2395</v>
      </c>
      <c r="D264" s="69" t="s">
        <v>17</v>
      </c>
      <c r="E264" s="672">
        <f>+'LA VEGA'!E220</f>
        <v>39</v>
      </c>
      <c r="F264" s="69" t="s">
        <v>7881</v>
      </c>
      <c r="G264" s="680">
        <f>+'LA VEGA'!G220</f>
        <v>7111</v>
      </c>
      <c r="H264" s="87" t="s">
        <v>7883</v>
      </c>
      <c r="I264" s="679">
        <f t="shared" si="12"/>
        <v>7659969.1999999993</v>
      </c>
      <c r="J264" s="679">
        <f t="shared" si="13"/>
        <v>15319938.399999999</v>
      </c>
      <c r="L264"/>
    </row>
    <row r="265" spans="2:12" s="2" customFormat="1" ht="30.75" customHeight="1" x14ac:dyDescent="0.25">
      <c r="B265" s="155">
        <v>7</v>
      </c>
      <c r="C265" s="68" t="s">
        <v>2391</v>
      </c>
      <c r="D265" s="69" t="s">
        <v>17</v>
      </c>
      <c r="E265" s="672">
        <f>+'LA VEGA'!E231</f>
        <v>7</v>
      </c>
      <c r="F265" s="69" t="s">
        <v>7881</v>
      </c>
      <c r="G265" s="680">
        <f>+'LA VEGA'!G231</f>
        <v>3757</v>
      </c>
      <c r="H265" s="87" t="s">
        <v>7883</v>
      </c>
      <c r="I265" s="679">
        <f t="shared" si="12"/>
        <v>4047040.4</v>
      </c>
      <c r="J265" s="679">
        <f t="shared" si="13"/>
        <v>8094080.7999999998</v>
      </c>
      <c r="L265"/>
    </row>
    <row r="266" spans="2:12" s="2" customFormat="1" ht="30.75" customHeight="1" x14ac:dyDescent="0.25">
      <c r="B266" s="155">
        <v>8</v>
      </c>
      <c r="C266" s="68" t="s">
        <v>2400</v>
      </c>
      <c r="D266" s="69" t="s">
        <v>17</v>
      </c>
      <c r="E266" s="672">
        <f>+'LA VEGA'!E243</f>
        <v>8</v>
      </c>
      <c r="F266" s="69" t="s">
        <v>7881</v>
      </c>
      <c r="G266" s="680">
        <f>+'LA VEGA'!G243</f>
        <v>1210</v>
      </c>
      <c r="H266" s="87" t="s">
        <v>7883</v>
      </c>
      <c r="I266" s="679">
        <f t="shared" si="12"/>
        <v>1303412</v>
      </c>
      <c r="J266" s="679">
        <f t="shared" si="13"/>
        <v>2606824</v>
      </c>
      <c r="L266"/>
    </row>
    <row r="267" spans="2:12" s="2" customFormat="1" ht="30.75" customHeight="1" x14ac:dyDescent="0.25">
      <c r="B267" s="155">
        <v>9</v>
      </c>
      <c r="C267" s="68" t="s">
        <v>2519</v>
      </c>
      <c r="D267" s="69" t="s">
        <v>17</v>
      </c>
      <c r="E267" s="672">
        <f>+'LA VEGA'!E281</f>
        <v>34</v>
      </c>
      <c r="F267" s="69" t="s">
        <v>7881</v>
      </c>
      <c r="G267" s="680">
        <f>+'LA VEGA'!G281</f>
        <v>10436</v>
      </c>
      <c r="H267" s="87" t="s">
        <v>7884</v>
      </c>
      <c r="I267" s="679">
        <f t="shared" si="12"/>
        <v>11241659.199999999</v>
      </c>
      <c r="J267" s="679">
        <f t="shared" si="13"/>
        <v>22483318.399999999</v>
      </c>
      <c r="L267"/>
    </row>
    <row r="268" spans="2:12" s="2" customFormat="1" ht="30.75" customHeight="1" x14ac:dyDescent="0.25">
      <c r="B268" s="155">
        <v>10</v>
      </c>
      <c r="C268" s="68" t="s">
        <v>2521</v>
      </c>
      <c r="D268" s="69" t="s">
        <v>17</v>
      </c>
      <c r="E268" s="672">
        <f>+'LA VEGA'!E307</f>
        <v>22</v>
      </c>
      <c r="F268" s="69" t="s">
        <v>7881</v>
      </c>
      <c r="G268" s="680">
        <f>+'LA VEGA'!G307</f>
        <v>6176</v>
      </c>
      <c r="H268" s="87" t="s">
        <v>7884</v>
      </c>
      <c r="I268" s="679">
        <f t="shared" si="12"/>
        <v>6652787.1999999993</v>
      </c>
      <c r="J268" s="679">
        <f t="shared" si="13"/>
        <v>13305574.399999999</v>
      </c>
      <c r="L268"/>
    </row>
    <row r="269" spans="2:12" s="2" customFormat="1" ht="30.75" customHeight="1" x14ac:dyDescent="0.25">
      <c r="B269" s="155">
        <v>11</v>
      </c>
      <c r="C269" s="68" t="s">
        <v>2528</v>
      </c>
      <c r="D269" s="69" t="s">
        <v>17</v>
      </c>
      <c r="E269" s="672">
        <f>+'LA VEGA'!E333</f>
        <v>22</v>
      </c>
      <c r="F269" s="69" t="s">
        <v>7881</v>
      </c>
      <c r="G269" s="680">
        <f>+'LA VEGA'!G333</f>
        <v>6548</v>
      </c>
      <c r="H269" s="87" t="s">
        <v>7884</v>
      </c>
      <c r="I269" s="679">
        <f t="shared" si="12"/>
        <v>7053505.5999999996</v>
      </c>
      <c r="J269" s="679">
        <f t="shared" si="13"/>
        <v>14107011.199999999</v>
      </c>
      <c r="L269"/>
    </row>
    <row r="270" spans="2:12" s="2" customFormat="1" ht="30.75" customHeight="1" x14ac:dyDescent="0.25">
      <c r="B270" s="155">
        <v>12</v>
      </c>
      <c r="C270" s="68" t="s">
        <v>2602</v>
      </c>
      <c r="D270" s="69" t="s">
        <v>17</v>
      </c>
      <c r="E270" s="672">
        <f>+'LA VEGA'!E369</f>
        <v>32</v>
      </c>
      <c r="F270" s="69" t="s">
        <v>7881</v>
      </c>
      <c r="G270" s="680">
        <f>+'LA VEGA'!G369</f>
        <v>11746</v>
      </c>
      <c r="H270" s="87" t="s">
        <v>7884</v>
      </c>
      <c r="I270" s="679">
        <f t="shared" si="12"/>
        <v>12652791.199999999</v>
      </c>
      <c r="J270" s="679">
        <f t="shared" si="13"/>
        <v>25305582.399999999</v>
      </c>
      <c r="L270"/>
    </row>
    <row r="271" spans="2:12" s="2" customFormat="1" ht="30.75" customHeight="1" x14ac:dyDescent="0.25">
      <c r="B271" s="155">
        <v>13</v>
      </c>
      <c r="C271" s="68" t="s">
        <v>2691</v>
      </c>
      <c r="D271" s="69" t="s">
        <v>17</v>
      </c>
      <c r="E271" s="672">
        <f>+'LA VEGA'!E396</f>
        <v>23</v>
      </c>
      <c r="F271" s="69" t="s">
        <v>7881</v>
      </c>
      <c r="G271" s="680">
        <f>+'LA VEGA'!G396</f>
        <v>7894</v>
      </c>
      <c r="H271" s="87" t="s">
        <v>2186</v>
      </c>
      <c r="I271" s="679">
        <f t="shared" si="12"/>
        <v>8503416.8000000007</v>
      </c>
      <c r="J271" s="679">
        <f t="shared" si="13"/>
        <v>17006833.600000001</v>
      </c>
      <c r="L271"/>
    </row>
    <row r="272" spans="2:12" s="2" customFormat="1" ht="30.75" customHeight="1" x14ac:dyDescent="0.25">
      <c r="B272" s="155">
        <v>14</v>
      </c>
      <c r="C272" s="68" t="s">
        <v>2686</v>
      </c>
      <c r="D272" s="69" t="s">
        <v>17</v>
      </c>
      <c r="E272" s="672">
        <f>+'LA VEGA'!E423</f>
        <v>23</v>
      </c>
      <c r="F272" s="69" t="s">
        <v>7881</v>
      </c>
      <c r="G272" s="680">
        <f>+'LA VEGA'!G423</f>
        <v>4801</v>
      </c>
      <c r="H272" s="87" t="s">
        <v>2186</v>
      </c>
      <c r="I272" s="679">
        <f t="shared" si="12"/>
        <v>5171637.1999999993</v>
      </c>
      <c r="J272" s="679">
        <f t="shared" si="13"/>
        <v>10343274.399999999</v>
      </c>
      <c r="L272"/>
    </row>
    <row r="273" spans="2:12" s="2" customFormat="1" ht="30.75" customHeight="1" x14ac:dyDescent="0.25">
      <c r="B273" s="155">
        <v>15</v>
      </c>
      <c r="C273" s="68" t="s">
        <v>2678</v>
      </c>
      <c r="D273" s="69" t="s">
        <v>17</v>
      </c>
      <c r="E273" s="672">
        <f>+'LA VEGA'!E452</f>
        <v>25</v>
      </c>
      <c r="F273" s="69" t="s">
        <v>7881</v>
      </c>
      <c r="G273" s="680">
        <f>+'LA VEGA'!G452</f>
        <v>9591</v>
      </c>
      <c r="H273" s="87" t="s">
        <v>2186</v>
      </c>
      <c r="I273" s="679">
        <f t="shared" si="12"/>
        <v>10331425.199999999</v>
      </c>
      <c r="J273" s="679">
        <f t="shared" si="13"/>
        <v>20662850.399999999</v>
      </c>
      <c r="L273"/>
    </row>
    <row r="274" spans="2:12" s="2" customFormat="1" ht="30.75" customHeight="1" x14ac:dyDescent="0.25">
      <c r="B274" s="155">
        <v>16</v>
      </c>
      <c r="C274" s="68" t="s">
        <v>2811</v>
      </c>
      <c r="D274" s="69" t="s">
        <v>17</v>
      </c>
      <c r="E274" s="672">
        <f>+'LA VEGA'!E504</f>
        <v>48</v>
      </c>
      <c r="F274" s="69" t="s">
        <v>7881</v>
      </c>
      <c r="G274" s="680">
        <f>+'LA VEGA'!G504</f>
        <v>6164</v>
      </c>
      <c r="H274" s="87" t="s">
        <v>7885</v>
      </c>
      <c r="I274" s="679">
        <f t="shared" si="12"/>
        <v>6639860.7999999998</v>
      </c>
      <c r="J274" s="679">
        <f t="shared" si="13"/>
        <v>13279721.6</v>
      </c>
      <c r="L274"/>
    </row>
    <row r="275" spans="2:12" s="2" customFormat="1" ht="30.75" customHeight="1" x14ac:dyDescent="0.25">
      <c r="B275" s="155">
        <v>17</v>
      </c>
      <c r="C275" s="68" t="s">
        <v>2948</v>
      </c>
      <c r="D275" s="69" t="s">
        <v>17</v>
      </c>
      <c r="E275" s="672">
        <f>+'LA VEGA'!E515</f>
        <v>7</v>
      </c>
      <c r="F275" s="69" t="s">
        <v>7881</v>
      </c>
      <c r="G275" s="680">
        <f>+'LA VEGA'!G515</f>
        <v>2999</v>
      </c>
      <c r="H275" s="87" t="s">
        <v>2946</v>
      </c>
      <c r="I275" s="679">
        <f t="shared" si="12"/>
        <v>3230522.8</v>
      </c>
      <c r="J275" s="679">
        <f t="shared" si="13"/>
        <v>6461045.5999999996</v>
      </c>
      <c r="L275"/>
    </row>
    <row r="276" spans="2:12" s="2" customFormat="1" ht="30.75" customHeight="1" x14ac:dyDescent="0.25">
      <c r="B276" s="155">
        <v>18</v>
      </c>
      <c r="C276" s="68" t="s">
        <v>2962</v>
      </c>
      <c r="D276" s="69" t="s">
        <v>17</v>
      </c>
      <c r="E276" s="672">
        <f>+'LA VEGA'!E542</f>
        <v>23</v>
      </c>
      <c r="F276" s="69" t="s">
        <v>7881</v>
      </c>
      <c r="G276" s="680">
        <f>+'LA VEGA'!G542</f>
        <v>4301</v>
      </c>
      <c r="H276" s="87" t="s">
        <v>2942</v>
      </c>
      <c r="I276" s="679">
        <f t="shared" si="12"/>
        <v>4633037.1999999993</v>
      </c>
      <c r="J276" s="679">
        <f t="shared" si="13"/>
        <v>9266074.3999999985</v>
      </c>
      <c r="L276"/>
    </row>
    <row r="277" spans="2:12" s="2" customFormat="1" ht="30.75" customHeight="1" x14ac:dyDescent="0.25">
      <c r="B277" s="155">
        <v>19</v>
      </c>
      <c r="C277" s="68" t="s">
        <v>3027</v>
      </c>
      <c r="D277" s="69" t="s">
        <v>17</v>
      </c>
      <c r="E277" s="672">
        <f>+'LA VEGA'!E571</f>
        <v>25</v>
      </c>
      <c r="F277" s="69" t="s">
        <v>7881</v>
      </c>
      <c r="G277" s="680">
        <f>+'LA VEGA'!G571</f>
        <v>6535</v>
      </c>
      <c r="H277" s="87" t="s">
        <v>3037</v>
      </c>
      <c r="I277" s="679">
        <f t="shared" si="12"/>
        <v>7039502</v>
      </c>
      <c r="J277" s="679">
        <f t="shared" si="13"/>
        <v>14079004</v>
      </c>
      <c r="L277"/>
    </row>
    <row r="278" spans="2:12" s="2" customFormat="1" ht="30.75" customHeight="1" x14ac:dyDescent="0.25">
      <c r="B278" s="155">
        <v>20</v>
      </c>
      <c r="C278" s="68" t="s">
        <v>3020</v>
      </c>
      <c r="D278" s="69" t="s">
        <v>17</v>
      </c>
      <c r="E278" s="672">
        <f>+'LA VEGA'!E601</f>
        <v>26</v>
      </c>
      <c r="F278" s="69" t="s">
        <v>7881</v>
      </c>
      <c r="G278" s="680">
        <f>+'LA VEGA'!G601</f>
        <v>3300</v>
      </c>
      <c r="H278" s="87" t="s">
        <v>3037</v>
      </c>
      <c r="I278" s="679">
        <f t="shared" si="12"/>
        <v>3554760</v>
      </c>
      <c r="J278" s="679">
        <f t="shared" si="13"/>
        <v>7109520</v>
      </c>
      <c r="L278"/>
    </row>
    <row r="279" spans="2:12" s="2" customFormat="1" ht="30.75" customHeight="1" x14ac:dyDescent="0.25">
      <c r="B279" s="155">
        <v>21</v>
      </c>
      <c r="C279" s="68" t="s">
        <v>3106</v>
      </c>
      <c r="D279" s="69" t="s">
        <v>17</v>
      </c>
      <c r="E279" s="672">
        <f>+'LA VEGA'!E651</f>
        <v>45</v>
      </c>
      <c r="F279" s="69" t="s">
        <v>7881</v>
      </c>
      <c r="G279" s="680">
        <f>+'LA VEGA'!G651</f>
        <v>7825</v>
      </c>
      <c r="H279" s="87" t="s">
        <v>7886</v>
      </c>
      <c r="I279" s="679">
        <f t="shared" si="12"/>
        <v>8429090</v>
      </c>
      <c r="J279" s="679">
        <f t="shared" si="13"/>
        <v>16858180</v>
      </c>
      <c r="L279"/>
    </row>
    <row r="280" spans="2:12" s="2" customFormat="1" ht="30.75" customHeight="1" x14ac:dyDescent="0.25">
      <c r="B280" s="155">
        <v>22</v>
      </c>
      <c r="C280" s="68" t="s">
        <v>3110</v>
      </c>
      <c r="D280" s="69" t="s">
        <v>17</v>
      </c>
      <c r="E280" s="672">
        <f>+'LA VEGA'!E671</f>
        <v>16</v>
      </c>
      <c r="F280" s="69" t="s">
        <v>7881</v>
      </c>
      <c r="G280" s="680">
        <f>+'LA VEGA'!G671</f>
        <v>3590</v>
      </c>
      <c r="H280" s="87" t="s">
        <v>7886</v>
      </c>
      <c r="I280" s="679">
        <f t="shared" si="12"/>
        <v>3867148</v>
      </c>
      <c r="J280" s="679">
        <f t="shared" si="13"/>
        <v>7734296</v>
      </c>
      <c r="L280"/>
    </row>
    <row r="281" spans="2:12" s="2" customFormat="1" ht="30.75" customHeight="1" x14ac:dyDescent="0.25">
      <c r="B281" s="155">
        <v>23</v>
      </c>
      <c r="C281" s="68" t="s">
        <v>3202</v>
      </c>
      <c r="D281" s="69" t="s">
        <v>17</v>
      </c>
      <c r="E281" s="672">
        <f>+'LA VEGA'!E718</f>
        <v>43</v>
      </c>
      <c r="F281" s="69" t="s">
        <v>7881</v>
      </c>
      <c r="G281" s="680">
        <f>+'LA VEGA'!G718</f>
        <v>5420</v>
      </c>
      <c r="H281" s="87" t="s">
        <v>7887</v>
      </c>
      <c r="I281" s="679">
        <f t="shared" si="12"/>
        <v>5838424</v>
      </c>
      <c r="J281" s="679">
        <f t="shared" si="13"/>
        <v>11676848</v>
      </c>
      <c r="L281"/>
    </row>
    <row r="282" spans="2:12" s="2" customFormat="1" ht="30.75" customHeight="1" x14ac:dyDescent="0.25">
      <c r="B282" s="155">
        <v>24</v>
      </c>
      <c r="C282" s="68" t="s">
        <v>3199</v>
      </c>
      <c r="D282" s="69" t="s">
        <v>17</v>
      </c>
      <c r="E282" s="672">
        <f>+'LA VEGA'!E758</f>
        <v>36</v>
      </c>
      <c r="F282" s="69" t="s">
        <v>7881</v>
      </c>
      <c r="G282" s="680">
        <f>+'LA VEGA'!G758</f>
        <v>8564</v>
      </c>
      <c r="H282" s="87" t="s">
        <v>7887</v>
      </c>
      <c r="I282" s="679">
        <f t="shared" si="12"/>
        <v>9225140.8000000007</v>
      </c>
      <c r="J282" s="679">
        <f t="shared" si="13"/>
        <v>18450281.600000001</v>
      </c>
      <c r="L282"/>
    </row>
    <row r="283" spans="2:12" s="2" customFormat="1" ht="30.75" customHeight="1" x14ac:dyDescent="0.25">
      <c r="B283" s="155">
        <v>25</v>
      </c>
      <c r="C283" s="68" t="s">
        <v>3395</v>
      </c>
      <c r="D283" s="69" t="s">
        <v>17</v>
      </c>
      <c r="E283" s="672">
        <f>+'LA VEGA'!E793</f>
        <v>31</v>
      </c>
      <c r="F283" s="69" t="s">
        <v>7881</v>
      </c>
      <c r="G283" s="680">
        <f>+'LA VEGA'!G793</f>
        <v>5767</v>
      </c>
      <c r="H283" s="87" t="s">
        <v>7888</v>
      </c>
      <c r="I283" s="679">
        <f t="shared" si="12"/>
        <v>6212212.4000000004</v>
      </c>
      <c r="J283" s="679">
        <f t="shared" si="13"/>
        <v>12424424.800000001</v>
      </c>
      <c r="L283"/>
    </row>
    <row r="284" spans="2:12" s="2" customFormat="1" ht="30.75" customHeight="1" x14ac:dyDescent="0.25">
      <c r="B284" s="155">
        <v>26</v>
      </c>
      <c r="C284" s="68" t="s">
        <v>3300</v>
      </c>
      <c r="D284" s="69" t="s">
        <v>17</v>
      </c>
      <c r="E284" s="672">
        <f>+'LA VEGA'!E830</f>
        <v>33</v>
      </c>
      <c r="F284" s="69" t="s">
        <v>7881</v>
      </c>
      <c r="G284" s="680">
        <f>+'LA VEGA'!G830</f>
        <v>6953</v>
      </c>
      <c r="H284" s="87" t="s">
        <v>7888</v>
      </c>
      <c r="I284" s="679">
        <f t="shared" si="12"/>
        <v>7489771.5999999996</v>
      </c>
      <c r="J284" s="679">
        <f t="shared" si="13"/>
        <v>14979543.199999999</v>
      </c>
      <c r="L284"/>
    </row>
    <row r="285" spans="2:12" s="2" customFormat="1" ht="30.75" customHeight="1" x14ac:dyDescent="0.25">
      <c r="B285" s="155">
        <v>27</v>
      </c>
      <c r="C285" s="68" t="s">
        <v>6253</v>
      </c>
      <c r="D285" s="69" t="s">
        <v>17</v>
      </c>
      <c r="E285" s="672">
        <f>+'LA VEGA'!E851</f>
        <v>17</v>
      </c>
      <c r="F285" s="69" t="s">
        <v>7881</v>
      </c>
      <c r="G285" s="680">
        <f>+'LA VEGA'!G851</f>
        <v>3402</v>
      </c>
      <c r="H285" s="87" t="s">
        <v>6250</v>
      </c>
      <c r="I285" s="679">
        <f t="shared" si="12"/>
        <v>3664634.4</v>
      </c>
      <c r="J285" s="679">
        <f t="shared" si="13"/>
        <v>7329268.7999999998</v>
      </c>
      <c r="L285"/>
    </row>
    <row r="286" spans="2:12" s="2" customFormat="1" ht="30.75" customHeight="1" x14ac:dyDescent="0.25">
      <c r="B286" s="155">
        <v>28</v>
      </c>
      <c r="C286" s="68" t="s">
        <v>3982</v>
      </c>
      <c r="D286" s="69" t="s">
        <v>17</v>
      </c>
      <c r="E286" s="672">
        <f>+'LA VEGA'!E894</f>
        <v>39</v>
      </c>
      <c r="F286" s="69" t="s">
        <v>7881</v>
      </c>
      <c r="G286" s="680">
        <f>+'LA VEGA'!G894</f>
        <v>10659</v>
      </c>
      <c r="H286" s="87" t="s">
        <v>6250</v>
      </c>
      <c r="I286" s="679">
        <f t="shared" si="12"/>
        <v>11481874.800000001</v>
      </c>
      <c r="J286" s="679">
        <f t="shared" si="13"/>
        <v>22963749.600000001</v>
      </c>
      <c r="L286"/>
    </row>
    <row r="287" spans="2:12" s="2" customFormat="1" ht="30.75" customHeight="1" x14ac:dyDescent="0.25">
      <c r="B287" s="155">
        <v>29</v>
      </c>
      <c r="C287" s="68" t="s">
        <v>6276</v>
      </c>
      <c r="D287" s="69" t="s">
        <v>17</v>
      </c>
      <c r="E287" s="672">
        <f>+'LA VEGA'!E943</f>
        <v>45</v>
      </c>
      <c r="F287" s="69" t="s">
        <v>7881</v>
      </c>
      <c r="G287" s="680">
        <f>+'LA VEGA'!G943</f>
        <v>5942</v>
      </c>
      <c r="H287" s="87" t="s">
        <v>7889</v>
      </c>
      <c r="I287" s="679">
        <f t="shared" si="12"/>
        <v>6400722.4000000004</v>
      </c>
      <c r="J287" s="679">
        <f t="shared" si="13"/>
        <v>12801444.800000001</v>
      </c>
      <c r="L287"/>
    </row>
    <row r="288" spans="2:12" s="2" customFormat="1" ht="30.75" customHeight="1" x14ac:dyDescent="0.25">
      <c r="B288" s="155">
        <v>30</v>
      </c>
      <c r="C288" s="68" t="s">
        <v>6337</v>
      </c>
      <c r="D288" s="69" t="s">
        <v>17</v>
      </c>
      <c r="E288" s="672">
        <f>+'LA VEGA'!E970</f>
        <v>23</v>
      </c>
      <c r="F288" s="69" t="s">
        <v>7881</v>
      </c>
      <c r="G288" s="680">
        <f>+'LA VEGA'!G970</f>
        <v>3781</v>
      </c>
      <c r="H288" s="87" t="s">
        <v>7890</v>
      </c>
      <c r="I288" s="679">
        <f t="shared" si="12"/>
        <v>4072893.2</v>
      </c>
      <c r="J288" s="679">
        <f t="shared" si="13"/>
        <v>8145786.4000000004</v>
      </c>
      <c r="L288"/>
    </row>
    <row r="289" spans="2:12" s="2" customFormat="1" ht="30.75" customHeight="1" x14ac:dyDescent="0.25">
      <c r="B289" s="155">
        <v>31</v>
      </c>
      <c r="C289" s="68" t="s">
        <v>6369</v>
      </c>
      <c r="D289" s="69" t="s">
        <v>17</v>
      </c>
      <c r="E289" s="672">
        <f>+'LA VEGA'!E996</f>
        <v>22</v>
      </c>
      <c r="F289" s="69" t="s">
        <v>7881</v>
      </c>
      <c r="G289" s="680">
        <f>+'LA VEGA'!G996</f>
        <v>7670</v>
      </c>
      <c r="H289" s="87" t="s">
        <v>7828</v>
      </c>
      <c r="I289" s="679">
        <f t="shared" si="12"/>
        <v>8262124</v>
      </c>
      <c r="J289" s="679">
        <f t="shared" si="13"/>
        <v>16524248</v>
      </c>
      <c r="L289"/>
    </row>
    <row r="290" spans="2:12" s="2" customFormat="1" ht="30.75" customHeight="1" x14ac:dyDescent="0.25">
      <c r="B290" s="155">
        <v>32</v>
      </c>
      <c r="C290" s="68" t="s">
        <v>6420</v>
      </c>
      <c r="D290" s="69" t="s">
        <v>17</v>
      </c>
      <c r="E290" s="672">
        <f>+'LA VEGA'!E1043</f>
        <v>43</v>
      </c>
      <c r="F290" s="69" t="s">
        <v>7881</v>
      </c>
      <c r="G290" s="680">
        <f>+'LA VEGA'!G1043</f>
        <v>12621</v>
      </c>
      <c r="H290" s="87" t="s">
        <v>7891</v>
      </c>
      <c r="I290" s="679">
        <f t="shared" si="12"/>
        <v>13595341.199999999</v>
      </c>
      <c r="J290" s="679">
        <f t="shared" si="13"/>
        <v>27190682.399999999</v>
      </c>
      <c r="L290"/>
    </row>
    <row r="291" spans="2:12" s="2" customFormat="1" ht="30.75" customHeight="1" x14ac:dyDescent="0.25">
      <c r="B291" s="155">
        <v>33</v>
      </c>
      <c r="C291" s="68" t="s">
        <v>6983</v>
      </c>
      <c r="D291" s="69" t="s">
        <v>17</v>
      </c>
      <c r="E291" s="672">
        <f>+'LA VEGA'!E1072</f>
        <v>25</v>
      </c>
      <c r="F291" s="69" t="s">
        <v>7881</v>
      </c>
      <c r="G291" s="680">
        <f>+'LA VEGA'!G1072</f>
        <v>6980</v>
      </c>
      <c r="H291" s="87" t="s">
        <v>7892</v>
      </c>
      <c r="I291" s="679">
        <f t="shared" si="12"/>
        <v>7518856</v>
      </c>
      <c r="J291" s="679">
        <f t="shared" si="13"/>
        <v>15037712</v>
      </c>
      <c r="L291"/>
    </row>
    <row r="292" spans="2:12" s="2" customFormat="1" ht="30.75" customHeight="1" x14ac:dyDescent="0.25">
      <c r="B292" s="155">
        <v>34</v>
      </c>
      <c r="C292" s="68" t="s">
        <v>7047</v>
      </c>
      <c r="D292" s="69" t="s">
        <v>17</v>
      </c>
      <c r="E292" s="672">
        <f>+'LA VEGA'!E1119</f>
        <v>43</v>
      </c>
      <c r="F292" s="69" t="s">
        <v>7881</v>
      </c>
      <c r="G292" s="680">
        <f>+'LA VEGA'!G1119</f>
        <v>6537</v>
      </c>
      <c r="H292" s="87" t="s">
        <v>7892</v>
      </c>
      <c r="I292" s="679">
        <f t="shared" si="12"/>
        <v>7041656.4000000004</v>
      </c>
      <c r="J292" s="679">
        <f t="shared" si="13"/>
        <v>14083312.800000001</v>
      </c>
      <c r="L292"/>
    </row>
    <row r="293" spans="2:12" s="2" customFormat="1" ht="30.75" customHeight="1" x14ac:dyDescent="0.25">
      <c r="B293" s="155">
        <v>35</v>
      </c>
      <c r="C293" s="68" t="s">
        <v>7199</v>
      </c>
      <c r="D293" s="69" t="s">
        <v>17</v>
      </c>
      <c r="E293" s="672">
        <f>+'LA VEGA'!E1149</f>
        <v>26</v>
      </c>
      <c r="F293" s="69" t="s">
        <v>7881</v>
      </c>
      <c r="G293" s="680">
        <f>+'LA VEGA'!G1149</f>
        <v>4430</v>
      </c>
      <c r="H293" s="87" t="s">
        <v>7206</v>
      </c>
      <c r="I293" s="679">
        <f t="shared" si="12"/>
        <v>4771996</v>
      </c>
      <c r="J293" s="679">
        <f t="shared" si="13"/>
        <v>9543992</v>
      </c>
      <c r="L293"/>
    </row>
    <row r="294" spans="2:12" s="2" customFormat="1" ht="30.75" customHeight="1" x14ac:dyDescent="0.25">
      <c r="B294" s="155">
        <v>36</v>
      </c>
      <c r="C294" s="68" t="s">
        <v>7236</v>
      </c>
      <c r="D294" s="69" t="s">
        <v>17</v>
      </c>
      <c r="E294" s="672">
        <f>+'LA VEGA'!E1161</f>
        <v>8</v>
      </c>
      <c r="F294" s="69" t="s">
        <v>7881</v>
      </c>
      <c r="G294" s="680">
        <f>+'LA VEGA'!G1161</f>
        <v>5464</v>
      </c>
      <c r="H294" s="87" t="s">
        <v>7893</v>
      </c>
      <c r="I294" s="679">
        <f t="shared" si="12"/>
        <v>5885820.7999999998</v>
      </c>
      <c r="J294" s="679">
        <f t="shared" si="13"/>
        <v>11771641.6</v>
      </c>
      <c r="L294"/>
    </row>
    <row r="295" spans="2:12" s="2" customFormat="1" ht="30.75" customHeight="1" x14ac:dyDescent="0.25">
      <c r="B295" s="155">
        <v>37</v>
      </c>
      <c r="C295" s="68" t="s">
        <v>7254</v>
      </c>
      <c r="D295" s="69" t="s">
        <v>17</v>
      </c>
      <c r="E295" s="672">
        <f>+'LA VEGA'!E1175</f>
        <v>10</v>
      </c>
      <c r="F295" s="69" t="s">
        <v>7881</v>
      </c>
      <c r="G295" s="680">
        <f>+'LA VEGA'!G1175</f>
        <v>4064</v>
      </c>
      <c r="H295" s="87" t="s">
        <v>7893</v>
      </c>
      <c r="I295" s="679">
        <f t="shared" si="12"/>
        <v>4377740.8</v>
      </c>
      <c r="J295" s="679">
        <f t="shared" si="13"/>
        <v>8755481.5999999996</v>
      </c>
      <c r="L295"/>
    </row>
    <row r="296" spans="2:12" s="2" customFormat="1" ht="30.75" customHeight="1" x14ac:dyDescent="0.25">
      <c r="B296" s="155">
        <v>38</v>
      </c>
      <c r="C296" s="68" t="s">
        <v>7271</v>
      </c>
      <c r="D296" s="69" t="s">
        <v>17</v>
      </c>
      <c r="E296" s="672">
        <f>+'LA VEGA'!E1212</f>
        <v>33</v>
      </c>
      <c r="F296" s="69" t="s">
        <v>7881</v>
      </c>
      <c r="G296" s="680">
        <f>+'LA VEGA'!G1212</f>
        <v>7158</v>
      </c>
      <c r="H296" s="87" t="s">
        <v>1603</v>
      </c>
      <c r="I296" s="679">
        <f t="shared" si="12"/>
        <v>7710597.5999999996</v>
      </c>
      <c r="J296" s="679">
        <f t="shared" si="13"/>
        <v>15421195.199999999</v>
      </c>
      <c r="L296"/>
    </row>
    <row r="297" spans="2:12" s="2" customFormat="1" ht="30.75" customHeight="1" x14ac:dyDescent="0.25">
      <c r="B297" s="155">
        <v>39</v>
      </c>
      <c r="C297" s="68" t="s">
        <v>7333</v>
      </c>
      <c r="D297" s="69" t="s">
        <v>17</v>
      </c>
      <c r="E297" s="672">
        <f>+'LA VEGA'!E1230</f>
        <v>14</v>
      </c>
      <c r="F297" s="69" t="s">
        <v>7881</v>
      </c>
      <c r="G297" s="680">
        <f>+'LA VEGA'!G1230</f>
        <v>4609</v>
      </c>
      <c r="H297" s="87" t="s">
        <v>7894</v>
      </c>
      <c r="I297" s="679">
        <f t="shared" si="12"/>
        <v>4964814.8</v>
      </c>
      <c r="J297" s="679">
        <f t="shared" si="13"/>
        <v>9929629.5999999996</v>
      </c>
      <c r="L297"/>
    </row>
    <row r="298" spans="2:12" s="2" customFormat="1" ht="30.75" customHeight="1" x14ac:dyDescent="0.25">
      <c r="B298" s="155">
        <v>40</v>
      </c>
      <c r="C298" s="68" t="s">
        <v>7330</v>
      </c>
      <c r="D298" s="69" t="s">
        <v>17</v>
      </c>
      <c r="E298" s="672">
        <f>+'LA VEGA'!E1262</f>
        <v>28</v>
      </c>
      <c r="F298" s="69" t="s">
        <v>7881</v>
      </c>
      <c r="G298" s="680">
        <f>+'LA VEGA'!G1262</f>
        <v>5542</v>
      </c>
      <c r="H298" s="87" t="s">
        <v>7894</v>
      </c>
      <c r="I298" s="679">
        <f t="shared" si="12"/>
        <v>5969842.4000000004</v>
      </c>
      <c r="J298" s="679">
        <f t="shared" si="13"/>
        <v>11939684.800000001</v>
      </c>
      <c r="L298"/>
    </row>
    <row r="299" spans="2:12" s="2" customFormat="1" ht="30.75" customHeight="1" x14ac:dyDescent="0.25">
      <c r="B299" s="155">
        <v>41</v>
      </c>
      <c r="C299" s="68" t="s">
        <v>2283</v>
      </c>
      <c r="D299" s="69" t="s">
        <v>101</v>
      </c>
      <c r="E299" s="672">
        <f>+'LA VEGA'!E1273</f>
        <v>4</v>
      </c>
      <c r="F299" s="69" t="s">
        <v>7974</v>
      </c>
      <c r="G299" s="680">
        <f>+'LA VEGA'!G1273</f>
        <v>3870</v>
      </c>
      <c r="H299" s="87" t="s">
        <v>7975</v>
      </c>
      <c r="I299" s="679">
        <f t="shared" si="12"/>
        <v>4168764</v>
      </c>
      <c r="J299" s="679">
        <f t="shared" si="13"/>
        <v>8337528</v>
      </c>
      <c r="L299"/>
    </row>
    <row r="300" spans="2:12" s="2" customFormat="1" ht="30.75" customHeight="1" x14ac:dyDescent="0.25">
      <c r="B300" s="155">
        <v>42</v>
      </c>
      <c r="C300" s="68" t="s">
        <v>2297</v>
      </c>
      <c r="D300" s="69" t="s">
        <v>101</v>
      </c>
      <c r="E300" s="672">
        <f>+'LA VEGA'!E1295</f>
        <v>18</v>
      </c>
      <c r="F300" s="69" t="s">
        <v>7974</v>
      </c>
      <c r="G300" s="680">
        <f>+'LA VEGA'!G1295</f>
        <v>3084</v>
      </c>
      <c r="H300" s="87" t="s">
        <v>2504</v>
      </c>
      <c r="I300" s="679">
        <f t="shared" si="12"/>
        <v>3322084.8</v>
      </c>
      <c r="J300" s="679">
        <f t="shared" si="13"/>
        <v>6644169.5999999996</v>
      </c>
      <c r="L300"/>
    </row>
    <row r="301" spans="2:12" s="2" customFormat="1" ht="30.75" customHeight="1" x14ac:dyDescent="0.25">
      <c r="B301" s="155">
        <v>43</v>
      </c>
      <c r="C301" s="68" t="s">
        <v>2485</v>
      </c>
      <c r="D301" s="69" t="s">
        <v>101</v>
      </c>
      <c r="E301" s="672">
        <f>+'LA VEGA'!E1312</f>
        <v>13</v>
      </c>
      <c r="F301" s="69" t="s">
        <v>7974</v>
      </c>
      <c r="G301" s="680">
        <f>+'LA VEGA'!G1312</f>
        <v>698</v>
      </c>
      <c r="H301" s="87" t="s">
        <v>7883</v>
      </c>
      <c r="I301" s="679">
        <f t="shared" si="12"/>
        <v>751885.6</v>
      </c>
      <c r="J301" s="679">
        <f t="shared" si="13"/>
        <v>1503771.2</v>
      </c>
      <c r="L301"/>
    </row>
    <row r="302" spans="2:12" s="2" customFormat="1" ht="30.75" customHeight="1" x14ac:dyDescent="0.25">
      <c r="B302" s="155">
        <v>44</v>
      </c>
      <c r="C302" s="68" t="s">
        <v>2749</v>
      </c>
      <c r="D302" s="69" t="s">
        <v>101</v>
      </c>
      <c r="E302" s="672">
        <f>+'LA VEGA'!E1321</f>
        <v>5</v>
      </c>
      <c r="F302" s="69" t="s">
        <v>7974</v>
      </c>
      <c r="G302" s="680">
        <f>+'LA VEGA'!G1321</f>
        <v>3343</v>
      </c>
      <c r="H302" s="87" t="s">
        <v>2186</v>
      </c>
      <c r="I302" s="679">
        <f t="shared" si="12"/>
        <v>3601079.5999999996</v>
      </c>
      <c r="J302" s="679">
        <f t="shared" si="13"/>
        <v>7202159.1999999993</v>
      </c>
      <c r="L302"/>
    </row>
    <row r="303" spans="2:12" s="2" customFormat="1" ht="30.75" customHeight="1" x14ac:dyDescent="0.25">
      <c r="B303" s="155">
        <v>45</v>
      </c>
      <c r="C303" s="68" t="s">
        <v>2688</v>
      </c>
      <c r="D303" s="69" t="s">
        <v>101</v>
      </c>
      <c r="E303" s="672">
        <f>+'LA VEGA'!E1331</f>
        <v>6</v>
      </c>
      <c r="F303" s="69" t="s">
        <v>7974</v>
      </c>
      <c r="G303" s="680">
        <f>+'LA VEGA'!G1331</f>
        <v>2256</v>
      </c>
      <c r="H303" s="87" t="s">
        <v>2186</v>
      </c>
      <c r="I303" s="679">
        <f t="shared" si="12"/>
        <v>2430163.2000000002</v>
      </c>
      <c r="J303" s="679">
        <f t="shared" si="13"/>
        <v>4860326.4000000004</v>
      </c>
      <c r="L303"/>
    </row>
    <row r="304" spans="2:12" s="2" customFormat="1" ht="30.75" customHeight="1" x14ac:dyDescent="0.25">
      <c r="B304" s="155">
        <v>46</v>
      </c>
      <c r="C304" s="68" t="s">
        <v>2762</v>
      </c>
      <c r="D304" s="69" t="s">
        <v>101</v>
      </c>
      <c r="E304" s="672">
        <f>+'LA VEGA'!E1344</f>
        <v>9</v>
      </c>
      <c r="F304" s="69" t="s">
        <v>7974</v>
      </c>
      <c r="G304" s="680">
        <f>+'LA VEGA'!G1344</f>
        <v>2948</v>
      </c>
      <c r="H304" s="87" t="s">
        <v>2186</v>
      </c>
      <c r="I304" s="679">
        <f t="shared" si="12"/>
        <v>3175585.5999999996</v>
      </c>
      <c r="J304" s="679">
        <f t="shared" si="13"/>
        <v>6351171.1999999993</v>
      </c>
      <c r="L304"/>
    </row>
    <row r="305" spans="2:12" s="2" customFormat="1" ht="30.75" customHeight="1" x14ac:dyDescent="0.25">
      <c r="B305" s="155">
        <v>47</v>
      </c>
      <c r="C305" s="68" t="s">
        <v>2883</v>
      </c>
      <c r="D305" s="69" t="s">
        <v>101</v>
      </c>
      <c r="E305" s="672">
        <f>+'LA VEGA'!E1360</f>
        <v>12</v>
      </c>
      <c r="F305" s="69" t="s">
        <v>7974</v>
      </c>
      <c r="G305" s="680">
        <f>+'LA VEGA'!G1360</f>
        <v>3457</v>
      </c>
      <c r="H305" s="87" t="s">
        <v>7885</v>
      </c>
      <c r="I305" s="679">
        <f t="shared" si="12"/>
        <v>3723880.4</v>
      </c>
      <c r="J305" s="679">
        <f t="shared" si="13"/>
        <v>7447760.7999999998</v>
      </c>
      <c r="L305"/>
    </row>
    <row r="306" spans="2:12" s="2" customFormat="1" ht="30.75" customHeight="1" x14ac:dyDescent="0.25">
      <c r="B306" s="155">
        <v>48</v>
      </c>
      <c r="C306" s="68" t="s">
        <v>2902</v>
      </c>
      <c r="D306" s="69" t="s">
        <v>101</v>
      </c>
      <c r="E306" s="672">
        <f>+'LA VEGA'!E1393</f>
        <v>29</v>
      </c>
      <c r="F306" s="69" t="s">
        <v>7974</v>
      </c>
      <c r="G306" s="680">
        <f>+'LA VEGA'!G1393</f>
        <v>2073</v>
      </c>
      <c r="H306" s="87" t="s">
        <v>2946</v>
      </c>
      <c r="I306" s="679">
        <f t="shared" si="12"/>
        <v>2233035.5999999996</v>
      </c>
      <c r="J306" s="679">
        <f t="shared" si="13"/>
        <v>4466071.1999999993</v>
      </c>
      <c r="L306"/>
    </row>
    <row r="307" spans="2:12" s="2" customFormat="1" ht="30.75" customHeight="1" x14ac:dyDescent="0.25">
      <c r="B307" s="155">
        <v>49</v>
      </c>
      <c r="C307" s="68" t="s">
        <v>2966</v>
      </c>
      <c r="D307" s="69" t="s">
        <v>101</v>
      </c>
      <c r="E307" s="672">
        <f>+'LA VEGA'!E1411</f>
        <v>14</v>
      </c>
      <c r="F307" s="69" t="s">
        <v>7974</v>
      </c>
      <c r="G307" s="680">
        <f>+'LA VEGA'!G1411</f>
        <v>1538</v>
      </c>
      <c r="H307" s="87" t="s">
        <v>2942</v>
      </c>
      <c r="I307" s="679">
        <f t="shared" si="12"/>
        <v>1656733.6</v>
      </c>
      <c r="J307" s="679">
        <f t="shared" si="13"/>
        <v>3313467.2</v>
      </c>
      <c r="L307"/>
    </row>
    <row r="308" spans="2:12" s="2" customFormat="1" ht="30.75" customHeight="1" x14ac:dyDescent="0.25">
      <c r="B308" s="155">
        <v>50</v>
      </c>
      <c r="C308" s="68" t="s">
        <v>3209</v>
      </c>
      <c r="D308" s="69" t="s">
        <v>101</v>
      </c>
      <c r="E308" s="672">
        <f>+'LA VEGA'!E1419</f>
        <v>4</v>
      </c>
      <c r="F308" s="69" t="s">
        <v>7974</v>
      </c>
      <c r="G308" s="680">
        <f>+'LA VEGA'!G1419</f>
        <v>4208</v>
      </c>
      <c r="H308" s="87" t="s">
        <v>7887</v>
      </c>
      <c r="I308" s="679">
        <f t="shared" si="12"/>
        <v>4532857.5999999996</v>
      </c>
      <c r="J308" s="679">
        <f t="shared" si="13"/>
        <v>9065715.1999999993</v>
      </c>
      <c r="L308"/>
    </row>
    <row r="309" spans="2:12" s="2" customFormat="1" ht="30.75" customHeight="1" x14ac:dyDescent="0.25">
      <c r="B309" s="155">
        <v>51</v>
      </c>
      <c r="C309" s="68" t="s">
        <v>3374</v>
      </c>
      <c r="D309" s="69" t="s">
        <v>101</v>
      </c>
      <c r="E309" s="672">
        <f>+'LA VEGA'!E1433</f>
        <v>10</v>
      </c>
      <c r="F309" s="69" t="s">
        <v>7974</v>
      </c>
      <c r="G309" s="680">
        <f>+'LA VEGA'!G1433</f>
        <v>2883</v>
      </c>
      <c r="H309" s="87" t="s">
        <v>7888</v>
      </c>
      <c r="I309" s="679">
        <f t="shared" si="12"/>
        <v>3105567.5999999996</v>
      </c>
      <c r="J309" s="679">
        <f t="shared" si="13"/>
        <v>6211135.1999999993</v>
      </c>
      <c r="L309"/>
    </row>
    <row r="310" spans="2:12" s="2" customFormat="1" ht="30.75" customHeight="1" x14ac:dyDescent="0.25">
      <c r="B310" s="155">
        <v>52</v>
      </c>
      <c r="C310" s="68" t="s">
        <v>3444</v>
      </c>
      <c r="D310" s="69" t="s">
        <v>101</v>
      </c>
      <c r="E310" s="672">
        <f>+'LA VEGA'!E1440</f>
        <v>3</v>
      </c>
      <c r="F310" s="69" t="s">
        <v>7974</v>
      </c>
      <c r="G310" s="680">
        <f>+'LA VEGA'!G1440</f>
        <v>1220</v>
      </c>
      <c r="H310" s="87" t="s">
        <v>7888</v>
      </c>
      <c r="I310" s="679">
        <f t="shared" si="12"/>
        <v>1314184</v>
      </c>
      <c r="J310" s="679">
        <f t="shared" si="13"/>
        <v>2628368</v>
      </c>
      <c r="L310"/>
    </row>
    <row r="311" spans="2:12" s="2" customFormat="1" ht="30.75" customHeight="1" x14ac:dyDescent="0.25">
      <c r="B311" s="155">
        <v>53</v>
      </c>
      <c r="C311" s="68" t="s">
        <v>3352</v>
      </c>
      <c r="D311" s="69" t="s">
        <v>101</v>
      </c>
      <c r="E311" s="672">
        <f>+'LA VEGA'!E1452</f>
        <v>8</v>
      </c>
      <c r="F311" s="69" t="s">
        <v>7974</v>
      </c>
      <c r="G311" s="680">
        <f>+'LA VEGA'!G1452</f>
        <v>3197</v>
      </c>
      <c r="H311" s="87" t="s">
        <v>7888</v>
      </c>
      <c r="I311" s="679">
        <f t="shared" si="12"/>
        <v>3443808.4</v>
      </c>
      <c r="J311" s="679">
        <f t="shared" si="13"/>
        <v>6887616.7999999998</v>
      </c>
      <c r="L311"/>
    </row>
    <row r="312" spans="2:12" s="2" customFormat="1" ht="30.75" customHeight="1" x14ac:dyDescent="0.25">
      <c r="B312" s="155">
        <v>54</v>
      </c>
      <c r="C312" s="68" t="s">
        <v>3453</v>
      </c>
      <c r="D312" s="69" t="s">
        <v>101</v>
      </c>
      <c r="E312" s="672">
        <f>+'LA VEGA'!E1469</f>
        <v>13</v>
      </c>
      <c r="F312" s="69" t="s">
        <v>7974</v>
      </c>
      <c r="G312" s="680">
        <f>+'LA VEGA'!G1469</f>
        <v>4139</v>
      </c>
      <c r="H312" s="87" t="s">
        <v>7976</v>
      </c>
      <c r="I312" s="679">
        <f t="shared" si="12"/>
        <v>4458530.8</v>
      </c>
      <c r="J312" s="679">
        <f t="shared" si="13"/>
        <v>8917061.5999999996</v>
      </c>
      <c r="L312"/>
    </row>
    <row r="313" spans="2:12" s="2" customFormat="1" ht="30.75" customHeight="1" x14ac:dyDescent="0.25">
      <c r="B313" s="155">
        <v>55</v>
      </c>
      <c r="C313" s="68" t="s">
        <v>6126</v>
      </c>
      <c r="D313" s="69" t="s">
        <v>101</v>
      </c>
      <c r="E313" s="672">
        <f>+'LA VEGA'!E1499</f>
        <v>26</v>
      </c>
      <c r="F313" s="69" t="s">
        <v>7974</v>
      </c>
      <c r="G313" s="680">
        <f>+'LA VEGA'!G1499</f>
        <v>2153</v>
      </c>
      <c r="H313" s="87" t="s">
        <v>6250</v>
      </c>
      <c r="I313" s="679">
        <f t="shared" si="12"/>
        <v>2319211.5999999996</v>
      </c>
      <c r="J313" s="679">
        <f t="shared" si="13"/>
        <v>4638423.1999999993</v>
      </c>
      <c r="L313"/>
    </row>
    <row r="314" spans="2:12" s="2" customFormat="1" ht="30.75" customHeight="1" x14ac:dyDescent="0.25">
      <c r="B314" s="155">
        <v>56</v>
      </c>
      <c r="C314" s="68" t="s">
        <v>6157</v>
      </c>
      <c r="D314" s="69" t="s">
        <v>101</v>
      </c>
      <c r="E314" s="672">
        <f>+'LA VEGA'!E1517</f>
        <v>14</v>
      </c>
      <c r="F314" s="69" t="s">
        <v>7974</v>
      </c>
      <c r="G314" s="680">
        <f>+'LA VEGA'!G1517</f>
        <v>4588</v>
      </c>
      <c r="H314" s="87" t="s">
        <v>6250</v>
      </c>
      <c r="I314" s="679">
        <f t="shared" si="12"/>
        <v>4942193.5999999996</v>
      </c>
      <c r="J314" s="679">
        <f t="shared" si="13"/>
        <v>9884387.1999999993</v>
      </c>
      <c r="L314"/>
    </row>
    <row r="315" spans="2:12" s="2" customFormat="1" ht="30.75" customHeight="1" x14ac:dyDescent="0.25">
      <c r="B315" s="155">
        <v>57</v>
      </c>
      <c r="C315" s="68" t="s">
        <v>6176</v>
      </c>
      <c r="D315" s="69" t="s">
        <v>101</v>
      </c>
      <c r="E315" s="672">
        <f>+'LA VEGA'!E1540</f>
        <v>19</v>
      </c>
      <c r="F315" s="69" t="s">
        <v>7974</v>
      </c>
      <c r="G315" s="680">
        <f>+'LA VEGA'!G1540</f>
        <v>2577</v>
      </c>
      <c r="H315" s="87" t="s">
        <v>6250</v>
      </c>
      <c r="I315" s="679">
        <f t="shared" si="12"/>
        <v>2775944.4</v>
      </c>
      <c r="J315" s="679">
        <f t="shared" si="13"/>
        <v>5551888.7999999998</v>
      </c>
      <c r="L315"/>
    </row>
    <row r="316" spans="2:12" s="2" customFormat="1" ht="30.75" customHeight="1" x14ac:dyDescent="0.25">
      <c r="B316" s="155">
        <v>58</v>
      </c>
      <c r="C316" s="68" t="s">
        <v>6396</v>
      </c>
      <c r="D316" s="69" t="s">
        <v>101</v>
      </c>
      <c r="E316" s="672">
        <f>+'LA VEGA'!E1552</f>
        <v>8</v>
      </c>
      <c r="F316" s="69" t="s">
        <v>7974</v>
      </c>
      <c r="G316" s="680">
        <f>+'LA VEGA'!G1552</f>
        <v>1382</v>
      </c>
      <c r="H316" s="87" t="s">
        <v>7828</v>
      </c>
      <c r="I316" s="679">
        <f t="shared" si="12"/>
        <v>1488690.4</v>
      </c>
      <c r="J316" s="679">
        <f t="shared" si="13"/>
        <v>2977380.8</v>
      </c>
      <c r="L316"/>
    </row>
    <row r="317" spans="2:12" s="2" customFormat="1" ht="30.75" customHeight="1" x14ac:dyDescent="0.25">
      <c r="B317" s="155">
        <v>59</v>
      </c>
      <c r="C317" s="68" t="s">
        <v>6404</v>
      </c>
      <c r="D317" s="69" t="s">
        <v>101</v>
      </c>
      <c r="E317" s="672">
        <f>+'LA VEGA'!E1571</f>
        <v>15</v>
      </c>
      <c r="F317" s="69" t="s">
        <v>7974</v>
      </c>
      <c r="G317" s="680">
        <f>+'LA VEGA'!G1571</f>
        <v>4105</v>
      </c>
      <c r="H317" s="87" t="s">
        <v>7828</v>
      </c>
      <c r="I317" s="679">
        <f t="shared" si="12"/>
        <v>4421906</v>
      </c>
      <c r="J317" s="679">
        <f t="shared" si="13"/>
        <v>8843812</v>
      </c>
      <c r="L317"/>
    </row>
    <row r="318" spans="2:12" s="2" customFormat="1" ht="30.75" customHeight="1" x14ac:dyDescent="0.25">
      <c r="B318" s="155">
        <v>60</v>
      </c>
      <c r="C318" s="68" t="s">
        <v>7027</v>
      </c>
      <c r="D318" s="69" t="s">
        <v>101</v>
      </c>
      <c r="E318" s="672">
        <f>+'LA VEGA'!E1590</f>
        <v>14</v>
      </c>
      <c r="F318" s="69" t="s">
        <v>7974</v>
      </c>
      <c r="G318" s="680">
        <f>+'LA VEGA'!G1590</f>
        <v>2780</v>
      </c>
      <c r="H318" s="87" t="s">
        <v>7892</v>
      </c>
      <c r="I318" s="679">
        <f t="shared" si="12"/>
        <v>2994616</v>
      </c>
      <c r="J318" s="679">
        <f t="shared" si="13"/>
        <v>5989232</v>
      </c>
      <c r="L318"/>
    </row>
    <row r="319" spans="2:12" s="2" customFormat="1" ht="30.75" customHeight="1" x14ac:dyDescent="0.25">
      <c r="B319" s="155">
        <v>61</v>
      </c>
      <c r="C319" s="68" t="s">
        <v>7104</v>
      </c>
      <c r="D319" s="69" t="s">
        <v>101</v>
      </c>
      <c r="E319" s="672">
        <f>+'LA VEGA'!E1597</f>
        <v>3</v>
      </c>
      <c r="F319" s="69" t="s">
        <v>7974</v>
      </c>
      <c r="G319" s="680">
        <f>+'LA VEGA'!G1597</f>
        <v>1781</v>
      </c>
      <c r="H319" s="87" t="s">
        <v>7892</v>
      </c>
      <c r="I319" s="679">
        <f t="shared" si="12"/>
        <v>1918493.2</v>
      </c>
      <c r="J319" s="679">
        <f t="shared" si="13"/>
        <v>3836986.4</v>
      </c>
      <c r="L319"/>
    </row>
    <row r="320" spans="2:12" s="2" customFormat="1" ht="30.75" customHeight="1" x14ac:dyDescent="0.25">
      <c r="B320" s="155">
        <v>62</v>
      </c>
      <c r="C320" s="68" t="s">
        <v>7044</v>
      </c>
      <c r="D320" s="69" t="s">
        <v>101</v>
      </c>
      <c r="E320" s="672">
        <f>+'LA VEGA'!E1603</f>
        <v>2</v>
      </c>
      <c r="F320" s="69" t="s">
        <v>7974</v>
      </c>
      <c r="G320" s="680">
        <f>+'LA VEGA'!G1603</f>
        <v>1263</v>
      </c>
      <c r="H320" s="87" t="s">
        <v>7892</v>
      </c>
      <c r="I320" s="679">
        <f t="shared" si="12"/>
        <v>1360503.6</v>
      </c>
      <c r="J320" s="679">
        <f t="shared" si="13"/>
        <v>2721007.2</v>
      </c>
      <c r="L320"/>
    </row>
    <row r="321" spans="2:12" s="2" customFormat="1" ht="30.75" customHeight="1" x14ac:dyDescent="0.25">
      <c r="B321" s="155">
        <v>63</v>
      </c>
      <c r="C321" s="68" t="s">
        <v>7110</v>
      </c>
      <c r="D321" s="69" t="s">
        <v>101</v>
      </c>
      <c r="E321" s="672">
        <f>+'LA VEGA'!E1611</f>
        <v>4</v>
      </c>
      <c r="F321" s="69" t="s">
        <v>7974</v>
      </c>
      <c r="G321" s="680">
        <f>+'LA VEGA'!G1611</f>
        <v>1201</v>
      </c>
      <c r="H321" s="87" t="s">
        <v>7892</v>
      </c>
      <c r="I321" s="679">
        <f t="shared" si="12"/>
        <v>1293717.2</v>
      </c>
      <c r="J321" s="679">
        <f t="shared" si="13"/>
        <v>2587434.4</v>
      </c>
      <c r="L321"/>
    </row>
    <row r="322" spans="2:12" s="2" customFormat="1" ht="30.75" customHeight="1" x14ac:dyDescent="0.25">
      <c r="B322" s="155">
        <v>64</v>
      </c>
      <c r="C322" s="68" t="s">
        <v>7149</v>
      </c>
      <c r="D322" s="69" t="s">
        <v>101</v>
      </c>
      <c r="E322" s="672">
        <f>+'LA VEGA'!E1618</f>
        <v>3</v>
      </c>
      <c r="F322" s="69" t="s">
        <v>7974</v>
      </c>
      <c r="G322" s="680">
        <f>+'LA VEGA'!G1618</f>
        <v>1727</v>
      </c>
      <c r="H322" s="87" t="s">
        <v>7124</v>
      </c>
      <c r="I322" s="679">
        <f t="shared" si="12"/>
        <v>1860324.4</v>
      </c>
      <c r="J322" s="679">
        <f t="shared" si="13"/>
        <v>3720648.8</v>
      </c>
      <c r="L322"/>
    </row>
    <row r="323" spans="2:12" s="2" customFormat="1" ht="30.75" customHeight="1" x14ac:dyDescent="0.25">
      <c r="B323" s="155">
        <v>65</v>
      </c>
      <c r="C323" s="68" t="s">
        <v>7155</v>
      </c>
      <c r="D323" s="69" t="s">
        <v>101</v>
      </c>
      <c r="E323" s="672">
        <f>+'LA VEGA'!E1651</f>
        <v>29</v>
      </c>
      <c r="F323" s="69" t="s">
        <v>7974</v>
      </c>
      <c r="G323" s="680">
        <f>+'LA VEGA'!G1651</f>
        <v>3591</v>
      </c>
      <c r="H323" s="87" t="s">
        <v>7124</v>
      </c>
      <c r="I323" s="679">
        <f t="shared" ref="I323:I327" si="14">G323*120*4.5+G323*79*6.8</f>
        <v>3868225.2</v>
      </c>
      <c r="J323" s="679">
        <f t="shared" ref="J323:J327" si="15">I323*2</f>
        <v>7736450.4000000004</v>
      </c>
      <c r="L323"/>
    </row>
    <row r="324" spans="2:12" s="2" customFormat="1" ht="30.75" customHeight="1" x14ac:dyDescent="0.25">
      <c r="B324" s="155">
        <v>66</v>
      </c>
      <c r="C324" s="68" t="s">
        <v>7193</v>
      </c>
      <c r="D324" s="69" t="s">
        <v>101</v>
      </c>
      <c r="E324" s="672">
        <f>+'LA VEGA'!E1658</f>
        <v>3</v>
      </c>
      <c r="F324" s="69" t="s">
        <v>7974</v>
      </c>
      <c r="G324" s="680">
        <f>+'LA VEGA'!G1658</f>
        <v>1662</v>
      </c>
      <c r="H324" s="87" t="s">
        <v>7124</v>
      </c>
      <c r="I324" s="679">
        <f t="shared" si="14"/>
        <v>1790306.4</v>
      </c>
      <c r="J324" s="679">
        <f t="shared" si="15"/>
        <v>3580612.8</v>
      </c>
      <c r="L324"/>
    </row>
    <row r="325" spans="2:12" s="2" customFormat="1" ht="30.75" customHeight="1" x14ac:dyDescent="0.25">
      <c r="B325" s="155">
        <v>67</v>
      </c>
      <c r="C325" s="68" t="s">
        <v>7119</v>
      </c>
      <c r="D325" s="69" t="s">
        <v>101</v>
      </c>
      <c r="E325" s="672">
        <f>+'LA VEGA'!E1686</f>
        <v>24</v>
      </c>
      <c r="F325" s="69" t="s">
        <v>7974</v>
      </c>
      <c r="G325" s="680">
        <f>+'LA VEGA'!G1686</f>
        <v>3489</v>
      </c>
      <c r="H325" s="87" t="s">
        <v>7124</v>
      </c>
      <c r="I325" s="679">
        <f t="shared" si="14"/>
        <v>3758350.8</v>
      </c>
      <c r="J325" s="679">
        <f t="shared" si="15"/>
        <v>7516701.5999999996</v>
      </c>
      <c r="L325"/>
    </row>
    <row r="326" spans="2:12" s="2" customFormat="1" ht="30.75" customHeight="1" x14ac:dyDescent="0.25">
      <c r="B326" s="155">
        <v>68</v>
      </c>
      <c r="C326" s="68" t="s">
        <v>7268</v>
      </c>
      <c r="D326" s="69" t="s">
        <v>101</v>
      </c>
      <c r="E326" s="672">
        <f>+'LA VEGA'!E1700</f>
        <v>10</v>
      </c>
      <c r="F326" s="69" t="s">
        <v>7974</v>
      </c>
      <c r="G326" s="680">
        <f>+'LA VEGA'!G1700</f>
        <v>3939</v>
      </c>
      <c r="H326" s="87" t="s">
        <v>1603</v>
      </c>
      <c r="I326" s="679">
        <f t="shared" si="14"/>
        <v>4243090.8</v>
      </c>
      <c r="J326" s="679">
        <f t="shared" si="15"/>
        <v>8486181.5999999996</v>
      </c>
      <c r="L326"/>
    </row>
    <row r="327" spans="2:12" s="2" customFormat="1" ht="30.75" customHeight="1" thickBot="1" x14ac:dyDescent="0.3">
      <c r="B327" s="155">
        <v>69</v>
      </c>
      <c r="C327" s="68" t="s">
        <v>7384</v>
      </c>
      <c r="D327" s="69" t="s">
        <v>101</v>
      </c>
      <c r="E327" s="672">
        <f>+'LA VEGA'!E1708</f>
        <v>4</v>
      </c>
      <c r="F327" s="69" t="s">
        <v>7974</v>
      </c>
      <c r="G327" s="680">
        <f>+'LA VEGA'!G1708</f>
        <v>1235</v>
      </c>
      <c r="H327" s="87" t="s">
        <v>7894</v>
      </c>
      <c r="I327" s="679">
        <f t="shared" si="14"/>
        <v>1330342</v>
      </c>
      <c r="J327" s="679">
        <f t="shared" si="15"/>
        <v>2660684</v>
      </c>
      <c r="L327"/>
    </row>
    <row r="328" spans="2:12" s="2" customFormat="1" ht="30.75" customHeight="1" thickBot="1" x14ac:dyDescent="0.3">
      <c r="B328" s="74">
        <f>+COUNTA(B259:B327)</f>
        <v>69</v>
      </c>
      <c r="C328" s="222"/>
      <c r="D328" s="75" t="s">
        <v>7841</v>
      </c>
      <c r="E328" s="674">
        <f>SUM(E259:E327)</f>
        <v>1406</v>
      </c>
      <c r="F328" s="706"/>
      <c r="G328" s="681">
        <f>SUM(G259:G327)</f>
        <v>326858</v>
      </c>
      <c r="H328" s="682"/>
      <c r="I328" s="683">
        <f>SUM(I259:I327)</f>
        <v>352091437.60000014</v>
      </c>
      <c r="J328" s="683">
        <f>SUM(J259:J327)</f>
        <v>704182875.20000029</v>
      </c>
      <c r="L328"/>
    </row>
    <row r="329" spans="2:12" s="2" customFormat="1" ht="30.75" customHeight="1" thickBot="1" x14ac:dyDescent="0.3">
      <c r="C329" s="182"/>
      <c r="D329" s="28"/>
      <c r="E329" s="167"/>
      <c r="F329" s="54"/>
      <c r="G329" s="167"/>
      <c r="H329" s="28"/>
      <c r="I329" s="171"/>
      <c r="J329" s="171"/>
      <c r="L329"/>
    </row>
    <row r="330" spans="2:12" s="2" customFormat="1" ht="39" thickBot="1" x14ac:dyDescent="0.3">
      <c r="B330" s="57" t="s">
        <v>7837</v>
      </c>
      <c r="C330" s="58" t="s">
        <v>8</v>
      </c>
      <c r="D330" s="101" t="s">
        <v>7</v>
      </c>
      <c r="E330" s="677" t="s">
        <v>7825</v>
      </c>
      <c r="F330" s="713" t="s">
        <v>7829</v>
      </c>
      <c r="G330" s="676" t="s">
        <v>4</v>
      </c>
      <c r="H330" s="689" t="s">
        <v>7838</v>
      </c>
      <c r="I330" s="695" t="s">
        <v>10016</v>
      </c>
      <c r="J330" s="695" t="s">
        <v>10017</v>
      </c>
      <c r="L330"/>
    </row>
    <row r="331" spans="2:12" s="2" customFormat="1" ht="30.75" customHeight="1" x14ac:dyDescent="0.25">
      <c r="B331" s="155">
        <v>1</v>
      </c>
      <c r="C331" s="68" t="s">
        <v>3474</v>
      </c>
      <c r="D331" s="69" t="s">
        <v>17</v>
      </c>
      <c r="E331" s="672">
        <f>+SANTIAGO!E88</f>
        <v>62</v>
      </c>
      <c r="F331" s="69" t="s">
        <v>7895</v>
      </c>
      <c r="G331" s="680">
        <f>+SANTIAGO!G88</f>
        <v>6750</v>
      </c>
      <c r="H331" s="87" t="s">
        <v>7896</v>
      </c>
      <c r="I331" s="679">
        <f t="shared" ref="I331:I394" si="16">G331*120*4.5+G331*79*6.8</f>
        <v>7271100</v>
      </c>
      <c r="J331" s="679">
        <f t="shared" ref="J331:J394" si="17">I331*2</f>
        <v>14542200</v>
      </c>
      <c r="L331"/>
    </row>
    <row r="332" spans="2:12" s="2" customFormat="1" ht="30.75" customHeight="1" x14ac:dyDescent="0.25">
      <c r="B332" s="155">
        <v>2</v>
      </c>
      <c r="C332" s="68" t="s">
        <v>3550</v>
      </c>
      <c r="D332" s="69" t="s">
        <v>17</v>
      </c>
      <c r="E332" s="672">
        <f>+SANTIAGO!E116</f>
        <v>24</v>
      </c>
      <c r="F332" s="69" t="s">
        <v>7895</v>
      </c>
      <c r="G332" s="680">
        <f>+SANTIAGO!G116</f>
        <v>2068</v>
      </c>
      <c r="H332" s="87" t="s">
        <v>7897</v>
      </c>
      <c r="I332" s="679">
        <f t="shared" si="16"/>
        <v>2227649.5999999996</v>
      </c>
      <c r="J332" s="679">
        <f t="shared" si="17"/>
        <v>4455299.1999999993</v>
      </c>
      <c r="L332"/>
    </row>
    <row r="333" spans="2:12" s="2" customFormat="1" ht="30.75" customHeight="1" x14ac:dyDescent="0.25">
      <c r="B333" s="155">
        <v>3</v>
      </c>
      <c r="C333" s="68" t="s">
        <v>3577</v>
      </c>
      <c r="D333" s="69" t="s">
        <v>17</v>
      </c>
      <c r="E333" s="672">
        <f>+SANTIAGO!E149</f>
        <v>29</v>
      </c>
      <c r="F333" s="69" t="s">
        <v>7895</v>
      </c>
      <c r="G333" s="680">
        <f>+SANTIAGO!G149</f>
        <v>3271</v>
      </c>
      <c r="H333" s="87" t="s">
        <v>7897</v>
      </c>
      <c r="I333" s="679">
        <f t="shared" si="16"/>
        <v>3523521.2</v>
      </c>
      <c r="J333" s="679">
        <f t="shared" si="17"/>
        <v>7047042.4000000004</v>
      </c>
      <c r="L333"/>
    </row>
    <row r="334" spans="2:12" s="2" customFormat="1" ht="30.75" customHeight="1" x14ac:dyDescent="0.25">
      <c r="B334" s="155">
        <v>4</v>
      </c>
      <c r="C334" s="68" t="s">
        <v>3654</v>
      </c>
      <c r="D334" s="69" t="s">
        <v>17</v>
      </c>
      <c r="E334" s="672">
        <f>+SANTIAGO!E169</f>
        <v>16</v>
      </c>
      <c r="F334" s="69" t="s">
        <v>7895</v>
      </c>
      <c r="G334" s="680">
        <f>+SANTIAGO!G169</f>
        <v>4589</v>
      </c>
      <c r="H334" s="87" t="s">
        <v>7898</v>
      </c>
      <c r="I334" s="679">
        <f t="shared" si="16"/>
        <v>4943270.8</v>
      </c>
      <c r="J334" s="679">
        <f t="shared" si="17"/>
        <v>9886541.5999999996</v>
      </c>
      <c r="L334"/>
    </row>
    <row r="335" spans="2:12" s="2" customFormat="1" ht="30.75" customHeight="1" x14ac:dyDescent="0.25">
      <c r="B335" s="155">
        <v>5</v>
      </c>
      <c r="C335" s="68" t="s">
        <v>3683</v>
      </c>
      <c r="D335" s="69" t="s">
        <v>17</v>
      </c>
      <c r="E335" s="672">
        <f>+SANTIAGO!E193</f>
        <v>20</v>
      </c>
      <c r="F335" s="69" t="s">
        <v>7895</v>
      </c>
      <c r="G335" s="680">
        <f>+SANTIAGO!G193</f>
        <v>6288</v>
      </c>
      <c r="H335" s="87" t="s">
        <v>7898</v>
      </c>
      <c r="I335" s="679">
        <f t="shared" si="16"/>
        <v>6773433.5999999996</v>
      </c>
      <c r="J335" s="679">
        <f t="shared" si="17"/>
        <v>13546867.199999999</v>
      </c>
      <c r="L335"/>
    </row>
    <row r="336" spans="2:12" s="2" customFormat="1" ht="30.75" customHeight="1" x14ac:dyDescent="0.25">
      <c r="B336" s="155">
        <v>6</v>
      </c>
      <c r="C336" s="68" t="s">
        <v>3741</v>
      </c>
      <c r="D336" s="69" t="s">
        <v>17</v>
      </c>
      <c r="E336" s="672">
        <f>+SANTIAGO!E205</f>
        <v>8</v>
      </c>
      <c r="F336" s="69" t="s">
        <v>7895</v>
      </c>
      <c r="G336" s="680">
        <f>+SANTIAGO!G205</f>
        <v>1447</v>
      </c>
      <c r="H336" s="87" t="s">
        <v>7898</v>
      </c>
      <c r="I336" s="679">
        <f t="shared" si="16"/>
        <v>1558708.4</v>
      </c>
      <c r="J336" s="679">
        <f t="shared" si="17"/>
        <v>3117416.8</v>
      </c>
      <c r="L336"/>
    </row>
    <row r="337" spans="2:12" s="2" customFormat="1" ht="30.75" customHeight="1" x14ac:dyDescent="0.25">
      <c r="B337" s="155">
        <v>7</v>
      </c>
      <c r="C337" s="68" t="s">
        <v>3636</v>
      </c>
      <c r="D337" s="69" t="s">
        <v>17</v>
      </c>
      <c r="E337" s="672">
        <f>+SANTIAGO!E220</f>
        <v>11</v>
      </c>
      <c r="F337" s="69" t="s">
        <v>7895</v>
      </c>
      <c r="G337" s="680">
        <f>+SANTIAGO!G220</f>
        <v>8611</v>
      </c>
      <c r="H337" s="87" t="s">
        <v>7898</v>
      </c>
      <c r="I337" s="679">
        <f t="shared" si="16"/>
        <v>9275769.1999999993</v>
      </c>
      <c r="J337" s="679">
        <f t="shared" si="17"/>
        <v>18551538.399999999</v>
      </c>
      <c r="L337"/>
    </row>
    <row r="338" spans="2:12" s="2" customFormat="1" ht="30.75" customHeight="1" x14ac:dyDescent="0.25">
      <c r="B338" s="155">
        <v>8</v>
      </c>
      <c r="C338" s="68" t="s">
        <v>3768</v>
      </c>
      <c r="D338" s="69" t="s">
        <v>17</v>
      </c>
      <c r="E338" s="672">
        <f>+SANTIAGO!E234</f>
        <v>10</v>
      </c>
      <c r="F338" s="69" t="s">
        <v>7895</v>
      </c>
      <c r="G338" s="680">
        <f>+SANTIAGO!G234</f>
        <v>4720</v>
      </c>
      <c r="H338" s="87" t="s">
        <v>7899</v>
      </c>
      <c r="I338" s="679">
        <f t="shared" si="16"/>
        <v>5084384</v>
      </c>
      <c r="J338" s="679">
        <f t="shared" si="17"/>
        <v>10168768</v>
      </c>
      <c r="L338"/>
    </row>
    <row r="339" spans="2:12" s="2" customFormat="1" ht="30.75" customHeight="1" x14ac:dyDescent="0.25">
      <c r="B339" s="155">
        <v>9</v>
      </c>
      <c r="C339" s="68" t="s">
        <v>24</v>
      </c>
      <c r="D339" s="69" t="s">
        <v>17</v>
      </c>
      <c r="E339" s="672">
        <f>+SANTIAGO!E245</f>
        <v>7</v>
      </c>
      <c r="F339" s="69" t="s">
        <v>7895</v>
      </c>
      <c r="G339" s="680">
        <f>+SANTIAGO!G245</f>
        <v>6562</v>
      </c>
      <c r="H339" s="87" t="s">
        <v>7899</v>
      </c>
      <c r="I339" s="679">
        <f t="shared" si="16"/>
        <v>7068586.4000000004</v>
      </c>
      <c r="J339" s="679">
        <f t="shared" si="17"/>
        <v>14137172.800000001</v>
      </c>
      <c r="L339"/>
    </row>
    <row r="340" spans="2:12" s="2" customFormat="1" ht="30.75" customHeight="1" x14ac:dyDescent="0.25">
      <c r="B340" s="155">
        <v>10</v>
      </c>
      <c r="C340" s="68" t="s">
        <v>3796</v>
      </c>
      <c r="D340" s="69" t="s">
        <v>17</v>
      </c>
      <c r="E340" s="672">
        <f>+SANTIAGO!E256</f>
        <v>7</v>
      </c>
      <c r="F340" s="69" t="s">
        <v>7895</v>
      </c>
      <c r="G340" s="680">
        <f>+SANTIAGO!G256</f>
        <v>6229</v>
      </c>
      <c r="H340" s="87" t="s">
        <v>7899</v>
      </c>
      <c r="I340" s="679">
        <f t="shared" si="16"/>
        <v>6709878.7999999998</v>
      </c>
      <c r="J340" s="679">
        <f t="shared" si="17"/>
        <v>13419757.6</v>
      </c>
      <c r="L340"/>
    </row>
    <row r="341" spans="2:12" s="2" customFormat="1" ht="30.75" customHeight="1" x14ac:dyDescent="0.25">
      <c r="B341" s="155">
        <v>11</v>
      </c>
      <c r="C341" s="68" t="s">
        <v>3809</v>
      </c>
      <c r="D341" s="69" t="s">
        <v>17</v>
      </c>
      <c r="E341" s="672">
        <f>+SANTIAGO!E265</f>
        <v>5</v>
      </c>
      <c r="F341" s="69" t="s">
        <v>7895</v>
      </c>
      <c r="G341" s="680">
        <f>+SANTIAGO!G265</f>
        <v>5368</v>
      </c>
      <c r="H341" s="87" t="s">
        <v>7899</v>
      </c>
      <c r="I341" s="679">
        <f t="shared" si="16"/>
        <v>5782409.5999999996</v>
      </c>
      <c r="J341" s="679">
        <f t="shared" si="17"/>
        <v>11564819.199999999</v>
      </c>
      <c r="L341"/>
    </row>
    <row r="342" spans="2:12" s="2" customFormat="1" ht="30.75" customHeight="1" x14ac:dyDescent="0.25">
      <c r="B342" s="155">
        <v>12</v>
      </c>
      <c r="C342" s="68" t="s">
        <v>3863</v>
      </c>
      <c r="D342" s="69" t="s">
        <v>17</v>
      </c>
      <c r="E342" s="672">
        <f>+SANTIAGO!E277</f>
        <v>8</v>
      </c>
      <c r="F342" s="69" t="s">
        <v>7895</v>
      </c>
      <c r="G342" s="680">
        <f>+SANTIAGO!G277</f>
        <v>2143</v>
      </c>
      <c r="H342" s="87" t="s">
        <v>7899</v>
      </c>
      <c r="I342" s="679">
        <f t="shared" si="16"/>
        <v>2308439.5999999996</v>
      </c>
      <c r="J342" s="679">
        <f t="shared" si="17"/>
        <v>4616879.1999999993</v>
      </c>
      <c r="L342"/>
    </row>
    <row r="343" spans="2:12" s="2" customFormat="1" ht="30.75" customHeight="1" x14ac:dyDescent="0.25">
      <c r="B343" s="155">
        <v>13</v>
      </c>
      <c r="C343" s="68" t="s">
        <v>3821</v>
      </c>
      <c r="D343" s="69" t="s">
        <v>17</v>
      </c>
      <c r="E343" s="672">
        <f>+SANTIAGO!E286</f>
        <v>5</v>
      </c>
      <c r="F343" s="69" t="s">
        <v>7895</v>
      </c>
      <c r="G343" s="680">
        <f>+SANTIAGO!G286</f>
        <v>3527</v>
      </c>
      <c r="H343" s="87" t="s">
        <v>7899</v>
      </c>
      <c r="I343" s="679">
        <f t="shared" si="16"/>
        <v>3799284.4</v>
      </c>
      <c r="J343" s="679">
        <f t="shared" si="17"/>
        <v>7598568.7999999998</v>
      </c>
      <c r="L343"/>
    </row>
    <row r="344" spans="2:12" s="2" customFormat="1" ht="30.75" customHeight="1" x14ac:dyDescent="0.25">
      <c r="B344" s="155">
        <v>14</v>
      </c>
      <c r="C344" s="68" t="s">
        <v>3830</v>
      </c>
      <c r="D344" s="69" t="s">
        <v>17</v>
      </c>
      <c r="E344" s="672">
        <f>+SANTIAGO!E304</f>
        <v>14</v>
      </c>
      <c r="F344" s="69" t="s">
        <v>7895</v>
      </c>
      <c r="G344" s="680">
        <f>+SANTIAGO!G304</f>
        <v>7605</v>
      </c>
      <c r="H344" s="87" t="s">
        <v>7899</v>
      </c>
      <c r="I344" s="679">
        <f t="shared" si="16"/>
        <v>8192106</v>
      </c>
      <c r="J344" s="679">
        <f t="shared" si="17"/>
        <v>16384212</v>
      </c>
      <c r="L344"/>
    </row>
    <row r="345" spans="2:12" s="2" customFormat="1" ht="30.75" customHeight="1" x14ac:dyDescent="0.25">
      <c r="B345" s="155">
        <v>15</v>
      </c>
      <c r="C345" s="68" t="s">
        <v>3916</v>
      </c>
      <c r="D345" s="69" t="s">
        <v>17</v>
      </c>
      <c r="E345" s="672">
        <f>+SANTIAGO!E315</f>
        <v>7</v>
      </c>
      <c r="F345" s="69" t="s">
        <v>7895</v>
      </c>
      <c r="G345" s="680">
        <f>+SANTIAGO!G315</f>
        <v>4310</v>
      </c>
      <c r="H345" s="87" t="s">
        <v>7900</v>
      </c>
      <c r="I345" s="679">
        <f t="shared" si="16"/>
        <v>4642732</v>
      </c>
      <c r="J345" s="679">
        <f t="shared" si="17"/>
        <v>9285464</v>
      </c>
      <c r="L345"/>
    </row>
    <row r="346" spans="2:12" s="2" customFormat="1" ht="30.75" customHeight="1" x14ac:dyDescent="0.25">
      <c r="B346" s="155">
        <v>16</v>
      </c>
      <c r="C346" s="68" t="s">
        <v>3876</v>
      </c>
      <c r="D346" s="69" t="s">
        <v>17</v>
      </c>
      <c r="E346" s="672">
        <f>+SANTIAGO!E329</f>
        <v>10</v>
      </c>
      <c r="F346" s="69" t="s">
        <v>7895</v>
      </c>
      <c r="G346" s="680">
        <f>+SANTIAGO!G329</f>
        <v>7273</v>
      </c>
      <c r="H346" s="87" t="s">
        <v>7900</v>
      </c>
      <c r="I346" s="679">
        <f t="shared" si="16"/>
        <v>7834475.5999999996</v>
      </c>
      <c r="J346" s="679">
        <f t="shared" si="17"/>
        <v>15668951.199999999</v>
      </c>
      <c r="L346"/>
    </row>
    <row r="347" spans="2:12" s="2" customFormat="1" ht="30.75" customHeight="1" x14ac:dyDescent="0.25">
      <c r="B347" s="155">
        <v>17</v>
      </c>
      <c r="C347" s="68" t="s">
        <v>3933</v>
      </c>
      <c r="D347" s="69" t="s">
        <v>17</v>
      </c>
      <c r="E347" s="672">
        <f>+SANTIAGO!E354</f>
        <v>21</v>
      </c>
      <c r="F347" s="69" t="s">
        <v>7895</v>
      </c>
      <c r="G347" s="680">
        <f>+SANTIAGO!G354</f>
        <v>6694</v>
      </c>
      <c r="H347" s="87" t="s">
        <v>7900</v>
      </c>
      <c r="I347" s="679">
        <f t="shared" si="16"/>
        <v>7210776.7999999998</v>
      </c>
      <c r="J347" s="679">
        <f t="shared" si="17"/>
        <v>14421553.6</v>
      </c>
      <c r="L347"/>
    </row>
    <row r="348" spans="2:12" s="2" customFormat="1" ht="30.75" customHeight="1" x14ac:dyDescent="0.25">
      <c r="B348" s="155">
        <v>18</v>
      </c>
      <c r="C348" s="68" t="s">
        <v>3961</v>
      </c>
      <c r="D348" s="69" t="s">
        <v>17</v>
      </c>
      <c r="E348" s="672">
        <f>+SANTIAGO!E366</f>
        <v>8</v>
      </c>
      <c r="F348" s="69" t="s">
        <v>7895</v>
      </c>
      <c r="G348" s="680">
        <f>+SANTIAGO!G366</f>
        <v>6543</v>
      </c>
      <c r="H348" s="87" t="s">
        <v>7900</v>
      </c>
      <c r="I348" s="679">
        <f t="shared" si="16"/>
        <v>7048119.5999999996</v>
      </c>
      <c r="J348" s="679">
        <f t="shared" si="17"/>
        <v>14096239.199999999</v>
      </c>
      <c r="L348"/>
    </row>
    <row r="349" spans="2:12" s="2" customFormat="1" ht="30.75" customHeight="1" x14ac:dyDescent="0.25">
      <c r="B349" s="155">
        <v>19</v>
      </c>
      <c r="C349" s="68" t="s">
        <v>3907</v>
      </c>
      <c r="D349" s="69" t="s">
        <v>17</v>
      </c>
      <c r="E349" s="672">
        <f>+SANTIAGO!E377</f>
        <v>7</v>
      </c>
      <c r="F349" s="69" t="s">
        <v>7895</v>
      </c>
      <c r="G349" s="680">
        <f>+SANTIAGO!G377</f>
        <v>6107</v>
      </c>
      <c r="H349" s="87" t="s">
        <v>7900</v>
      </c>
      <c r="I349" s="679">
        <f t="shared" si="16"/>
        <v>6578460.4000000004</v>
      </c>
      <c r="J349" s="679">
        <f t="shared" si="17"/>
        <v>13156920.800000001</v>
      </c>
      <c r="L349"/>
    </row>
    <row r="350" spans="2:12" s="2" customFormat="1" ht="30.75" customHeight="1" x14ac:dyDescent="0.25">
      <c r="B350" s="155">
        <v>20</v>
      </c>
      <c r="C350" s="68" t="s">
        <v>3973</v>
      </c>
      <c r="D350" s="69" t="s">
        <v>17</v>
      </c>
      <c r="E350" s="672">
        <f>+SANTIAGO!E414</f>
        <v>33</v>
      </c>
      <c r="F350" s="69" t="s">
        <v>7895</v>
      </c>
      <c r="G350" s="680">
        <f>+SANTIAGO!G414</f>
        <v>8244</v>
      </c>
      <c r="H350" s="87" t="s">
        <v>25</v>
      </c>
      <c r="I350" s="679">
        <f t="shared" si="16"/>
        <v>8880436.8000000007</v>
      </c>
      <c r="J350" s="679">
        <f t="shared" si="17"/>
        <v>17760873.600000001</v>
      </c>
      <c r="L350"/>
    </row>
    <row r="351" spans="2:12" s="2" customFormat="1" ht="30.75" customHeight="1" x14ac:dyDescent="0.25">
      <c r="B351" s="155">
        <v>21</v>
      </c>
      <c r="C351" s="68" t="s">
        <v>32</v>
      </c>
      <c r="D351" s="69" t="s">
        <v>17</v>
      </c>
      <c r="E351" s="672">
        <f>+SANTIAGO!E445</f>
        <v>27</v>
      </c>
      <c r="F351" s="69" t="s">
        <v>7895</v>
      </c>
      <c r="G351" s="680">
        <f>+SANTIAGO!G445</f>
        <v>5293</v>
      </c>
      <c r="H351" s="87" t="s">
        <v>25</v>
      </c>
      <c r="I351" s="679">
        <f t="shared" si="16"/>
        <v>5701619.5999999996</v>
      </c>
      <c r="J351" s="679">
        <f t="shared" si="17"/>
        <v>11403239.199999999</v>
      </c>
      <c r="L351"/>
    </row>
    <row r="352" spans="2:12" s="2" customFormat="1" ht="30.75" customHeight="1" x14ac:dyDescent="0.25">
      <c r="B352" s="155">
        <v>22</v>
      </c>
      <c r="C352" s="68" t="s">
        <v>4102</v>
      </c>
      <c r="D352" s="69" t="s">
        <v>17</v>
      </c>
      <c r="E352" s="672">
        <f>+SANTIAGO!E470</f>
        <v>21</v>
      </c>
      <c r="F352" s="69" t="s">
        <v>7895</v>
      </c>
      <c r="G352" s="680">
        <f>+SANTIAGO!G470</f>
        <v>5613</v>
      </c>
      <c r="H352" s="87" t="s">
        <v>4099</v>
      </c>
      <c r="I352" s="679">
        <f t="shared" si="16"/>
        <v>6046323.5999999996</v>
      </c>
      <c r="J352" s="679">
        <f t="shared" si="17"/>
        <v>12092647.199999999</v>
      </c>
      <c r="L352"/>
    </row>
    <row r="353" spans="2:12" s="2" customFormat="1" ht="30.75" customHeight="1" x14ac:dyDescent="0.25">
      <c r="B353" s="155">
        <v>23</v>
      </c>
      <c r="C353" s="68" t="s">
        <v>4149</v>
      </c>
      <c r="D353" s="69" t="s">
        <v>17</v>
      </c>
      <c r="E353" s="672">
        <f>+SANTIAGO!E479</f>
        <v>5</v>
      </c>
      <c r="F353" s="69" t="s">
        <v>7895</v>
      </c>
      <c r="G353" s="680">
        <f>+SANTIAGO!G479</f>
        <v>1716</v>
      </c>
      <c r="H353" s="87" t="s">
        <v>4159</v>
      </c>
      <c r="I353" s="679">
        <f t="shared" si="16"/>
        <v>1848475.2</v>
      </c>
      <c r="J353" s="679">
        <f t="shared" si="17"/>
        <v>3696950.4</v>
      </c>
      <c r="L353"/>
    </row>
    <row r="354" spans="2:12" s="2" customFormat="1" ht="30.75" customHeight="1" x14ac:dyDescent="0.25">
      <c r="B354" s="155">
        <v>24</v>
      </c>
      <c r="C354" s="68" t="s">
        <v>4199</v>
      </c>
      <c r="D354" s="69" t="s">
        <v>17</v>
      </c>
      <c r="E354" s="672">
        <f>+SANTIAGO!E505</f>
        <v>22</v>
      </c>
      <c r="F354" s="69" t="s">
        <v>7895</v>
      </c>
      <c r="G354" s="680">
        <f>+SANTIAGO!G505</f>
        <v>4756</v>
      </c>
      <c r="H354" s="87" t="s">
        <v>4159</v>
      </c>
      <c r="I354" s="679">
        <f t="shared" si="16"/>
        <v>5123163.1999999993</v>
      </c>
      <c r="J354" s="679">
        <f t="shared" si="17"/>
        <v>10246326.399999999</v>
      </c>
      <c r="L354"/>
    </row>
    <row r="355" spans="2:12" s="2" customFormat="1" ht="30.75" customHeight="1" x14ac:dyDescent="0.25">
      <c r="B355" s="155">
        <v>25</v>
      </c>
      <c r="C355" s="68" t="s">
        <v>4153</v>
      </c>
      <c r="D355" s="69" t="s">
        <v>17</v>
      </c>
      <c r="E355" s="672">
        <f>+SANTIAGO!E536</f>
        <v>27</v>
      </c>
      <c r="F355" s="69" t="s">
        <v>7895</v>
      </c>
      <c r="G355" s="680">
        <f>+SANTIAGO!G536</f>
        <v>8372</v>
      </c>
      <c r="H355" s="87" t="s">
        <v>4159</v>
      </c>
      <c r="I355" s="679">
        <f t="shared" si="16"/>
        <v>9018318.3999999985</v>
      </c>
      <c r="J355" s="679">
        <f t="shared" si="17"/>
        <v>18036636.799999997</v>
      </c>
      <c r="L355"/>
    </row>
    <row r="356" spans="2:12" s="2" customFormat="1" ht="30.75" customHeight="1" x14ac:dyDescent="0.25">
      <c r="B356" s="155">
        <v>26</v>
      </c>
      <c r="C356" s="68" t="s">
        <v>4261</v>
      </c>
      <c r="D356" s="69" t="s">
        <v>17</v>
      </c>
      <c r="E356" s="672">
        <f>+SANTIAGO!E548</f>
        <v>8</v>
      </c>
      <c r="F356" s="69" t="s">
        <v>7895</v>
      </c>
      <c r="G356" s="680">
        <f>+SANTIAGO!G548</f>
        <v>2534</v>
      </c>
      <c r="H356" s="87" t="s">
        <v>1732</v>
      </c>
      <c r="I356" s="679">
        <f t="shared" si="16"/>
        <v>2729624.8</v>
      </c>
      <c r="J356" s="679">
        <f t="shared" si="17"/>
        <v>5459249.5999999996</v>
      </c>
      <c r="L356"/>
    </row>
    <row r="357" spans="2:12" s="2" customFormat="1" ht="30.75" customHeight="1" x14ac:dyDescent="0.25">
      <c r="B357" s="155">
        <v>27</v>
      </c>
      <c r="C357" s="68" t="s">
        <v>4308</v>
      </c>
      <c r="D357" s="69" t="s">
        <v>17</v>
      </c>
      <c r="E357" s="672">
        <f>+SANTIAGO!E563</f>
        <v>11</v>
      </c>
      <c r="F357" s="69" t="s">
        <v>7895</v>
      </c>
      <c r="G357" s="680">
        <f>+SANTIAGO!G563</f>
        <v>4492</v>
      </c>
      <c r="H357" s="87" t="s">
        <v>618</v>
      </c>
      <c r="I357" s="679">
        <f t="shared" si="16"/>
        <v>4838782.4000000004</v>
      </c>
      <c r="J357" s="679">
        <f t="shared" si="17"/>
        <v>9677564.8000000007</v>
      </c>
      <c r="L357"/>
    </row>
    <row r="358" spans="2:12" s="2" customFormat="1" ht="30.75" customHeight="1" x14ac:dyDescent="0.25">
      <c r="B358" s="155">
        <v>28</v>
      </c>
      <c r="C358" s="68" t="s">
        <v>4370</v>
      </c>
      <c r="D358" s="69" t="s">
        <v>17</v>
      </c>
      <c r="E358" s="672">
        <f>+SANTIAGO!E584</f>
        <v>17</v>
      </c>
      <c r="F358" s="69" t="s">
        <v>7895</v>
      </c>
      <c r="G358" s="680">
        <f>+SANTIAGO!G584</f>
        <v>3994</v>
      </c>
      <c r="H358" s="87" t="s">
        <v>618</v>
      </c>
      <c r="I358" s="679">
        <f t="shared" si="16"/>
        <v>4302336.8</v>
      </c>
      <c r="J358" s="679">
        <f t="shared" si="17"/>
        <v>8604673.5999999996</v>
      </c>
      <c r="L358"/>
    </row>
    <row r="359" spans="2:12" s="2" customFormat="1" ht="30.75" customHeight="1" x14ac:dyDescent="0.25">
      <c r="B359" s="155">
        <v>29</v>
      </c>
      <c r="C359" s="68" t="s">
        <v>5006</v>
      </c>
      <c r="D359" s="69" t="s">
        <v>17</v>
      </c>
      <c r="E359" s="672">
        <f>+SANTIAGO!E643</f>
        <v>55</v>
      </c>
      <c r="F359" s="69" t="s">
        <v>7895</v>
      </c>
      <c r="G359" s="680">
        <f>+SANTIAGO!G643</f>
        <v>11283</v>
      </c>
      <c r="H359" s="87" t="s">
        <v>40</v>
      </c>
      <c r="I359" s="679">
        <f t="shared" si="16"/>
        <v>12154047.6</v>
      </c>
      <c r="J359" s="679">
        <f t="shared" si="17"/>
        <v>24308095.199999999</v>
      </c>
      <c r="L359"/>
    </row>
    <row r="360" spans="2:12" s="2" customFormat="1" ht="30.75" customHeight="1" x14ac:dyDescent="0.25">
      <c r="B360" s="155">
        <v>30</v>
      </c>
      <c r="C360" s="68" t="s">
        <v>5186</v>
      </c>
      <c r="D360" s="69" t="s">
        <v>17</v>
      </c>
      <c r="E360" s="672">
        <f>+SANTIAGO!E663</f>
        <v>16</v>
      </c>
      <c r="F360" s="69" t="s">
        <v>7895</v>
      </c>
      <c r="G360" s="680">
        <f>+SANTIAGO!G663</f>
        <v>5436</v>
      </c>
      <c r="H360" s="87" t="s">
        <v>39</v>
      </c>
      <c r="I360" s="679">
        <f t="shared" si="16"/>
        <v>5855659.1999999993</v>
      </c>
      <c r="J360" s="679">
        <f t="shared" si="17"/>
        <v>11711318.399999999</v>
      </c>
      <c r="L360"/>
    </row>
    <row r="361" spans="2:12" s="2" customFormat="1" ht="30.75" customHeight="1" x14ac:dyDescent="0.25">
      <c r="B361" s="155">
        <v>31</v>
      </c>
      <c r="C361" s="68" t="s">
        <v>5113</v>
      </c>
      <c r="D361" s="69" t="s">
        <v>17</v>
      </c>
      <c r="E361" s="672">
        <f>+SANTIAGO!E693</f>
        <v>26</v>
      </c>
      <c r="F361" s="69" t="s">
        <v>7895</v>
      </c>
      <c r="G361" s="680">
        <f>+SANTIAGO!G693</f>
        <v>8735</v>
      </c>
      <c r="H361" s="87" t="s">
        <v>39</v>
      </c>
      <c r="I361" s="679">
        <f t="shared" si="16"/>
        <v>9409342</v>
      </c>
      <c r="J361" s="679">
        <f t="shared" si="17"/>
        <v>18818684</v>
      </c>
      <c r="L361"/>
    </row>
    <row r="362" spans="2:12" s="2" customFormat="1" ht="30.75" customHeight="1" x14ac:dyDescent="0.25">
      <c r="B362" s="155">
        <v>32</v>
      </c>
      <c r="C362" s="68" t="s">
        <v>5217</v>
      </c>
      <c r="D362" s="69" t="s">
        <v>17</v>
      </c>
      <c r="E362" s="672">
        <f>+SANTIAGO!E707</f>
        <v>10</v>
      </c>
      <c r="F362" s="69" t="s">
        <v>7895</v>
      </c>
      <c r="G362" s="680">
        <f>+SANTIAGO!G707</f>
        <v>2072</v>
      </c>
      <c r="H362" s="87" t="s">
        <v>7901</v>
      </c>
      <c r="I362" s="679">
        <f t="shared" si="16"/>
        <v>2231958.4</v>
      </c>
      <c r="J362" s="679">
        <f t="shared" si="17"/>
        <v>4463916.8</v>
      </c>
      <c r="L362"/>
    </row>
    <row r="363" spans="2:12" s="2" customFormat="1" ht="30.75" customHeight="1" x14ac:dyDescent="0.25">
      <c r="B363" s="155">
        <v>33</v>
      </c>
      <c r="C363" s="68" t="s">
        <v>5215</v>
      </c>
      <c r="D363" s="69" t="s">
        <v>17</v>
      </c>
      <c r="E363" s="672">
        <f>+SANTIAGO!E724</f>
        <v>13</v>
      </c>
      <c r="F363" s="69" t="s">
        <v>7895</v>
      </c>
      <c r="G363" s="680">
        <f>+SANTIAGO!G724</f>
        <v>1327</v>
      </c>
      <c r="H363" s="87" t="s">
        <v>7901</v>
      </c>
      <c r="I363" s="679">
        <f t="shared" si="16"/>
        <v>1429444.4</v>
      </c>
      <c r="J363" s="679">
        <f t="shared" si="17"/>
        <v>2858888.8</v>
      </c>
      <c r="L363"/>
    </row>
    <row r="364" spans="2:12" s="2" customFormat="1" ht="30.75" customHeight="1" x14ac:dyDescent="0.25">
      <c r="B364" s="155">
        <v>34</v>
      </c>
      <c r="C364" s="68" t="s">
        <v>5259</v>
      </c>
      <c r="D364" s="69" t="s">
        <v>17</v>
      </c>
      <c r="E364" s="672">
        <f>+SANTIAGO!E763</f>
        <v>35</v>
      </c>
      <c r="F364" s="69" t="s">
        <v>7895</v>
      </c>
      <c r="G364" s="680">
        <f>+SANTIAGO!G763</f>
        <v>3969</v>
      </c>
      <c r="H364" s="87" t="s">
        <v>5198</v>
      </c>
      <c r="I364" s="679">
        <f t="shared" si="16"/>
        <v>4275406.8</v>
      </c>
      <c r="J364" s="679">
        <f t="shared" si="17"/>
        <v>8550813.5999999996</v>
      </c>
      <c r="L364"/>
    </row>
    <row r="365" spans="2:12" s="2" customFormat="1" ht="30.75" customHeight="1" x14ac:dyDescent="0.25">
      <c r="B365" s="155">
        <v>35</v>
      </c>
      <c r="C365" s="68" t="s">
        <v>5314</v>
      </c>
      <c r="D365" s="69" t="s">
        <v>17</v>
      </c>
      <c r="E365" s="672">
        <f>+SANTIAGO!E814</f>
        <v>47</v>
      </c>
      <c r="F365" s="69" t="s">
        <v>7895</v>
      </c>
      <c r="G365" s="680">
        <f>+SANTIAGO!G814</f>
        <v>3763</v>
      </c>
      <c r="H365" s="87" t="s">
        <v>7902</v>
      </c>
      <c r="I365" s="679">
        <f t="shared" si="16"/>
        <v>4053503.5999999996</v>
      </c>
      <c r="J365" s="679">
        <f t="shared" si="17"/>
        <v>8107007.1999999993</v>
      </c>
      <c r="L365"/>
    </row>
    <row r="366" spans="2:12" s="2" customFormat="1" ht="30.75" customHeight="1" x14ac:dyDescent="0.25">
      <c r="B366" s="155">
        <v>36</v>
      </c>
      <c r="C366" s="68" t="s">
        <v>5835</v>
      </c>
      <c r="D366" s="69" t="s">
        <v>17</v>
      </c>
      <c r="E366" s="672">
        <f>+SANTIAGO!E851</f>
        <v>33</v>
      </c>
      <c r="F366" s="69" t="s">
        <v>7895</v>
      </c>
      <c r="G366" s="680">
        <f>+SANTIAGO!G851</f>
        <v>7246</v>
      </c>
      <c r="H366" s="87" t="s">
        <v>5836</v>
      </c>
      <c r="I366" s="679">
        <f t="shared" si="16"/>
        <v>7805391.1999999993</v>
      </c>
      <c r="J366" s="679">
        <f t="shared" si="17"/>
        <v>15610782.399999999</v>
      </c>
      <c r="L366"/>
    </row>
    <row r="367" spans="2:12" s="2" customFormat="1" ht="30.75" customHeight="1" x14ac:dyDescent="0.25">
      <c r="B367" s="155">
        <v>37</v>
      </c>
      <c r="C367" s="68" t="s">
        <v>5948</v>
      </c>
      <c r="D367" s="69" t="s">
        <v>17</v>
      </c>
      <c r="E367" s="672">
        <f>+SANTIAGO!E871</f>
        <v>16</v>
      </c>
      <c r="F367" s="69" t="s">
        <v>7895</v>
      </c>
      <c r="G367" s="680">
        <f>+SANTIAGO!G871</f>
        <v>4799</v>
      </c>
      <c r="H367" s="87" t="s">
        <v>5953</v>
      </c>
      <c r="I367" s="679">
        <f t="shared" si="16"/>
        <v>5169482.8</v>
      </c>
      <c r="J367" s="679">
        <f t="shared" si="17"/>
        <v>10338965.6</v>
      </c>
      <c r="L367"/>
    </row>
    <row r="368" spans="2:12" s="2" customFormat="1" ht="30.75" customHeight="1" x14ac:dyDescent="0.25">
      <c r="B368" s="155">
        <v>38</v>
      </c>
      <c r="C368" s="68" t="s">
        <v>5996</v>
      </c>
      <c r="D368" s="69" t="s">
        <v>17</v>
      </c>
      <c r="E368" s="672">
        <f>+SANTIAGO!E905</f>
        <v>30</v>
      </c>
      <c r="F368" s="69" t="s">
        <v>7895</v>
      </c>
      <c r="G368" s="680">
        <f>+SANTIAGO!G905</f>
        <v>7045</v>
      </c>
      <c r="H368" s="87" t="s">
        <v>7903</v>
      </c>
      <c r="I368" s="679">
        <f t="shared" si="16"/>
        <v>7588874</v>
      </c>
      <c r="J368" s="679">
        <f t="shared" si="17"/>
        <v>15177748</v>
      </c>
      <c r="L368"/>
    </row>
    <row r="369" spans="2:12" s="2" customFormat="1" ht="30.75" customHeight="1" x14ac:dyDescent="0.25">
      <c r="B369" s="155">
        <v>39</v>
      </c>
      <c r="C369" s="68" t="s">
        <v>6043</v>
      </c>
      <c r="D369" s="69" t="s">
        <v>17</v>
      </c>
      <c r="E369" s="672">
        <f>+SANTIAGO!E915</f>
        <v>6</v>
      </c>
      <c r="F369" s="69" t="s">
        <v>7895</v>
      </c>
      <c r="G369" s="680">
        <f>+SANTIAGO!G915</f>
        <v>3748</v>
      </c>
      <c r="H369" s="87" t="s">
        <v>7904</v>
      </c>
      <c r="I369" s="679">
        <f t="shared" si="16"/>
        <v>4037345.5999999996</v>
      </c>
      <c r="J369" s="679">
        <f t="shared" si="17"/>
        <v>8074691.1999999993</v>
      </c>
      <c r="L369"/>
    </row>
    <row r="370" spans="2:12" s="2" customFormat="1" ht="30.75" customHeight="1" x14ac:dyDescent="0.25">
      <c r="B370" s="155">
        <v>40</v>
      </c>
      <c r="C370" s="68" t="s">
        <v>6078</v>
      </c>
      <c r="D370" s="69" t="s">
        <v>17</v>
      </c>
      <c r="E370" s="672">
        <f>+SANTIAGO!E927</f>
        <v>8</v>
      </c>
      <c r="F370" s="69" t="s">
        <v>7895</v>
      </c>
      <c r="G370" s="680">
        <f>+SANTIAGO!G927</f>
        <v>1229</v>
      </c>
      <c r="H370" s="87" t="s">
        <v>7904</v>
      </c>
      <c r="I370" s="679">
        <f t="shared" si="16"/>
        <v>1323878.7999999998</v>
      </c>
      <c r="J370" s="679">
        <f t="shared" si="17"/>
        <v>2647757.5999999996</v>
      </c>
      <c r="L370"/>
    </row>
    <row r="371" spans="2:12" s="2" customFormat="1" ht="30.75" customHeight="1" x14ac:dyDescent="0.25">
      <c r="B371" s="155">
        <v>41</v>
      </c>
      <c r="C371" s="68" t="s">
        <v>6088</v>
      </c>
      <c r="D371" s="69" t="s">
        <v>17</v>
      </c>
      <c r="E371" s="672">
        <f>+SANTIAGO!E939</f>
        <v>8</v>
      </c>
      <c r="F371" s="69" t="s">
        <v>7895</v>
      </c>
      <c r="G371" s="680">
        <f>+SANTIAGO!G939</f>
        <v>2689</v>
      </c>
      <c r="H371" s="87" t="s">
        <v>6090</v>
      </c>
      <c r="I371" s="679">
        <f t="shared" si="16"/>
        <v>2896590.8</v>
      </c>
      <c r="J371" s="679">
        <f t="shared" si="17"/>
        <v>5793181.5999999996</v>
      </c>
      <c r="L371"/>
    </row>
    <row r="372" spans="2:12" s="2" customFormat="1" ht="30.75" customHeight="1" x14ac:dyDescent="0.25">
      <c r="B372" s="155">
        <v>42</v>
      </c>
      <c r="C372" s="68" t="s">
        <v>6108</v>
      </c>
      <c r="D372" s="69" t="s">
        <v>17</v>
      </c>
      <c r="E372" s="672">
        <f>+SANTIAGO!E948</f>
        <v>5</v>
      </c>
      <c r="F372" s="69" t="s">
        <v>7895</v>
      </c>
      <c r="G372" s="680">
        <f>+SANTIAGO!G948</f>
        <v>1283</v>
      </c>
      <c r="H372" s="87" t="s">
        <v>6090</v>
      </c>
      <c r="I372" s="679">
        <f t="shared" si="16"/>
        <v>1382047.6</v>
      </c>
      <c r="J372" s="679">
        <f t="shared" si="17"/>
        <v>2764095.2</v>
      </c>
      <c r="L372"/>
    </row>
    <row r="373" spans="2:12" s="2" customFormat="1" ht="30.75" customHeight="1" x14ac:dyDescent="0.25">
      <c r="B373" s="155">
        <v>43</v>
      </c>
      <c r="C373" s="68" t="s">
        <v>3709</v>
      </c>
      <c r="D373" s="69" t="s">
        <v>101</v>
      </c>
      <c r="E373" s="672">
        <f>+SANTIAGO!E961</f>
        <v>6</v>
      </c>
      <c r="F373" s="69" t="s">
        <v>7895</v>
      </c>
      <c r="G373" s="680">
        <f>+SANTIAGO!G961</f>
        <v>2938</v>
      </c>
      <c r="H373" s="87" t="s">
        <v>7898</v>
      </c>
      <c r="I373" s="679">
        <f t="shared" si="16"/>
        <v>3164813.5999999996</v>
      </c>
      <c r="J373" s="679">
        <f t="shared" si="17"/>
        <v>6329627.1999999993</v>
      </c>
      <c r="L373"/>
    </row>
    <row r="374" spans="2:12" s="2" customFormat="1" ht="30.75" customHeight="1" x14ac:dyDescent="0.25">
      <c r="B374" s="155">
        <v>44</v>
      </c>
      <c r="C374" s="68" t="s">
        <v>3722</v>
      </c>
      <c r="D374" s="69" t="s">
        <v>101</v>
      </c>
      <c r="E374" s="672">
        <f>+SANTIAGO!E967</f>
        <v>2</v>
      </c>
      <c r="F374" s="69" t="s">
        <v>7895</v>
      </c>
      <c r="G374" s="680">
        <f>+SANTIAGO!G967</f>
        <v>981</v>
      </c>
      <c r="H374" s="87" t="s">
        <v>7898</v>
      </c>
      <c r="I374" s="679">
        <f t="shared" si="16"/>
        <v>1056733.2</v>
      </c>
      <c r="J374" s="679">
        <f t="shared" si="17"/>
        <v>2113466.4</v>
      </c>
      <c r="L374"/>
    </row>
    <row r="375" spans="2:12" s="2" customFormat="1" ht="30.75" customHeight="1" x14ac:dyDescent="0.25">
      <c r="B375" s="155">
        <v>45</v>
      </c>
      <c r="C375" s="68" t="s">
        <v>3725</v>
      </c>
      <c r="D375" s="69" t="s">
        <v>101</v>
      </c>
      <c r="E375" s="672">
        <f>+SANTIAGO!E973</f>
        <v>2</v>
      </c>
      <c r="F375" s="69" t="s">
        <v>7895</v>
      </c>
      <c r="G375" s="680">
        <f>+SANTIAGO!G973</f>
        <v>1269</v>
      </c>
      <c r="H375" s="87" t="s">
        <v>7898</v>
      </c>
      <c r="I375" s="679">
        <f t="shared" si="16"/>
        <v>1366966.7999999998</v>
      </c>
      <c r="J375" s="679">
        <f t="shared" si="17"/>
        <v>2733933.5999999996</v>
      </c>
      <c r="L375"/>
    </row>
    <row r="376" spans="2:12" s="2" customFormat="1" ht="30.75" customHeight="1" x14ac:dyDescent="0.25">
      <c r="B376" s="155">
        <v>46</v>
      </c>
      <c r="C376" s="68" t="s">
        <v>3633</v>
      </c>
      <c r="D376" s="69" t="s">
        <v>101</v>
      </c>
      <c r="E376" s="672">
        <f>+SANTIAGO!E980</f>
        <v>3</v>
      </c>
      <c r="F376" s="69" t="s">
        <v>7895</v>
      </c>
      <c r="G376" s="680">
        <f>+SANTIAGO!G980</f>
        <v>3504</v>
      </c>
      <c r="H376" s="87" t="s">
        <v>7898</v>
      </c>
      <c r="I376" s="679">
        <f t="shared" si="16"/>
        <v>3774508.8</v>
      </c>
      <c r="J376" s="679">
        <f t="shared" si="17"/>
        <v>7549017.5999999996</v>
      </c>
      <c r="L376"/>
    </row>
    <row r="377" spans="2:12" s="2" customFormat="1" ht="30.75" customHeight="1" x14ac:dyDescent="0.25">
      <c r="B377" s="155">
        <v>47</v>
      </c>
      <c r="C377" s="68" t="s">
        <v>3755</v>
      </c>
      <c r="D377" s="69" t="s">
        <v>101</v>
      </c>
      <c r="E377" s="672">
        <f>+SANTIAGO!E987</f>
        <v>3</v>
      </c>
      <c r="F377" s="69" t="s">
        <v>7895</v>
      </c>
      <c r="G377" s="680">
        <f>+SANTIAGO!G987</f>
        <v>2495</v>
      </c>
      <c r="H377" s="87" t="s">
        <v>7898</v>
      </c>
      <c r="I377" s="679">
        <f t="shared" si="16"/>
        <v>2687614</v>
      </c>
      <c r="J377" s="679">
        <f t="shared" si="17"/>
        <v>5375228</v>
      </c>
      <c r="L377"/>
    </row>
    <row r="378" spans="2:12" s="2" customFormat="1" ht="30.75" customHeight="1" x14ac:dyDescent="0.25">
      <c r="B378" s="155">
        <v>48</v>
      </c>
      <c r="C378" s="68" t="s">
        <v>3760</v>
      </c>
      <c r="D378" s="69" t="s">
        <v>101</v>
      </c>
      <c r="E378" s="672">
        <f>+SANTIAGO!E994</f>
        <v>3</v>
      </c>
      <c r="F378" s="69" t="s">
        <v>7895</v>
      </c>
      <c r="G378" s="680">
        <f>+SANTIAGO!G994</f>
        <v>1938</v>
      </c>
      <c r="H378" s="87" t="s">
        <v>7898</v>
      </c>
      <c r="I378" s="679">
        <f t="shared" si="16"/>
        <v>2087613.6</v>
      </c>
      <c r="J378" s="679">
        <f t="shared" si="17"/>
        <v>4175227.2</v>
      </c>
      <c r="L378"/>
    </row>
    <row r="379" spans="2:12" s="2" customFormat="1" ht="30.75" customHeight="1" x14ac:dyDescent="0.25">
      <c r="B379" s="155">
        <v>49</v>
      </c>
      <c r="C379" s="68" t="s">
        <v>3720</v>
      </c>
      <c r="D379" s="69" t="s">
        <v>101</v>
      </c>
      <c r="E379" s="672">
        <f>+SANTIAGO!E999</f>
        <v>1</v>
      </c>
      <c r="F379" s="69" t="s">
        <v>7895</v>
      </c>
      <c r="G379" s="680">
        <f>+SANTIAGO!G999</f>
        <v>1326</v>
      </c>
      <c r="H379" s="87" t="s">
        <v>7898</v>
      </c>
      <c r="I379" s="679">
        <f t="shared" si="16"/>
        <v>1428367.2</v>
      </c>
      <c r="J379" s="679">
        <f t="shared" si="17"/>
        <v>2856734.4</v>
      </c>
      <c r="L379"/>
    </row>
    <row r="380" spans="2:12" s="2" customFormat="1" ht="30.75" customHeight="1" x14ac:dyDescent="0.25">
      <c r="B380" s="155">
        <v>50</v>
      </c>
      <c r="C380" s="68" t="s">
        <v>3629</v>
      </c>
      <c r="D380" s="69" t="s">
        <v>101</v>
      </c>
      <c r="E380" s="672">
        <f>+SANTIAGO!E1012</f>
        <v>9</v>
      </c>
      <c r="F380" s="69" t="s">
        <v>7895</v>
      </c>
      <c r="G380" s="680">
        <f>+SANTIAGO!G1012</f>
        <v>5373</v>
      </c>
      <c r="H380" s="87" t="s">
        <v>7898</v>
      </c>
      <c r="I380" s="679">
        <f t="shared" si="16"/>
        <v>5787795.5999999996</v>
      </c>
      <c r="J380" s="679">
        <f t="shared" si="17"/>
        <v>11575591.199999999</v>
      </c>
      <c r="L380"/>
    </row>
    <row r="381" spans="2:12" s="2" customFormat="1" ht="30.75" customHeight="1" x14ac:dyDescent="0.25">
      <c r="B381" s="155">
        <v>51</v>
      </c>
      <c r="C381" s="68" t="s">
        <v>3818</v>
      </c>
      <c r="D381" s="69" t="s">
        <v>101</v>
      </c>
      <c r="E381" s="672">
        <f>+SANTIAGO!E1017</f>
        <v>1</v>
      </c>
      <c r="F381" s="69" t="s">
        <v>7895</v>
      </c>
      <c r="G381" s="680">
        <f>+SANTIAGO!G1017</f>
        <v>1578</v>
      </c>
      <c r="H381" s="87" t="s">
        <v>7899</v>
      </c>
      <c r="I381" s="679">
        <f t="shared" si="16"/>
        <v>1699821.6</v>
      </c>
      <c r="J381" s="679">
        <f t="shared" si="17"/>
        <v>3399643.2</v>
      </c>
      <c r="L381"/>
    </row>
    <row r="382" spans="2:12" s="2" customFormat="1" ht="30.75" customHeight="1" x14ac:dyDescent="0.25">
      <c r="B382" s="155">
        <v>52</v>
      </c>
      <c r="C382" s="68" t="s">
        <v>3787</v>
      </c>
      <c r="D382" s="69" t="s">
        <v>101</v>
      </c>
      <c r="E382" s="672">
        <f>+SANTIAGO!E1026</f>
        <v>5</v>
      </c>
      <c r="F382" s="69" t="s">
        <v>7895</v>
      </c>
      <c r="G382" s="680">
        <f>+SANTIAGO!G1026</f>
        <v>5528</v>
      </c>
      <c r="H382" s="87" t="s">
        <v>7899</v>
      </c>
      <c r="I382" s="679">
        <f t="shared" si="16"/>
        <v>5954761.5999999996</v>
      </c>
      <c r="J382" s="679">
        <f t="shared" si="17"/>
        <v>11909523.199999999</v>
      </c>
      <c r="L382"/>
    </row>
    <row r="383" spans="2:12" s="2" customFormat="1" ht="30.75" customHeight="1" x14ac:dyDescent="0.25">
      <c r="B383" s="155">
        <v>53</v>
      </c>
      <c r="C383" s="68" t="s">
        <v>3879</v>
      </c>
      <c r="D383" s="69" t="s">
        <v>101</v>
      </c>
      <c r="E383" s="672">
        <f>+SANTIAGO!E1033</f>
        <v>3</v>
      </c>
      <c r="F383" s="69" t="s">
        <v>7895</v>
      </c>
      <c r="G383" s="680">
        <f>+SANTIAGO!G1033</f>
        <v>2881</v>
      </c>
      <c r="H383" s="87" t="s">
        <v>7900</v>
      </c>
      <c r="I383" s="679">
        <f t="shared" si="16"/>
        <v>3103413.2</v>
      </c>
      <c r="J383" s="679">
        <f t="shared" si="17"/>
        <v>6206826.4000000004</v>
      </c>
      <c r="L383"/>
    </row>
    <row r="384" spans="2:12" s="2" customFormat="1" ht="30.75" customHeight="1" x14ac:dyDescent="0.25">
      <c r="B384" s="155">
        <v>54</v>
      </c>
      <c r="C384" s="68" t="s">
        <v>3904</v>
      </c>
      <c r="D384" s="69" t="s">
        <v>101</v>
      </c>
      <c r="E384" s="672">
        <f>+SANTIAGO!E1038</f>
        <v>1</v>
      </c>
      <c r="F384" s="69" t="s">
        <v>7895</v>
      </c>
      <c r="G384" s="680">
        <f>+SANTIAGO!G1038</f>
        <v>931</v>
      </c>
      <c r="H384" s="87" t="s">
        <v>7900</v>
      </c>
      <c r="I384" s="679">
        <f t="shared" si="16"/>
        <v>1002873.2</v>
      </c>
      <c r="J384" s="679">
        <f t="shared" si="17"/>
        <v>2005746.4</v>
      </c>
      <c r="L384"/>
    </row>
    <row r="385" spans="2:12" s="2" customFormat="1" ht="30.75" customHeight="1" x14ac:dyDescent="0.25">
      <c r="B385" s="155">
        <v>55</v>
      </c>
      <c r="C385" s="68" t="s">
        <v>3885</v>
      </c>
      <c r="D385" s="69" t="s">
        <v>101</v>
      </c>
      <c r="E385" s="672">
        <f>+SANTIAGO!E1043</f>
        <v>1</v>
      </c>
      <c r="F385" s="69" t="s">
        <v>7895</v>
      </c>
      <c r="G385" s="680">
        <f>+SANTIAGO!G1043</f>
        <v>1214</v>
      </c>
      <c r="H385" s="87" t="s">
        <v>7900</v>
      </c>
      <c r="I385" s="679">
        <f t="shared" si="16"/>
        <v>1307720.7999999998</v>
      </c>
      <c r="J385" s="679">
        <f t="shared" si="17"/>
        <v>2615441.5999999996</v>
      </c>
      <c r="L385"/>
    </row>
    <row r="386" spans="2:12" s="2" customFormat="1" ht="30.75" customHeight="1" x14ac:dyDescent="0.25">
      <c r="B386" s="155">
        <v>56</v>
      </c>
      <c r="C386" s="68" t="s">
        <v>3928</v>
      </c>
      <c r="D386" s="69" t="s">
        <v>101</v>
      </c>
      <c r="E386" s="672">
        <f>+SANTIAGO!E1050</f>
        <v>3</v>
      </c>
      <c r="F386" s="69" t="s">
        <v>7895</v>
      </c>
      <c r="G386" s="680">
        <f>+SANTIAGO!G1050</f>
        <v>2444</v>
      </c>
      <c r="H386" s="87" t="s">
        <v>7900</v>
      </c>
      <c r="I386" s="679">
        <f t="shared" si="16"/>
        <v>2632676.7999999998</v>
      </c>
      <c r="J386" s="679">
        <f t="shared" si="17"/>
        <v>5265353.5999999996</v>
      </c>
      <c r="L386"/>
    </row>
    <row r="387" spans="2:12" s="2" customFormat="1" ht="30.75" customHeight="1" x14ac:dyDescent="0.25">
      <c r="B387" s="155">
        <v>57</v>
      </c>
      <c r="C387" s="68" t="s">
        <v>4077</v>
      </c>
      <c r="D387" s="69" t="s">
        <v>101</v>
      </c>
      <c r="E387" s="672">
        <f>+SANTIAGO!E1055</f>
        <v>1</v>
      </c>
      <c r="F387" s="69" t="s">
        <v>7895</v>
      </c>
      <c r="G387" s="680">
        <f>+SANTIAGO!G1055</f>
        <v>871</v>
      </c>
      <c r="H387" s="87" t="s">
        <v>25</v>
      </c>
      <c r="I387" s="679">
        <f t="shared" si="16"/>
        <v>938241.2</v>
      </c>
      <c r="J387" s="679">
        <f t="shared" si="17"/>
        <v>1876482.4</v>
      </c>
      <c r="L387"/>
    </row>
    <row r="388" spans="2:12" s="2" customFormat="1" ht="30.75" customHeight="1" x14ac:dyDescent="0.25">
      <c r="B388" s="155">
        <v>58</v>
      </c>
      <c r="C388" s="68" t="s">
        <v>4021</v>
      </c>
      <c r="D388" s="69" t="s">
        <v>101</v>
      </c>
      <c r="E388" s="672">
        <f>+SANTIAGO!E1060</f>
        <v>1</v>
      </c>
      <c r="F388" s="69" t="s">
        <v>7895</v>
      </c>
      <c r="G388" s="680">
        <f>+SANTIAGO!G1060</f>
        <v>1058</v>
      </c>
      <c r="H388" s="87" t="s">
        <v>25</v>
      </c>
      <c r="I388" s="679">
        <f t="shared" si="16"/>
        <v>1139677.6000000001</v>
      </c>
      <c r="J388" s="679">
        <f t="shared" si="17"/>
        <v>2279355.2000000002</v>
      </c>
      <c r="L388"/>
    </row>
    <row r="389" spans="2:12" s="2" customFormat="1" ht="30.75" customHeight="1" x14ac:dyDescent="0.25">
      <c r="B389" s="155">
        <v>59</v>
      </c>
      <c r="C389" s="68" t="s">
        <v>4066</v>
      </c>
      <c r="D389" s="69" t="s">
        <v>101</v>
      </c>
      <c r="E389" s="672">
        <f>+SANTIAGO!E1066</f>
        <v>2</v>
      </c>
      <c r="F389" s="69" t="s">
        <v>7895</v>
      </c>
      <c r="G389" s="680">
        <f>+SANTIAGO!G1066</f>
        <v>1104</v>
      </c>
      <c r="H389" s="87" t="s">
        <v>25</v>
      </c>
      <c r="I389" s="679">
        <f t="shared" si="16"/>
        <v>1189228.7999999998</v>
      </c>
      <c r="J389" s="679">
        <f t="shared" si="17"/>
        <v>2378457.5999999996</v>
      </c>
      <c r="L389"/>
    </row>
    <row r="390" spans="2:12" s="2" customFormat="1" ht="30.75" customHeight="1" x14ac:dyDescent="0.25">
      <c r="B390" s="155">
        <v>60</v>
      </c>
      <c r="C390" s="68" t="s">
        <v>4068</v>
      </c>
      <c r="D390" s="69" t="s">
        <v>101</v>
      </c>
      <c r="E390" s="672">
        <f>+SANTIAGO!E1072</f>
        <v>2</v>
      </c>
      <c r="F390" s="69" t="s">
        <v>7895</v>
      </c>
      <c r="G390" s="680">
        <f>+SANTIAGO!G1072</f>
        <v>903</v>
      </c>
      <c r="H390" s="87" t="s">
        <v>25</v>
      </c>
      <c r="I390" s="679">
        <f t="shared" si="16"/>
        <v>972711.6</v>
      </c>
      <c r="J390" s="679">
        <f t="shared" si="17"/>
        <v>1945423.2</v>
      </c>
      <c r="L390"/>
    </row>
    <row r="391" spans="2:12" s="2" customFormat="1" ht="30.75" customHeight="1" x14ac:dyDescent="0.25">
      <c r="B391" s="155">
        <v>61</v>
      </c>
      <c r="C391" s="68" t="s">
        <v>3978</v>
      </c>
      <c r="D391" s="69" t="s">
        <v>101</v>
      </c>
      <c r="E391" s="672">
        <f>+SANTIAGO!E1082</f>
        <v>6</v>
      </c>
      <c r="F391" s="69" t="s">
        <v>7895</v>
      </c>
      <c r="G391" s="680">
        <f>+SANTIAGO!G1082</f>
        <v>3864</v>
      </c>
      <c r="H391" s="87" t="s">
        <v>25</v>
      </c>
      <c r="I391" s="679">
        <f t="shared" si="16"/>
        <v>4162300.8</v>
      </c>
      <c r="J391" s="679">
        <f t="shared" si="17"/>
        <v>8324601.5999999996</v>
      </c>
      <c r="L391"/>
    </row>
    <row r="392" spans="2:12" s="2" customFormat="1" ht="30.75" customHeight="1" x14ac:dyDescent="0.25">
      <c r="B392" s="155">
        <v>62</v>
      </c>
      <c r="C392" s="68" t="s">
        <v>4081</v>
      </c>
      <c r="D392" s="69" t="s">
        <v>101</v>
      </c>
      <c r="E392" s="672">
        <f>+SANTIAGO!E1087</f>
        <v>1</v>
      </c>
      <c r="F392" s="69" t="s">
        <v>7895</v>
      </c>
      <c r="G392" s="680">
        <f>+SANTIAGO!G1087</f>
        <v>1217</v>
      </c>
      <c r="H392" s="87" t="s">
        <v>4099</v>
      </c>
      <c r="I392" s="679">
        <f t="shared" si="16"/>
        <v>1310952.3999999999</v>
      </c>
      <c r="J392" s="679">
        <f t="shared" si="17"/>
        <v>2621904.7999999998</v>
      </c>
      <c r="L392"/>
    </row>
    <row r="393" spans="2:12" s="2" customFormat="1" ht="30.75" customHeight="1" x14ac:dyDescent="0.25">
      <c r="B393" s="155">
        <v>64</v>
      </c>
      <c r="C393" s="68" t="s">
        <v>4085</v>
      </c>
      <c r="D393" s="69" t="s">
        <v>101</v>
      </c>
      <c r="E393" s="672">
        <f>+SANTIAGO!E1092</f>
        <v>1</v>
      </c>
      <c r="F393" s="69" t="s">
        <v>7895</v>
      </c>
      <c r="G393" s="680">
        <f>+SANTIAGO!G1092</f>
        <v>784</v>
      </c>
      <c r="H393" s="87" t="s">
        <v>4099</v>
      </c>
      <c r="I393" s="679">
        <f t="shared" si="16"/>
        <v>844524.8</v>
      </c>
      <c r="J393" s="679">
        <f t="shared" si="17"/>
        <v>1689049.6</v>
      </c>
      <c r="L393"/>
    </row>
    <row r="394" spans="2:12" s="2" customFormat="1" ht="30.75" customHeight="1" x14ac:dyDescent="0.25">
      <c r="B394" s="155">
        <v>65</v>
      </c>
      <c r="C394" s="68" t="s">
        <v>4087</v>
      </c>
      <c r="D394" s="69" t="s">
        <v>101</v>
      </c>
      <c r="E394" s="672">
        <f>+SANTIAGO!E1098</f>
        <v>2</v>
      </c>
      <c r="F394" s="69" t="s">
        <v>7895</v>
      </c>
      <c r="G394" s="680">
        <f>+SANTIAGO!G1098</f>
        <v>1027</v>
      </c>
      <c r="H394" s="87" t="s">
        <v>4099</v>
      </c>
      <c r="I394" s="679">
        <f t="shared" si="16"/>
        <v>1106284.3999999999</v>
      </c>
      <c r="J394" s="679">
        <f t="shared" si="17"/>
        <v>2212568.7999999998</v>
      </c>
      <c r="L394"/>
    </row>
    <row r="395" spans="2:12" s="2" customFormat="1" ht="30.75" customHeight="1" x14ac:dyDescent="0.25">
      <c r="B395" s="155">
        <v>66</v>
      </c>
      <c r="C395" s="68" t="s">
        <v>4128</v>
      </c>
      <c r="D395" s="69" t="s">
        <v>101</v>
      </c>
      <c r="E395" s="672">
        <f>+SANTIAGO!E1119</f>
        <v>17</v>
      </c>
      <c r="F395" s="69" t="s">
        <v>7895</v>
      </c>
      <c r="G395" s="680">
        <f>+SANTIAGO!G1119</f>
        <v>2931</v>
      </c>
      <c r="H395" s="87" t="s">
        <v>4099</v>
      </c>
      <c r="I395" s="679">
        <f t="shared" ref="I395:I416" si="18">G395*120*4.5+G395*79*6.8</f>
        <v>3157273.2</v>
      </c>
      <c r="J395" s="679">
        <f t="shared" ref="J395:J416" si="19">I395*2</f>
        <v>6314546.4000000004</v>
      </c>
      <c r="L395"/>
    </row>
    <row r="396" spans="2:12" s="2" customFormat="1" ht="30.75" customHeight="1" x14ac:dyDescent="0.25">
      <c r="B396" s="155">
        <v>67</v>
      </c>
      <c r="C396" s="68" t="s">
        <v>4090</v>
      </c>
      <c r="D396" s="69" t="s">
        <v>101</v>
      </c>
      <c r="E396" s="672">
        <f>+SANTIAGO!E1128</f>
        <v>5</v>
      </c>
      <c r="F396" s="69" t="s">
        <v>7895</v>
      </c>
      <c r="G396" s="680">
        <f>+SANTIAGO!G1128</f>
        <v>3724</v>
      </c>
      <c r="H396" s="87" t="s">
        <v>4099</v>
      </c>
      <c r="I396" s="679">
        <f t="shared" si="18"/>
        <v>4011492.8</v>
      </c>
      <c r="J396" s="679">
        <f t="shared" si="19"/>
        <v>8022985.5999999996</v>
      </c>
      <c r="L396"/>
    </row>
    <row r="397" spans="2:12" s="2" customFormat="1" ht="30.75" customHeight="1" x14ac:dyDescent="0.25">
      <c r="B397" s="155">
        <v>68</v>
      </c>
      <c r="C397" s="68" t="s">
        <v>4247</v>
      </c>
      <c r="D397" s="69" t="s">
        <v>101</v>
      </c>
      <c r="E397" s="672">
        <f>+SANTIAGO!E1136</f>
        <v>4</v>
      </c>
      <c r="F397" s="69" t="s">
        <v>7895</v>
      </c>
      <c r="G397" s="680">
        <f>+SANTIAGO!G1136</f>
        <v>989</v>
      </c>
      <c r="H397" s="87" t="s">
        <v>4159</v>
      </c>
      <c r="I397" s="679">
        <f t="shared" si="18"/>
        <v>1065350.7999999998</v>
      </c>
      <c r="J397" s="679">
        <f t="shared" si="19"/>
        <v>2130701.5999999996</v>
      </c>
      <c r="L397"/>
    </row>
    <row r="398" spans="2:12" s="2" customFormat="1" ht="30.75" customHeight="1" x14ac:dyDescent="0.25">
      <c r="B398" s="155">
        <v>69</v>
      </c>
      <c r="C398" s="68" t="s">
        <v>4323</v>
      </c>
      <c r="D398" s="69" t="s">
        <v>101</v>
      </c>
      <c r="E398" s="672">
        <f>+SANTIAGO!E1156</f>
        <v>16</v>
      </c>
      <c r="F398" s="69" t="s">
        <v>7895</v>
      </c>
      <c r="G398" s="680">
        <f>+SANTIAGO!G1156</f>
        <v>2452</v>
      </c>
      <c r="H398" s="87" t="s">
        <v>1732</v>
      </c>
      <c r="I398" s="679">
        <f t="shared" si="18"/>
        <v>2641294.4</v>
      </c>
      <c r="J398" s="679">
        <f t="shared" si="19"/>
        <v>5282588.8</v>
      </c>
      <c r="L398"/>
    </row>
    <row r="399" spans="2:12" s="2" customFormat="1" ht="30.75" customHeight="1" x14ac:dyDescent="0.25">
      <c r="B399" s="155">
        <v>70</v>
      </c>
      <c r="C399" s="68" t="s">
        <v>4345</v>
      </c>
      <c r="D399" s="69" t="s">
        <v>101</v>
      </c>
      <c r="E399" s="672">
        <f>+SANTIAGO!E1174</f>
        <v>14</v>
      </c>
      <c r="F399" s="69" t="s">
        <v>7895</v>
      </c>
      <c r="G399" s="680">
        <f>+SANTIAGO!G1174</f>
        <v>1514</v>
      </c>
      <c r="H399" s="87" t="s">
        <v>1732</v>
      </c>
      <c r="I399" s="679">
        <f t="shared" si="18"/>
        <v>1630880.7999999998</v>
      </c>
      <c r="J399" s="679">
        <f t="shared" si="19"/>
        <v>3261761.5999999996</v>
      </c>
      <c r="L399"/>
    </row>
    <row r="400" spans="2:12" s="2" customFormat="1" ht="30.75" customHeight="1" x14ac:dyDescent="0.25">
      <c r="B400" s="155">
        <v>71</v>
      </c>
      <c r="C400" s="68" t="s">
        <v>4255</v>
      </c>
      <c r="D400" s="69" t="s">
        <v>101</v>
      </c>
      <c r="E400" s="672">
        <f>+SANTIAGO!E1197</f>
        <v>19</v>
      </c>
      <c r="F400" s="69" t="s">
        <v>7895</v>
      </c>
      <c r="G400" s="680">
        <f>+SANTIAGO!G1197</f>
        <v>5941</v>
      </c>
      <c r="H400" s="87" t="s">
        <v>1732</v>
      </c>
      <c r="I400" s="679">
        <f t="shared" si="18"/>
        <v>6399645.1999999993</v>
      </c>
      <c r="J400" s="679">
        <f t="shared" si="19"/>
        <v>12799290.399999999</v>
      </c>
      <c r="L400"/>
    </row>
    <row r="401" spans="2:12" s="2" customFormat="1" ht="30.75" customHeight="1" x14ac:dyDescent="0.25">
      <c r="B401" s="155">
        <v>72</v>
      </c>
      <c r="C401" s="68" t="s">
        <v>4390</v>
      </c>
      <c r="D401" s="69" t="s">
        <v>101</v>
      </c>
      <c r="E401" s="672">
        <f>+SANTIAGO!E1210</f>
        <v>9</v>
      </c>
      <c r="F401" s="69" t="s">
        <v>7895</v>
      </c>
      <c r="G401" s="680">
        <f>+SANTIAGO!G1210</f>
        <v>2884</v>
      </c>
      <c r="H401" s="87" t="s">
        <v>618</v>
      </c>
      <c r="I401" s="679">
        <f t="shared" si="18"/>
        <v>3106644.8</v>
      </c>
      <c r="J401" s="679">
        <f t="shared" si="19"/>
        <v>6213289.5999999996</v>
      </c>
      <c r="L401"/>
    </row>
    <row r="402" spans="2:12" s="2" customFormat="1" ht="30.75" customHeight="1" x14ac:dyDescent="0.25">
      <c r="B402" s="155">
        <v>73</v>
      </c>
      <c r="C402" s="68" t="s">
        <v>4403</v>
      </c>
      <c r="D402" s="69" t="s">
        <v>101</v>
      </c>
      <c r="E402" s="672">
        <f>+SANTIAGO!E1228</f>
        <v>14</v>
      </c>
      <c r="F402" s="69" t="s">
        <v>7895</v>
      </c>
      <c r="G402" s="680">
        <f>+SANTIAGO!G1228</f>
        <v>2699</v>
      </c>
      <c r="H402" s="87" t="s">
        <v>7977</v>
      </c>
      <c r="I402" s="679">
        <f t="shared" si="18"/>
        <v>2907362.8</v>
      </c>
      <c r="J402" s="679">
        <f t="shared" si="19"/>
        <v>5814725.5999999996</v>
      </c>
      <c r="L402"/>
    </row>
    <row r="403" spans="2:12" s="2" customFormat="1" ht="30.75" customHeight="1" x14ac:dyDescent="0.25">
      <c r="B403" s="155">
        <v>74</v>
      </c>
      <c r="C403" s="68" t="s">
        <v>5027</v>
      </c>
      <c r="D403" s="69" t="s">
        <v>101</v>
      </c>
      <c r="E403" s="672">
        <f>+SANTIAGO!E1234</f>
        <v>2</v>
      </c>
      <c r="F403" s="69" t="s">
        <v>7895</v>
      </c>
      <c r="G403" s="680">
        <f>+SANTIAGO!G1234</f>
        <v>1013</v>
      </c>
      <c r="H403" s="87" t="s">
        <v>40</v>
      </c>
      <c r="I403" s="679">
        <f t="shared" si="18"/>
        <v>1091203.6000000001</v>
      </c>
      <c r="J403" s="679">
        <f t="shared" si="19"/>
        <v>2182407.2000000002</v>
      </c>
      <c r="L403"/>
    </row>
    <row r="404" spans="2:12" s="2" customFormat="1" ht="30.75" customHeight="1" x14ac:dyDescent="0.25">
      <c r="B404" s="155">
        <v>75</v>
      </c>
      <c r="C404" s="68" t="s">
        <v>5030</v>
      </c>
      <c r="D404" s="69" t="s">
        <v>101</v>
      </c>
      <c r="E404" s="672">
        <f>+SANTIAGO!E1247</f>
        <v>9</v>
      </c>
      <c r="F404" s="69" t="s">
        <v>7895</v>
      </c>
      <c r="G404" s="680">
        <f>+SANTIAGO!G1247</f>
        <v>1472</v>
      </c>
      <c r="H404" s="87" t="s">
        <v>40</v>
      </c>
      <c r="I404" s="679">
        <f t="shared" si="18"/>
        <v>1585638.3999999999</v>
      </c>
      <c r="J404" s="679">
        <f t="shared" si="19"/>
        <v>3171276.7999999998</v>
      </c>
      <c r="L404"/>
    </row>
    <row r="405" spans="2:12" s="2" customFormat="1" ht="30.75" customHeight="1" x14ac:dyDescent="0.25">
      <c r="B405" s="155">
        <v>76</v>
      </c>
      <c r="C405" s="68" t="s">
        <v>5025</v>
      </c>
      <c r="D405" s="69" t="s">
        <v>101</v>
      </c>
      <c r="E405" s="672">
        <f>+SANTIAGO!E1256</f>
        <v>5</v>
      </c>
      <c r="F405" s="69" t="s">
        <v>7895</v>
      </c>
      <c r="G405" s="680">
        <f>+SANTIAGO!G1256</f>
        <v>3027</v>
      </c>
      <c r="H405" s="87" t="s">
        <v>40</v>
      </c>
      <c r="I405" s="679">
        <f t="shared" si="18"/>
        <v>3260684.4</v>
      </c>
      <c r="J405" s="679">
        <f t="shared" si="19"/>
        <v>6521368.7999999998</v>
      </c>
      <c r="L405"/>
    </row>
    <row r="406" spans="2:12" s="2" customFormat="1" ht="30.75" customHeight="1" x14ac:dyDescent="0.25">
      <c r="B406" s="155">
        <v>77</v>
      </c>
      <c r="C406" s="68" t="s">
        <v>5116</v>
      </c>
      <c r="D406" s="69" t="s">
        <v>101</v>
      </c>
      <c r="E406" s="672">
        <f>+SANTIAGO!E1267</f>
        <v>7</v>
      </c>
      <c r="F406" s="69" t="s">
        <v>7895</v>
      </c>
      <c r="G406" s="680">
        <f>+SANTIAGO!G1267</f>
        <v>4455</v>
      </c>
      <c r="H406" s="87" t="s">
        <v>39</v>
      </c>
      <c r="I406" s="679">
        <f t="shared" si="18"/>
        <v>4798926</v>
      </c>
      <c r="J406" s="679">
        <f t="shared" si="19"/>
        <v>9597852</v>
      </c>
      <c r="L406"/>
    </row>
    <row r="407" spans="2:12" s="2" customFormat="1" ht="30.75" customHeight="1" x14ac:dyDescent="0.25">
      <c r="B407" s="155">
        <v>78</v>
      </c>
      <c r="C407" s="68" t="s">
        <v>5123</v>
      </c>
      <c r="D407" s="69" t="s">
        <v>101</v>
      </c>
      <c r="E407" s="672">
        <f>+SANTIAGO!E1277</f>
        <v>6</v>
      </c>
      <c r="F407" s="69" t="s">
        <v>7895</v>
      </c>
      <c r="G407" s="680">
        <f>+SANTIAGO!G1277</f>
        <v>2590</v>
      </c>
      <c r="H407" s="87" t="s">
        <v>39</v>
      </c>
      <c r="I407" s="679">
        <f t="shared" si="18"/>
        <v>2789948</v>
      </c>
      <c r="J407" s="679">
        <f t="shared" si="19"/>
        <v>5579896</v>
      </c>
      <c r="L407"/>
    </row>
    <row r="408" spans="2:12" s="2" customFormat="1" ht="30.75" customHeight="1" x14ac:dyDescent="0.25">
      <c r="B408" s="155">
        <v>79</v>
      </c>
      <c r="C408" s="68" t="s">
        <v>5138</v>
      </c>
      <c r="D408" s="69" t="s">
        <v>101</v>
      </c>
      <c r="E408" s="672">
        <f>+SANTIAGO!E1286</f>
        <v>5</v>
      </c>
      <c r="F408" s="69" t="s">
        <v>7895</v>
      </c>
      <c r="G408" s="680">
        <f>+SANTIAGO!G1286</f>
        <v>2493</v>
      </c>
      <c r="H408" s="87" t="s">
        <v>39</v>
      </c>
      <c r="I408" s="679">
        <f t="shared" si="18"/>
        <v>2685459.5999999996</v>
      </c>
      <c r="J408" s="679">
        <f t="shared" si="19"/>
        <v>5370919.1999999993</v>
      </c>
      <c r="L408"/>
    </row>
    <row r="409" spans="2:12" s="2" customFormat="1" ht="30.75" customHeight="1" x14ac:dyDescent="0.25">
      <c r="B409" s="155">
        <v>80</v>
      </c>
      <c r="C409" s="68" t="s">
        <v>5210</v>
      </c>
      <c r="D409" s="69" t="s">
        <v>101</v>
      </c>
      <c r="E409" s="672">
        <f>+SANTIAGO!E1294</f>
        <v>4</v>
      </c>
      <c r="F409" s="69" t="s">
        <v>7895</v>
      </c>
      <c r="G409" s="680">
        <f>+SANTIAGO!G1294</f>
        <v>966</v>
      </c>
      <c r="H409" s="87" t="s">
        <v>7901</v>
      </c>
      <c r="I409" s="679">
        <f t="shared" si="18"/>
        <v>1040575.2</v>
      </c>
      <c r="J409" s="679">
        <f t="shared" si="19"/>
        <v>2081150.4</v>
      </c>
      <c r="L409"/>
    </row>
    <row r="410" spans="2:12" s="2" customFormat="1" ht="30.75" customHeight="1" x14ac:dyDescent="0.25">
      <c r="B410" s="155">
        <v>81</v>
      </c>
      <c r="C410" s="68" t="s">
        <v>5376</v>
      </c>
      <c r="D410" s="69" t="s">
        <v>101</v>
      </c>
      <c r="E410" s="672">
        <f>+SANTIAGO!E1330</f>
        <v>32</v>
      </c>
      <c r="F410" s="69" t="s">
        <v>7895</v>
      </c>
      <c r="G410" s="680">
        <f>+SANTIAGO!G1330</f>
        <v>3131</v>
      </c>
      <c r="H410" s="87" t="s">
        <v>1145</v>
      </c>
      <c r="I410" s="679">
        <f t="shared" si="18"/>
        <v>3372713.2</v>
      </c>
      <c r="J410" s="679">
        <f t="shared" si="19"/>
        <v>6745426.4000000004</v>
      </c>
      <c r="L410"/>
    </row>
    <row r="411" spans="2:12" s="2" customFormat="1" ht="30.75" customHeight="1" x14ac:dyDescent="0.25">
      <c r="B411" s="155">
        <v>82</v>
      </c>
      <c r="C411" s="68" t="s">
        <v>5436</v>
      </c>
      <c r="D411" s="69" t="s">
        <v>101</v>
      </c>
      <c r="E411" s="672">
        <f>+SANTIAGO!E1355</f>
        <v>21</v>
      </c>
      <c r="F411" s="69" t="s">
        <v>7895</v>
      </c>
      <c r="G411" s="680">
        <f>+SANTIAGO!G1355</f>
        <v>3135</v>
      </c>
      <c r="H411" s="87" t="s">
        <v>5477</v>
      </c>
      <c r="I411" s="679">
        <f t="shared" si="18"/>
        <v>3377022</v>
      </c>
      <c r="J411" s="679">
        <f t="shared" si="19"/>
        <v>6754044</v>
      </c>
      <c r="L411"/>
    </row>
    <row r="412" spans="2:12" s="2" customFormat="1" ht="30.75" customHeight="1" x14ac:dyDescent="0.25">
      <c r="B412" s="155">
        <v>83</v>
      </c>
      <c r="C412" s="68" t="s">
        <v>5893</v>
      </c>
      <c r="D412" s="69" t="s">
        <v>101</v>
      </c>
      <c r="E412" s="672">
        <f>+SANTIAGO!E1374</f>
        <v>15</v>
      </c>
      <c r="F412" s="69" t="s">
        <v>7895</v>
      </c>
      <c r="G412" s="680">
        <f>+SANTIAGO!G1374</f>
        <v>1787</v>
      </c>
      <c r="H412" s="87" t="s">
        <v>5836</v>
      </c>
      <c r="I412" s="679">
        <f t="shared" si="18"/>
        <v>1924956.4</v>
      </c>
      <c r="J412" s="679">
        <f t="shared" si="19"/>
        <v>3849912.8</v>
      </c>
      <c r="L412"/>
    </row>
    <row r="413" spans="2:12" s="2" customFormat="1" ht="30.75" customHeight="1" x14ac:dyDescent="0.25">
      <c r="B413" s="155">
        <v>84</v>
      </c>
      <c r="C413" s="68" t="s">
        <v>5902</v>
      </c>
      <c r="D413" s="69" t="s">
        <v>101</v>
      </c>
      <c r="E413" s="672">
        <f>+SANTIAGO!E1396</f>
        <v>18</v>
      </c>
      <c r="F413" s="69" t="s">
        <v>7895</v>
      </c>
      <c r="G413" s="680">
        <f>+SANTIAGO!G1396</f>
        <v>2642</v>
      </c>
      <c r="H413" s="87" t="s">
        <v>5953</v>
      </c>
      <c r="I413" s="679">
        <f t="shared" si="18"/>
        <v>2845962.4</v>
      </c>
      <c r="J413" s="679">
        <f t="shared" si="19"/>
        <v>5691924.7999999998</v>
      </c>
      <c r="L413"/>
    </row>
    <row r="414" spans="2:12" s="2" customFormat="1" ht="30.75" customHeight="1" x14ac:dyDescent="0.25">
      <c r="B414" s="155">
        <v>85</v>
      </c>
      <c r="C414" s="68" t="s">
        <v>5974</v>
      </c>
      <c r="D414" s="69" t="s">
        <v>101</v>
      </c>
      <c r="E414" s="672">
        <f>+SANTIAGO!E1413</f>
        <v>13</v>
      </c>
      <c r="F414" s="69" t="s">
        <v>7895</v>
      </c>
      <c r="G414" s="680">
        <f>+SANTIAGO!G1413</f>
        <v>1676</v>
      </c>
      <c r="H414" s="87" t="s">
        <v>5953</v>
      </c>
      <c r="I414" s="679">
        <f t="shared" si="18"/>
        <v>1805387.2</v>
      </c>
      <c r="J414" s="679">
        <f t="shared" si="19"/>
        <v>3610774.4</v>
      </c>
      <c r="L414"/>
    </row>
    <row r="415" spans="2:12" s="2" customFormat="1" ht="30.75" customHeight="1" x14ac:dyDescent="0.25">
      <c r="B415" s="155">
        <v>86</v>
      </c>
      <c r="C415" s="68" t="s">
        <v>6050</v>
      </c>
      <c r="D415" s="69" t="s">
        <v>101</v>
      </c>
      <c r="E415" s="672">
        <f>+SANTIAGO!E1423</f>
        <v>6</v>
      </c>
      <c r="F415" s="69" t="s">
        <v>7895</v>
      </c>
      <c r="G415" s="680">
        <f>+SANTIAGO!G1423</f>
        <v>2159</v>
      </c>
      <c r="H415" s="87" t="s">
        <v>7904</v>
      </c>
      <c r="I415" s="679">
        <f t="shared" si="18"/>
        <v>2325674.7999999998</v>
      </c>
      <c r="J415" s="679">
        <f t="shared" si="19"/>
        <v>4651349.5999999996</v>
      </c>
      <c r="L415"/>
    </row>
    <row r="416" spans="2:12" s="2" customFormat="1" ht="30.75" customHeight="1" thickBot="1" x14ac:dyDescent="0.3">
      <c r="B416" s="155">
        <v>87</v>
      </c>
      <c r="C416" s="68" t="s">
        <v>6053</v>
      </c>
      <c r="D416" s="69" t="s">
        <v>101</v>
      </c>
      <c r="E416" s="672">
        <f>+SANTIAGO!E1439</f>
        <v>12</v>
      </c>
      <c r="F416" s="69" t="s">
        <v>7895</v>
      </c>
      <c r="G416" s="680">
        <f>+SANTIAGO!G1439</f>
        <v>1800</v>
      </c>
      <c r="H416" s="87" t="s">
        <v>7904</v>
      </c>
      <c r="I416" s="679">
        <f t="shared" si="18"/>
        <v>1938960</v>
      </c>
      <c r="J416" s="679">
        <f t="shared" si="19"/>
        <v>3877920</v>
      </c>
      <c r="L416"/>
    </row>
    <row r="417" spans="2:12" s="2" customFormat="1" ht="30.75" customHeight="1" thickBot="1" x14ac:dyDescent="0.3">
      <c r="B417" s="74">
        <f>COUNT(B331:B416)</f>
        <v>86</v>
      </c>
      <c r="C417" s="222"/>
      <c r="D417" s="75" t="s">
        <v>7841</v>
      </c>
      <c r="E417" s="674">
        <f>SUM(E331:E416)</f>
        <v>1070</v>
      </c>
      <c r="F417" s="706"/>
      <c r="G417" s="681">
        <f>SUM(G331:G416)</f>
        <v>310451</v>
      </c>
      <c r="H417" s="682"/>
      <c r="I417" s="683">
        <f>SUM(I331:I416)</f>
        <v>334417817.19999987</v>
      </c>
      <c r="J417" s="683">
        <f>SUM(J331:J416)</f>
        <v>668835634.39999974</v>
      </c>
      <c r="L417"/>
    </row>
    <row r="418" spans="2:12" s="2" customFormat="1" ht="30.75" customHeight="1" thickBot="1" x14ac:dyDescent="0.3">
      <c r="C418" s="182"/>
      <c r="D418" s="28"/>
      <c r="E418" s="167"/>
      <c r="F418" s="54"/>
      <c r="G418" s="167"/>
      <c r="H418" s="28"/>
      <c r="I418" s="171"/>
      <c r="J418" s="171"/>
      <c r="L418"/>
    </row>
    <row r="419" spans="2:12" s="2" customFormat="1" ht="30.75" customHeight="1" thickBot="1" x14ac:dyDescent="0.3">
      <c r="B419" s="103">
        <f>SUM(B72,B98,B124,B166,B215,B256,B328,B417)</f>
        <v>385</v>
      </c>
      <c r="C419" s="223"/>
      <c r="D419" s="104" t="s">
        <v>7841</v>
      </c>
      <c r="E419" s="103">
        <f>SUM(E72,E98,E124,E166,E215,E256,E328,E417)</f>
        <v>4872</v>
      </c>
      <c r="F419" s="714"/>
      <c r="G419" s="103">
        <f>SUM(G72,G98,G124,G166,G215,G256,G328,G417)</f>
        <v>1735665</v>
      </c>
      <c r="H419" s="716"/>
      <c r="I419" s="103">
        <f>SUM(I72,I98,I124,I166,I215,I256,I328,I417)</f>
        <v>1869658338</v>
      </c>
      <c r="J419" s="103">
        <f>SUM(J72,J98,J124,J166,J215,J256,J328,J417)</f>
        <v>3739316676</v>
      </c>
      <c r="L419"/>
    </row>
    <row r="420" spans="2:12" s="2" customFormat="1" ht="30.75" customHeight="1" x14ac:dyDescent="0.25">
      <c r="B420" s="715" t="s">
        <v>10015</v>
      </c>
      <c r="C420" s="182"/>
      <c r="D420" s="28"/>
      <c r="E420" s="169"/>
      <c r="F420" s="54"/>
      <c r="G420" s="169"/>
      <c r="H420" s="28"/>
      <c r="I420" s="169"/>
      <c r="J420" s="169"/>
      <c r="L420"/>
    </row>
  </sheetData>
  <mergeCells count="4">
    <mergeCell ref="B5:I5"/>
    <mergeCell ref="B6:I6"/>
    <mergeCell ref="B7:I7"/>
    <mergeCell ref="B8:I8"/>
  </mergeCells>
  <conditionalFormatting sqref="B10">
    <cfRule type="duplicateValues" dxfId="1343" priority="243"/>
  </conditionalFormatting>
  <conditionalFormatting sqref="B10">
    <cfRule type="duplicateValues" dxfId="1342" priority="244"/>
    <cfRule type="duplicateValues" dxfId="1341" priority="245"/>
  </conditionalFormatting>
  <conditionalFormatting sqref="G8">
    <cfRule type="duplicateValues" dxfId="1340" priority="238"/>
  </conditionalFormatting>
  <conditionalFormatting sqref="I8">
    <cfRule type="duplicateValues" dxfId="1339" priority="239"/>
  </conditionalFormatting>
  <conditionalFormatting sqref="H8">
    <cfRule type="duplicateValues" dxfId="1338" priority="240"/>
  </conditionalFormatting>
  <conditionalFormatting sqref="H418 H329 H1:H6 H9 H420:H1048576">
    <cfRule type="duplicateValues" dxfId="1337" priority="247"/>
  </conditionalFormatting>
  <conditionalFormatting sqref="H9 H1:H6">
    <cfRule type="duplicateValues" dxfId="1336" priority="249"/>
  </conditionalFormatting>
  <conditionalFormatting sqref="G9 G1:G6">
    <cfRule type="duplicateValues" dxfId="1335" priority="250"/>
  </conditionalFormatting>
  <conditionalFormatting sqref="B74">
    <cfRule type="duplicateValues" dxfId="1334" priority="235"/>
  </conditionalFormatting>
  <conditionalFormatting sqref="B74">
    <cfRule type="duplicateValues" dxfId="1333" priority="236"/>
    <cfRule type="duplicateValues" dxfId="1332" priority="237"/>
  </conditionalFormatting>
  <conditionalFormatting sqref="B100">
    <cfRule type="duplicateValues" dxfId="1331" priority="232"/>
  </conditionalFormatting>
  <conditionalFormatting sqref="B100">
    <cfRule type="duplicateValues" dxfId="1330" priority="233"/>
    <cfRule type="duplicateValues" dxfId="1329" priority="234"/>
  </conditionalFormatting>
  <conditionalFormatting sqref="B126">
    <cfRule type="duplicateValues" dxfId="1328" priority="229"/>
  </conditionalFormatting>
  <conditionalFormatting sqref="B126">
    <cfRule type="duplicateValues" dxfId="1327" priority="230"/>
    <cfRule type="duplicateValues" dxfId="1326" priority="231"/>
  </conditionalFormatting>
  <conditionalFormatting sqref="B168">
    <cfRule type="duplicateValues" dxfId="1325" priority="226"/>
  </conditionalFormatting>
  <conditionalFormatting sqref="B168">
    <cfRule type="duplicateValues" dxfId="1324" priority="227"/>
    <cfRule type="duplicateValues" dxfId="1323" priority="228"/>
  </conditionalFormatting>
  <conditionalFormatting sqref="B217">
    <cfRule type="duplicateValues" dxfId="1322" priority="222"/>
  </conditionalFormatting>
  <conditionalFormatting sqref="B217">
    <cfRule type="duplicateValues" dxfId="1321" priority="223"/>
    <cfRule type="duplicateValues" dxfId="1320" priority="224"/>
  </conditionalFormatting>
  <conditionalFormatting sqref="B258">
    <cfRule type="duplicateValues" dxfId="1319" priority="217"/>
  </conditionalFormatting>
  <conditionalFormatting sqref="B258">
    <cfRule type="duplicateValues" dxfId="1318" priority="218"/>
    <cfRule type="duplicateValues" dxfId="1317" priority="219"/>
  </conditionalFormatting>
  <conditionalFormatting sqref="B330">
    <cfRule type="duplicateValues" dxfId="1316" priority="211"/>
  </conditionalFormatting>
  <conditionalFormatting sqref="B330">
    <cfRule type="duplicateValues" dxfId="1315" priority="212"/>
    <cfRule type="duplicateValues" dxfId="1314" priority="213"/>
  </conditionalFormatting>
  <conditionalFormatting sqref="B11:B71">
    <cfRule type="duplicateValues" dxfId="1313" priority="610"/>
  </conditionalFormatting>
  <conditionalFormatting sqref="B11:B71">
    <cfRule type="duplicateValues" dxfId="1312" priority="612"/>
    <cfRule type="duplicateValues" dxfId="1311" priority="613"/>
  </conditionalFormatting>
  <conditionalFormatting sqref="B124">
    <cfRule type="duplicateValues" dxfId="1310" priority="66"/>
  </conditionalFormatting>
  <conditionalFormatting sqref="B124">
    <cfRule type="duplicateValues" dxfId="1309" priority="65"/>
  </conditionalFormatting>
  <conditionalFormatting sqref="B124">
    <cfRule type="duplicateValues" dxfId="1308" priority="64"/>
  </conditionalFormatting>
  <conditionalFormatting sqref="B124">
    <cfRule type="duplicateValues" dxfId="1307" priority="62"/>
    <cfRule type="duplicateValues" dxfId="1306" priority="63"/>
  </conditionalFormatting>
  <conditionalFormatting sqref="B124">
    <cfRule type="duplicateValues" dxfId="1305" priority="61"/>
  </conditionalFormatting>
  <conditionalFormatting sqref="B124">
    <cfRule type="duplicateValues" dxfId="1304" priority="60"/>
  </conditionalFormatting>
  <conditionalFormatting sqref="B124">
    <cfRule type="duplicateValues" dxfId="1303" priority="59"/>
  </conditionalFormatting>
  <conditionalFormatting sqref="B124">
    <cfRule type="duplicateValues" dxfId="1302" priority="58"/>
  </conditionalFormatting>
  <conditionalFormatting sqref="B124">
    <cfRule type="duplicateValues" dxfId="1301" priority="57"/>
  </conditionalFormatting>
  <conditionalFormatting sqref="B124">
    <cfRule type="duplicateValues" dxfId="1300" priority="56"/>
  </conditionalFormatting>
  <conditionalFormatting sqref="B124">
    <cfRule type="duplicateValues" dxfId="1299" priority="55"/>
  </conditionalFormatting>
  <conditionalFormatting sqref="G418 G329 G1:G6 G9">
    <cfRule type="duplicateValues" dxfId="1298" priority="1748"/>
  </conditionalFormatting>
  <conditionalFormatting sqref="J8">
    <cfRule type="duplicateValues" dxfId="1297" priority="1"/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1:U859"/>
  <sheetViews>
    <sheetView showGridLines="0" topLeftCell="A67" workbookViewId="0">
      <selection activeCell="C77" sqref="C77"/>
    </sheetView>
  </sheetViews>
  <sheetFormatPr baseColWidth="10" defaultColWidth="9.140625" defaultRowHeight="15" x14ac:dyDescent="0.25"/>
  <cols>
    <col min="1" max="1" width="12.5703125" customWidth="1"/>
    <col min="2" max="2" width="9.140625" customWidth="1"/>
    <col min="3" max="3" width="13.85546875" style="7" customWidth="1"/>
    <col min="4" max="4" width="12.28515625" style="8" customWidth="1"/>
    <col min="5" max="5" width="12.5703125" style="189" customWidth="1"/>
    <col min="6" max="6" width="33.28515625" style="173" customWidth="1"/>
    <col min="7" max="7" width="11.28515625" style="170" customWidth="1"/>
    <col min="8" max="8" width="23.42578125" style="7" customWidth="1"/>
    <col min="9" max="9" width="18.28515625" style="7" customWidth="1"/>
    <col min="10" max="10" width="10.7109375" style="49" customWidth="1"/>
    <col min="11" max="11" width="14.140625" style="189" customWidth="1"/>
    <col min="12" max="12" width="9.140625" customWidth="1"/>
    <col min="22" max="16384" width="9.140625" style="12"/>
  </cols>
  <sheetData>
    <row r="1" spans="1:21" s="7" customFormat="1" x14ac:dyDescent="0.25">
      <c r="A1"/>
      <c r="D1" s="8"/>
      <c r="E1" s="186"/>
      <c r="F1" s="171"/>
      <c r="G1" s="167"/>
      <c r="K1" s="186"/>
      <c r="L1"/>
      <c r="M1"/>
      <c r="N1"/>
      <c r="O1"/>
      <c r="P1"/>
      <c r="Q1"/>
      <c r="R1"/>
      <c r="S1"/>
      <c r="T1"/>
      <c r="U1"/>
    </row>
    <row r="2" spans="1:21" s="7" customFormat="1" x14ac:dyDescent="0.25">
      <c r="A2"/>
      <c r="D2" s="8"/>
      <c r="E2" s="186"/>
      <c r="F2" s="171"/>
      <c r="G2" s="167"/>
      <c r="K2" s="186"/>
      <c r="L2"/>
      <c r="M2"/>
      <c r="N2"/>
      <c r="O2"/>
      <c r="P2"/>
      <c r="Q2"/>
      <c r="R2"/>
      <c r="S2"/>
      <c r="T2"/>
      <c r="U2"/>
    </row>
    <row r="3" spans="1:21" s="7" customFormat="1" x14ac:dyDescent="0.25">
      <c r="A3"/>
      <c r="D3" s="8"/>
      <c r="E3" s="186"/>
      <c r="F3" s="171"/>
      <c r="G3" s="167"/>
      <c r="K3" s="186"/>
      <c r="L3"/>
      <c r="M3"/>
      <c r="N3"/>
      <c r="O3"/>
      <c r="P3"/>
      <c r="Q3"/>
      <c r="R3"/>
      <c r="S3"/>
      <c r="T3"/>
      <c r="U3"/>
    </row>
    <row r="4" spans="1:21" s="7" customFormat="1" x14ac:dyDescent="0.25">
      <c r="A4"/>
      <c r="D4" s="8"/>
      <c r="E4" s="186"/>
      <c r="F4" s="171"/>
      <c r="G4" s="167"/>
      <c r="K4" s="186"/>
      <c r="L4"/>
      <c r="M4"/>
      <c r="N4"/>
      <c r="O4"/>
      <c r="P4"/>
      <c r="Q4"/>
      <c r="R4"/>
      <c r="S4"/>
      <c r="T4"/>
      <c r="U4"/>
    </row>
    <row r="5" spans="1:21" s="7" customFormat="1" x14ac:dyDescent="0.25">
      <c r="A5"/>
      <c r="B5" s="717" t="s">
        <v>7961</v>
      </c>
      <c r="C5" s="717"/>
      <c r="D5" s="717"/>
      <c r="E5" s="717"/>
      <c r="F5" s="717"/>
      <c r="G5" s="717"/>
      <c r="H5" s="717"/>
      <c r="I5" s="717"/>
      <c r="J5" s="717"/>
      <c r="K5" s="717"/>
      <c r="L5"/>
      <c r="M5"/>
      <c r="N5"/>
      <c r="O5"/>
      <c r="P5"/>
      <c r="Q5"/>
      <c r="R5"/>
      <c r="S5"/>
      <c r="T5"/>
      <c r="U5"/>
    </row>
    <row r="6" spans="1:21" s="7" customFormat="1" x14ac:dyDescent="0.25">
      <c r="A6"/>
      <c r="B6" s="718" t="s">
        <v>7823</v>
      </c>
      <c r="C6" s="718"/>
      <c r="D6" s="718"/>
      <c r="E6" s="718"/>
      <c r="F6" s="718"/>
      <c r="G6" s="718"/>
      <c r="H6" s="718"/>
      <c r="I6" s="718"/>
      <c r="J6" s="718"/>
      <c r="K6" s="718"/>
      <c r="L6"/>
      <c r="M6"/>
      <c r="N6"/>
      <c r="O6"/>
      <c r="P6"/>
      <c r="Q6"/>
      <c r="R6"/>
      <c r="S6"/>
      <c r="T6"/>
      <c r="U6"/>
    </row>
    <row r="7" spans="1:21" s="7" customFormat="1" ht="12.75" customHeight="1" x14ac:dyDescent="0.25">
      <c r="A7"/>
      <c r="B7" s="719" t="s">
        <v>8006</v>
      </c>
      <c r="C7" s="719"/>
      <c r="D7" s="719"/>
      <c r="E7" s="719"/>
      <c r="F7" s="719"/>
      <c r="G7" s="719"/>
      <c r="H7" s="719"/>
      <c r="I7" s="719"/>
      <c r="J7" s="719"/>
      <c r="K7" s="719"/>
      <c r="L7"/>
      <c r="M7"/>
      <c r="N7"/>
      <c r="O7"/>
      <c r="P7"/>
      <c r="Q7"/>
      <c r="R7"/>
      <c r="S7"/>
      <c r="T7"/>
      <c r="U7"/>
    </row>
    <row r="8" spans="1:21" s="7" customFormat="1" ht="21" x14ac:dyDescent="0.35">
      <c r="A8"/>
      <c r="B8" s="726" t="s">
        <v>8007</v>
      </c>
      <c r="C8" s="726"/>
      <c r="D8" s="726"/>
      <c r="E8" s="726"/>
      <c r="F8" s="726"/>
      <c r="G8" s="726"/>
      <c r="H8" s="726"/>
      <c r="I8" s="726"/>
      <c r="J8" s="726"/>
      <c r="K8" s="726"/>
      <c r="L8"/>
      <c r="M8"/>
      <c r="N8"/>
      <c r="O8"/>
      <c r="P8"/>
      <c r="Q8"/>
      <c r="R8"/>
      <c r="S8"/>
      <c r="T8"/>
      <c r="U8"/>
    </row>
    <row r="9" spans="1:21" s="7" customFormat="1" ht="18.75" x14ac:dyDescent="0.3">
      <c r="A9"/>
      <c r="B9" s="727" t="s">
        <v>8009</v>
      </c>
      <c r="C9" s="727"/>
      <c r="D9" s="727"/>
      <c r="E9" s="727"/>
      <c r="F9" s="727"/>
      <c r="G9" s="727"/>
      <c r="H9" s="727"/>
      <c r="I9" s="727"/>
      <c r="J9" s="727"/>
      <c r="K9" s="727"/>
      <c r="L9"/>
      <c r="M9"/>
      <c r="N9"/>
      <c r="O9"/>
      <c r="P9"/>
      <c r="Q9"/>
      <c r="R9"/>
      <c r="S9"/>
      <c r="T9"/>
      <c r="U9"/>
    </row>
    <row r="10" spans="1:21" s="7" customFormat="1" ht="21.75" thickBot="1" x14ac:dyDescent="0.4">
      <c r="A10"/>
      <c r="B10"/>
      <c r="C10" s="206"/>
      <c r="D10" s="180"/>
      <c r="E10" s="187"/>
      <c r="F10" s="172"/>
      <c r="G10" s="168"/>
      <c r="H10" s="181"/>
      <c r="I10" s="181"/>
      <c r="J10" s="164"/>
      <c r="K10" s="187"/>
      <c r="L10"/>
      <c r="M10"/>
      <c r="N10"/>
      <c r="O10"/>
      <c r="P10"/>
      <c r="Q10"/>
      <c r="R10"/>
      <c r="S10"/>
      <c r="T10"/>
      <c r="U10"/>
    </row>
    <row r="11" spans="1:21" s="7" customFormat="1" ht="17.25" customHeight="1" thickBot="1" x14ac:dyDescent="0.4">
      <c r="A11"/>
      <c r="B11"/>
      <c r="C11" s="731" t="s">
        <v>7959</v>
      </c>
      <c r="D11" s="732"/>
      <c r="E11" s="732"/>
      <c r="F11" s="733"/>
      <c r="G11" s="265">
        <f>+G12+G13</f>
        <v>61</v>
      </c>
      <c r="H11" s="181"/>
      <c r="I11" s="181"/>
      <c r="J11" s="164"/>
      <c r="K11" s="187"/>
      <c r="L11"/>
      <c r="M11"/>
      <c r="N11"/>
      <c r="O11"/>
      <c r="P11"/>
      <c r="Q11"/>
      <c r="R11"/>
      <c r="S11"/>
      <c r="T11"/>
      <c r="U11"/>
    </row>
    <row r="12" spans="1:21" s="7" customFormat="1" ht="17.25" customHeight="1" thickBot="1" x14ac:dyDescent="0.4">
      <c r="A12"/>
      <c r="B12"/>
      <c r="C12" s="734" t="s">
        <v>7971</v>
      </c>
      <c r="D12" s="735"/>
      <c r="E12" s="735"/>
      <c r="F12" s="736"/>
      <c r="G12" s="266">
        <f>COUNT(E32,E44,E68,E78,E88,E119,E134,E152,E169,E186,E219,E235,E246,E261,E276,E288,E297,E308,E321,E333,E346,E357,E367,E378,E388,E398,E406,E413,E425,E436,E447,E461,E474,E494,E520,E533,E561,E574,E591,E622,E649,#REF!)</f>
        <v>41</v>
      </c>
      <c r="H12" s="181"/>
      <c r="I12" s="181"/>
      <c r="J12" s="164"/>
      <c r="K12" s="187"/>
      <c r="L12"/>
      <c r="M12"/>
      <c r="N12"/>
      <c r="O12"/>
      <c r="P12"/>
      <c r="Q12"/>
      <c r="R12"/>
      <c r="S12"/>
      <c r="T12"/>
      <c r="U12"/>
    </row>
    <row r="13" spans="1:21" s="7" customFormat="1" ht="17.25" customHeight="1" thickBot="1" x14ac:dyDescent="0.4">
      <c r="A13"/>
      <c r="B13"/>
      <c r="C13" s="734" t="s">
        <v>7970</v>
      </c>
      <c r="D13" s="735"/>
      <c r="E13" s="735"/>
      <c r="F13" s="736"/>
      <c r="G13" s="266">
        <f>+COUNT(E660,E665,E671,E678,E686,E700,E712,E719,E726,E737,E749,E758,E767,E783,E794,E801,E808,E831,E846,E858)</f>
        <v>20</v>
      </c>
      <c r="H13" s="181"/>
      <c r="I13" s="181"/>
      <c r="J13" s="164"/>
      <c r="K13" s="187"/>
      <c r="L13"/>
      <c r="M13"/>
      <c r="N13"/>
      <c r="O13"/>
      <c r="P13"/>
      <c r="Q13"/>
      <c r="R13"/>
      <c r="S13"/>
      <c r="T13"/>
      <c r="U13"/>
    </row>
    <row r="14" spans="1:21" s="7" customFormat="1" ht="17.25" customHeight="1" thickBot="1" x14ac:dyDescent="0.4">
      <c r="A14"/>
      <c r="B14"/>
      <c r="C14" s="737" t="s">
        <v>7960</v>
      </c>
      <c r="D14" s="738"/>
      <c r="E14" s="738"/>
      <c r="F14" s="739"/>
      <c r="G14" s="267">
        <f>+G15+G16</f>
        <v>591</v>
      </c>
      <c r="H14" s="183"/>
      <c r="I14" s="181"/>
      <c r="J14" s="164"/>
      <c r="K14" s="187"/>
      <c r="L14"/>
      <c r="M14"/>
      <c r="N14"/>
      <c r="O14"/>
      <c r="P14"/>
      <c r="Q14"/>
      <c r="R14"/>
      <c r="S14"/>
      <c r="T14"/>
      <c r="U14"/>
    </row>
    <row r="15" spans="1:21" s="7" customFormat="1" ht="17.25" customHeight="1" thickBot="1" x14ac:dyDescent="0.4">
      <c r="A15"/>
      <c r="B15"/>
      <c r="C15" s="734" t="s">
        <v>7966</v>
      </c>
      <c r="D15" s="735"/>
      <c r="E15" s="735"/>
      <c r="F15" s="736"/>
      <c r="G15" s="266">
        <f>E32+E44+E68+E78+E88+E119+E134+E152+E169+E186+E219+E235+E246+E261+E276+E288+E297+E308+E321+E333+E346+E357+E367+E378+E388+E398+E406+E413+E425+E436+E447+E461+E474+E494+E520+E533+E561+E574+E591+E622+E649</f>
        <v>464</v>
      </c>
      <c r="H15" s="181"/>
      <c r="I15" s="181"/>
      <c r="J15" s="164"/>
      <c r="K15" s="187"/>
      <c r="L15"/>
      <c r="M15"/>
      <c r="N15"/>
      <c r="O15"/>
      <c r="P15"/>
      <c r="Q15"/>
      <c r="R15"/>
      <c r="S15"/>
      <c r="T15"/>
      <c r="U15"/>
    </row>
    <row r="16" spans="1:21" s="7" customFormat="1" ht="17.25" customHeight="1" thickBot="1" x14ac:dyDescent="0.4">
      <c r="A16"/>
      <c r="B16"/>
      <c r="C16" s="734" t="s">
        <v>7967</v>
      </c>
      <c r="D16" s="735"/>
      <c r="E16" s="735"/>
      <c r="F16" s="736"/>
      <c r="G16" s="268">
        <f>E660+E665+E671+E678+E686+E700+E712+E719+E726+E737+E749+E758+E767+E783+E794+E801+E808+E831+E846+E858</f>
        <v>127</v>
      </c>
      <c r="J16" s="164"/>
      <c r="K16" s="187"/>
      <c r="L16"/>
      <c r="M16"/>
      <c r="N16"/>
      <c r="O16"/>
      <c r="P16"/>
      <c r="Q16"/>
      <c r="R16"/>
      <c r="S16"/>
      <c r="T16"/>
      <c r="U16"/>
    </row>
    <row r="17" spans="1:21" s="7" customFormat="1" ht="17.25" customHeight="1" thickBot="1" x14ac:dyDescent="0.4">
      <c r="A17"/>
      <c r="B17"/>
      <c r="C17" s="728" t="s">
        <v>7824</v>
      </c>
      <c r="D17" s="729"/>
      <c r="E17" s="729"/>
      <c r="F17" s="730"/>
      <c r="G17" s="269">
        <f>+G18+G19</f>
        <v>319794</v>
      </c>
      <c r="J17" s="164"/>
      <c r="K17" s="187"/>
      <c r="L17"/>
      <c r="M17"/>
      <c r="N17"/>
      <c r="O17"/>
      <c r="P17"/>
      <c r="Q17"/>
      <c r="R17"/>
      <c r="S17"/>
      <c r="T17"/>
      <c r="U17"/>
    </row>
    <row r="18" spans="1:21" s="7" customFormat="1" ht="17.25" customHeight="1" thickBot="1" x14ac:dyDescent="0.4">
      <c r="A18"/>
      <c r="B18"/>
      <c r="C18" s="721" t="s">
        <v>7969</v>
      </c>
      <c r="D18" s="722"/>
      <c r="E18" s="722"/>
      <c r="F18" s="723"/>
      <c r="G18" s="270">
        <f>G32+G44+G68+G78+G88+G119+G134+G152+G169+G186+G219+G235+G246+G261+G276+G288+G297+G308+G321+G333+G346+G357+G367+G378+G388+G398+G406+G413+G425+G436+G447+G461+G474+G494+G520+G533+G561+G574+G591+G622+G649</f>
        <v>259699</v>
      </c>
      <c r="J18" s="164"/>
      <c r="K18" s="187"/>
      <c r="L18"/>
      <c r="M18"/>
      <c r="N18"/>
      <c r="O18"/>
      <c r="P18"/>
      <c r="Q18"/>
      <c r="R18"/>
      <c r="S18"/>
      <c r="T18"/>
      <c r="U18"/>
    </row>
    <row r="19" spans="1:21" s="7" customFormat="1" ht="16.5" thickBot="1" x14ac:dyDescent="0.3">
      <c r="A19"/>
      <c r="B19"/>
      <c r="C19" s="721" t="s">
        <v>7968</v>
      </c>
      <c r="D19" s="722"/>
      <c r="E19" s="722"/>
      <c r="F19" s="723"/>
      <c r="G19" s="270">
        <f>G660+G665+G671+G678+G686+G700+G712+G719+G726+G737+G749+G758+G767+G783+G794+G801+G808+G831+G846+G858</f>
        <v>60095</v>
      </c>
      <c r="K19" s="186"/>
      <c r="L19"/>
      <c r="M19"/>
      <c r="N19"/>
      <c r="O19"/>
      <c r="P19"/>
      <c r="Q19"/>
      <c r="R19"/>
      <c r="S19"/>
      <c r="T19"/>
      <c r="U19"/>
    </row>
    <row r="20" spans="1:21" s="7" customFormat="1" ht="31.5" customHeight="1" x14ac:dyDescent="0.25">
      <c r="A20"/>
      <c r="B20"/>
      <c r="D20" s="8"/>
      <c r="E20" s="186"/>
      <c r="F20" s="171"/>
      <c r="G20" s="167"/>
      <c r="K20" s="186"/>
      <c r="L20"/>
      <c r="M20"/>
      <c r="N20"/>
      <c r="O20"/>
      <c r="P20"/>
      <c r="Q20"/>
      <c r="R20"/>
      <c r="S20"/>
      <c r="T20"/>
      <c r="U20"/>
    </row>
    <row r="21" spans="1:21" s="7" customFormat="1" ht="31.5" customHeight="1" x14ac:dyDescent="0.25">
      <c r="A21"/>
      <c r="B21"/>
      <c r="C21" s="724" t="s">
        <v>7963</v>
      </c>
      <c r="D21" s="724"/>
      <c r="E21" s="724"/>
      <c r="F21" s="724"/>
      <c r="G21" s="724"/>
      <c r="H21" s="724"/>
      <c r="I21" s="724"/>
      <c r="J21" s="724"/>
      <c r="K21" s="724"/>
      <c r="L21"/>
      <c r="M21"/>
      <c r="N21"/>
      <c r="O21"/>
      <c r="P21"/>
      <c r="Q21"/>
      <c r="R21"/>
      <c r="S21"/>
      <c r="T21"/>
      <c r="U21"/>
    </row>
    <row r="22" spans="1:21" s="7" customFormat="1" ht="31.5" customHeight="1" x14ac:dyDescent="0.25">
      <c r="A22"/>
      <c r="B22"/>
      <c r="D22" s="8"/>
      <c r="E22" s="186"/>
      <c r="F22" s="171"/>
      <c r="G22" s="167"/>
      <c r="K22" s="186"/>
      <c r="L22"/>
      <c r="M22"/>
      <c r="N22"/>
      <c r="O22"/>
      <c r="P22"/>
      <c r="Q22"/>
      <c r="R22"/>
      <c r="S22"/>
      <c r="T22"/>
      <c r="U22"/>
    </row>
    <row r="23" spans="1:21" s="7" customFormat="1" ht="31.5" customHeight="1" x14ac:dyDescent="0.25">
      <c r="A23"/>
      <c r="B23"/>
      <c r="C23" s="235" t="s">
        <v>8</v>
      </c>
      <c r="D23" s="235" t="s">
        <v>7</v>
      </c>
      <c r="E23" s="236" t="s">
        <v>6</v>
      </c>
      <c r="F23" s="235" t="s">
        <v>5</v>
      </c>
      <c r="G23" s="237" t="s">
        <v>4</v>
      </c>
      <c r="H23" s="238" t="s">
        <v>3</v>
      </c>
      <c r="I23" s="239" t="s">
        <v>2</v>
      </c>
      <c r="J23" s="235" t="s">
        <v>1</v>
      </c>
      <c r="K23" s="236" t="s">
        <v>0</v>
      </c>
      <c r="L23"/>
      <c r="M23"/>
      <c r="N23"/>
      <c r="O23"/>
      <c r="P23"/>
      <c r="Q23"/>
      <c r="R23"/>
      <c r="S23"/>
      <c r="T23"/>
      <c r="U23"/>
    </row>
    <row r="24" spans="1:21" s="7" customFormat="1" ht="30.75" customHeight="1" x14ac:dyDescent="0.25">
      <c r="A24"/>
      <c r="B24"/>
      <c r="C24" s="312" t="s">
        <v>4493</v>
      </c>
      <c r="D24" s="15" t="s">
        <v>7988</v>
      </c>
      <c r="E24" s="313" t="s">
        <v>4502</v>
      </c>
      <c r="F24" s="227" t="s">
        <v>4498</v>
      </c>
      <c r="G24" s="174">
        <v>684</v>
      </c>
      <c r="H24" s="14" t="s">
        <v>18</v>
      </c>
      <c r="I24" s="14" t="s">
        <v>4427</v>
      </c>
      <c r="J24" s="14" t="s">
        <v>14</v>
      </c>
      <c r="K24" s="314" t="s">
        <v>4425</v>
      </c>
      <c r="L24"/>
      <c r="M24"/>
      <c r="N24"/>
      <c r="O24"/>
      <c r="P24"/>
      <c r="Q24"/>
      <c r="R24"/>
      <c r="S24"/>
      <c r="T24"/>
      <c r="U24"/>
    </row>
    <row r="25" spans="1:21" s="7" customFormat="1" ht="30.75" customHeight="1" x14ac:dyDescent="0.25">
      <c r="A25"/>
      <c r="B25"/>
      <c r="C25" s="312" t="s">
        <v>4493</v>
      </c>
      <c r="D25" s="15" t="s">
        <v>7988</v>
      </c>
      <c r="E25" s="313" t="s">
        <v>4496</v>
      </c>
      <c r="F25" s="227" t="s">
        <v>4497</v>
      </c>
      <c r="G25" s="174">
        <v>585</v>
      </c>
      <c r="H25" s="14" t="s">
        <v>18</v>
      </c>
      <c r="I25" s="14" t="s">
        <v>4427</v>
      </c>
      <c r="J25" s="14" t="s">
        <v>14</v>
      </c>
      <c r="K25" s="314" t="s">
        <v>4425</v>
      </c>
      <c r="L25"/>
      <c r="M25"/>
      <c r="N25"/>
      <c r="O25"/>
      <c r="P25"/>
      <c r="Q25"/>
      <c r="R25"/>
      <c r="S25"/>
      <c r="T25"/>
      <c r="U25"/>
    </row>
    <row r="26" spans="1:21" s="7" customFormat="1" ht="30.75" customHeight="1" x14ac:dyDescent="0.25">
      <c r="A26"/>
      <c r="B26"/>
      <c r="C26" s="312" t="s">
        <v>4493</v>
      </c>
      <c r="D26" s="15" t="s">
        <v>7988</v>
      </c>
      <c r="E26" s="313" t="s">
        <v>4499</v>
      </c>
      <c r="F26" s="227" t="s">
        <v>8023</v>
      </c>
      <c r="G26" s="174">
        <v>338</v>
      </c>
      <c r="H26" s="14" t="s">
        <v>18</v>
      </c>
      <c r="I26" s="14" t="s">
        <v>4427</v>
      </c>
      <c r="J26" s="14" t="s">
        <v>14</v>
      </c>
      <c r="K26" s="314" t="s">
        <v>4425</v>
      </c>
      <c r="L26"/>
      <c r="M26"/>
      <c r="N26"/>
      <c r="O26"/>
      <c r="P26"/>
      <c r="Q26"/>
      <c r="R26"/>
      <c r="S26"/>
      <c r="T26"/>
      <c r="U26"/>
    </row>
    <row r="27" spans="1:21" s="7" customFormat="1" ht="30.75" customHeight="1" x14ac:dyDescent="0.25">
      <c r="A27"/>
      <c r="B27"/>
      <c r="C27" s="312" t="s">
        <v>4493</v>
      </c>
      <c r="D27" s="15" t="s">
        <v>7988</v>
      </c>
      <c r="E27" s="313" t="s">
        <v>4505</v>
      </c>
      <c r="F27" s="227" t="s">
        <v>4506</v>
      </c>
      <c r="G27" s="174">
        <v>226</v>
      </c>
      <c r="H27" s="14" t="s">
        <v>18</v>
      </c>
      <c r="I27" s="14" t="s">
        <v>4427</v>
      </c>
      <c r="J27" s="14" t="s">
        <v>14</v>
      </c>
      <c r="K27" s="314" t="s">
        <v>4425</v>
      </c>
      <c r="L27"/>
      <c r="M27"/>
      <c r="N27"/>
      <c r="O27"/>
      <c r="P27"/>
      <c r="Q27"/>
      <c r="R27"/>
      <c r="S27"/>
      <c r="T27"/>
      <c r="U27"/>
    </row>
    <row r="28" spans="1:21" s="7" customFormat="1" ht="30.75" customHeight="1" x14ac:dyDescent="0.25">
      <c r="A28"/>
      <c r="B28"/>
      <c r="C28" s="312" t="s">
        <v>4493</v>
      </c>
      <c r="D28" s="15" t="s">
        <v>7988</v>
      </c>
      <c r="E28" s="313" t="s">
        <v>4494</v>
      </c>
      <c r="F28" s="227" t="s">
        <v>4495</v>
      </c>
      <c r="G28" s="174">
        <v>589</v>
      </c>
      <c r="H28" s="14" t="s">
        <v>18</v>
      </c>
      <c r="I28" s="14" t="s">
        <v>4427</v>
      </c>
      <c r="J28" s="14" t="s">
        <v>14</v>
      </c>
      <c r="K28" s="314" t="s">
        <v>4425</v>
      </c>
      <c r="L28"/>
      <c r="M28"/>
      <c r="N28"/>
      <c r="O28"/>
      <c r="P28"/>
      <c r="Q28"/>
      <c r="R28"/>
      <c r="S28"/>
      <c r="T28"/>
      <c r="U28"/>
    </row>
    <row r="29" spans="1:21" s="7" customFormat="1" ht="30.75" customHeight="1" x14ac:dyDescent="0.25">
      <c r="A29"/>
      <c r="B29"/>
      <c r="C29" s="312" t="s">
        <v>4493</v>
      </c>
      <c r="D29" s="15" t="s">
        <v>7988</v>
      </c>
      <c r="E29" s="313" t="s">
        <v>4500</v>
      </c>
      <c r="F29" s="227" t="s">
        <v>4501</v>
      </c>
      <c r="G29" s="174">
        <v>344</v>
      </c>
      <c r="H29" s="14" t="s">
        <v>18</v>
      </c>
      <c r="I29" s="14" t="s">
        <v>4427</v>
      </c>
      <c r="J29" s="14" t="s">
        <v>14</v>
      </c>
      <c r="K29" s="314" t="s">
        <v>4425</v>
      </c>
      <c r="L29"/>
      <c r="M29"/>
      <c r="N29"/>
      <c r="O29"/>
      <c r="P29"/>
      <c r="Q29"/>
      <c r="R29"/>
      <c r="S29"/>
      <c r="T29"/>
      <c r="U29"/>
    </row>
    <row r="30" spans="1:21" s="7" customFormat="1" ht="30.75" customHeight="1" x14ac:dyDescent="0.25">
      <c r="A30"/>
      <c r="B30"/>
      <c r="C30" s="312" t="s">
        <v>4493</v>
      </c>
      <c r="D30" s="15" t="s">
        <v>7988</v>
      </c>
      <c r="E30" s="313" t="s">
        <v>4492</v>
      </c>
      <c r="F30" s="227" t="s">
        <v>8024</v>
      </c>
      <c r="G30" s="174">
        <v>83</v>
      </c>
      <c r="H30" s="14" t="s">
        <v>18</v>
      </c>
      <c r="I30" s="14" t="s">
        <v>4427</v>
      </c>
      <c r="J30" s="14" t="s">
        <v>14</v>
      </c>
      <c r="K30" s="314" t="s">
        <v>4425</v>
      </c>
      <c r="L30"/>
      <c r="M30"/>
      <c r="N30"/>
      <c r="O30"/>
      <c r="P30"/>
      <c r="Q30"/>
      <c r="R30"/>
      <c r="S30"/>
      <c r="T30"/>
      <c r="U30"/>
    </row>
    <row r="31" spans="1:21" s="7" customFormat="1" ht="30.75" customHeight="1" thickBot="1" x14ac:dyDescent="0.3">
      <c r="A31"/>
      <c r="B31"/>
      <c r="C31" s="312" t="s">
        <v>4493</v>
      </c>
      <c r="D31" s="15" t="s">
        <v>7988</v>
      </c>
      <c r="E31" s="313" t="s">
        <v>4503</v>
      </c>
      <c r="F31" s="227" t="s">
        <v>4504</v>
      </c>
      <c r="G31" s="174">
        <v>30</v>
      </c>
      <c r="H31" s="14" t="s">
        <v>18</v>
      </c>
      <c r="I31" s="14" t="s">
        <v>4427</v>
      </c>
      <c r="J31" s="14" t="s">
        <v>14</v>
      </c>
      <c r="K31" s="314" t="s">
        <v>4425</v>
      </c>
      <c r="L31"/>
      <c r="M31"/>
      <c r="N31"/>
      <c r="O31"/>
      <c r="P31"/>
      <c r="Q31"/>
      <c r="R31"/>
      <c r="S31"/>
      <c r="T31"/>
      <c r="U31"/>
    </row>
    <row r="32" spans="1:21" s="7" customFormat="1" ht="31.5" customHeight="1" x14ac:dyDescent="0.25">
      <c r="A32"/>
      <c r="B32"/>
      <c r="C32" s="315" t="s">
        <v>4493</v>
      </c>
      <c r="D32" s="316" t="s">
        <v>7825</v>
      </c>
      <c r="E32" s="317">
        <f>+COUNTA(E24:E31)</f>
        <v>8</v>
      </c>
      <c r="F32" s="318" t="s">
        <v>7826</v>
      </c>
      <c r="G32" s="319">
        <f>SUM(G24:G31)</f>
        <v>2879</v>
      </c>
      <c r="H32" s="320"/>
      <c r="I32" s="321"/>
      <c r="J32" s="321"/>
      <c r="K32" s="322"/>
      <c r="L32"/>
      <c r="M32"/>
      <c r="N32"/>
      <c r="O32"/>
      <c r="P32"/>
      <c r="Q32"/>
      <c r="R32"/>
      <c r="S32"/>
      <c r="T32"/>
      <c r="U32"/>
    </row>
    <row r="33" spans="1:21" s="7" customFormat="1" ht="31.5" customHeight="1" x14ac:dyDescent="0.25">
      <c r="A33"/>
      <c r="B33"/>
      <c r="D33" s="13"/>
      <c r="E33" s="188"/>
      <c r="F33" s="228"/>
      <c r="G33" s="174"/>
      <c r="H33" s="14"/>
      <c r="I33" s="1"/>
      <c r="J33" s="1"/>
      <c r="K33" s="188"/>
      <c r="L33"/>
      <c r="M33"/>
      <c r="N33"/>
      <c r="O33"/>
      <c r="P33"/>
      <c r="Q33"/>
      <c r="R33"/>
      <c r="S33"/>
      <c r="T33"/>
      <c r="U33"/>
    </row>
    <row r="34" spans="1:21" s="7" customFormat="1" ht="31.5" customHeight="1" x14ac:dyDescent="0.25">
      <c r="A34"/>
      <c r="B34"/>
      <c r="D34" s="13"/>
      <c r="E34" s="188"/>
      <c r="F34" s="228"/>
      <c r="G34" s="174"/>
      <c r="H34" s="14"/>
      <c r="I34" s="1"/>
      <c r="J34" s="1"/>
      <c r="K34" s="188"/>
      <c r="L34"/>
      <c r="M34"/>
      <c r="N34"/>
      <c r="O34"/>
      <c r="P34"/>
      <c r="Q34"/>
      <c r="R34"/>
      <c r="S34"/>
      <c r="T34"/>
      <c r="U34"/>
    </row>
    <row r="35" spans="1:21" s="7" customFormat="1" ht="31.5" customHeight="1" x14ac:dyDescent="0.25">
      <c r="A35"/>
      <c r="B35"/>
      <c r="C35" s="235" t="s">
        <v>8</v>
      </c>
      <c r="D35" s="235" t="s">
        <v>7</v>
      </c>
      <c r="E35" s="236" t="s">
        <v>6</v>
      </c>
      <c r="F35" s="235" t="s">
        <v>5</v>
      </c>
      <c r="G35" s="237" t="s">
        <v>4</v>
      </c>
      <c r="H35" s="238" t="s">
        <v>3</v>
      </c>
      <c r="I35" s="239" t="s">
        <v>2</v>
      </c>
      <c r="J35" s="235" t="s">
        <v>1</v>
      </c>
      <c r="K35" s="236" t="s">
        <v>0</v>
      </c>
      <c r="L35"/>
      <c r="M35"/>
      <c r="N35"/>
      <c r="O35"/>
      <c r="P35"/>
      <c r="Q35"/>
      <c r="R35"/>
      <c r="S35"/>
      <c r="T35"/>
      <c r="U35"/>
    </row>
    <row r="36" spans="1:21" s="7" customFormat="1" ht="30.75" customHeight="1" x14ac:dyDescent="0.25">
      <c r="A36"/>
      <c r="B36"/>
      <c r="C36" s="323" t="s">
        <v>4508</v>
      </c>
      <c r="D36" s="279" t="s">
        <v>7988</v>
      </c>
      <c r="E36" s="219" t="s">
        <v>4512</v>
      </c>
      <c r="F36" s="279" t="s">
        <v>4513</v>
      </c>
      <c r="G36" s="280">
        <v>1838</v>
      </c>
      <c r="H36" s="273" t="s">
        <v>18</v>
      </c>
      <c r="I36" s="41" t="s">
        <v>4427</v>
      </c>
      <c r="J36" s="41" t="s">
        <v>14</v>
      </c>
      <c r="K36" s="324" t="s">
        <v>4425</v>
      </c>
      <c r="L36"/>
      <c r="M36"/>
      <c r="N36"/>
      <c r="O36"/>
      <c r="P36"/>
      <c r="Q36"/>
      <c r="R36"/>
      <c r="S36"/>
      <c r="T36"/>
      <c r="U36"/>
    </row>
    <row r="37" spans="1:21" s="7" customFormat="1" ht="30.75" customHeight="1" x14ac:dyDescent="0.25">
      <c r="A37"/>
      <c r="B37"/>
      <c r="C37" s="323" t="s">
        <v>4508</v>
      </c>
      <c r="D37" s="279" t="s">
        <v>7988</v>
      </c>
      <c r="E37" s="219" t="s">
        <v>4510</v>
      </c>
      <c r="F37" s="279" t="s">
        <v>8025</v>
      </c>
      <c r="G37" s="273">
        <v>1515</v>
      </c>
      <c r="H37" s="273" t="s">
        <v>18</v>
      </c>
      <c r="I37" s="41" t="s">
        <v>4427</v>
      </c>
      <c r="J37" s="41" t="s">
        <v>14</v>
      </c>
      <c r="K37" s="324" t="s">
        <v>4425</v>
      </c>
      <c r="L37"/>
      <c r="M37"/>
      <c r="N37"/>
      <c r="O37"/>
      <c r="P37"/>
      <c r="Q37"/>
      <c r="R37"/>
      <c r="S37"/>
      <c r="T37"/>
      <c r="U37"/>
    </row>
    <row r="38" spans="1:21" s="7" customFormat="1" ht="30.75" customHeight="1" x14ac:dyDescent="0.25">
      <c r="A38"/>
      <c r="B38"/>
      <c r="C38" s="323" t="s">
        <v>4508</v>
      </c>
      <c r="D38" s="279" t="s">
        <v>7988</v>
      </c>
      <c r="E38" s="219" t="s">
        <v>4507</v>
      </c>
      <c r="F38" s="279" t="s">
        <v>8026</v>
      </c>
      <c r="G38" s="273">
        <v>1016</v>
      </c>
      <c r="H38" s="273" t="s">
        <v>18</v>
      </c>
      <c r="I38" s="41" t="s">
        <v>4427</v>
      </c>
      <c r="J38" s="41" t="s">
        <v>14</v>
      </c>
      <c r="K38" s="324" t="s">
        <v>4425</v>
      </c>
      <c r="L38"/>
      <c r="M38"/>
      <c r="N38"/>
      <c r="O38"/>
      <c r="P38"/>
      <c r="Q38"/>
      <c r="R38"/>
      <c r="S38"/>
      <c r="T38"/>
      <c r="U38"/>
    </row>
    <row r="39" spans="1:21" s="7" customFormat="1" ht="30.75" customHeight="1" x14ac:dyDescent="0.25">
      <c r="A39"/>
      <c r="B39"/>
      <c r="C39" s="323" t="s">
        <v>4508</v>
      </c>
      <c r="D39" s="279" t="s">
        <v>7988</v>
      </c>
      <c r="E39" s="219" t="s">
        <v>4515</v>
      </c>
      <c r="F39" s="279" t="s">
        <v>4516</v>
      </c>
      <c r="G39" s="273">
        <v>1023</v>
      </c>
      <c r="H39" s="273" t="s">
        <v>18</v>
      </c>
      <c r="I39" s="41" t="s">
        <v>4427</v>
      </c>
      <c r="J39" s="41" t="s">
        <v>14</v>
      </c>
      <c r="K39" s="324" t="s">
        <v>4425</v>
      </c>
      <c r="L39"/>
      <c r="M39"/>
      <c r="N39"/>
      <c r="O39"/>
      <c r="P39"/>
      <c r="Q39"/>
      <c r="R39"/>
      <c r="S39"/>
      <c r="T39"/>
      <c r="U39"/>
    </row>
    <row r="40" spans="1:21" s="7" customFormat="1" ht="30.75" customHeight="1" x14ac:dyDescent="0.25">
      <c r="A40"/>
      <c r="B40"/>
      <c r="C40" s="323" t="s">
        <v>4508</v>
      </c>
      <c r="D40" s="279" t="s">
        <v>7988</v>
      </c>
      <c r="E40" s="219" t="s">
        <v>4511</v>
      </c>
      <c r="F40" s="279" t="s">
        <v>8027</v>
      </c>
      <c r="G40" s="273">
        <v>588</v>
      </c>
      <c r="H40" s="273" t="s">
        <v>18</v>
      </c>
      <c r="I40" s="41" t="s">
        <v>4427</v>
      </c>
      <c r="J40" s="41" t="s">
        <v>14</v>
      </c>
      <c r="K40" s="324" t="s">
        <v>4425</v>
      </c>
      <c r="L40"/>
      <c r="M40"/>
      <c r="N40"/>
      <c r="O40"/>
      <c r="P40"/>
      <c r="Q40"/>
      <c r="R40"/>
      <c r="S40"/>
      <c r="T40"/>
      <c r="U40"/>
    </row>
    <row r="41" spans="1:21" s="7" customFormat="1" ht="30.75" customHeight="1" x14ac:dyDescent="0.25">
      <c r="A41"/>
      <c r="B41"/>
      <c r="C41" s="323" t="s">
        <v>4508</v>
      </c>
      <c r="D41" s="279" t="s">
        <v>7988</v>
      </c>
      <c r="E41" s="219" t="s">
        <v>4514</v>
      </c>
      <c r="F41" s="279" t="s">
        <v>8028</v>
      </c>
      <c r="G41" s="273">
        <v>288</v>
      </c>
      <c r="H41" s="273" t="s">
        <v>18</v>
      </c>
      <c r="I41" s="41" t="s">
        <v>4427</v>
      </c>
      <c r="J41" s="41" t="s">
        <v>14</v>
      </c>
      <c r="K41" s="324" t="s">
        <v>4425</v>
      </c>
      <c r="L41"/>
      <c r="M41"/>
      <c r="N41"/>
      <c r="O41"/>
      <c r="P41"/>
      <c r="Q41"/>
      <c r="R41"/>
      <c r="S41"/>
      <c r="T41"/>
      <c r="U41"/>
    </row>
    <row r="42" spans="1:21" s="7" customFormat="1" ht="30.75" customHeight="1" x14ac:dyDescent="0.25">
      <c r="A42" s="166"/>
      <c r="B42" s="166"/>
      <c r="C42" s="323" t="s">
        <v>4508</v>
      </c>
      <c r="D42" s="279" t="s">
        <v>7988</v>
      </c>
      <c r="E42" s="219" t="s">
        <v>8011</v>
      </c>
      <c r="F42" s="279" t="s">
        <v>8012</v>
      </c>
      <c r="G42" s="273">
        <v>936</v>
      </c>
      <c r="H42" s="273" t="s">
        <v>18</v>
      </c>
      <c r="I42" s="41" t="s">
        <v>4427</v>
      </c>
      <c r="J42" s="41" t="s">
        <v>14</v>
      </c>
      <c r="K42" s="324" t="s">
        <v>4425</v>
      </c>
      <c r="L42" s="166"/>
      <c r="M42" s="166"/>
      <c r="N42" s="166"/>
      <c r="O42" s="166"/>
      <c r="P42" s="166"/>
      <c r="Q42" s="166"/>
      <c r="R42" s="166"/>
      <c r="S42" s="166"/>
      <c r="T42" s="166"/>
      <c r="U42" s="166"/>
    </row>
    <row r="43" spans="1:21" s="7" customFormat="1" ht="30.75" customHeight="1" thickBot="1" x14ac:dyDescent="0.3">
      <c r="A43" s="166"/>
      <c r="B43" s="166"/>
      <c r="C43" s="323" t="s">
        <v>4508</v>
      </c>
      <c r="D43" s="279" t="s">
        <v>7988</v>
      </c>
      <c r="E43" s="219" t="s">
        <v>8013</v>
      </c>
      <c r="F43" s="279" t="s">
        <v>8014</v>
      </c>
      <c r="G43" s="273">
        <v>814</v>
      </c>
      <c r="H43" s="273" t="s">
        <v>18</v>
      </c>
      <c r="I43" s="41" t="s">
        <v>4427</v>
      </c>
      <c r="J43" s="41" t="s">
        <v>14</v>
      </c>
      <c r="K43" s="324" t="s">
        <v>4425</v>
      </c>
      <c r="L43" s="166"/>
      <c r="M43" s="166"/>
      <c r="N43" s="166"/>
      <c r="O43" s="166"/>
      <c r="P43" s="166"/>
      <c r="Q43" s="166"/>
      <c r="R43" s="166"/>
      <c r="S43" s="166"/>
      <c r="T43" s="166"/>
      <c r="U43" s="166"/>
    </row>
    <row r="44" spans="1:21" s="7" customFormat="1" ht="31.5" customHeight="1" x14ac:dyDescent="0.25">
      <c r="A44"/>
      <c r="B44"/>
      <c r="C44" s="325" t="s">
        <v>4508</v>
      </c>
      <c r="D44" s="326" t="s">
        <v>7825</v>
      </c>
      <c r="E44" s="327">
        <f>+COUNTA(E36:E43)</f>
        <v>8</v>
      </c>
      <c r="F44" s="326" t="s">
        <v>7826</v>
      </c>
      <c r="G44" s="328">
        <f>SUM(G36:G43)</f>
        <v>8018</v>
      </c>
      <c r="H44" s="329"/>
      <c r="I44" s="330"/>
      <c r="J44" s="330"/>
      <c r="K44" s="331"/>
      <c r="L44"/>
      <c r="M44"/>
      <c r="N44"/>
      <c r="O44"/>
      <c r="P44"/>
      <c r="Q44"/>
      <c r="R44"/>
      <c r="S44"/>
      <c r="T44"/>
      <c r="U44"/>
    </row>
    <row r="45" spans="1:21" s="7" customFormat="1" ht="31.5" customHeight="1" x14ac:dyDescent="0.25">
      <c r="A45"/>
      <c r="B45"/>
      <c r="D45" s="13"/>
      <c r="E45" s="188"/>
      <c r="F45" s="228"/>
      <c r="G45" s="174"/>
      <c r="H45" s="14"/>
      <c r="I45" s="1"/>
      <c r="J45" s="1"/>
      <c r="K45" s="188"/>
      <c r="L45"/>
      <c r="M45"/>
      <c r="N45"/>
      <c r="O45"/>
      <c r="P45"/>
      <c r="Q45"/>
      <c r="R45"/>
      <c r="S45"/>
      <c r="T45"/>
      <c r="U45"/>
    </row>
    <row r="46" spans="1:21" s="7" customFormat="1" ht="31.5" customHeight="1" x14ac:dyDescent="0.25">
      <c r="A46"/>
      <c r="B46"/>
      <c r="D46" s="13"/>
      <c r="E46" s="188"/>
      <c r="F46" s="228"/>
      <c r="G46" s="174"/>
      <c r="H46" s="14"/>
      <c r="I46" s="1"/>
      <c r="J46" s="1"/>
      <c r="K46" s="188"/>
      <c r="L46"/>
      <c r="M46"/>
      <c r="N46"/>
      <c r="O46"/>
      <c r="P46"/>
      <c r="Q46"/>
      <c r="R46"/>
      <c r="S46"/>
      <c r="T46"/>
      <c r="U46"/>
    </row>
    <row r="47" spans="1:21" s="7" customFormat="1" ht="31.5" customHeight="1" x14ac:dyDescent="0.25">
      <c r="A47"/>
      <c r="B47"/>
      <c r="C47" s="235" t="s">
        <v>8</v>
      </c>
      <c r="D47" s="235" t="s">
        <v>7</v>
      </c>
      <c r="E47" s="236" t="s">
        <v>6</v>
      </c>
      <c r="F47" s="235" t="s">
        <v>5</v>
      </c>
      <c r="G47" s="237" t="s">
        <v>4</v>
      </c>
      <c r="H47" s="238" t="s">
        <v>3</v>
      </c>
      <c r="I47" s="239" t="s">
        <v>2</v>
      </c>
      <c r="J47" s="235" t="s">
        <v>1</v>
      </c>
      <c r="K47" s="236" t="s">
        <v>0</v>
      </c>
      <c r="L47"/>
      <c r="M47"/>
      <c r="N47"/>
      <c r="O47"/>
      <c r="P47"/>
      <c r="Q47"/>
      <c r="R47"/>
      <c r="S47"/>
      <c r="T47"/>
      <c r="U47"/>
    </row>
    <row r="48" spans="1:21" s="7" customFormat="1" ht="30.75" customHeight="1" x14ac:dyDescent="0.25">
      <c r="A48"/>
      <c r="B48"/>
      <c r="C48" s="312" t="s">
        <v>4430</v>
      </c>
      <c r="D48" s="279" t="s">
        <v>7988</v>
      </c>
      <c r="E48" s="334" t="s">
        <v>4474</v>
      </c>
      <c r="F48" s="271" t="s">
        <v>8017</v>
      </c>
      <c r="G48" s="273">
        <v>715</v>
      </c>
      <c r="H48" s="273" t="s">
        <v>18</v>
      </c>
      <c r="I48" s="41" t="s">
        <v>4427</v>
      </c>
      <c r="J48" s="41" t="s">
        <v>14</v>
      </c>
      <c r="K48" s="324" t="s">
        <v>4425</v>
      </c>
      <c r="L48"/>
      <c r="M48"/>
      <c r="N48"/>
      <c r="O48"/>
      <c r="P48"/>
      <c r="Q48"/>
      <c r="R48"/>
      <c r="S48"/>
      <c r="T48"/>
      <c r="U48"/>
    </row>
    <row r="49" spans="1:21" s="7" customFormat="1" ht="30.75" customHeight="1" x14ac:dyDescent="0.25">
      <c r="A49"/>
      <c r="B49"/>
      <c r="C49" s="312" t="s">
        <v>4430</v>
      </c>
      <c r="D49" s="279" t="s">
        <v>7988</v>
      </c>
      <c r="E49" s="334" t="s">
        <v>7934</v>
      </c>
      <c r="F49" s="271" t="s">
        <v>7935</v>
      </c>
      <c r="G49" s="273">
        <v>985</v>
      </c>
      <c r="H49" s="273" t="s">
        <v>18</v>
      </c>
      <c r="I49" s="41" t="s">
        <v>4427</v>
      </c>
      <c r="J49" s="41" t="s">
        <v>14</v>
      </c>
      <c r="K49" s="324" t="s">
        <v>4425</v>
      </c>
      <c r="L49"/>
      <c r="M49"/>
      <c r="N49"/>
      <c r="O49"/>
      <c r="P49"/>
      <c r="Q49"/>
      <c r="R49"/>
      <c r="S49"/>
      <c r="T49"/>
      <c r="U49"/>
    </row>
    <row r="50" spans="1:21" s="7" customFormat="1" ht="30.75" customHeight="1" x14ac:dyDescent="0.25">
      <c r="A50"/>
      <c r="B50"/>
      <c r="C50" s="312" t="s">
        <v>4430</v>
      </c>
      <c r="D50" s="279" t="s">
        <v>7988</v>
      </c>
      <c r="E50" s="334" t="s">
        <v>4468</v>
      </c>
      <c r="F50" s="271" t="s">
        <v>4469</v>
      </c>
      <c r="G50" s="273">
        <v>730</v>
      </c>
      <c r="H50" s="273" t="s">
        <v>18</v>
      </c>
      <c r="I50" s="41" t="s">
        <v>4427</v>
      </c>
      <c r="J50" s="41" t="s">
        <v>14</v>
      </c>
      <c r="K50" s="324" t="s">
        <v>4425</v>
      </c>
      <c r="L50"/>
      <c r="M50"/>
      <c r="N50"/>
      <c r="O50"/>
      <c r="P50"/>
      <c r="Q50"/>
      <c r="R50"/>
      <c r="S50"/>
      <c r="T50"/>
      <c r="U50"/>
    </row>
    <row r="51" spans="1:21" s="7" customFormat="1" ht="30.75" customHeight="1" x14ac:dyDescent="0.25">
      <c r="A51"/>
      <c r="B51"/>
      <c r="C51" s="332" t="s">
        <v>4430</v>
      </c>
      <c r="D51" s="333" t="s">
        <v>7988</v>
      </c>
      <c r="E51" s="334" t="s">
        <v>4472</v>
      </c>
      <c r="F51" s="271" t="s">
        <v>4473</v>
      </c>
      <c r="G51" s="335">
        <v>263</v>
      </c>
      <c r="H51" s="333" t="s">
        <v>18</v>
      </c>
      <c r="I51" s="333" t="s">
        <v>4427</v>
      </c>
      <c r="J51" s="335" t="s">
        <v>14</v>
      </c>
      <c r="K51" s="336" t="s">
        <v>4425</v>
      </c>
      <c r="L51"/>
      <c r="M51"/>
      <c r="N51"/>
      <c r="O51"/>
      <c r="P51"/>
      <c r="Q51"/>
      <c r="R51"/>
      <c r="S51"/>
      <c r="T51"/>
      <c r="U51"/>
    </row>
    <row r="52" spans="1:21" s="7" customFormat="1" ht="30.75" customHeight="1" x14ac:dyDescent="0.25">
      <c r="A52"/>
      <c r="B52"/>
      <c r="C52" s="312" t="s">
        <v>4430</v>
      </c>
      <c r="D52" s="279" t="s">
        <v>7988</v>
      </c>
      <c r="E52" s="334" t="s">
        <v>4428</v>
      </c>
      <c r="F52" s="271" t="s">
        <v>4429</v>
      </c>
      <c r="G52" s="273">
        <v>1018</v>
      </c>
      <c r="H52" s="273" t="s">
        <v>18</v>
      </c>
      <c r="I52" s="41" t="s">
        <v>4427</v>
      </c>
      <c r="J52" s="41" t="s">
        <v>14</v>
      </c>
      <c r="K52" s="324" t="s">
        <v>4425</v>
      </c>
      <c r="L52"/>
      <c r="M52"/>
      <c r="N52"/>
      <c r="O52"/>
      <c r="P52"/>
      <c r="Q52"/>
      <c r="R52"/>
      <c r="S52"/>
      <c r="T52"/>
      <c r="U52"/>
    </row>
    <row r="53" spans="1:21" s="7" customFormat="1" ht="30.75" customHeight="1" x14ac:dyDescent="0.25">
      <c r="A53"/>
      <c r="B53"/>
      <c r="C53" s="312" t="s">
        <v>4430</v>
      </c>
      <c r="D53" s="279" t="s">
        <v>7988</v>
      </c>
      <c r="E53" s="334" t="s">
        <v>4466</v>
      </c>
      <c r="F53" s="271" t="s">
        <v>947</v>
      </c>
      <c r="G53" s="273">
        <v>1130</v>
      </c>
      <c r="H53" s="273" t="s">
        <v>18</v>
      </c>
      <c r="I53" s="41" t="s">
        <v>4427</v>
      </c>
      <c r="J53" s="41" t="s">
        <v>14</v>
      </c>
      <c r="K53" s="324" t="s">
        <v>4425</v>
      </c>
      <c r="L53"/>
      <c r="M53"/>
      <c r="N53"/>
      <c r="O53"/>
      <c r="P53"/>
      <c r="Q53"/>
      <c r="R53"/>
      <c r="S53"/>
      <c r="T53"/>
      <c r="U53"/>
    </row>
    <row r="54" spans="1:21" s="7" customFormat="1" ht="30.75" customHeight="1" x14ac:dyDescent="0.25">
      <c r="A54"/>
      <c r="B54"/>
      <c r="C54" s="312" t="s">
        <v>4430</v>
      </c>
      <c r="D54" s="279" t="s">
        <v>7988</v>
      </c>
      <c r="E54" s="334" t="s">
        <v>4454</v>
      </c>
      <c r="F54" s="271" t="s">
        <v>8018</v>
      </c>
      <c r="G54" s="273">
        <v>349</v>
      </c>
      <c r="H54" s="273" t="s">
        <v>18</v>
      </c>
      <c r="I54" s="41" t="s">
        <v>4427</v>
      </c>
      <c r="J54" s="41" t="s">
        <v>14</v>
      </c>
      <c r="K54" s="324" t="s">
        <v>4425</v>
      </c>
      <c r="L54"/>
      <c r="M54"/>
      <c r="N54"/>
      <c r="O54"/>
      <c r="P54"/>
      <c r="Q54"/>
      <c r="R54"/>
      <c r="S54"/>
      <c r="T54"/>
      <c r="U54"/>
    </row>
    <row r="55" spans="1:21" s="7" customFormat="1" ht="30.75" customHeight="1" x14ac:dyDescent="0.25">
      <c r="A55"/>
      <c r="B55"/>
      <c r="C55" s="312" t="s">
        <v>4430</v>
      </c>
      <c r="D55" s="279" t="s">
        <v>7988</v>
      </c>
      <c r="E55" s="334" t="s">
        <v>4470</v>
      </c>
      <c r="F55" s="271" t="s">
        <v>4471</v>
      </c>
      <c r="G55" s="273">
        <v>306</v>
      </c>
      <c r="H55" s="273" t="s">
        <v>18</v>
      </c>
      <c r="I55" s="41" t="s">
        <v>4427</v>
      </c>
      <c r="J55" s="41" t="s">
        <v>14</v>
      </c>
      <c r="K55" s="324" t="s">
        <v>4425</v>
      </c>
      <c r="L55"/>
      <c r="M55"/>
      <c r="N55"/>
      <c r="O55"/>
      <c r="P55"/>
      <c r="Q55"/>
      <c r="R55"/>
      <c r="S55"/>
      <c r="T55"/>
      <c r="U55"/>
    </row>
    <row r="56" spans="1:21" s="7" customFormat="1" ht="30.75" customHeight="1" x14ac:dyDescent="0.25">
      <c r="A56"/>
      <c r="B56"/>
      <c r="C56" s="312" t="s">
        <v>4430</v>
      </c>
      <c r="D56" s="279" t="s">
        <v>7988</v>
      </c>
      <c r="E56" s="334" t="s">
        <v>4460</v>
      </c>
      <c r="F56" s="271" t="s">
        <v>3992</v>
      </c>
      <c r="G56" s="273">
        <v>376</v>
      </c>
      <c r="H56" s="273" t="s">
        <v>18</v>
      </c>
      <c r="I56" s="41" t="s">
        <v>4427</v>
      </c>
      <c r="J56" s="41" t="s">
        <v>14</v>
      </c>
      <c r="K56" s="324" t="s">
        <v>4425</v>
      </c>
      <c r="L56"/>
      <c r="M56"/>
      <c r="N56"/>
      <c r="O56"/>
      <c r="P56"/>
      <c r="Q56"/>
      <c r="R56"/>
      <c r="S56"/>
      <c r="T56"/>
      <c r="U56"/>
    </row>
    <row r="57" spans="1:21" s="7" customFormat="1" ht="30.75" customHeight="1" x14ac:dyDescent="0.25">
      <c r="A57"/>
      <c r="B57"/>
      <c r="C57" s="312" t="s">
        <v>4430</v>
      </c>
      <c r="D57" s="279" t="s">
        <v>7988</v>
      </c>
      <c r="E57" s="334" t="s">
        <v>4456</v>
      </c>
      <c r="F57" s="271" t="s">
        <v>8019</v>
      </c>
      <c r="G57" s="273">
        <v>397</v>
      </c>
      <c r="H57" s="273" t="s">
        <v>18</v>
      </c>
      <c r="I57" s="41" t="s">
        <v>4427</v>
      </c>
      <c r="J57" s="41" t="s">
        <v>14</v>
      </c>
      <c r="K57" s="324" t="s">
        <v>4425</v>
      </c>
      <c r="L57"/>
      <c r="M57"/>
      <c r="N57"/>
      <c r="O57"/>
      <c r="P57"/>
      <c r="Q57"/>
      <c r="R57"/>
      <c r="S57"/>
      <c r="T57"/>
      <c r="U57"/>
    </row>
    <row r="58" spans="1:21" s="7" customFormat="1" ht="30.75" customHeight="1" x14ac:dyDescent="0.25">
      <c r="A58"/>
      <c r="B58"/>
      <c r="C58" s="312" t="s">
        <v>4430</v>
      </c>
      <c r="D58" s="279" t="s">
        <v>7988</v>
      </c>
      <c r="E58" s="334" t="s">
        <v>4461</v>
      </c>
      <c r="F58" s="271" t="s">
        <v>1044</v>
      </c>
      <c r="G58" s="273">
        <v>412</v>
      </c>
      <c r="H58" s="273" t="s">
        <v>18</v>
      </c>
      <c r="I58" s="41" t="s">
        <v>4427</v>
      </c>
      <c r="J58" s="41" t="s">
        <v>14</v>
      </c>
      <c r="K58" s="324" t="s">
        <v>4425</v>
      </c>
      <c r="L58"/>
      <c r="M58"/>
      <c r="N58"/>
      <c r="O58"/>
      <c r="P58"/>
      <c r="Q58"/>
      <c r="R58"/>
      <c r="S58"/>
      <c r="T58"/>
      <c r="U58"/>
    </row>
    <row r="59" spans="1:21" s="7" customFormat="1" ht="30.75" customHeight="1" x14ac:dyDescent="0.25">
      <c r="A59"/>
      <c r="B59"/>
      <c r="C59" s="312" t="s">
        <v>4430</v>
      </c>
      <c r="D59" s="279" t="s">
        <v>7988</v>
      </c>
      <c r="E59" s="334" t="s">
        <v>4465</v>
      </c>
      <c r="F59" s="271" t="s">
        <v>4173</v>
      </c>
      <c r="G59" s="273">
        <v>367</v>
      </c>
      <c r="H59" s="273" t="s">
        <v>18</v>
      </c>
      <c r="I59" s="41" t="s">
        <v>4427</v>
      </c>
      <c r="J59" s="41" t="s">
        <v>14</v>
      </c>
      <c r="K59" s="324" t="s">
        <v>4425</v>
      </c>
      <c r="L59"/>
      <c r="M59"/>
      <c r="N59"/>
      <c r="O59"/>
      <c r="P59"/>
      <c r="Q59"/>
      <c r="R59"/>
      <c r="S59"/>
      <c r="T59"/>
      <c r="U59"/>
    </row>
    <row r="60" spans="1:21" s="7" customFormat="1" ht="30.75" customHeight="1" x14ac:dyDescent="0.25">
      <c r="A60"/>
      <c r="B60"/>
      <c r="C60" s="312" t="s">
        <v>4430</v>
      </c>
      <c r="D60" s="279" t="s">
        <v>7988</v>
      </c>
      <c r="E60" s="334" t="s">
        <v>4467</v>
      </c>
      <c r="F60" s="271" t="s">
        <v>2823</v>
      </c>
      <c r="G60" s="273">
        <v>262</v>
      </c>
      <c r="H60" s="273" t="s">
        <v>18</v>
      </c>
      <c r="I60" s="41" t="s">
        <v>4427</v>
      </c>
      <c r="J60" s="41" t="s">
        <v>14</v>
      </c>
      <c r="K60" s="324" t="s">
        <v>4425</v>
      </c>
      <c r="L60"/>
      <c r="M60"/>
      <c r="N60"/>
      <c r="O60"/>
      <c r="P60"/>
      <c r="Q60"/>
      <c r="R60"/>
      <c r="S60"/>
      <c r="T60"/>
      <c r="U60"/>
    </row>
    <row r="61" spans="1:21" s="7" customFormat="1" ht="30.75" customHeight="1" x14ac:dyDescent="0.25">
      <c r="A61"/>
      <c r="B61"/>
      <c r="C61" s="312" t="s">
        <v>4430</v>
      </c>
      <c r="D61" s="279" t="s">
        <v>7988</v>
      </c>
      <c r="E61" s="334" t="s">
        <v>4463</v>
      </c>
      <c r="F61" s="271" t="s">
        <v>4464</v>
      </c>
      <c r="G61" s="273">
        <v>388</v>
      </c>
      <c r="H61" s="273" t="s">
        <v>18</v>
      </c>
      <c r="I61" s="41" t="s">
        <v>4427</v>
      </c>
      <c r="J61" s="41" t="s">
        <v>14</v>
      </c>
      <c r="K61" s="324" t="s">
        <v>4425</v>
      </c>
      <c r="L61"/>
      <c r="M61"/>
      <c r="N61"/>
      <c r="O61"/>
      <c r="P61"/>
      <c r="Q61"/>
      <c r="R61"/>
      <c r="S61"/>
      <c r="T61"/>
      <c r="U61"/>
    </row>
    <row r="62" spans="1:21" s="7" customFormat="1" ht="30.75" customHeight="1" x14ac:dyDescent="0.25">
      <c r="A62"/>
      <c r="B62"/>
      <c r="C62" s="312" t="s">
        <v>4430</v>
      </c>
      <c r="D62" s="279" t="s">
        <v>7988</v>
      </c>
      <c r="E62" s="334" t="s">
        <v>4462</v>
      </c>
      <c r="F62" s="271" t="s">
        <v>8020</v>
      </c>
      <c r="G62" s="273">
        <v>229</v>
      </c>
      <c r="H62" s="273" t="s">
        <v>18</v>
      </c>
      <c r="I62" s="41" t="s">
        <v>4427</v>
      </c>
      <c r="J62" s="41" t="s">
        <v>14</v>
      </c>
      <c r="K62" s="324" t="s">
        <v>4425</v>
      </c>
      <c r="L62"/>
      <c r="M62"/>
      <c r="N62"/>
      <c r="O62"/>
      <c r="P62"/>
      <c r="Q62"/>
      <c r="R62"/>
      <c r="S62"/>
      <c r="T62"/>
      <c r="U62"/>
    </row>
    <row r="63" spans="1:21" s="7" customFormat="1" ht="30.75" customHeight="1" x14ac:dyDescent="0.25">
      <c r="A63"/>
      <c r="B63"/>
      <c r="C63" s="312" t="s">
        <v>4430</v>
      </c>
      <c r="D63" s="279" t="s">
        <v>7988</v>
      </c>
      <c r="E63" s="334" t="s">
        <v>4453</v>
      </c>
      <c r="F63" s="271" t="s">
        <v>8021</v>
      </c>
      <c r="G63" s="273">
        <v>631</v>
      </c>
      <c r="H63" s="273" t="s">
        <v>18</v>
      </c>
      <c r="I63" s="41" t="s">
        <v>4427</v>
      </c>
      <c r="J63" s="41" t="s">
        <v>14</v>
      </c>
      <c r="K63" s="324" t="s">
        <v>4425</v>
      </c>
      <c r="L63"/>
      <c r="M63"/>
      <c r="N63"/>
      <c r="O63"/>
      <c r="P63"/>
      <c r="Q63"/>
      <c r="R63"/>
      <c r="S63"/>
      <c r="T63"/>
      <c r="U63"/>
    </row>
    <row r="64" spans="1:21" s="7" customFormat="1" ht="30.75" customHeight="1" x14ac:dyDescent="0.25">
      <c r="A64"/>
      <c r="B64"/>
      <c r="C64" s="312" t="s">
        <v>4430</v>
      </c>
      <c r="D64" s="279" t="s">
        <v>7988</v>
      </c>
      <c r="E64" s="334" t="s">
        <v>4455</v>
      </c>
      <c r="F64" s="271" t="s">
        <v>8022</v>
      </c>
      <c r="G64" s="273">
        <v>159</v>
      </c>
      <c r="H64" s="273" t="s">
        <v>18</v>
      </c>
      <c r="I64" s="41" t="s">
        <v>4427</v>
      </c>
      <c r="J64" s="41" t="s">
        <v>14</v>
      </c>
      <c r="K64" s="324" t="s">
        <v>4425</v>
      </c>
      <c r="L64"/>
      <c r="M64"/>
      <c r="N64"/>
      <c r="O64"/>
      <c r="P64"/>
      <c r="Q64"/>
      <c r="R64"/>
      <c r="S64"/>
      <c r="T64"/>
      <c r="U64"/>
    </row>
    <row r="65" spans="1:21" s="7" customFormat="1" ht="31.5" customHeight="1" x14ac:dyDescent="0.25">
      <c r="A65"/>
      <c r="B65"/>
      <c r="C65" s="312" t="s">
        <v>4430</v>
      </c>
      <c r="D65" s="279" t="s">
        <v>7988</v>
      </c>
      <c r="E65" s="334" t="s">
        <v>4458</v>
      </c>
      <c r="F65" s="271" t="s">
        <v>4459</v>
      </c>
      <c r="G65" s="273">
        <v>126</v>
      </c>
      <c r="H65" s="273" t="s">
        <v>18</v>
      </c>
      <c r="I65" s="41" t="s">
        <v>4427</v>
      </c>
      <c r="J65" s="41" t="s">
        <v>14</v>
      </c>
      <c r="K65" s="324" t="s">
        <v>4425</v>
      </c>
      <c r="L65"/>
      <c r="M65"/>
      <c r="N65"/>
      <c r="O65"/>
      <c r="P65"/>
      <c r="Q65"/>
      <c r="R65"/>
      <c r="S65"/>
      <c r="T65"/>
      <c r="U65"/>
    </row>
    <row r="66" spans="1:21" s="7" customFormat="1" ht="31.5" customHeight="1" x14ac:dyDescent="0.25">
      <c r="A66" s="166"/>
      <c r="B66" s="166"/>
      <c r="C66" s="312" t="s">
        <v>4430</v>
      </c>
      <c r="D66" s="279" t="s">
        <v>7988</v>
      </c>
      <c r="E66" s="334" t="s">
        <v>8015</v>
      </c>
      <c r="F66" s="271" t="s">
        <v>7990</v>
      </c>
      <c r="G66" s="273">
        <v>720</v>
      </c>
      <c r="H66" s="273" t="s">
        <v>18</v>
      </c>
      <c r="I66" s="41" t="s">
        <v>4427</v>
      </c>
      <c r="J66" s="41" t="s">
        <v>14</v>
      </c>
      <c r="K66" s="324" t="s">
        <v>4425</v>
      </c>
      <c r="L66" s="166"/>
      <c r="M66" s="166"/>
      <c r="N66" s="166"/>
      <c r="O66" s="166"/>
      <c r="P66" s="166"/>
      <c r="Q66" s="166"/>
      <c r="R66" s="166"/>
      <c r="S66" s="166"/>
      <c r="T66" s="166"/>
      <c r="U66" s="166"/>
    </row>
    <row r="67" spans="1:21" s="7" customFormat="1" ht="31.5" customHeight="1" thickBot="1" x14ac:dyDescent="0.3">
      <c r="A67" s="166"/>
      <c r="B67" s="166"/>
      <c r="C67" s="312" t="s">
        <v>4430</v>
      </c>
      <c r="D67" s="279" t="s">
        <v>7988</v>
      </c>
      <c r="E67" s="334" t="s">
        <v>8016</v>
      </c>
      <c r="F67" s="271" t="s">
        <v>8020</v>
      </c>
      <c r="G67" s="273">
        <v>229</v>
      </c>
      <c r="H67" s="273" t="s">
        <v>18</v>
      </c>
      <c r="I67" s="41" t="s">
        <v>4427</v>
      </c>
      <c r="J67" s="41" t="s">
        <v>14</v>
      </c>
      <c r="K67" s="324" t="s">
        <v>4425</v>
      </c>
      <c r="L67" s="166"/>
      <c r="M67" s="166"/>
      <c r="N67" s="166"/>
      <c r="O67" s="166"/>
      <c r="P67" s="166"/>
      <c r="Q67" s="166"/>
      <c r="R67" s="166"/>
      <c r="S67" s="166"/>
      <c r="T67" s="166"/>
      <c r="U67" s="166"/>
    </row>
    <row r="68" spans="1:21" s="7" customFormat="1" ht="31.5" customHeight="1" x14ac:dyDescent="0.25">
      <c r="A68"/>
      <c r="B68"/>
      <c r="C68" s="315" t="s">
        <v>4430</v>
      </c>
      <c r="D68" s="326" t="s">
        <v>7825</v>
      </c>
      <c r="E68" s="327">
        <f>+COUNTA(E48:E67)</f>
        <v>20</v>
      </c>
      <c r="F68" s="326" t="s">
        <v>7826</v>
      </c>
      <c r="G68" s="328">
        <v>8457</v>
      </c>
      <c r="H68" s="329"/>
      <c r="I68" s="330"/>
      <c r="J68" s="330"/>
      <c r="K68" s="331"/>
      <c r="L68"/>
      <c r="M68"/>
      <c r="N68"/>
      <c r="O68"/>
      <c r="P68"/>
      <c r="Q68"/>
      <c r="R68"/>
      <c r="S68"/>
      <c r="T68"/>
      <c r="U68"/>
    </row>
    <row r="69" spans="1:21" s="7" customFormat="1" ht="31.5" customHeight="1" x14ac:dyDescent="0.25">
      <c r="A69"/>
      <c r="B69"/>
      <c r="D69" s="13"/>
      <c r="E69" s="188"/>
      <c r="F69" s="228"/>
      <c r="G69" s="174"/>
      <c r="H69" s="14"/>
      <c r="I69" s="1"/>
      <c r="J69" s="1"/>
      <c r="K69" s="188"/>
      <c r="L69"/>
      <c r="M69"/>
      <c r="N69"/>
      <c r="O69"/>
      <c r="P69"/>
      <c r="Q69"/>
      <c r="R69"/>
      <c r="S69"/>
      <c r="T69"/>
      <c r="U69"/>
    </row>
    <row r="70" spans="1:21" s="7" customFormat="1" ht="31.5" customHeight="1" x14ac:dyDescent="0.25">
      <c r="A70"/>
      <c r="B70"/>
      <c r="D70" s="13"/>
      <c r="E70" s="188"/>
      <c r="F70" s="228"/>
      <c r="G70" s="174"/>
      <c r="H70" s="14"/>
      <c r="I70" s="1"/>
      <c r="J70" s="1"/>
      <c r="K70" s="188"/>
      <c r="L70"/>
      <c r="M70"/>
      <c r="N70"/>
      <c r="O70"/>
      <c r="P70"/>
      <c r="Q70"/>
      <c r="R70"/>
      <c r="S70"/>
      <c r="T70"/>
      <c r="U70"/>
    </row>
    <row r="71" spans="1:21" s="7" customFormat="1" ht="30.75" customHeight="1" x14ac:dyDescent="0.25">
      <c r="A71"/>
      <c r="B71"/>
      <c r="C71" s="235" t="s">
        <v>8</v>
      </c>
      <c r="D71" s="235" t="s">
        <v>7</v>
      </c>
      <c r="E71" s="236" t="s">
        <v>6</v>
      </c>
      <c r="F71" s="235" t="s">
        <v>5</v>
      </c>
      <c r="G71" s="237" t="s">
        <v>4</v>
      </c>
      <c r="H71" s="238" t="s">
        <v>3</v>
      </c>
      <c r="I71" s="239" t="s">
        <v>2</v>
      </c>
      <c r="J71" s="235" t="s">
        <v>1</v>
      </c>
      <c r="K71" s="236" t="s">
        <v>0</v>
      </c>
      <c r="L71"/>
      <c r="M71"/>
      <c r="N71"/>
      <c r="O71"/>
      <c r="P71"/>
      <c r="Q71"/>
      <c r="R71"/>
      <c r="S71"/>
      <c r="T71"/>
      <c r="U71"/>
    </row>
    <row r="72" spans="1:21" s="7" customFormat="1" ht="30.75" customHeight="1" x14ac:dyDescent="0.25">
      <c r="A72"/>
      <c r="B72"/>
      <c r="C72" s="312" t="s">
        <v>4442</v>
      </c>
      <c r="D72" s="13" t="s">
        <v>7988</v>
      </c>
      <c r="E72" s="219" t="s">
        <v>4447</v>
      </c>
      <c r="F72" s="279" t="s">
        <v>4443</v>
      </c>
      <c r="G72" s="273">
        <v>1239</v>
      </c>
      <c r="H72" s="273" t="s">
        <v>18</v>
      </c>
      <c r="I72" s="41" t="s">
        <v>4427</v>
      </c>
      <c r="J72" s="41" t="s">
        <v>14</v>
      </c>
      <c r="K72" s="324" t="s">
        <v>4425</v>
      </c>
      <c r="L72"/>
      <c r="M72"/>
      <c r="N72"/>
      <c r="O72"/>
      <c r="P72"/>
      <c r="Q72"/>
      <c r="R72"/>
      <c r="S72"/>
      <c r="T72"/>
      <c r="U72"/>
    </row>
    <row r="73" spans="1:21" s="21" customFormat="1" ht="30.75" customHeight="1" x14ac:dyDescent="0.25">
      <c r="A73" s="4"/>
      <c r="B73" s="4"/>
      <c r="C73" s="337" t="s">
        <v>4442</v>
      </c>
      <c r="D73" s="13" t="s">
        <v>7988</v>
      </c>
      <c r="E73" s="219" t="s">
        <v>7949</v>
      </c>
      <c r="F73" s="279" t="s">
        <v>1460</v>
      </c>
      <c r="G73" s="273">
        <v>1185</v>
      </c>
      <c r="H73" s="273" t="s">
        <v>18</v>
      </c>
      <c r="I73" s="41" t="s">
        <v>4427</v>
      </c>
      <c r="J73" s="41" t="s">
        <v>14</v>
      </c>
      <c r="K73" s="324" t="s">
        <v>4425</v>
      </c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s="7" customFormat="1" ht="30.75" customHeight="1" x14ac:dyDescent="0.25">
      <c r="A74"/>
      <c r="B74"/>
      <c r="C74" s="312" t="s">
        <v>4442</v>
      </c>
      <c r="D74" s="13" t="s">
        <v>7988</v>
      </c>
      <c r="E74" s="219" t="s">
        <v>4446</v>
      </c>
      <c r="F74" s="279" t="s">
        <v>8029</v>
      </c>
      <c r="G74" s="273">
        <v>740</v>
      </c>
      <c r="H74" s="273" t="s">
        <v>18</v>
      </c>
      <c r="I74" s="41" t="s">
        <v>4427</v>
      </c>
      <c r="J74" s="41" t="s">
        <v>14</v>
      </c>
      <c r="K74" s="324" t="s">
        <v>4425</v>
      </c>
      <c r="L74"/>
      <c r="M74"/>
      <c r="N74"/>
      <c r="O74"/>
      <c r="P74"/>
      <c r="Q74"/>
      <c r="R74"/>
      <c r="S74"/>
      <c r="T74"/>
      <c r="U74"/>
    </row>
    <row r="75" spans="1:21" s="7" customFormat="1" ht="30.75" customHeight="1" x14ac:dyDescent="0.25">
      <c r="A75"/>
      <c r="B75"/>
      <c r="C75" s="312" t="s">
        <v>4442</v>
      </c>
      <c r="D75" s="13" t="s">
        <v>7988</v>
      </c>
      <c r="E75" s="219" t="s">
        <v>4444</v>
      </c>
      <c r="F75" s="279" t="s">
        <v>8030</v>
      </c>
      <c r="G75" s="273">
        <v>630</v>
      </c>
      <c r="H75" s="273" t="s">
        <v>18</v>
      </c>
      <c r="I75" s="41" t="s">
        <v>4427</v>
      </c>
      <c r="J75" s="41" t="s">
        <v>14</v>
      </c>
      <c r="K75" s="324" t="s">
        <v>4425</v>
      </c>
      <c r="L75"/>
      <c r="M75"/>
      <c r="N75"/>
      <c r="O75"/>
      <c r="P75"/>
      <c r="Q75"/>
      <c r="R75"/>
      <c r="S75"/>
      <c r="T75"/>
      <c r="U75"/>
    </row>
    <row r="76" spans="1:21" s="7" customFormat="1" ht="30.75" customHeight="1" x14ac:dyDescent="0.25">
      <c r="A76"/>
      <c r="B76"/>
      <c r="C76" s="312" t="s">
        <v>4442</v>
      </c>
      <c r="D76" s="13" t="s">
        <v>7988</v>
      </c>
      <c r="E76" s="219" t="s">
        <v>4445</v>
      </c>
      <c r="F76" s="279" t="s">
        <v>8031</v>
      </c>
      <c r="G76" s="273">
        <v>578</v>
      </c>
      <c r="H76" s="273" t="s">
        <v>18</v>
      </c>
      <c r="I76" s="41" t="s">
        <v>4427</v>
      </c>
      <c r="J76" s="41" t="s">
        <v>14</v>
      </c>
      <c r="K76" s="324" t="s">
        <v>4425</v>
      </c>
      <c r="L76"/>
      <c r="M76"/>
      <c r="N76"/>
      <c r="O76"/>
      <c r="P76"/>
      <c r="Q76"/>
      <c r="R76"/>
      <c r="S76"/>
      <c r="T76"/>
      <c r="U76"/>
    </row>
    <row r="77" spans="1:21" s="7" customFormat="1" ht="31.5" customHeight="1" thickBot="1" x14ac:dyDescent="0.3">
      <c r="A77"/>
      <c r="B77"/>
      <c r="C77" s="312" t="s">
        <v>4442</v>
      </c>
      <c r="D77" s="13" t="s">
        <v>7988</v>
      </c>
      <c r="E77" s="219" t="s">
        <v>4440</v>
      </c>
      <c r="F77" s="279" t="s">
        <v>4441</v>
      </c>
      <c r="G77" s="273">
        <v>595</v>
      </c>
      <c r="H77" s="273" t="s">
        <v>18</v>
      </c>
      <c r="I77" s="41" t="s">
        <v>4427</v>
      </c>
      <c r="J77" s="41" t="s">
        <v>14</v>
      </c>
      <c r="K77" s="324" t="s">
        <v>4425</v>
      </c>
      <c r="L77"/>
      <c r="M77"/>
      <c r="N77"/>
      <c r="O77"/>
      <c r="P77"/>
      <c r="Q77"/>
      <c r="R77"/>
      <c r="S77"/>
      <c r="T77"/>
      <c r="U77"/>
    </row>
    <row r="78" spans="1:21" s="7" customFormat="1" ht="26.25" customHeight="1" x14ac:dyDescent="0.25">
      <c r="A78"/>
      <c r="B78"/>
      <c r="C78" s="338" t="s">
        <v>4442</v>
      </c>
      <c r="D78" s="339" t="s">
        <v>7825</v>
      </c>
      <c r="E78" s="327">
        <f>+COUNTA(E72:E77)</f>
        <v>6</v>
      </c>
      <c r="F78" s="340" t="s">
        <v>7826</v>
      </c>
      <c r="G78" s="328">
        <f>SUM(G72:G77)</f>
        <v>4967</v>
      </c>
      <c r="H78" s="329"/>
      <c r="I78" s="330"/>
      <c r="J78" s="330"/>
      <c r="K78" s="331"/>
      <c r="L78"/>
      <c r="M78"/>
      <c r="N78"/>
      <c r="O78"/>
      <c r="P78"/>
      <c r="Q78"/>
      <c r="R78"/>
      <c r="S78"/>
      <c r="T78"/>
      <c r="U78"/>
    </row>
    <row r="79" spans="1:21" s="7" customFormat="1" ht="18" customHeight="1" x14ac:dyDescent="0.25">
      <c r="A79"/>
      <c r="B79"/>
      <c r="D79" s="13"/>
      <c r="E79" s="188"/>
      <c r="F79" s="228"/>
      <c r="G79" s="174"/>
      <c r="H79" s="14"/>
      <c r="I79" s="1"/>
      <c r="J79" s="1"/>
      <c r="K79" s="188"/>
      <c r="L79"/>
      <c r="M79"/>
      <c r="N79"/>
      <c r="O79"/>
      <c r="P79"/>
      <c r="Q79"/>
      <c r="R79"/>
      <c r="S79"/>
      <c r="T79"/>
      <c r="U79"/>
    </row>
    <row r="80" spans="1:21" s="7" customFormat="1" ht="31.5" customHeight="1" x14ac:dyDescent="0.25">
      <c r="A80"/>
      <c r="B80"/>
      <c r="D80" s="13"/>
      <c r="E80" s="188"/>
      <c r="F80" s="228"/>
      <c r="G80" s="174"/>
      <c r="H80" s="14"/>
      <c r="I80" s="1"/>
      <c r="J80" s="1"/>
      <c r="K80" s="188"/>
      <c r="L80"/>
      <c r="M80"/>
      <c r="N80"/>
      <c r="O80"/>
      <c r="P80"/>
      <c r="Q80"/>
      <c r="R80"/>
      <c r="S80"/>
      <c r="T80"/>
      <c r="U80"/>
    </row>
    <row r="81" spans="1:21" s="7" customFormat="1" ht="30.75" customHeight="1" x14ac:dyDescent="0.25">
      <c r="A81"/>
      <c r="B81"/>
      <c r="C81" s="235" t="s">
        <v>8</v>
      </c>
      <c r="D81" s="235" t="s">
        <v>7</v>
      </c>
      <c r="E81" s="236" t="s">
        <v>6</v>
      </c>
      <c r="F81" s="235" t="s">
        <v>5</v>
      </c>
      <c r="G81" s="237" t="s">
        <v>4</v>
      </c>
      <c r="H81" s="238" t="s">
        <v>3</v>
      </c>
      <c r="I81" s="239" t="s">
        <v>2</v>
      </c>
      <c r="J81" s="235" t="s">
        <v>1</v>
      </c>
      <c r="K81" s="236" t="s">
        <v>0</v>
      </c>
      <c r="L81"/>
      <c r="M81"/>
      <c r="N81"/>
      <c r="O81"/>
      <c r="P81"/>
      <c r="Q81"/>
      <c r="R81"/>
      <c r="S81"/>
      <c r="T81"/>
      <c r="U81"/>
    </row>
    <row r="82" spans="1:21" s="7" customFormat="1" ht="30.75" customHeight="1" x14ac:dyDescent="0.25">
      <c r="A82"/>
      <c r="B82"/>
      <c r="C82" s="312" t="s">
        <v>4432</v>
      </c>
      <c r="D82" s="13" t="s">
        <v>7988</v>
      </c>
      <c r="E82" s="219" t="s">
        <v>4490</v>
      </c>
      <c r="F82" s="279" t="s">
        <v>3346</v>
      </c>
      <c r="G82" s="333">
        <v>2355</v>
      </c>
      <c r="H82" s="273" t="s">
        <v>18</v>
      </c>
      <c r="I82" s="41" t="s">
        <v>4427</v>
      </c>
      <c r="J82" s="41" t="s">
        <v>14</v>
      </c>
      <c r="K82" s="324" t="s">
        <v>4425</v>
      </c>
      <c r="L82"/>
      <c r="M82"/>
      <c r="N82"/>
      <c r="O82"/>
      <c r="P82"/>
      <c r="Q82"/>
      <c r="R82"/>
      <c r="S82"/>
      <c r="T82"/>
      <c r="U82"/>
    </row>
    <row r="83" spans="1:21" s="7" customFormat="1" ht="30.75" customHeight="1" x14ac:dyDescent="0.25">
      <c r="A83"/>
      <c r="B83"/>
      <c r="C83" s="312" t="s">
        <v>4432</v>
      </c>
      <c r="D83" s="13" t="s">
        <v>7988</v>
      </c>
      <c r="E83" s="219" t="s">
        <v>4489</v>
      </c>
      <c r="F83" s="279" t="s">
        <v>8032</v>
      </c>
      <c r="G83" s="273">
        <v>1321</v>
      </c>
      <c r="H83" s="273" t="s">
        <v>18</v>
      </c>
      <c r="I83" s="41" t="s">
        <v>4427</v>
      </c>
      <c r="J83" s="41" t="s">
        <v>14</v>
      </c>
      <c r="K83" s="324" t="s">
        <v>4425</v>
      </c>
      <c r="L83"/>
      <c r="M83"/>
      <c r="N83"/>
      <c r="O83"/>
      <c r="P83"/>
      <c r="Q83"/>
      <c r="R83"/>
      <c r="S83"/>
      <c r="T83"/>
      <c r="U83"/>
    </row>
    <row r="84" spans="1:21" s="7" customFormat="1" ht="30.75" customHeight="1" x14ac:dyDescent="0.25">
      <c r="A84"/>
      <c r="B84"/>
      <c r="C84" s="312" t="s">
        <v>4432</v>
      </c>
      <c r="D84" s="13" t="s">
        <v>7988</v>
      </c>
      <c r="E84" s="219" t="s">
        <v>4485</v>
      </c>
      <c r="F84" s="279" t="s">
        <v>179</v>
      </c>
      <c r="G84" s="273">
        <v>1208</v>
      </c>
      <c r="H84" s="273" t="s">
        <v>18</v>
      </c>
      <c r="I84" s="41" t="s">
        <v>4427</v>
      </c>
      <c r="J84" s="41" t="s">
        <v>14</v>
      </c>
      <c r="K84" s="324" t="s">
        <v>4425</v>
      </c>
      <c r="L84"/>
      <c r="M84"/>
      <c r="N84"/>
      <c r="O84"/>
      <c r="P84"/>
      <c r="Q84"/>
      <c r="R84"/>
      <c r="S84"/>
      <c r="T84"/>
      <c r="U84"/>
    </row>
    <row r="85" spans="1:21" s="7" customFormat="1" ht="30.75" customHeight="1" x14ac:dyDescent="0.25">
      <c r="A85"/>
      <c r="B85"/>
      <c r="C85" s="312" t="s">
        <v>4432</v>
      </c>
      <c r="D85" s="13" t="s">
        <v>7988</v>
      </c>
      <c r="E85" s="219" t="s">
        <v>4491</v>
      </c>
      <c r="F85" s="279" t="s">
        <v>1324</v>
      </c>
      <c r="G85" s="273">
        <v>1069</v>
      </c>
      <c r="H85" s="273" t="s">
        <v>18</v>
      </c>
      <c r="I85" s="41" t="s">
        <v>4427</v>
      </c>
      <c r="J85" s="41" t="s">
        <v>14</v>
      </c>
      <c r="K85" s="324" t="s">
        <v>4425</v>
      </c>
      <c r="L85"/>
      <c r="M85"/>
      <c r="N85"/>
      <c r="O85"/>
      <c r="P85"/>
      <c r="Q85"/>
      <c r="R85"/>
      <c r="S85"/>
      <c r="T85"/>
      <c r="U85"/>
    </row>
    <row r="86" spans="1:21" s="7" customFormat="1" ht="30.75" customHeight="1" x14ac:dyDescent="0.25">
      <c r="A86"/>
      <c r="B86"/>
      <c r="C86" s="312" t="s">
        <v>4432</v>
      </c>
      <c r="D86" s="13" t="s">
        <v>7988</v>
      </c>
      <c r="E86" s="219" t="s">
        <v>4431</v>
      </c>
      <c r="F86" s="279" t="s">
        <v>1591</v>
      </c>
      <c r="G86" s="273">
        <v>821</v>
      </c>
      <c r="H86" s="273" t="s">
        <v>18</v>
      </c>
      <c r="I86" s="41" t="s">
        <v>4427</v>
      </c>
      <c r="J86" s="41" t="s">
        <v>14</v>
      </c>
      <c r="K86" s="324" t="s">
        <v>4425</v>
      </c>
      <c r="L86"/>
      <c r="M86"/>
      <c r="N86"/>
      <c r="O86"/>
      <c r="P86"/>
      <c r="Q86"/>
      <c r="R86"/>
      <c r="S86"/>
      <c r="T86"/>
      <c r="U86"/>
    </row>
    <row r="87" spans="1:21" s="7" customFormat="1" ht="31.5" customHeight="1" thickBot="1" x14ac:dyDescent="0.3">
      <c r="A87"/>
      <c r="B87"/>
      <c r="C87" s="312" t="s">
        <v>4432</v>
      </c>
      <c r="D87" s="13" t="s">
        <v>7988</v>
      </c>
      <c r="E87" s="219" t="s">
        <v>4486</v>
      </c>
      <c r="F87" s="279" t="s">
        <v>4487</v>
      </c>
      <c r="G87" s="273">
        <v>844</v>
      </c>
      <c r="H87" s="273" t="s">
        <v>18</v>
      </c>
      <c r="I87" s="41" t="s">
        <v>4427</v>
      </c>
      <c r="J87" s="41" t="s">
        <v>14</v>
      </c>
      <c r="K87" s="324" t="s">
        <v>4425</v>
      </c>
      <c r="L87"/>
      <c r="M87"/>
      <c r="N87"/>
      <c r="O87"/>
      <c r="P87"/>
      <c r="Q87"/>
      <c r="R87"/>
      <c r="S87"/>
      <c r="T87"/>
      <c r="U87"/>
    </row>
    <row r="88" spans="1:21" s="7" customFormat="1" ht="31.5" customHeight="1" x14ac:dyDescent="0.25">
      <c r="A88"/>
      <c r="B88"/>
      <c r="C88" s="338" t="s">
        <v>4432</v>
      </c>
      <c r="D88" s="339" t="s">
        <v>7825</v>
      </c>
      <c r="E88" s="327">
        <f>COUNTA(E82:E87)</f>
        <v>6</v>
      </c>
      <c r="F88" s="340" t="s">
        <v>7826</v>
      </c>
      <c r="G88" s="328">
        <f>SUM(G82:G87)</f>
        <v>7618</v>
      </c>
      <c r="H88" s="329"/>
      <c r="I88" s="330"/>
      <c r="J88" s="330"/>
      <c r="K88" s="331"/>
      <c r="L88"/>
      <c r="M88"/>
      <c r="N88"/>
      <c r="O88"/>
      <c r="P88"/>
      <c r="Q88"/>
      <c r="R88"/>
      <c r="S88"/>
      <c r="T88"/>
      <c r="U88"/>
    </row>
    <row r="89" spans="1:21" s="7" customFormat="1" ht="18" customHeight="1" x14ac:dyDescent="0.25">
      <c r="A89"/>
      <c r="B89"/>
      <c r="D89" s="13"/>
      <c r="E89" s="188"/>
      <c r="F89" s="228"/>
      <c r="G89" s="174"/>
      <c r="H89" s="14"/>
      <c r="I89" s="1"/>
      <c r="J89" s="1"/>
      <c r="K89" s="188"/>
      <c r="L89"/>
      <c r="M89"/>
      <c r="N89"/>
      <c r="O89"/>
      <c r="P89"/>
      <c r="Q89"/>
      <c r="R89"/>
      <c r="S89"/>
      <c r="T89"/>
      <c r="U89"/>
    </row>
    <row r="90" spans="1:21" s="7" customFormat="1" ht="31.5" customHeight="1" x14ac:dyDescent="0.25">
      <c r="A90"/>
      <c r="B90"/>
      <c r="D90" s="13"/>
      <c r="E90" s="188"/>
      <c r="F90" s="228"/>
      <c r="G90" s="174"/>
      <c r="H90" s="14"/>
      <c r="I90" s="1"/>
      <c r="J90" s="1"/>
      <c r="K90" s="188"/>
      <c r="L90"/>
      <c r="M90"/>
      <c r="N90"/>
      <c r="O90"/>
      <c r="P90"/>
      <c r="Q90"/>
      <c r="R90"/>
      <c r="S90"/>
      <c r="T90"/>
      <c r="U90"/>
    </row>
    <row r="91" spans="1:21" s="7" customFormat="1" ht="30.75" customHeight="1" x14ac:dyDescent="0.25">
      <c r="A91"/>
      <c r="B91"/>
      <c r="C91" s="235" t="s">
        <v>8</v>
      </c>
      <c r="D91" s="235" t="s">
        <v>7</v>
      </c>
      <c r="E91" s="236" t="s">
        <v>6</v>
      </c>
      <c r="F91" s="235" t="s">
        <v>5</v>
      </c>
      <c r="G91" s="237" t="s">
        <v>4</v>
      </c>
      <c r="H91" s="238" t="s">
        <v>3</v>
      </c>
      <c r="I91" s="239" t="s">
        <v>2</v>
      </c>
      <c r="J91" s="235" t="s">
        <v>1</v>
      </c>
      <c r="K91" s="236" t="s">
        <v>0</v>
      </c>
      <c r="L91"/>
      <c r="M91"/>
      <c r="N91"/>
      <c r="O91"/>
      <c r="P91"/>
      <c r="Q91"/>
      <c r="R91"/>
      <c r="S91"/>
      <c r="T91"/>
      <c r="U91"/>
    </row>
    <row r="92" spans="1:21" s="7" customFormat="1" ht="30.75" customHeight="1" x14ac:dyDescent="0.25">
      <c r="A92"/>
      <c r="B92"/>
      <c r="C92" s="337" t="s">
        <v>4547</v>
      </c>
      <c r="D92" s="13" t="s">
        <v>7988</v>
      </c>
      <c r="E92" s="219" t="s">
        <v>4569</v>
      </c>
      <c r="F92" s="279" t="s">
        <v>4570</v>
      </c>
      <c r="G92" s="273">
        <v>1240</v>
      </c>
      <c r="H92" s="273" t="s">
        <v>18</v>
      </c>
      <c r="I92" s="41" t="s">
        <v>4427</v>
      </c>
      <c r="J92" s="41" t="s">
        <v>14</v>
      </c>
      <c r="K92" s="324" t="s">
        <v>4544</v>
      </c>
      <c r="L92"/>
      <c r="M92"/>
      <c r="N92"/>
      <c r="O92"/>
      <c r="P92"/>
      <c r="Q92"/>
      <c r="R92"/>
      <c r="S92"/>
      <c r="T92"/>
      <c r="U92"/>
    </row>
    <row r="93" spans="1:21" s="7" customFormat="1" ht="30.75" customHeight="1" x14ac:dyDescent="0.25">
      <c r="A93"/>
      <c r="B93"/>
      <c r="C93" s="337" t="s">
        <v>4547</v>
      </c>
      <c r="D93" s="13" t="s">
        <v>7988</v>
      </c>
      <c r="E93" s="219" t="s">
        <v>4576</v>
      </c>
      <c r="F93" s="279" t="s">
        <v>4577</v>
      </c>
      <c r="G93" s="273">
        <v>474</v>
      </c>
      <c r="H93" s="273" t="s">
        <v>18</v>
      </c>
      <c r="I93" s="41" t="s">
        <v>4427</v>
      </c>
      <c r="J93" s="41" t="s">
        <v>14</v>
      </c>
      <c r="K93" s="324" t="s">
        <v>4544</v>
      </c>
      <c r="L93"/>
      <c r="M93"/>
      <c r="N93"/>
      <c r="O93"/>
      <c r="P93"/>
      <c r="Q93"/>
      <c r="R93"/>
      <c r="S93"/>
      <c r="T93"/>
      <c r="U93"/>
    </row>
    <row r="94" spans="1:21" s="7" customFormat="1" ht="30.75" customHeight="1" x14ac:dyDescent="0.25">
      <c r="A94"/>
      <c r="B94"/>
      <c r="C94" s="337" t="s">
        <v>4547</v>
      </c>
      <c r="D94" s="13" t="s">
        <v>7988</v>
      </c>
      <c r="E94" s="219" t="s">
        <v>4573</v>
      </c>
      <c r="F94" s="279" t="s">
        <v>4574</v>
      </c>
      <c r="G94" s="273">
        <v>941</v>
      </c>
      <c r="H94" s="273" t="s">
        <v>18</v>
      </c>
      <c r="I94" s="41" t="s">
        <v>4427</v>
      </c>
      <c r="J94" s="41" t="s">
        <v>14</v>
      </c>
      <c r="K94" s="324" t="s">
        <v>4544</v>
      </c>
      <c r="L94"/>
      <c r="M94"/>
      <c r="N94"/>
      <c r="O94"/>
      <c r="P94"/>
      <c r="Q94"/>
      <c r="R94"/>
      <c r="S94"/>
      <c r="T94"/>
      <c r="U94"/>
    </row>
    <row r="95" spans="1:21" s="7" customFormat="1" ht="30.75" customHeight="1" x14ac:dyDescent="0.25">
      <c r="A95"/>
      <c r="B95"/>
      <c r="C95" s="337" t="s">
        <v>4547</v>
      </c>
      <c r="D95" s="13" t="s">
        <v>7988</v>
      </c>
      <c r="E95" s="219" t="s">
        <v>4562</v>
      </c>
      <c r="F95" s="279" t="s">
        <v>4563</v>
      </c>
      <c r="G95" s="273">
        <v>424</v>
      </c>
      <c r="H95" s="273" t="s">
        <v>18</v>
      </c>
      <c r="I95" s="41" t="s">
        <v>4427</v>
      </c>
      <c r="J95" s="41" t="s">
        <v>14</v>
      </c>
      <c r="K95" s="324" t="s">
        <v>4544</v>
      </c>
      <c r="L95"/>
      <c r="M95"/>
      <c r="N95"/>
      <c r="O95"/>
      <c r="P95"/>
      <c r="Q95"/>
      <c r="R95"/>
      <c r="S95"/>
      <c r="T95"/>
      <c r="U95"/>
    </row>
    <row r="96" spans="1:21" s="7" customFormat="1" ht="30.75" customHeight="1" x14ac:dyDescent="0.25">
      <c r="A96"/>
      <c r="B96"/>
      <c r="C96" s="337" t="s">
        <v>4547</v>
      </c>
      <c r="D96" s="13" t="s">
        <v>7988</v>
      </c>
      <c r="E96" s="219" t="s">
        <v>4560</v>
      </c>
      <c r="F96" s="279" t="s">
        <v>4561</v>
      </c>
      <c r="G96" s="273">
        <v>175</v>
      </c>
      <c r="H96" s="273" t="s">
        <v>18</v>
      </c>
      <c r="I96" s="41" t="s">
        <v>4427</v>
      </c>
      <c r="J96" s="41" t="s">
        <v>14</v>
      </c>
      <c r="K96" s="324" t="s">
        <v>4544</v>
      </c>
      <c r="L96"/>
      <c r="M96"/>
      <c r="N96"/>
      <c r="O96"/>
      <c r="P96"/>
      <c r="Q96"/>
      <c r="R96"/>
      <c r="S96"/>
      <c r="T96"/>
      <c r="U96"/>
    </row>
    <row r="97" spans="1:21" s="7" customFormat="1" ht="30.75" customHeight="1" x14ac:dyDescent="0.25">
      <c r="A97"/>
      <c r="B97"/>
      <c r="C97" s="337" t="s">
        <v>4547</v>
      </c>
      <c r="D97" s="13" t="s">
        <v>7988</v>
      </c>
      <c r="E97" s="219" t="s">
        <v>4568</v>
      </c>
      <c r="F97" s="279" t="s">
        <v>4565</v>
      </c>
      <c r="G97" s="273">
        <v>413</v>
      </c>
      <c r="H97" s="273" t="s">
        <v>18</v>
      </c>
      <c r="I97" s="41" t="s">
        <v>4427</v>
      </c>
      <c r="J97" s="41" t="s">
        <v>14</v>
      </c>
      <c r="K97" s="324" t="s">
        <v>4544</v>
      </c>
      <c r="L97"/>
      <c r="M97"/>
      <c r="N97"/>
      <c r="O97"/>
      <c r="P97"/>
      <c r="Q97"/>
      <c r="R97"/>
      <c r="S97"/>
      <c r="T97"/>
      <c r="U97"/>
    </row>
    <row r="98" spans="1:21" s="7" customFormat="1" ht="30.75" customHeight="1" x14ac:dyDescent="0.25">
      <c r="A98"/>
      <c r="B98"/>
      <c r="C98" s="337" t="s">
        <v>4547</v>
      </c>
      <c r="D98" s="13" t="s">
        <v>7988</v>
      </c>
      <c r="E98" s="219" t="s">
        <v>4549</v>
      </c>
      <c r="F98" s="279" t="s">
        <v>8033</v>
      </c>
      <c r="G98" s="273">
        <v>335</v>
      </c>
      <c r="H98" s="273" t="s">
        <v>18</v>
      </c>
      <c r="I98" s="41" t="s">
        <v>4427</v>
      </c>
      <c r="J98" s="41" t="s">
        <v>14</v>
      </c>
      <c r="K98" s="324" t="s">
        <v>4544</v>
      </c>
      <c r="L98"/>
      <c r="M98"/>
      <c r="N98"/>
      <c r="O98"/>
      <c r="P98"/>
      <c r="Q98"/>
      <c r="R98"/>
      <c r="S98"/>
      <c r="T98"/>
      <c r="U98"/>
    </row>
    <row r="99" spans="1:21" s="7" customFormat="1" ht="30.75" customHeight="1" x14ac:dyDescent="0.25">
      <c r="A99"/>
      <c r="B99"/>
      <c r="C99" s="337" t="s">
        <v>4547</v>
      </c>
      <c r="D99" s="13" t="s">
        <v>7988</v>
      </c>
      <c r="E99" s="219" t="s">
        <v>4554</v>
      </c>
      <c r="F99" s="279" t="s">
        <v>8034</v>
      </c>
      <c r="G99" s="273">
        <v>634</v>
      </c>
      <c r="H99" s="273" t="s">
        <v>18</v>
      </c>
      <c r="I99" s="41" t="s">
        <v>4427</v>
      </c>
      <c r="J99" s="41" t="s">
        <v>14</v>
      </c>
      <c r="K99" s="324" t="s">
        <v>4544</v>
      </c>
      <c r="L99"/>
      <c r="M99"/>
      <c r="N99"/>
      <c r="O99"/>
      <c r="P99"/>
      <c r="Q99"/>
      <c r="R99"/>
      <c r="S99"/>
      <c r="T99"/>
      <c r="U99"/>
    </row>
    <row r="100" spans="1:21" s="7" customFormat="1" ht="30.75" customHeight="1" x14ac:dyDescent="0.25">
      <c r="A100"/>
      <c r="B100"/>
      <c r="C100" s="337" t="s">
        <v>4547</v>
      </c>
      <c r="D100" s="13" t="s">
        <v>7988</v>
      </c>
      <c r="E100" s="219" t="s">
        <v>4581</v>
      </c>
      <c r="F100" s="279" t="s">
        <v>8035</v>
      </c>
      <c r="G100" s="273">
        <v>600</v>
      </c>
      <c r="H100" s="273" t="s">
        <v>18</v>
      </c>
      <c r="I100" s="41" t="s">
        <v>4427</v>
      </c>
      <c r="J100" s="41" t="s">
        <v>14</v>
      </c>
      <c r="K100" s="324" t="s">
        <v>4544</v>
      </c>
      <c r="L100"/>
      <c r="M100"/>
      <c r="N100"/>
      <c r="O100"/>
      <c r="P100"/>
      <c r="Q100"/>
      <c r="R100"/>
      <c r="S100"/>
      <c r="T100"/>
      <c r="U100"/>
    </row>
    <row r="101" spans="1:21" s="7" customFormat="1" ht="30.75" customHeight="1" x14ac:dyDescent="0.25">
      <c r="A101"/>
      <c r="B101"/>
      <c r="C101" s="337" t="s">
        <v>4547</v>
      </c>
      <c r="D101" s="13" t="s">
        <v>7988</v>
      </c>
      <c r="E101" s="219" t="s">
        <v>4548</v>
      </c>
      <c r="F101" s="279" t="s">
        <v>8036</v>
      </c>
      <c r="G101" s="273">
        <v>435</v>
      </c>
      <c r="H101" s="273" t="s">
        <v>18</v>
      </c>
      <c r="I101" s="41" t="s">
        <v>4427</v>
      </c>
      <c r="J101" s="41" t="s">
        <v>14</v>
      </c>
      <c r="K101" s="324" t="s">
        <v>4544</v>
      </c>
      <c r="L101"/>
      <c r="M101"/>
      <c r="N101"/>
      <c r="O101"/>
      <c r="P101"/>
      <c r="Q101"/>
      <c r="R101"/>
      <c r="S101"/>
      <c r="T101"/>
      <c r="U101"/>
    </row>
    <row r="102" spans="1:21" s="7" customFormat="1" ht="30.75" customHeight="1" x14ac:dyDescent="0.25">
      <c r="A102"/>
      <c r="B102"/>
      <c r="C102" s="337" t="s">
        <v>4547</v>
      </c>
      <c r="D102" s="13" t="s">
        <v>7988</v>
      </c>
      <c r="E102" s="219" t="s">
        <v>4580</v>
      </c>
      <c r="F102" s="279" t="s">
        <v>8037</v>
      </c>
      <c r="G102" s="273">
        <v>560</v>
      </c>
      <c r="H102" s="273" t="s">
        <v>18</v>
      </c>
      <c r="I102" s="41" t="s">
        <v>4427</v>
      </c>
      <c r="J102" s="41" t="s">
        <v>14</v>
      </c>
      <c r="K102" s="324" t="s">
        <v>4544</v>
      </c>
      <c r="L102"/>
      <c r="M102"/>
      <c r="N102"/>
      <c r="O102"/>
      <c r="P102"/>
      <c r="Q102"/>
      <c r="R102"/>
      <c r="S102"/>
      <c r="T102"/>
      <c r="U102"/>
    </row>
    <row r="103" spans="1:21" s="7" customFormat="1" ht="30.75" customHeight="1" x14ac:dyDescent="0.25">
      <c r="A103"/>
      <c r="B103"/>
      <c r="C103" s="337" t="s">
        <v>4547</v>
      </c>
      <c r="D103" s="13" t="s">
        <v>7988</v>
      </c>
      <c r="E103" s="219" t="s">
        <v>4546</v>
      </c>
      <c r="F103" s="279" t="s">
        <v>8038</v>
      </c>
      <c r="G103" s="273">
        <v>527</v>
      </c>
      <c r="H103" s="273" t="s">
        <v>18</v>
      </c>
      <c r="I103" s="41" t="s">
        <v>4427</v>
      </c>
      <c r="J103" s="41" t="s">
        <v>14</v>
      </c>
      <c r="K103" s="324" t="s">
        <v>4544</v>
      </c>
      <c r="L103"/>
      <c r="M103"/>
      <c r="N103"/>
      <c r="O103"/>
      <c r="P103"/>
      <c r="Q103"/>
      <c r="R103"/>
      <c r="S103"/>
      <c r="T103"/>
      <c r="U103"/>
    </row>
    <row r="104" spans="1:21" s="7" customFormat="1" ht="30.75" customHeight="1" x14ac:dyDescent="0.25">
      <c r="A104"/>
      <c r="B104"/>
      <c r="C104" s="337" t="s">
        <v>4547</v>
      </c>
      <c r="D104" s="13" t="s">
        <v>7988</v>
      </c>
      <c r="E104" s="219" t="s">
        <v>4564</v>
      </c>
      <c r="F104" s="279" t="s">
        <v>8039</v>
      </c>
      <c r="G104" s="273">
        <v>433</v>
      </c>
      <c r="H104" s="273" t="s">
        <v>18</v>
      </c>
      <c r="I104" s="41" t="s">
        <v>4427</v>
      </c>
      <c r="J104" s="41" t="s">
        <v>14</v>
      </c>
      <c r="K104" s="324" t="s">
        <v>4544</v>
      </c>
      <c r="L104"/>
      <c r="M104"/>
      <c r="N104"/>
      <c r="O104"/>
      <c r="P104"/>
      <c r="Q104"/>
      <c r="R104"/>
      <c r="S104"/>
      <c r="T104"/>
      <c r="U104"/>
    </row>
    <row r="105" spans="1:21" s="7" customFormat="1" ht="30.75" customHeight="1" x14ac:dyDescent="0.25">
      <c r="A105"/>
      <c r="B105"/>
      <c r="C105" s="337" t="s">
        <v>4547</v>
      </c>
      <c r="D105" s="13" t="s">
        <v>7988</v>
      </c>
      <c r="E105" s="219" t="s">
        <v>4566</v>
      </c>
      <c r="F105" s="279" t="s">
        <v>8040</v>
      </c>
      <c r="G105" s="273">
        <v>445</v>
      </c>
      <c r="H105" s="273" t="s">
        <v>18</v>
      </c>
      <c r="I105" s="41" t="s">
        <v>4427</v>
      </c>
      <c r="J105" s="41" t="s">
        <v>14</v>
      </c>
      <c r="K105" s="324" t="s">
        <v>4544</v>
      </c>
      <c r="L105"/>
      <c r="M105"/>
      <c r="N105"/>
      <c r="O105"/>
      <c r="P105"/>
      <c r="Q105"/>
      <c r="R105"/>
      <c r="S105"/>
      <c r="T105"/>
      <c r="U105"/>
    </row>
    <row r="106" spans="1:21" s="7" customFormat="1" ht="30.75" customHeight="1" x14ac:dyDescent="0.25">
      <c r="A106"/>
      <c r="B106"/>
      <c r="C106" s="337" t="s">
        <v>4547</v>
      </c>
      <c r="D106" s="13" t="s">
        <v>7988</v>
      </c>
      <c r="E106" s="219" t="s">
        <v>4551</v>
      </c>
      <c r="F106" s="279" t="s">
        <v>8041</v>
      </c>
      <c r="G106" s="273">
        <v>237</v>
      </c>
      <c r="H106" s="273" t="s">
        <v>18</v>
      </c>
      <c r="I106" s="41" t="s">
        <v>4427</v>
      </c>
      <c r="J106" s="41" t="s">
        <v>14</v>
      </c>
      <c r="K106" s="324" t="s">
        <v>4544</v>
      </c>
      <c r="L106"/>
      <c r="M106"/>
      <c r="N106"/>
      <c r="O106"/>
      <c r="P106"/>
      <c r="Q106"/>
      <c r="R106"/>
      <c r="S106"/>
      <c r="T106"/>
      <c r="U106"/>
    </row>
    <row r="107" spans="1:21" s="7" customFormat="1" ht="30.75" customHeight="1" x14ac:dyDescent="0.25">
      <c r="A107"/>
      <c r="B107"/>
      <c r="C107" s="337" t="s">
        <v>4547</v>
      </c>
      <c r="D107" s="13" t="s">
        <v>7988</v>
      </c>
      <c r="E107" s="219" t="s">
        <v>4578</v>
      </c>
      <c r="F107" s="279" t="s">
        <v>4579</v>
      </c>
      <c r="G107" s="273">
        <v>957</v>
      </c>
      <c r="H107" s="273" t="s">
        <v>18</v>
      </c>
      <c r="I107" s="41" t="s">
        <v>4427</v>
      </c>
      <c r="J107" s="41" t="s">
        <v>14</v>
      </c>
      <c r="K107" s="324" t="s">
        <v>4544</v>
      </c>
      <c r="L107"/>
      <c r="M107"/>
      <c r="N107"/>
      <c r="O107"/>
      <c r="P107"/>
      <c r="Q107"/>
      <c r="R107"/>
      <c r="S107"/>
      <c r="T107"/>
      <c r="U107"/>
    </row>
    <row r="108" spans="1:21" s="7" customFormat="1" ht="30.75" customHeight="1" x14ac:dyDescent="0.25">
      <c r="A108"/>
      <c r="B108"/>
      <c r="C108" s="337" t="s">
        <v>4547</v>
      </c>
      <c r="D108" s="13" t="s">
        <v>7988</v>
      </c>
      <c r="E108" s="219" t="s">
        <v>4571</v>
      </c>
      <c r="F108" s="279" t="s">
        <v>8042</v>
      </c>
      <c r="G108" s="273">
        <v>428</v>
      </c>
      <c r="H108" s="273" t="s">
        <v>18</v>
      </c>
      <c r="I108" s="41" t="s">
        <v>4427</v>
      </c>
      <c r="J108" s="41" t="s">
        <v>14</v>
      </c>
      <c r="K108" s="324" t="s">
        <v>4544</v>
      </c>
      <c r="L108"/>
      <c r="M108"/>
      <c r="N108"/>
      <c r="O108"/>
      <c r="P108"/>
      <c r="Q108"/>
      <c r="R108"/>
      <c r="S108"/>
      <c r="T108"/>
      <c r="U108"/>
    </row>
    <row r="109" spans="1:21" s="7" customFormat="1" ht="30.75" customHeight="1" x14ac:dyDescent="0.25">
      <c r="A109"/>
      <c r="B109"/>
      <c r="C109" s="337" t="s">
        <v>4547</v>
      </c>
      <c r="D109" s="13" t="s">
        <v>7988</v>
      </c>
      <c r="E109" s="219" t="s">
        <v>4567</v>
      </c>
      <c r="F109" s="279" t="s">
        <v>8043</v>
      </c>
      <c r="G109" s="273">
        <v>347</v>
      </c>
      <c r="H109" s="273" t="s">
        <v>18</v>
      </c>
      <c r="I109" s="41" t="s">
        <v>4427</v>
      </c>
      <c r="J109" s="41" t="s">
        <v>14</v>
      </c>
      <c r="K109" s="324" t="s">
        <v>4544</v>
      </c>
      <c r="L109"/>
      <c r="M109"/>
      <c r="N109"/>
      <c r="O109"/>
      <c r="P109"/>
      <c r="Q109"/>
      <c r="R109"/>
      <c r="S109"/>
      <c r="T109"/>
      <c r="U109"/>
    </row>
    <row r="110" spans="1:21" s="7" customFormat="1" ht="30.75" customHeight="1" x14ac:dyDescent="0.25">
      <c r="A110"/>
      <c r="B110"/>
      <c r="C110" s="337" t="s">
        <v>4547</v>
      </c>
      <c r="D110" s="13" t="s">
        <v>7988</v>
      </c>
      <c r="E110" s="219" t="s">
        <v>4575</v>
      </c>
      <c r="F110" s="279" t="s">
        <v>8044</v>
      </c>
      <c r="G110" s="273">
        <v>203</v>
      </c>
      <c r="H110" s="273" t="s">
        <v>18</v>
      </c>
      <c r="I110" s="41" t="s">
        <v>4427</v>
      </c>
      <c r="J110" s="41" t="s">
        <v>14</v>
      </c>
      <c r="K110" s="324" t="s">
        <v>4544</v>
      </c>
      <c r="L110"/>
      <c r="M110"/>
      <c r="N110"/>
      <c r="O110"/>
      <c r="P110"/>
      <c r="Q110"/>
      <c r="R110"/>
      <c r="S110"/>
      <c r="T110"/>
      <c r="U110"/>
    </row>
    <row r="111" spans="1:21" s="7" customFormat="1" ht="30.75" customHeight="1" x14ac:dyDescent="0.25">
      <c r="A111"/>
      <c r="B111"/>
      <c r="C111" s="337" t="s">
        <v>4547</v>
      </c>
      <c r="D111" s="13" t="s">
        <v>7988</v>
      </c>
      <c r="E111" s="219" t="s">
        <v>4550</v>
      </c>
      <c r="F111" s="279" t="s">
        <v>8045</v>
      </c>
      <c r="G111" s="273">
        <v>137</v>
      </c>
      <c r="H111" s="273" t="s">
        <v>18</v>
      </c>
      <c r="I111" s="41" t="s">
        <v>4427</v>
      </c>
      <c r="J111" s="41" t="s">
        <v>14</v>
      </c>
      <c r="K111" s="324" t="s">
        <v>4544</v>
      </c>
      <c r="L111"/>
      <c r="M111"/>
      <c r="N111"/>
      <c r="O111"/>
      <c r="P111"/>
      <c r="Q111"/>
      <c r="R111"/>
      <c r="S111"/>
      <c r="T111"/>
      <c r="U111"/>
    </row>
    <row r="112" spans="1:21" s="7" customFormat="1" ht="30.75" customHeight="1" x14ac:dyDescent="0.25">
      <c r="A112"/>
      <c r="B112"/>
      <c r="C112" s="337" t="s">
        <v>4547</v>
      </c>
      <c r="D112" s="13" t="s">
        <v>7988</v>
      </c>
      <c r="E112" s="219" t="s">
        <v>4572</v>
      </c>
      <c r="F112" s="279" t="s">
        <v>8046</v>
      </c>
      <c r="G112" s="273">
        <v>179</v>
      </c>
      <c r="H112" s="273" t="s">
        <v>18</v>
      </c>
      <c r="I112" s="41" t="s">
        <v>4427</v>
      </c>
      <c r="J112" s="41" t="s">
        <v>14</v>
      </c>
      <c r="K112" s="324" t="s">
        <v>4544</v>
      </c>
      <c r="L112"/>
      <c r="M112"/>
      <c r="N112"/>
      <c r="O112"/>
      <c r="P112"/>
      <c r="Q112"/>
      <c r="R112"/>
      <c r="S112"/>
      <c r="T112"/>
      <c r="U112"/>
    </row>
    <row r="113" spans="1:21" s="7" customFormat="1" ht="30.75" customHeight="1" x14ac:dyDescent="0.25">
      <c r="A113"/>
      <c r="B113"/>
      <c r="C113" s="337" t="s">
        <v>4547</v>
      </c>
      <c r="D113" s="13" t="s">
        <v>7988</v>
      </c>
      <c r="E113" s="219" t="s">
        <v>4556</v>
      </c>
      <c r="F113" s="279" t="s">
        <v>4557</v>
      </c>
      <c r="G113" s="273">
        <v>129</v>
      </c>
      <c r="H113" s="273" t="s">
        <v>18</v>
      </c>
      <c r="I113" s="41" t="s">
        <v>4427</v>
      </c>
      <c r="J113" s="41" t="s">
        <v>14</v>
      </c>
      <c r="K113" s="324" t="s">
        <v>4544</v>
      </c>
      <c r="L113"/>
      <c r="M113"/>
      <c r="N113"/>
      <c r="O113"/>
      <c r="P113"/>
      <c r="Q113"/>
      <c r="R113"/>
      <c r="S113"/>
      <c r="T113"/>
      <c r="U113"/>
    </row>
    <row r="114" spans="1:21" s="7" customFormat="1" ht="30.75" customHeight="1" x14ac:dyDescent="0.25">
      <c r="A114"/>
      <c r="B114"/>
      <c r="C114" s="337" t="s">
        <v>4547</v>
      </c>
      <c r="D114" s="13" t="s">
        <v>7988</v>
      </c>
      <c r="E114" s="219" t="s">
        <v>7983</v>
      </c>
      <c r="F114" s="279" t="s">
        <v>8047</v>
      </c>
      <c r="G114" s="273">
        <v>680</v>
      </c>
      <c r="H114" s="273" t="s">
        <v>18</v>
      </c>
      <c r="I114" s="41" t="s">
        <v>4427</v>
      </c>
      <c r="J114" s="41">
        <v>10</v>
      </c>
      <c r="K114" s="324">
        <v>1002</v>
      </c>
      <c r="L114"/>
      <c r="M114"/>
      <c r="N114"/>
      <c r="O114"/>
      <c r="P114"/>
      <c r="Q114"/>
      <c r="R114"/>
      <c r="S114"/>
      <c r="T114"/>
      <c r="U114"/>
    </row>
    <row r="115" spans="1:21" s="7" customFormat="1" ht="30.75" customHeight="1" x14ac:dyDescent="0.25">
      <c r="A115"/>
      <c r="B115"/>
      <c r="C115" s="337" t="s">
        <v>4547</v>
      </c>
      <c r="D115" s="13" t="s">
        <v>7988</v>
      </c>
      <c r="E115" s="219" t="s">
        <v>4558</v>
      </c>
      <c r="F115" s="279" t="s">
        <v>4559</v>
      </c>
      <c r="G115" s="273">
        <v>115</v>
      </c>
      <c r="H115" s="273" t="s">
        <v>18</v>
      </c>
      <c r="I115" s="41" t="s">
        <v>4427</v>
      </c>
      <c r="J115" s="41" t="s">
        <v>14</v>
      </c>
      <c r="K115" s="324" t="s">
        <v>4544</v>
      </c>
      <c r="L115"/>
      <c r="M115"/>
      <c r="N115"/>
      <c r="O115"/>
      <c r="P115"/>
      <c r="Q115"/>
      <c r="R115"/>
      <c r="S115"/>
      <c r="T115"/>
      <c r="U115"/>
    </row>
    <row r="116" spans="1:21" s="7" customFormat="1" ht="30.75" customHeight="1" x14ac:dyDescent="0.25">
      <c r="A116"/>
      <c r="B116"/>
      <c r="C116" s="337" t="s">
        <v>4547</v>
      </c>
      <c r="D116" s="13" t="s">
        <v>7988</v>
      </c>
      <c r="E116" s="219" t="s">
        <v>4552</v>
      </c>
      <c r="F116" s="279" t="s">
        <v>4553</v>
      </c>
      <c r="G116" s="273">
        <v>72</v>
      </c>
      <c r="H116" s="273" t="s">
        <v>18</v>
      </c>
      <c r="I116" s="41" t="s">
        <v>4427</v>
      </c>
      <c r="J116" s="41" t="s">
        <v>14</v>
      </c>
      <c r="K116" s="324" t="s">
        <v>4544</v>
      </c>
      <c r="L116"/>
      <c r="M116"/>
      <c r="N116"/>
      <c r="O116"/>
      <c r="P116"/>
      <c r="Q116"/>
      <c r="R116"/>
      <c r="S116"/>
      <c r="T116"/>
      <c r="U116"/>
    </row>
    <row r="117" spans="1:21" s="7" customFormat="1" ht="30.75" customHeight="1" x14ac:dyDescent="0.25">
      <c r="A117"/>
      <c r="B117"/>
      <c r="C117" s="337" t="s">
        <v>4547</v>
      </c>
      <c r="D117" s="13" t="s">
        <v>7988</v>
      </c>
      <c r="E117" s="219" t="s">
        <v>7920</v>
      </c>
      <c r="F117" s="279" t="s">
        <v>7921</v>
      </c>
      <c r="G117" s="273">
        <v>397</v>
      </c>
      <c r="H117" s="273" t="s">
        <v>18</v>
      </c>
      <c r="I117" s="41" t="s">
        <v>4427</v>
      </c>
      <c r="J117" s="41" t="s">
        <v>14</v>
      </c>
      <c r="K117" s="324" t="s">
        <v>4544</v>
      </c>
      <c r="L117"/>
      <c r="M117"/>
      <c r="N117"/>
      <c r="O117"/>
      <c r="P117"/>
      <c r="Q117"/>
      <c r="R117"/>
      <c r="S117"/>
      <c r="T117"/>
      <c r="U117"/>
    </row>
    <row r="118" spans="1:21" s="7" customFormat="1" ht="31.5" customHeight="1" thickBot="1" x14ac:dyDescent="0.3">
      <c r="A118"/>
      <c r="B118"/>
      <c r="C118" s="337" t="s">
        <v>4547</v>
      </c>
      <c r="D118" s="13" t="s">
        <v>7988</v>
      </c>
      <c r="E118" s="219" t="s">
        <v>4555</v>
      </c>
      <c r="F118" s="279" t="s">
        <v>894</v>
      </c>
      <c r="G118" s="273">
        <v>30</v>
      </c>
      <c r="H118" s="273" t="s">
        <v>18</v>
      </c>
      <c r="I118" s="41" t="s">
        <v>4427</v>
      </c>
      <c r="J118" s="41" t="s">
        <v>14</v>
      </c>
      <c r="K118" s="324" t="s">
        <v>4544</v>
      </c>
      <c r="L118"/>
      <c r="M118"/>
      <c r="N118"/>
      <c r="O118"/>
      <c r="P118"/>
      <c r="Q118"/>
      <c r="R118"/>
      <c r="S118"/>
      <c r="T118"/>
      <c r="U118"/>
    </row>
    <row r="119" spans="1:21" s="7" customFormat="1" ht="24" customHeight="1" x14ac:dyDescent="0.25">
      <c r="A119"/>
      <c r="B119"/>
      <c r="C119" s="338" t="s">
        <v>4547</v>
      </c>
      <c r="D119" s="339" t="s">
        <v>7825</v>
      </c>
      <c r="E119" s="327">
        <f>COUNTA(E92:E118)</f>
        <v>27</v>
      </c>
      <c r="F119" s="340" t="s">
        <v>7826</v>
      </c>
      <c r="G119" s="328">
        <f>SUM(G92:G118)</f>
        <v>11547</v>
      </c>
      <c r="H119" s="329"/>
      <c r="I119" s="330"/>
      <c r="J119" s="330"/>
      <c r="K119" s="331"/>
      <c r="L119"/>
      <c r="M119"/>
      <c r="N119"/>
      <c r="O119"/>
      <c r="P119"/>
      <c r="Q119"/>
      <c r="R119"/>
      <c r="S119"/>
      <c r="T119"/>
      <c r="U119"/>
    </row>
    <row r="120" spans="1:21" s="7" customFormat="1" ht="18" customHeight="1" x14ac:dyDescent="0.25">
      <c r="A120"/>
      <c r="B120"/>
      <c r="D120" s="13"/>
      <c r="E120" s="188"/>
      <c r="F120" s="228"/>
      <c r="G120" s="184"/>
      <c r="H120" s="14"/>
      <c r="I120" s="1"/>
      <c r="J120" s="1"/>
      <c r="K120" s="188"/>
      <c r="L120"/>
      <c r="M120"/>
      <c r="N120"/>
      <c r="O120"/>
      <c r="P120"/>
      <c r="Q120"/>
      <c r="R120"/>
      <c r="S120"/>
      <c r="T120"/>
      <c r="U120"/>
    </row>
    <row r="121" spans="1:21" s="7" customFormat="1" ht="31.5" customHeight="1" x14ac:dyDescent="0.25">
      <c r="A121"/>
      <c r="B121"/>
      <c r="D121" s="13"/>
      <c r="E121" s="188"/>
      <c r="F121" s="228"/>
      <c r="G121" s="174"/>
      <c r="H121" s="14"/>
      <c r="I121" s="1"/>
      <c r="J121" s="1"/>
      <c r="K121" s="188"/>
      <c r="L121"/>
      <c r="M121"/>
      <c r="N121"/>
      <c r="O121"/>
      <c r="P121"/>
      <c r="Q121"/>
      <c r="R121"/>
      <c r="S121"/>
      <c r="T121"/>
      <c r="U121"/>
    </row>
    <row r="122" spans="1:21" s="7" customFormat="1" ht="31.5" customHeight="1" x14ac:dyDescent="0.25">
      <c r="A122"/>
      <c r="B122"/>
      <c r="C122" s="235" t="s">
        <v>8</v>
      </c>
      <c r="D122" s="235" t="s">
        <v>7</v>
      </c>
      <c r="E122" s="236" t="s">
        <v>6</v>
      </c>
      <c r="F122" s="235" t="s">
        <v>5</v>
      </c>
      <c r="G122" s="237" t="s">
        <v>4</v>
      </c>
      <c r="H122" s="238" t="s">
        <v>3</v>
      </c>
      <c r="I122" s="239" t="s">
        <v>2</v>
      </c>
      <c r="J122" s="235" t="s">
        <v>1</v>
      </c>
      <c r="K122" s="236" t="s">
        <v>0</v>
      </c>
      <c r="L122"/>
      <c r="M122"/>
      <c r="N122"/>
      <c r="O122"/>
      <c r="P122"/>
      <c r="Q122"/>
      <c r="R122"/>
      <c r="S122"/>
      <c r="T122"/>
      <c r="U122"/>
    </row>
    <row r="123" spans="1:21" s="7" customFormat="1" ht="31.5" customHeight="1" x14ac:dyDescent="0.25">
      <c r="A123"/>
      <c r="B123"/>
      <c r="C123" s="312" t="s">
        <v>4545</v>
      </c>
      <c r="D123" s="13" t="s">
        <v>7988</v>
      </c>
      <c r="E123" s="287" t="s">
        <v>4659</v>
      </c>
      <c r="F123" s="279" t="s">
        <v>8048</v>
      </c>
      <c r="G123" s="273">
        <v>535</v>
      </c>
      <c r="H123" s="273" t="s">
        <v>18</v>
      </c>
      <c r="I123" s="41" t="s">
        <v>4427</v>
      </c>
      <c r="J123" s="288" t="s">
        <v>14</v>
      </c>
      <c r="K123" s="324" t="s">
        <v>4544</v>
      </c>
      <c r="L123"/>
      <c r="M123"/>
      <c r="N123"/>
      <c r="O123"/>
      <c r="P123"/>
      <c r="Q123"/>
      <c r="R123"/>
      <c r="S123"/>
      <c r="T123"/>
      <c r="U123"/>
    </row>
    <row r="124" spans="1:21" s="7" customFormat="1" ht="31.5" customHeight="1" x14ac:dyDescent="0.25">
      <c r="A124"/>
      <c r="B124"/>
      <c r="C124" s="312" t="s">
        <v>4545</v>
      </c>
      <c r="D124" s="13" t="s">
        <v>7988</v>
      </c>
      <c r="E124" s="287" t="s">
        <v>4657</v>
      </c>
      <c r="F124" s="279" t="s">
        <v>4658</v>
      </c>
      <c r="G124" s="273">
        <v>219</v>
      </c>
      <c r="H124" s="273" t="s">
        <v>18</v>
      </c>
      <c r="I124" s="41" t="s">
        <v>4427</v>
      </c>
      <c r="J124" s="288" t="s">
        <v>14</v>
      </c>
      <c r="K124" s="324" t="s">
        <v>4544</v>
      </c>
      <c r="L124"/>
      <c r="M124"/>
      <c r="N124"/>
      <c r="O124"/>
      <c r="P124"/>
      <c r="Q124"/>
      <c r="R124"/>
      <c r="S124"/>
      <c r="T124"/>
      <c r="U124"/>
    </row>
    <row r="125" spans="1:21" s="7" customFormat="1" ht="31.5" customHeight="1" x14ac:dyDescent="0.25">
      <c r="A125"/>
      <c r="B125"/>
      <c r="C125" s="312" t="s">
        <v>4545</v>
      </c>
      <c r="D125" s="13" t="s">
        <v>7988</v>
      </c>
      <c r="E125" s="287" t="s">
        <v>4652</v>
      </c>
      <c r="F125" s="279" t="s">
        <v>8049</v>
      </c>
      <c r="G125" s="273">
        <v>214</v>
      </c>
      <c r="H125" s="273" t="s">
        <v>18</v>
      </c>
      <c r="I125" s="41" t="s">
        <v>4427</v>
      </c>
      <c r="J125" s="288" t="s">
        <v>14</v>
      </c>
      <c r="K125" s="324" t="s">
        <v>4544</v>
      </c>
      <c r="L125"/>
      <c r="M125"/>
      <c r="N125"/>
      <c r="O125"/>
      <c r="P125"/>
      <c r="Q125"/>
      <c r="R125"/>
      <c r="S125"/>
      <c r="T125"/>
      <c r="U125"/>
    </row>
    <row r="126" spans="1:21" s="7" customFormat="1" ht="31.5" customHeight="1" x14ac:dyDescent="0.25">
      <c r="A126"/>
      <c r="B126"/>
      <c r="C126" s="312" t="s">
        <v>4545</v>
      </c>
      <c r="D126" s="13" t="s">
        <v>7988</v>
      </c>
      <c r="E126" s="287" t="s">
        <v>4651</v>
      </c>
      <c r="F126" s="279" t="s">
        <v>8050</v>
      </c>
      <c r="G126" s="273">
        <v>199</v>
      </c>
      <c r="H126" s="273" t="s">
        <v>18</v>
      </c>
      <c r="I126" s="41" t="s">
        <v>4427</v>
      </c>
      <c r="J126" s="288" t="s">
        <v>14</v>
      </c>
      <c r="K126" s="324" t="s">
        <v>4544</v>
      </c>
      <c r="L126"/>
      <c r="M126"/>
      <c r="N126"/>
      <c r="O126"/>
      <c r="P126"/>
      <c r="Q126"/>
      <c r="R126"/>
      <c r="S126"/>
      <c r="T126"/>
      <c r="U126"/>
    </row>
    <row r="127" spans="1:21" s="7" customFormat="1" ht="31.5" customHeight="1" x14ac:dyDescent="0.25">
      <c r="A127"/>
      <c r="B127"/>
      <c r="C127" s="312" t="s">
        <v>4545</v>
      </c>
      <c r="D127" s="13" t="s">
        <v>7988</v>
      </c>
      <c r="E127" s="289" t="s">
        <v>4655</v>
      </c>
      <c r="F127" s="279" t="s">
        <v>4656</v>
      </c>
      <c r="G127" s="273">
        <v>553</v>
      </c>
      <c r="H127" s="273" t="s">
        <v>18</v>
      </c>
      <c r="I127" s="41" t="s">
        <v>4427</v>
      </c>
      <c r="J127" s="288" t="s">
        <v>14</v>
      </c>
      <c r="K127" s="342" t="s">
        <v>4544</v>
      </c>
      <c r="L127"/>
      <c r="M127"/>
      <c r="N127"/>
      <c r="O127"/>
      <c r="P127"/>
      <c r="Q127"/>
      <c r="R127"/>
      <c r="S127"/>
      <c r="T127"/>
      <c r="U127"/>
    </row>
    <row r="128" spans="1:21" s="7" customFormat="1" ht="31.5" customHeight="1" x14ac:dyDescent="0.25">
      <c r="A128"/>
      <c r="B128"/>
      <c r="C128" s="312" t="s">
        <v>4545</v>
      </c>
      <c r="D128" s="13" t="s">
        <v>7988</v>
      </c>
      <c r="E128" s="219" t="s">
        <v>4649</v>
      </c>
      <c r="F128" s="279" t="s">
        <v>8051</v>
      </c>
      <c r="G128" s="273">
        <v>1040</v>
      </c>
      <c r="H128" s="273" t="s">
        <v>18</v>
      </c>
      <c r="I128" s="41" t="s">
        <v>4427</v>
      </c>
      <c r="J128" s="41" t="s">
        <v>14</v>
      </c>
      <c r="K128" s="324" t="s">
        <v>4544</v>
      </c>
      <c r="L128"/>
      <c r="M128"/>
      <c r="N128"/>
      <c r="O128"/>
      <c r="P128"/>
      <c r="Q128"/>
      <c r="R128"/>
      <c r="S128"/>
      <c r="T128"/>
      <c r="U128"/>
    </row>
    <row r="129" spans="1:21" s="7" customFormat="1" ht="31.5" customHeight="1" x14ac:dyDescent="0.25">
      <c r="A129"/>
      <c r="B129"/>
      <c r="C129" s="312" t="s">
        <v>4545</v>
      </c>
      <c r="D129" s="13" t="s">
        <v>7988</v>
      </c>
      <c r="E129" s="219" t="s">
        <v>4660</v>
      </c>
      <c r="F129" s="279" t="s">
        <v>8052</v>
      </c>
      <c r="G129" s="273">
        <v>1045</v>
      </c>
      <c r="H129" s="273" t="s">
        <v>18</v>
      </c>
      <c r="I129" s="41" t="s">
        <v>4427</v>
      </c>
      <c r="J129" s="41" t="s">
        <v>14</v>
      </c>
      <c r="K129" s="324" t="s">
        <v>4544</v>
      </c>
      <c r="L129"/>
      <c r="M129"/>
      <c r="N129"/>
      <c r="O129"/>
      <c r="P129"/>
      <c r="Q129"/>
      <c r="R129"/>
      <c r="S129"/>
      <c r="T129"/>
      <c r="U129"/>
    </row>
    <row r="130" spans="1:21" s="7" customFormat="1" ht="31.5" customHeight="1" x14ac:dyDescent="0.25">
      <c r="A130"/>
      <c r="B130"/>
      <c r="C130" s="312" t="s">
        <v>4545</v>
      </c>
      <c r="D130" s="13" t="s">
        <v>7988</v>
      </c>
      <c r="E130" s="219" t="s">
        <v>4542</v>
      </c>
      <c r="F130" s="279" t="s">
        <v>4543</v>
      </c>
      <c r="G130" s="273">
        <v>633</v>
      </c>
      <c r="H130" s="273" t="s">
        <v>18</v>
      </c>
      <c r="I130" s="41" t="s">
        <v>4427</v>
      </c>
      <c r="J130" s="41" t="s">
        <v>14</v>
      </c>
      <c r="K130" s="324" t="s">
        <v>4544</v>
      </c>
      <c r="L130"/>
      <c r="M130"/>
      <c r="N130"/>
      <c r="O130"/>
      <c r="P130"/>
      <c r="Q130"/>
      <c r="R130"/>
      <c r="S130"/>
      <c r="T130"/>
      <c r="U130"/>
    </row>
    <row r="131" spans="1:21" s="7" customFormat="1" ht="31.5" customHeight="1" x14ac:dyDescent="0.25">
      <c r="A131"/>
      <c r="B131"/>
      <c r="C131" s="312" t="s">
        <v>4545</v>
      </c>
      <c r="D131" s="13" t="s">
        <v>7988</v>
      </c>
      <c r="E131" s="219" t="s">
        <v>4647</v>
      </c>
      <c r="F131" s="279" t="s">
        <v>4648</v>
      </c>
      <c r="G131" s="273">
        <v>719</v>
      </c>
      <c r="H131" s="273" t="s">
        <v>18</v>
      </c>
      <c r="I131" s="41" t="s">
        <v>4427</v>
      </c>
      <c r="J131" s="41" t="s">
        <v>14</v>
      </c>
      <c r="K131" s="324" t="s">
        <v>4544</v>
      </c>
      <c r="L131"/>
      <c r="M131"/>
      <c r="N131"/>
      <c r="O131"/>
      <c r="P131"/>
      <c r="Q131"/>
      <c r="R131"/>
      <c r="S131"/>
      <c r="T131"/>
      <c r="U131"/>
    </row>
    <row r="132" spans="1:21" s="7" customFormat="1" ht="31.5" customHeight="1" x14ac:dyDescent="0.25">
      <c r="A132"/>
      <c r="B132"/>
      <c r="C132" s="312" t="s">
        <v>4545</v>
      </c>
      <c r="D132" s="13" t="s">
        <v>7988</v>
      </c>
      <c r="E132" s="219" t="s">
        <v>4650</v>
      </c>
      <c r="F132" s="279" t="s">
        <v>8053</v>
      </c>
      <c r="G132" s="273">
        <v>545</v>
      </c>
      <c r="H132" s="273" t="s">
        <v>18</v>
      </c>
      <c r="I132" s="41" t="s">
        <v>4427</v>
      </c>
      <c r="J132" s="41" t="s">
        <v>14</v>
      </c>
      <c r="K132" s="324" t="s">
        <v>4544</v>
      </c>
      <c r="L132"/>
      <c r="M132"/>
      <c r="N132"/>
      <c r="O132"/>
      <c r="P132"/>
      <c r="Q132"/>
      <c r="R132"/>
      <c r="S132"/>
      <c r="T132"/>
      <c r="U132"/>
    </row>
    <row r="133" spans="1:21" s="7" customFormat="1" ht="31.5" customHeight="1" thickBot="1" x14ac:dyDescent="0.3">
      <c r="A133"/>
      <c r="B133"/>
      <c r="C133" s="312" t="s">
        <v>4545</v>
      </c>
      <c r="D133" s="13" t="s">
        <v>7988</v>
      </c>
      <c r="E133" s="219" t="s">
        <v>4653</v>
      </c>
      <c r="F133" s="279" t="s">
        <v>4654</v>
      </c>
      <c r="G133" s="273">
        <v>489</v>
      </c>
      <c r="H133" s="273" t="s">
        <v>18</v>
      </c>
      <c r="I133" s="41" t="s">
        <v>4427</v>
      </c>
      <c r="J133" s="41" t="s">
        <v>14</v>
      </c>
      <c r="K133" s="324" t="s">
        <v>4544</v>
      </c>
      <c r="L133"/>
      <c r="M133"/>
      <c r="N133"/>
      <c r="O133"/>
      <c r="P133"/>
      <c r="Q133"/>
      <c r="R133"/>
      <c r="S133"/>
      <c r="T133"/>
      <c r="U133"/>
    </row>
    <row r="134" spans="1:21" s="7" customFormat="1" ht="31.5" customHeight="1" x14ac:dyDescent="0.25">
      <c r="A134"/>
      <c r="B134"/>
      <c r="C134" s="338" t="s">
        <v>4545</v>
      </c>
      <c r="D134" s="339" t="s">
        <v>7825</v>
      </c>
      <c r="E134" s="327">
        <f>COUNTA(E123:E133)</f>
        <v>11</v>
      </c>
      <c r="F134" s="340" t="s">
        <v>7826</v>
      </c>
      <c r="G134" s="328">
        <f>SUM(G123:G133)</f>
        <v>6191</v>
      </c>
      <c r="H134" s="329"/>
      <c r="I134" s="330"/>
      <c r="J134" s="330"/>
      <c r="K134" s="331"/>
      <c r="L134"/>
      <c r="M134"/>
      <c r="N134"/>
      <c r="O134"/>
      <c r="P134"/>
      <c r="Q134"/>
      <c r="R134"/>
      <c r="S134"/>
      <c r="T134"/>
      <c r="U134"/>
    </row>
    <row r="135" spans="1:21" s="7" customFormat="1" ht="31.5" customHeight="1" x14ac:dyDescent="0.25">
      <c r="A135"/>
      <c r="B135"/>
      <c r="D135" s="13"/>
      <c r="E135" s="190"/>
      <c r="F135" s="228"/>
      <c r="G135" s="174"/>
      <c r="H135" s="14"/>
      <c r="I135" s="1"/>
      <c r="J135" s="22"/>
      <c r="K135" s="188"/>
      <c r="L135"/>
      <c r="M135"/>
      <c r="N135"/>
      <c r="O135"/>
      <c r="P135"/>
      <c r="Q135"/>
      <c r="R135"/>
      <c r="S135"/>
      <c r="T135"/>
      <c r="U135"/>
    </row>
    <row r="136" spans="1:21" s="7" customFormat="1" ht="31.5" customHeight="1" x14ac:dyDescent="0.25">
      <c r="A136"/>
      <c r="B136"/>
      <c r="D136" s="13"/>
      <c r="E136" s="190"/>
      <c r="F136" s="228"/>
      <c r="G136" s="174"/>
      <c r="H136" s="14"/>
      <c r="I136" s="1"/>
      <c r="J136" s="22"/>
      <c r="K136" s="188"/>
      <c r="L136"/>
      <c r="M136"/>
      <c r="N136"/>
      <c r="O136"/>
      <c r="P136"/>
      <c r="Q136"/>
      <c r="R136"/>
      <c r="S136"/>
      <c r="T136"/>
      <c r="U136"/>
    </row>
    <row r="137" spans="1:21" s="7" customFormat="1" ht="30.75" customHeight="1" x14ac:dyDescent="0.25">
      <c r="A137"/>
      <c r="B137"/>
      <c r="C137" s="235" t="s">
        <v>8</v>
      </c>
      <c r="D137" s="235" t="s">
        <v>7</v>
      </c>
      <c r="E137" s="236" t="s">
        <v>6</v>
      </c>
      <c r="F137" s="235" t="s">
        <v>5</v>
      </c>
      <c r="G137" s="237" t="s">
        <v>4</v>
      </c>
      <c r="H137" s="238" t="s">
        <v>3</v>
      </c>
      <c r="I137" s="239" t="s">
        <v>2</v>
      </c>
      <c r="J137" s="235" t="s">
        <v>1</v>
      </c>
      <c r="K137" s="236" t="s">
        <v>0</v>
      </c>
      <c r="L137"/>
      <c r="M137"/>
      <c r="N137"/>
      <c r="O137"/>
      <c r="P137"/>
      <c r="Q137"/>
      <c r="R137"/>
      <c r="S137"/>
      <c r="T137"/>
      <c r="U137"/>
    </row>
    <row r="138" spans="1:21" s="7" customFormat="1" ht="30.75" customHeight="1" x14ac:dyDescent="0.25">
      <c r="A138"/>
      <c r="B138"/>
      <c r="C138" s="312" t="s">
        <v>4605</v>
      </c>
      <c r="D138" s="13" t="s">
        <v>7988</v>
      </c>
      <c r="E138" s="219" t="s">
        <v>4616</v>
      </c>
      <c r="F138" s="279" t="s">
        <v>8054</v>
      </c>
      <c r="G138" s="273">
        <v>1173</v>
      </c>
      <c r="H138" s="273" t="s">
        <v>18</v>
      </c>
      <c r="I138" s="41" t="s">
        <v>4427</v>
      </c>
      <c r="J138" s="41" t="s">
        <v>14</v>
      </c>
      <c r="K138" s="324" t="s">
        <v>4544</v>
      </c>
      <c r="L138"/>
      <c r="M138"/>
      <c r="N138"/>
      <c r="O138"/>
      <c r="P138"/>
      <c r="Q138"/>
      <c r="R138"/>
      <c r="S138"/>
      <c r="T138"/>
      <c r="U138"/>
    </row>
    <row r="139" spans="1:21" s="7" customFormat="1" ht="30.75" customHeight="1" x14ac:dyDescent="0.25">
      <c r="A139"/>
      <c r="B139"/>
      <c r="C139" s="312" t="s">
        <v>4605</v>
      </c>
      <c r="D139" s="13" t="s">
        <v>7988</v>
      </c>
      <c r="E139" s="219" t="s">
        <v>4623</v>
      </c>
      <c r="F139" s="279" t="s">
        <v>8055</v>
      </c>
      <c r="G139" s="273">
        <v>808</v>
      </c>
      <c r="H139" s="273" t="s">
        <v>18</v>
      </c>
      <c r="I139" s="41" t="s">
        <v>4427</v>
      </c>
      <c r="J139" s="41" t="s">
        <v>14</v>
      </c>
      <c r="K139" s="324" t="s">
        <v>4544</v>
      </c>
      <c r="L139"/>
      <c r="M139"/>
      <c r="N139"/>
      <c r="O139"/>
      <c r="P139"/>
      <c r="Q139"/>
      <c r="R139"/>
      <c r="S139"/>
      <c r="T139"/>
      <c r="U139"/>
    </row>
    <row r="140" spans="1:21" s="7" customFormat="1" ht="30.75" customHeight="1" x14ac:dyDescent="0.25">
      <c r="A140"/>
      <c r="B140"/>
      <c r="C140" s="312" t="s">
        <v>4605</v>
      </c>
      <c r="D140" s="13" t="s">
        <v>7988</v>
      </c>
      <c r="E140" s="219" t="s">
        <v>4625</v>
      </c>
      <c r="F140" s="279" t="s">
        <v>8060</v>
      </c>
      <c r="G140" s="273">
        <v>901</v>
      </c>
      <c r="H140" s="273" t="s">
        <v>18</v>
      </c>
      <c r="I140" s="41" t="s">
        <v>4427</v>
      </c>
      <c r="J140" s="41" t="s">
        <v>14</v>
      </c>
      <c r="K140" s="324" t="s">
        <v>4544</v>
      </c>
      <c r="L140"/>
      <c r="M140"/>
      <c r="N140"/>
      <c r="O140"/>
      <c r="P140"/>
      <c r="Q140"/>
      <c r="R140"/>
      <c r="S140"/>
      <c r="T140"/>
      <c r="U140"/>
    </row>
    <row r="141" spans="1:21" s="7" customFormat="1" ht="30.75" customHeight="1" x14ac:dyDescent="0.25">
      <c r="A141"/>
      <c r="B141"/>
      <c r="C141" s="312" t="s">
        <v>4605</v>
      </c>
      <c r="D141" s="13" t="s">
        <v>7988</v>
      </c>
      <c r="E141" s="219" t="s">
        <v>4612</v>
      </c>
      <c r="F141" s="279" t="s">
        <v>4613</v>
      </c>
      <c r="G141" s="273">
        <v>769</v>
      </c>
      <c r="H141" s="273" t="s">
        <v>18</v>
      </c>
      <c r="I141" s="41" t="s">
        <v>4427</v>
      </c>
      <c r="J141" s="41" t="s">
        <v>14</v>
      </c>
      <c r="K141" s="324" t="s">
        <v>4544</v>
      </c>
      <c r="L141"/>
      <c r="M141"/>
      <c r="N141"/>
      <c r="O141"/>
      <c r="P141"/>
      <c r="Q141"/>
      <c r="R141"/>
      <c r="S141"/>
      <c r="T141"/>
      <c r="U141"/>
    </row>
    <row r="142" spans="1:21" s="7" customFormat="1" ht="30.75" customHeight="1" x14ac:dyDescent="0.25">
      <c r="A142"/>
      <c r="B142"/>
      <c r="C142" s="312" t="s">
        <v>4605</v>
      </c>
      <c r="D142" s="13" t="s">
        <v>7988</v>
      </c>
      <c r="E142" s="219" t="s">
        <v>4607</v>
      </c>
      <c r="F142" s="279" t="s">
        <v>8056</v>
      </c>
      <c r="G142" s="273">
        <v>1125</v>
      </c>
      <c r="H142" s="273" t="s">
        <v>18</v>
      </c>
      <c r="I142" s="41" t="s">
        <v>4427</v>
      </c>
      <c r="J142" s="41" t="s">
        <v>14</v>
      </c>
      <c r="K142" s="324" t="s">
        <v>4544</v>
      </c>
      <c r="L142"/>
      <c r="M142"/>
      <c r="N142"/>
      <c r="O142"/>
      <c r="P142"/>
      <c r="Q142"/>
      <c r="R142"/>
      <c r="S142"/>
      <c r="T142"/>
      <c r="U142"/>
    </row>
    <row r="143" spans="1:21" s="7" customFormat="1" ht="30.75" customHeight="1" x14ac:dyDescent="0.25">
      <c r="A143"/>
      <c r="B143"/>
      <c r="C143" s="312" t="s">
        <v>4605</v>
      </c>
      <c r="D143" s="13" t="s">
        <v>7988</v>
      </c>
      <c r="E143" s="219" t="s">
        <v>4604</v>
      </c>
      <c r="F143" s="279" t="s">
        <v>8059</v>
      </c>
      <c r="G143" s="273">
        <v>549</v>
      </c>
      <c r="H143" s="273" t="s">
        <v>18</v>
      </c>
      <c r="I143" s="41" t="s">
        <v>4427</v>
      </c>
      <c r="J143" s="41" t="s">
        <v>14</v>
      </c>
      <c r="K143" s="324" t="s">
        <v>4544</v>
      </c>
      <c r="L143"/>
      <c r="M143"/>
      <c r="N143"/>
      <c r="O143"/>
      <c r="P143"/>
      <c r="Q143"/>
      <c r="R143"/>
      <c r="S143"/>
      <c r="T143"/>
      <c r="U143"/>
    </row>
    <row r="144" spans="1:21" s="7" customFormat="1" ht="30.75" customHeight="1" x14ac:dyDescent="0.25">
      <c r="A144"/>
      <c r="B144"/>
      <c r="C144" s="312" t="s">
        <v>4605</v>
      </c>
      <c r="D144" s="13" t="s">
        <v>7988</v>
      </c>
      <c r="E144" s="219" t="s">
        <v>4621</v>
      </c>
      <c r="F144" s="279" t="s">
        <v>4622</v>
      </c>
      <c r="G144" s="273">
        <v>475</v>
      </c>
      <c r="H144" s="273" t="s">
        <v>18</v>
      </c>
      <c r="I144" s="41" t="s">
        <v>4427</v>
      </c>
      <c r="J144" s="41" t="s">
        <v>14</v>
      </c>
      <c r="K144" s="324" t="s">
        <v>4544</v>
      </c>
      <c r="L144"/>
      <c r="M144"/>
      <c r="N144"/>
      <c r="O144"/>
      <c r="P144"/>
      <c r="Q144"/>
      <c r="R144"/>
      <c r="S144"/>
      <c r="T144"/>
      <c r="U144"/>
    </row>
    <row r="145" spans="1:21" s="7" customFormat="1" ht="30.75" customHeight="1" x14ac:dyDescent="0.25">
      <c r="A145"/>
      <c r="B145"/>
      <c r="C145" s="312" t="s">
        <v>4605</v>
      </c>
      <c r="D145" s="13" t="s">
        <v>7988</v>
      </c>
      <c r="E145" s="219" t="s">
        <v>4617</v>
      </c>
      <c r="F145" s="279" t="s">
        <v>4618</v>
      </c>
      <c r="G145" s="273">
        <v>518</v>
      </c>
      <c r="H145" s="273" t="s">
        <v>18</v>
      </c>
      <c r="I145" s="41" t="s">
        <v>4427</v>
      </c>
      <c r="J145" s="41" t="s">
        <v>14</v>
      </c>
      <c r="K145" s="324" t="s">
        <v>4544</v>
      </c>
      <c r="L145"/>
      <c r="M145"/>
      <c r="N145"/>
      <c r="O145"/>
      <c r="P145"/>
      <c r="Q145"/>
      <c r="R145"/>
      <c r="S145"/>
      <c r="T145"/>
      <c r="U145"/>
    </row>
    <row r="146" spans="1:21" s="7" customFormat="1" ht="30.75" customHeight="1" x14ac:dyDescent="0.25">
      <c r="A146"/>
      <c r="B146"/>
      <c r="C146" s="312" t="s">
        <v>4605</v>
      </c>
      <c r="D146" s="13" t="s">
        <v>7988</v>
      </c>
      <c r="E146" s="219" t="s">
        <v>4610</v>
      </c>
      <c r="F146" s="279" t="s">
        <v>4611</v>
      </c>
      <c r="G146" s="273">
        <v>332</v>
      </c>
      <c r="H146" s="273" t="s">
        <v>18</v>
      </c>
      <c r="I146" s="41" t="s">
        <v>4427</v>
      </c>
      <c r="J146" s="41" t="s">
        <v>14</v>
      </c>
      <c r="K146" s="324" t="s">
        <v>4544</v>
      </c>
      <c r="L146"/>
      <c r="M146"/>
      <c r="N146"/>
      <c r="O146"/>
      <c r="P146"/>
      <c r="Q146"/>
      <c r="R146"/>
      <c r="S146"/>
      <c r="T146"/>
      <c r="U146"/>
    </row>
    <row r="147" spans="1:21" s="7" customFormat="1" ht="30.75" customHeight="1" x14ac:dyDescent="0.25">
      <c r="A147"/>
      <c r="B147"/>
      <c r="C147" s="312" t="s">
        <v>4605</v>
      </c>
      <c r="D147" s="13" t="s">
        <v>7988</v>
      </c>
      <c r="E147" s="219" t="s">
        <v>4608</v>
      </c>
      <c r="F147" s="279" t="s">
        <v>4609</v>
      </c>
      <c r="G147" s="273">
        <v>345</v>
      </c>
      <c r="H147" s="273" t="s">
        <v>18</v>
      </c>
      <c r="I147" s="41" t="s">
        <v>4427</v>
      </c>
      <c r="J147" s="41" t="s">
        <v>14</v>
      </c>
      <c r="K147" s="324" t="s">
        <v>4544</v>
      </c>
      <c r="L147"/>
      <c r="M147"/>
      <c r="N147"/>
      <c r="O147"/>
      <c r="P147"/>
      <c r="Q147"/>
      <c r="R147"/>
      <c r="S147"/>
      <c r="T147"/>
      <c r="U147"/>
    </row>
    <row r="148" spans="1:21" s="7" customFormat="1" ht="30.75" customHeight="1" x14ac:dyDescent="0.25">
      <c r="A148"/>
      <c r="B148"/>
      <c r="C148" s="312" t="s">
        <v>4605</v>
      </c>
      <c r="D148" s="13" t="s">
        <v>7988</v>
      </c>
      <c r="E148" s="219" t="s">
        <v>4606</v>
      </c>
      <c r="F148" s="279" t="s">
        <v>8057</v>
      </c>
      <c r="G148" s="273">
        <v>220</v>
      </c>
      <c r="H148" s="273" t="s">
        <v>18</v>
      </c>
      <c r="I148" s="41" t="s">
        <v>4427</v>
      </c>
      <c r="J148" s="41" t="s">
        <v>14</v>
      </c>
      <c r="K148" s="324" t="s">
        <v>4544</v>
      </c>
      <c r="L148"/>
      <c r="M148"/>
      <c r="N148"/>
      <c r="O148"/>
      <c r="P148"/>
      <c r="Q148"/>
      <c r="R148"/>
      <c r="S148"/>
      <c r="T148"/>
      <c r="U148"/>
    </row>
    <row r="149" spans="1:21" s="7" customFormat="1" ht="30.75" customHeight="1" x14ac:dyDescent="0.25">
      <c r="A149"/>
      <c r="B149"/>
      <c r="C149" s="312" t="s">
        <v>4605</v>
      </c>
      <c r="D149" s="13" t="s">
        <v>7988</v>
      </c>
      <c r="E149" s="219" t="s">
        <v>4614</v>
      </c>
      <c r="F149" s="279" t="s">
        <v>4615</v>
      </c>
      <c r="G149" s="273">
        <v>152</v>
      </c>
      <c r="H149" s="273" t="s">
        <v>18</v>
      </c>
      <c r="I149" s="41" t="s">
        <v>4427</v>
      </c>
      <c r="J149" s="41" t="s">
        <v>14</v>
      </c>
      <c r="K149" s="324" t="s">
        <v>4544</v>
      </c>
      <c r="L149"/>
      <c r="M149"/>
      <c r="N149"/>
      <c r="O149"/>
      <c r="P149"/>
      <c r="Q149"/>
      <c r="R149"/>
      <c r="S149"/>
      <c r="T149"/>
      <c r="U149"/>
    </row>
    <row r="150" spans="1:21" s="7" customFormat="1" ht="30.75" customHeight="1" x14ac:dyDescent="0.25">
      <c r="A150"/>
      <c r="B150"/>
      <c r="C150" s="312" t="s">
        <v>4605</v>
      </c>
      <c r="D150" s="13" t="s">
        <v>7988</v>
      </c>
      <c r="E150" s="219" t="s">
        <v>4619</v>
      </c>
      <c r="F150" s="279" t="s">
        <v>4620</v>
      </c>
      <c r="G150" s="273">
        <v>101</v>
      </c>
      <c r="H150" s="273" t="s">
        <v>18</v>
      </c>
      <c r="I150" s="41" t="s">
        <v>4427</v>
      </c>
      <c r="J150" s="41" t="s">
        <v>14</v>
      </c>
      <c r="K150" s="324" t="s">
        <v>4544</v>
      </c>
      <c r="L150"/>
      <c r="M150"/>
      <c r="N150"/>
      <c r="O150"/>
      <c r="P150"/>
      <c r="Q150"/>
      <c r="R150"/>
      <c r="S150"/>
      <c r="T150"/>
      <c r="U150"/>
    </row>
    <row r="151" spans="1:21" s="7" customFormat="1" ht="31.5" customHeight="1" thickBot="1" x14ac:dyDescent="0.3">
      <c r="A151"/>
      <c r="B151"/>
      <c r="C151" s="312" t="s">
        <v>4605</v>
      </c>
      <c r="D151" s="13" t="s">
        <v>7988</v>
      </c>
      <c r="E151" s="290" t="s">
        <v>4624</v>
      </c>
      <c r="F151" s="291" t="s">
        <v>8058</v>
      </c>
      <c r="G151" s="292">
        <v>666</v>
      </c>
      <c r="H151" s="273" t="s">
        <v>18</v>
      </c>
      <c r="I151" s="292" t="s">
        <v>4427</v>
      </c>
      <c r="J151" s="41" t="s">
        <v>14</v>
      </c>
      <c r="K151" s="324" t="s">
        <v>4544</v>
      </c>
      <c r="L151"/>
      <c r="M151"/>
      <c r="N151"/>
      <c r="O151"/>
      <c r="P151"/>
      <c r="Q151"/>
      <c r="R151"/>
      <c r="S151"/>
      <c r="T151"/>
      <c r="U151"/>
    </row>
    <row r="152" spans="1:21" s="7" customFormat="1" ht="23.25" customHeight="1" x14ac:dyDescent="0.25">
      <c r="A152"/>
      <c r="B152"/>
      <c r="C152" s="338" t="s">
        <v>4605</v>
      </c>
      <c r="D152" s="339" t="s">
        <v>7825</v>
      </c>
      <c r="E152" s="327">
        <f>COUNTA(E138:E151)</f>
        <v>14</v>
      </c>
      <c r="F152" s="340" t="s">
        <v>7826</v>
      </c>
      <c r="G152" s="328">
        <f>SUM(G138:G151)</f>
        <v>8134</v>
      </c>
      <c r="H152" s="329"/>
      <c r="I152" s="330"/>
      <c r="J152" s="330"/>
      <c r="K152" s="331"/>
      <c r="L152"/>
      <c r="M152"/>
      <c r="N152"/>
      <c r="O152"/>
      <c r="P152"/>
      <c r="Q152"/>
      <c r="R152"/>
      <c r="S152"/>
      <c r="T152"/>
      <c r="U152"/>
    </row>
    <row r="153" spans="1:21" s="7" customFormat="1" ht="18" customHeight="1" x14ac:dyDescent="0.25">
      <c r="A153"/>
      <c r="B153"/>
      <c r="D153" s="13"/>
      <c r="E153" s="188"/>
      <c r="F153" s="228"/>
      <c r="G153" s="174"/>
      <c r="H153" s="14"/>
      <c r="I153" s="1"/>
      <c r="J153" s="1"/>
      <c r="K153" s="188"/>
      <c r="L153"/>
      <c r="M153"/>
      <c r="N153"/>
      <c r="O153"/>
      <c r="P153"/>
      <c r="Q153"/>
      <c r="R153"/>
      <c r="S153"/>
      <c r="T153"/>
      <c r="U153"/>
    </row>
    <row r="154" spans="1:21" s="7" customFormat="1" ht="31.5" customHeight="1" x14ac:dyDescent="0.25">
      <c r="A154"/>
      <c r="B154"/>
      <c r="D154" s="13"/>
      <c r="E154" s="188"/>
      <c r="F154" s="228"/>
      <c r="G154" s="174"/>
      <c r="H154" s="14"/>
      <c r="I154" s="1"/>
      <c r="J154" s="1"/>
      <c r="K154" s="188"/>
      <c r="L154"/>
      <c r="M154"/>
      <c r="N154"/>
      <c r="O154"/>
      <c r="P154"/>
      <c r="Q154"/>
      <c r="R154"/>
      <c r="S154"/>
      <c r="T154"/>
      <c r="U154"/>
    </row>
    <row r="155" spans="1:21" s="7" customFormat="1" ht="30.75" customHeight="1" x14ac:dyDescent="0.25">
      <c r="A155"/>
      <c r="B155"/>
      <c r="C155" s="235" t="s">
        <v>8</v>
      </c>
      <c r="D155" s="235" t="s">
        <v>7</v>
      </c>
      <c r="E155" s="236" t="s">
        <v>6</v>
      </c>
      <c r="F155" s="235" t="s">
        <v>5</v>
      </c>
      <c r="G155" s="237" t="s">
        <v>4</v>
      </c>
      <c r="H155" s="238" t="s">
        <v>3</v>
      </c>
      <c r="I155" s="239" t="s">
        <v>2</v>
      </c>
      <c r="J155" s="235" t="s">
        <v>1</v>
      </c>
      <c r="K155" s="236" t="s">
        <v>0</v>
      </c>
      <c r="L155"/>
      <c r="M155"/>
      <c r="N155"/>
      <c r="O155"/>
      <c r="P155"/>
      <c r="Q155"/>
      <c r="R155"/>
      <c r="S155"/>
      <c r="T155"/>
      <c r="U155"/>
    </row>
    <row r="156" spans="1:21" s="7" customFormat="1" ht="30.75" customHeight="1" x14ac:dyDescent="0.25">
      <c r="A156"/>
      <c r="B156"/>
      <c r="C156" s="312" t="s">
        <v>4584</v>
      </c>
      <c r="D156" s="13" t="s">
        <v>7988</v>
      </c>
      <c r="E156" s="219" t="s">
        <v>4585</v>
      </c>
      <c r="F156" s="279" t="s">
        <v>8061</v>
      </c>
      <c r="G156" s="273">
        <v>776</v>
      </c>
      <c r="H156" s="273" t="s">
        <v>18</v>
      </c>
      <c r="I156" s="41" t="s">
        <v>4427</v>
      </c>
      <c r="J156" s="41" t="s">
        <v>14</v>
      </c>
      <c r="K156" s="324" t="s">
        <v>4544</v>
      </c>
      <c r="L156"/>
      <c r="M156"/>
      <c r="N156"/>
      <c r="O156"/>
      <c r="P156"/>
      <c r="Q156"/>
      <c r="R156"/>
      <c r="S156"/>
      <c r="T156"/>
      <c r="U156"/>
    </row>
    <row r="157" spans="1:21" s="7" customFormat="1" ht="30.75" customHeight="1" x14ac:dyDescent="0.25">
      <c r="A157"/>
      <c r="B157"/>
      <c r="C157" s="312" t="s">
        <v>4584</v>
      </c>
      <c r="D157" s="13" t="s">
        <v>7988</v>
      </c>
      <c r="E157" s="219" t="s">
        <v>4595</v>
      </c>
      <c r="F157" s="279" t="s">
        <v>4596</v>
      </c>
      <c r="G157" s="273">
        <v>710</v>
      </c>
      <c r="H157" s="273" t="s">
        <v>18</v>
      </c>
      <c r="I157" s="41" t="s">
        <v>4427</v>
      </c>
      <c r="J157" s="41" t="s">
        <v>14</v>
      </c>
      <c r="K157" s="324" t="s">
        <v>4544</v>
      </c>
      <c r="L157"/>
      <c r="M157"/>
      <c r="N157"/>
      <c r="O157"/>
      <c r="P157"/>
      <c r="Q157"/>
      <c r="R157"/>
      <c r="S157"/>
      <c r="T157"/>
      <c r="U157"/>
    </row>
    <row r="158" spans="1:21" s="7" customFormat="1" ht="30.75" customHeight="1" x14ac:dyDescent="0.25">
      <c r="A158"/>
      <c r="B158"/>
      <c r="C158" s="312" t="s">
        <v>4584</v>
      </c>
      <c r="D158" s="13" t="s">
        <v>7988</v>
      </c>
      <c r="E158" s="219" t="s">
        <v>4600</v>
      </c>
      <c r="F158" s="279" t="s">
        <v>4601</v>
      </c>
      <c r="G158" s="273">
        <v>676</v>
      </c>
      <c r="H158" s="273" t="s">
        <v>18</v>
      </c>
      <c r="I158" s="41" t="s">
        <v>4427</v>
      </c>
      <c r="J158" s="41" t="s">
        <v>14</v>
      </c>
      <c r="K158" s="324" t="s">
        <v>4544</v>
      </c>
      <c r="L158"/>
      <c r="M158"/>
      <c r="N158"/>
      <c r="O158"/>
      <c r="P158"/>
      <c r="Q158"/>
      <c r="R158"/>
      <c r="S158"/>
      <c r="T158"/>
      <c r="U158"/>
    </row>
    <row r="159" spans="1:21" s="7" customFormat="1" ht="30.75" customHeight="1" x14ac:dyDescent="0.25">
      <c r="A159"/>
      <c r="B159"/>
      <c r="C159" s="312" t="s">
        <v>4584</v>
      </c>
      <c r="D159" s="13" t="s">
        <v>7988</v>
      </c>
      <c r="E159" s="219" t="s">
        <v>4588</v>
      </c>
      <c r="F159" s="279" t="s">
        <v>4589</v>
      </c>
      <c r="G159" s="273">
        <v>618</v>
      </c>
      <c r="H159" s="273" t="s">
        <v>18</v>
      </c>
      <c r="I159" s="41" t="s">
        <v>4427</v>
      </c>
      <c r="J159" s="41" t="s">
        <v>14</v>
      </c>
      <c r="K159" s="324" t="s">
        <v>4544</v>
      </c>
      <c r="L159"/>
      <c r="M159"/>
      <c r="N159"/>
      <c r="O159"/>
      <c r="P159"/>
      <c r="Q159"/>
      <c r="R159"/>
      <c r="S159"/>
      <c r="T159"/>
      <c r="U159"/>
    </row>
    <row r="160" spans="1:21" s="7" customFormat="1" ht="30.75" customHeight="1" x14ac:dyDescent="0.25">
      <c r="A160"/>
      <c r="B160"/>
      <c r="C160" s="312" t="s">
        <v>4584</v>
      </c>
      <c r="D160" s="13" t="s">
        <v>7988</v>
      </c>
      <c r="E160" s="219" t="s">
        <v>4586</v>
      </c>
      <c r="F160" s="279" t="s">
        <v>4587</v>
      </c>
      <c r="G160" s="273">
        <v>729</v>
      </c>
      <c r="H160" s="273" t="s">
        <v>18</v>
      </c>
      <c r="I160" s="41" t="s">
        <v>4427</v>
      </c>
      <c r="J160" s="41" t="s">
        <v>14</v>
      </c>
      <c r="K160" s="324" t="s">
        <v>4544</v>
      </c>
      <c r="L160"/>
      <c r="M160"/>
      <c r="N160"/>
      <c r="O160"/>
      <c r="P160"/>
      <c r="Q160"/>
      <c r="R160"/>
      <c r="S160"/>
      <c r="T160"/>
      <c r="U160"/>
    </row>
    <row r="161" spans="1:21" s="7" customFormat="1" ht="30.75" customHeight="1" x14ac:dyDescent="0.25">
      <c r="A161"/>
      <c r="B161"/>
      <c r="C161" s="312" t="s">
        <v>4584</v>
      </c>
      <c r="D161" s="13" t="s">
        <v>7988</v>
      </c>
      <c r="E161" s="219" t="s">
        <v>4602</v>
      </c>
      <c r="F161" s="279" t="s">
        <v>4603</v>
      </c>
      <c r="G161" s="273">
        <v>804</v>
      </c>
      <c r="H161" s="273" t="s">
        <v>18</v>
      </c>
      <c r="I161" s="41" t="s">
        <v>4427</v>
      </c>
      <c r="J161" s="41" t="s">
        <v>14</v>
      </c>
      <c r="K161" s="324" t="s">
        <v>4544</v>
      </c>
      <c r="L161"/>
      <c r="M161"/>
      <c r="N161"/>
      <c r="O161"/>
      <c r="P161"/>
      <c r="Q161"/>
      <c r="R161"/>
      <c r="S161"/>
      <c r="T161"/>
      <c r="U161"/>
    </row>
    <row r="162" spans="1:21" s="7" customFormat="1" ht="30.75" customHeight="1" x14ac:dyDescent="0.25">
      <c r="A162"/>
      <c r="B162"/>
      <c r="C162" s="312" t="s">
        <v>4584</v>
      </c>
      <c r="D162" s="13" t="s">
        <v>7988</v>
      </c>
      <c r="E162" s="219" t="s">
        <v>7991</v>
      </c>
      <c r="F162" s="279" t="s">
        <v>7992</v>
      </c>
      <c r="G162" s="273">
        <v>375</v>
      </c>
      <c r="H162" s="273" t="s">
        <v>8004</v>
      </c>
      <c r="I162" s="41" t="s">
        <v>4427</v>
      </c>
      <c r="J162" s="41">
        <v>10</v>
      </c>
      <c r="K162" s="324">
        <v>1002</v>
      </c>
      <c r="L162"/>
      <c r="M162"/>
      <c r="N162"/>
      <c r="O162"/>
      <c r="P162"/>
      <c r="Q162"/>
      <c r="R162"/>
      <c r="S162"/>
      <c r="T162"/>
      <c r="U162"/>
    </row>
    <row r="163" spans="1:21" s="7" customFormat="1" ht="30.75" customHeight="1" x14ac:dyDescent="0.25">
      <c r="A163"/>
      <c r="B163"/>
      <c r="C163" s="312" t="s">
        <v>4584</v>
      </c>
      <c r="D163" s="13" t="s">
        <v>7988</v>
      </c>
      <c r="E163" s="219" t="s">
        <v>4599</v>
      </c>
      <c r="F163" s="279" t="s">
        <v>8062</v>
      </c>
      <c r="G163" s="273">
        <v>305</v>
      </c>
      <c r="H163" s="273" t="s">
        <v>18</v>
      </c>
      <c r="I163" s="41" t="s">
        <v>4427</v>
      </c>
      <c r="J163" s="41" t="s">
        <v>14</v>
      </c>
      <c r="K163" s="324" t="s">
        <v>4544</v>
      </c>
      <c r="L163"/>
      <c r="M163"/>
      <c r="N163"/>
      <c r="O163"/>
      <c r="P163"/>
      <c r="Q163"/>
      <c r="R163"/>
      <c r="S163"/>
      <c r="T163"/>
      <c r="U163"/>
    </row>
    <row r="164" spans="1:21" s="7" customFormat="1" ht="30.75" customHeight="1" x14ac:dyDescent="0.25">
      <c r="A164"/>
      <c r="B164"/>
      <c r="C164" s="312" t="s">
        <v>4584</v>
      </c>
      <c r="D164" s="13" t="s">
        <v>7988</v>
      </c>
      <c r="E164" s="219" t="s">
        <v>4592</v>
      </c>
      <c r="F164" s="279" t="s">
        <v>1330</v>
      </c>
      <c r="G164" s="273">
        <v>450</v>
      </c>
      <c r="H164" s="273" t="s">
        <v>18</v>
      </c>
      <c r="I164" s="41" t="s">
        <v>4427</v>
      </c>
      <c r="J164" s="41" t="s">
        <v>14</v>
      </c>
      <c r="K164" s="324" t="s">
        <v>4544</v>
      </c>
      <c r="L164"/>
      <c r="M164"/>
      <c r="N164"/>
      <c r="O164"/>
      <c r="P164"/>
      <c r="Q164"/>
      <c r="R164"/>
      <c r="S164"/>
      <c r="T164"/>
      <c r="U164"/>
    </row>
    <row r="165" spans="1:21" s="7" customFormat="1" ht="30.75" customHeight="1" x14ac:dyDescent="0.25">
      <c r="A165"/>
      <c r="B165"/>
      <c r="C165" s="312" t="s">
        <v>4584</v>
      </c>
      <c r="D165" s="13" t="s">
        <v>7988</v>
      </c>
      <c r="E165" s="219" t="s">
        <v>4593</v>
      </c>
      <c r="F165" s="279" t="s">
        <v>4594</v>
      </c>
      <c r="G165" s="273">
        <v>319</v>
      </c>
      <c r="H165" s="273" t="s">
        <v>18</v>
      </c>
      <c r="I165" s="41" t="s">
        <v>4427</v>
      </c>
      <c r="J165" s="41" t="s">
        <v>14</v>
      </c>
      <c r="K165" s="324" t="s">
        <v>4544</v>
      </c>
      <c r="L165"/>
      <c r="M165"/>
      <c r="N165"/>
      <c r="O165"/>
      <c r="P165"/>
      <c r="Q165"/>
      <c r="R165"/>
      <c r="S165"/>
      <c r="T165"/>
      <c r="U165"/>
    </row>
    <row r="166" spans="1:21" s="7" customFormat="1" ht="30.75" customHeight="1" x14ac:dyDescent="0.25">
      <c r="A166"/>
      <c r="B166"/>
      <c r="C166" s="312" t="s">
        <v>4584</v>
      </c>
      <c r="D166" s="13" t="s">
        <v>7988</v>
      </c>
      <c r="E166" s="219" t="s">
        <v>4590</v>
      </c>
      <c r="F166" s="279" t="s">
        <v>4591</v>
      </c>
      <c r="G166" s="273">
        <v>249</v>
      </c>
      <c r="H166" s="273" t="s">
        <v>18</v>
      </c>
      <c r="I166" s="41" t="s">
        <v>4427</v>
      </c>
      <c r="J166" s="41" t="s">
        <v>14</v>
      </c>
      <c r="K166" s="324" t="s">
        <v>4544</v>
      </c>
      <c r="L166"/>
      <c r="M166"/>
      <c r="N166"/>
      <c r="O166"/>
      <c r="P166"/>
      <c r="Q166"/>
      <c r="R166"/>
      <c r="S166"/>
      <c r="T166"/>
      <c r="U166"/>
    </row>
    <row r="167" spans="1:21" s="7" customFormat="1" ht="30.75" customHeight="1" x14ac:dyDescent="0.25">
      <c r="A167"/>
      <c r="B167"/>
      <c r="C167" s="312" t="s">
        <v>4584</v>
      </c>
      <c r="D167" s="13" t="s">
        <v>7988</v>
      </c>
      <c r="E167" s="219" t="s">
        <v>4597</v>
      </c>
      <c r="F167" s="279" t="s">
        <v>4598</v>
      </c>
      <c r="G167" s="273">
        <v>164</v>
      </c>
      <c r="H167" s="273" t="s">
        <v>18</v>
      </c>
      <c r="I167" s="41" t="s">
        <v>4427</v>
      </c>
      <c r="J167" s="41" t="s">
        <v>14</v>
      </c>
      <c r="K167" s="324" t="s">
        <v>4544</v>
      </c>
      <c r="L167"/>
      <c r="M167"/>
      <c r="N167"/>
      <c r="O167"/>
      <c r="P167"/>
      <c r="Q167"/>
      <c r="R167"/>
      <c r="S167"/>
      <c r="T167"/>
      <c r="U167"/>
    </row>
    <row r="168" spans="1:21" s="7" customFormat="1" ht="31.5" customHeight="1" thickBot="1" x14ac:dyDescent="0.3">
      <c r="A168"/>
      <c r="B168"/>
      <c r="C168" s="312" t="s">
        <v>4584</v>
      </c>
      <c r="D168" s="13" t="s">
        <v>7988</v>
      </c>
      <c r="E168" s="219" t="s">
        <v>4582</v>
      </c>
      <c r="F168" s="279" t="s">
        <v>4583</v>
      </c>
      <c r="G168" s="273">
        <v>166</v>
      </c>
      <c r="H168" s="273" t="s">
        <v>18</v>
      </c>
      <c r="I168" s="41" t="s">
        <v>4427</v>
      </c>
      <c r="J168" s="41" t="s">
        <v>14</v>
      </c>
      <c r="K168" s="324" t="s">
        <v>4544</v>
      </c>
      <c r="L168"/>
      <c r="M168"/>
      <c r="N168"/>
      <c r="O168"/>
      <c r="P168"/>
      <c r="Q168"/>
      <c r="R168"/>
      <c r="S168"/>
      <c r="T168"/>
      <c r="U168"/>
    </row>
    <row r="169" spans="1:21" s="7" customFormat="1" ht="21" customHeight="1" x14ac:dyDescent="0.25">
      <c r="A169"/>
      <c r="B169"/>
      <c r="C169" s="338" t="s">
        <v>4584</v>
      </c>
      <c r="D169" s="339" t="s">
        <v>7825</v>
      </c>
      <c r="E169" s="327">
        <f>COUNTA(E156:E168)</f>
        <v>13</v>
      </c>
      <c r="F169" s="340" t="s">
        <v>7826</v>
      </c>
      <c r="G169" s="328">
        <f>SUM(G156:G168)</f>
        <v>6341</v>
      </c>
      <c r="H169" s="329"/>
      <c r="I169" s="330"/>
      <c r="J169" s="330"/>
      <c r="K169" s="331"/>
      <c r="L169"/>
      <c r="M169"/>
      <c r="N169"/>
      <c r="O169"/>
      <c r="P169"/>
      <c r="Q169"/>
      <c r="R169"/>
      <c r="S169"/>
      <c r="T169"/>
      <c r="U169"/>
    </row>
    <row r="170" spans="1:21" s="7" customFormat="1" ht="18" customHeight="1" x14ac:dyDescent="0.25">
      <c r="A170"/>
      <c r="B170"/>
      <c r="D170" s="13"/>
      <c r="E170" s="188"/>
      <c r="F170" s="228"/>
      <c r="G170" s="174"/>
      <c r="H170" s="14"/>
      <c r="I170" s="1"/>
      <c r="J170" s="1"/>
      <c r="K170" s="188"/>
      <c r="L170"/>
      <c r="M170"/>
      <c r="N170"/>
      <c r="O170"/>
      <c r="P170"/>
      <c r="Q170"/>
      <c r="R170"/>
      <c r="S170"/>
      <c r="T170"/>
      <c r="U170"/>
    </row>
    <row r="171" spans="1:21" s="7" customFormat="1" ht="31.5" customHeight="1" x14ac:dyDescent="0.25">
      <c r="A171"/>
      <c r="B171"/>
      <c r="D171" s="13"/>
      <c r="E171" s="188"/>
      <c r="F171" s="228"/>
      <c r="G171" s="174"/>
      <c r="H171" s="14"/>
      <c r="I171" s="1"/>
      <c r="J171" s="1"/>
      <c r="K171" s="188"/>
      <c r="L171"/>
      <c r="M171"/>
      <c r="N171"/>
      <c r="O171"/>
      <c r="P171"/>
      <c r="Q171"/>
      <c r="R171"/>
      <c r="S171"/>
      <c r="T171"/>
      <c r="U171"/>
    </row>
    <row r="172" spans="1:21" s="7" customFormat="1" ht="30.75" customHeight="1" x14ac:dyDescent="0.25">
      <c r="A172"/>
      <c r="B172"/>
      <c r="C172" s="235" t="s">
        <v>8</v>
      </c>
      <c r="D172" s="235" t="s">
        <v>7</v>
      </c>
      <c r="E172" s="236" t="s">
        <v>6</v>
      </c>
      <c r="F172" s="235" t="s">
        <v>5</v>
      </c>
      <c r="G172" s="237" t="s">
        <v>4</v>
      </c>
      <c r="H172" s="238" t="s">
        <v>3</v>
      </c>
      <c r="I172" s="239" t="s">
        <v>2</v>
      </c>
      <c r="J172" s="235" t="s">
        <v>1</v>
      </c>
      <c r="K172" s="236" t="s">
        <v>0</v>
      </c>
      <c r="L172"/>
      <c r="M172"/>
      <c r="N172"/>
      <c r="O172"/>
      <c r="P172"/>
      <c r="Q172"/>
      <c r="R172"/>
      <c r="S172"/>
      <c r="T172"/>
      <c r="U172"/>
    </row>
    <row r="173" spans="1:21" s="7" customFormat="1" ht="30.75" customHeight="1" x14ac:dyDescent="0.25">
      <c r="A173"/>
      <c r="B173"/>
      <c r="C173" s="312" t="s">
        <v>4628</v>
      </c>
      <c r="D173" s="13" t="s">
        <v>7988</v>
      </c>
      <c r="E173" s="219" t="s">
        <v>4632</v>
      </c>
      <c r="F173" s="279" t="s">
        <v>4633</v>
      </c>
      <c r="G173" s="273">
        <v>1297</v>
      </c>
      <c r="H173" s="273" t="s">
        <v>18</v>
      </c>
      <c r="I173" s="41" t="s">
        <v>4427</v>
      </c>
      <c r="J173" s="41" t="s">
        <v>14</v>
      </c>
      <c r="K173" s="324" t="s">
        <v>4544</v>
      </c>
      <c r="L173"/>
      <c r="M173"/>
      <c r="N173"/>
      <c r="O173"/>
      <c r="P173"/>
      <c r="Q173"/>
      <c r="R173"/>
      <c r="S173"/>
      <c r="T173"/>
      <c r="U173"/>
    </row>
    <row r="174" spans="1:21" s="7" customFormat="1" ht="30.75" customHeight="1" x14ac:dyDescent="0.25">
      <c r="A174"/>
      <c r="B174"/>
      <c r="C174" s="312" t="s">
        <v>4628</v>
      </c>
      <c r="D174" s="13" t="s">
        <v>7988</v>
      </c>
      <c r="E174" s="219" t="s">
        <v>4640</v>
      </c>
      <c r="F174" s="279" t="s">
        <v>160</v>
      </c>
      <c r="G174" s="273">
        <v>834</v>
      </c>
      <c r="H174" s="273" t="s">
        <v>18</v>
      </c>
      <c r="I174" s="41" t="s">
        <v>4427</v>
      </c>
      <c r="J174" s="41" t="s">
        <v>14</v>
      </c>
      <c r="K174" s="324" t="s">
        <v>4544</v>
      </c>
      <c r="L174"/>
      <c r="M174"/>
      <c r="N174"/>
      <c r="O174"/>
      <c r="P174"/>
      <c r="Q174"/>
      <c r="R174"/>
      <c r="S174"/>
      <c r="T174"/>
      <c r="U174"/>
    </row>
    <row r="175" spans="1:21" s="7" customFormat="1" ht="30.75" customHeight="1" x14ac:dyDescent="0.25">
      <c r="A175"/>
      <c r="B175"/>
      <c r="C175" s="312" t="s">
        <v>4628</v>
      </c>
      <c r="D175" s="13" t="s">
        <v>7988</v>
      </c>
      <c r="E175" s="219" t="s">
        <v>4638</v>
      </c>
      <c r="F175" s="279" t="s">
        <v>4639</v>
      </c>
      <c r="G175" s="273">
        <v>849</v>
      </c>
      <c r="H175" s="273" t="s">
        <v>18</v>
      </c>
      <c r="I175" s="41" t="s">
        <v>4427</v>
      </c>
      <c r="J175" s="41" t="s">
        <v>14</v>
      </c>
      <c r="K175" s="324" t="s">
        <v>4544</v>
      </c>
      <c r="L175"/>
      <c r="M175"/>
      <c r="N175"/>
      <c r="O175"/>
      <c r="P175"/>
      <c r="Q175"/>
      <c r="R175"/>
      <c r="S175"/>
      <c r="T175"/>
      <c r="U175"/>
    </row>
    <row r="176" spans="1:21" s="7" customFormat="1" ht="30.75" customHeight="1" x14ac:dyDescent="0.25">
      <c r="A176"/>
      <c r="B176"/>
      <c r="C176" s="312" t="s">
        <v>4628</v>
      </c>
      <c r="D176" s="13" t="s">
        <v>7988</v>
      </c>
      <c r="E176" s="219" t="s">
        <v>4631</v>
      </c>
      <c r="F176" s="279" t="s">
        <v>4042</v>
      </c>
      <c r="G176" s="273">
        <v>808</v>
      </c>
      <c r="H176" s="273" t="s">
        <v>18</v>
      </c>
      <c r="I176" s="41" t="s">
        <v>4427</v>
      </c>
      <c r="J176" s="41" t="s">
        <v>14</v>
      </c>
      <c r="K176" s="324" t="s">
        <v>4544</v>
      </c>
      <c r="L176"/>
      <c r="M176"/>
      <c r="N176"/>
      <c r="O176"/>
      <c r="P176"/>
      <c r="Q176"/>
      <c r="R176"/>
      <c r="S176"/>
      <c r="T176"/>
      <c r="U176"/>
    </row>
    <row r="177" spans="1:21" s="7" customFormat="1" ht="30.75" customHeight="1" x14ac:dyDescent="0.25">
      <c r="A177"/>
      <c r="B177"/>
      <c r="C177" s="312" t="s">
        <v>4628</v>
      </c>
      <c r="D177" s="13" t="s">
        <v>7988</v>
      </c>
      <c r="E177" s="219" t="s">
        <v>4642</v>
      </c>
      <c r="F177" s="279" t="s">
        <v>4643</v>
      </c>
      <c r="G177" s="273">
        <v>717</v>
      </c>
      <c r="H177" s="273" t="s">
        <v>18</v>
      </c>
      <c r="I177" s="41" t="s">
        <v>4427</v>
      </c>
      <c r="J177" s="41" t="s">
        <v>14</v>
      </c>
      <c r="K177" s="324" t="s">
        <v>4544</v>
      </c>
      <c r="L177"/>
      <c r="M177"/>
      <c r="N177"/>
      <c r="O177"/>
      <c r="P177"/>
      <c r="Q177"/>
      <c r="R177"/>
      <c r="S177"/>
      <c r="T177"/>
      <c r="U177"/>
    </row>
    <row r="178" spans="1:21" s="7" customFormat="1" ht="30.75" customHeight="1" x14ac:dyDescent="0.25">
      <c r="A178"/>
      <c r="B178"/>
      <c r="C178" s="312" t="s">
        <v>4628</v>
      </c>
      <c r="D178" s="13" t="s">
        <v>7988</v>
      </c>
      <c r="E178" s="219" t="s">
        <v>4630</v>
      </c>
      <c r="F178" s="279" t="s">
        <v>8063</v>
      </c>
      <c r="G178" s="273">
        <v>598</v>
      </c>
      <c r="H178" s="273" t="s">
        <v>18</v>
      </c>
      <c r="I178" s="41" t="s">
        <v>4427</v>
      </c>
      <c r="J178" s="41" t="s">
        <v>14</v>
      </c>
      <c r="K178" s="324" t="s">
        <v>4544</v>
      </c>
      <c r="L178"/>
      <c r="M178"/>
      <c r="N178"/>
      <c r="O178"/>
      <c r="P178"/>
      <c r="Q178"/>
      <c r="R178"/>
      <c r="S178"/>
      <c r="T178"/>
      <c r="U178"/>
    </row>
    <row r="179" spans="1:21" s="7" customFormat="1" ht="30.75" customHeight="1" x14ac:dyDescent="0.25">
      <c r="A179"/>
      <c r="B179"/>
      <c r="C179" s="312" t="s">
        <v>4628</v>
      </c>
      <c r="D179" s="13" t="s">
        <v>7988</v>
      </c>
      <c r="E179" s="219" t="s">
        <v>4644</v>
      </c>
      <c r="F179" s="279" t="s">
        <v>2730</v>
      </c>
      <c r="G179" s="273">
        <v>870</v>
      </c>
      <c r="H179" s="273" t="s">
        <v>18</v>
      </c>
      <c r="I179" s="41" t="s">
        <v>4427</v>
      </c>
      <c r="J179" s="41" t="s">
        <v>14</v>
      </c>
      <c r="K179" s="324" t="s">
        <v>4544</v>
      </c>
      <c r="L179"/>
      <c r="M179"/>
      <c r="N179"/>
      <c r="O179"/>
      <c r="P179"/>
      <c r="Q179"/>
      <c r="R179"/>
      <c r="S179"/>
      <c r="T179"/>
      <c r="U179"/>
    </row>
    <row r="180" spans="1:21" s="7" customFormat="1" ht="30.75" customHeight="1" x14ac:dyDescent="0.25">
      <c r="A180"/>
      <c r="B180"/>
      <c r="C180" s="312" t="s">
        <v>4628</v>
      </c>
      <c r="D180" s="13" t="s">
        <v>7988</v>
      </c>
      <c r="E180" s="219" t="s">
        <v>4626</v>
      </c>
      <c r="F180" s="279" t="s">
        <v>4627</v>
      </c>
      <c r="G180" s="273">
        <v>252</v>
      </c>
      <c r="H180" s="273" t="s">
        <v>18</v>
      </c>
      <c r="I180" s="41" t="s">
        <v>4427</v>
      </c>
      <c r="J180" s="41" t="s">
        <v>14</v>
      </c>
      <c r="K180" s="324" t="s">
        <v>4544</v>
      </c>
      <c r="L180"/>
      <c r="M180"/>
      <c r="N180"/>
      <c r="O180"/>
      <c r="P180"/>
      <c r="Q180"/>
      <c r="R180"/>
      <c r="S180"/>
      <c r="T180"/>
      <c r="U180"/>
    </row>
    <row r="181" spans="1:21" s="7" customFormat="1" ht="30.75" customHeight="1" x14ac:dyDescent="0.25">
      <c r="A181"/>
      <c r="B181"/>
      <c r="C181" s="312" t="s">
        <v>4628</v>
      </c>
      <c r="D181" s="13" t="s">
        <v>7988</v>
      </c>
      <c r="E181" s="219" t="s">
        <v>4634</v>
      </c>
      <c r="F181" s="279" t="s">
        <v>8064</v>
      </c>
      <c r="G181" s="273">
        <v>297</v>
      </c>
      <c r="H181" s="273" t="s">
        <v>18</v>
      </c>
      <c r="I181" s="41" t="s">
        <v>4427</v>
      </c>
      <c r="J181" s="41" t="s">
        <v>14</v>
      </c>
      <c r="K181" s="324" t="s">
        <v>4544</v>
      </c>
      <c r="L181"/>
      <c r="M181"/>
      <c r="N181"/>
      <c r="O181"/>
      <c r="P181"/>
      <c r="Q181"/>
      <c r="R181"/>
      <c r="S181"/>
      <c r="T181"/>
      <c r="U181"/>
    </row>
    <row r="182" spans="1:21" s="7" customFormat="1" ht="30.75" customHeight="1" x14ac:dyDescent="0.25">
      <c r="A182"/>
      <c r="B182"/>
      <c r="C182" s="312" t="s">
        <v>4628</v>
      </c>
      <c r="D182" s="13" t="s">
        <v>7988</v>
      </c>
      <c r="E182" s="219" t="s">
        <v>4635</v>
      </c>
      <c r="F182" s="279" t="s">
        <v>4636</v>
      </c>
      <c r="G182" s="273">
        <v>269</v>
      </c>
      <c r="H182" s="273" t="s">
        <v>18</v>
      </c>
      <c r="I182" s="41" t="s">
        <v>4427</v>
      </c>
      <c r="J182" s="41" t="s">
        <v>14</v>
      </c>
      <c r="K182" s="324" t="s">
        <v>4544</v>
      </c>
      <c r="L182"/>
      <c r="M182"/>
      <c r="N182"/>
      <c r="O182"/>
      <c r="P182"/>
      <c r="Q182"/>
      <c r="R182"/>
      <c r="S182"/>
      <c r="T182"/>
      <c r="U182"/>
    </row>
    <row r="183" spans="1:21" s="7" customFormat="1" ht="30.75" customHeight="1" x14ac:dyDescent="0.25">
      <c r="A183"/>
      <c r="B183"/>
      <c r="C183" s="312" t="s">
        <v>4628</v>
      </c>
      <c r="D183" s="13" t="s">
        <v>7988</v>
      </c>
      <c r="E183" s="219" t="s">
        <v>4629</v>
      </c>
      <c r="F183" s="279" t="s">
        <v>8065</v>
      </c>
      <c r="G183" s="273">
        <v>228</v>
      </c>
      <c r="H183" s="273" t="s">
        <v>18</v>
      </c>
      <c r="I183" s="41" t="s">
        <v>4427</v>
      </c>
      <c r="J183" s="41" t="s">
        <v>14</v>
      </c>
      <c r="K183" s="324" t="s">
        <v>4544</v>
      </c>
      <c r="L183"/>
      <c r="M183"/>
      <c r="N183"/>
      <c r="O183"/>
      <c r="P183"/>
      <c r="Q183"/>
      <c r="R183"/>
      <c r="S183"/>
      <c r="T183"/>
      <c r="U183"/>
    </row>
    <row r="184" spans="1:21" s="7" customFormat="1" ht="30.75" customHeight="1" x14ac:dyDescent="0.25">
      <c r="A184"/>
      <c r="B184"/>
      <c r="C184" s="312" t="s">
        <v>4628</v>
      </c>
      <c r="D184" s="13" t="s">
        <v>7988</v>
      </c>
      <c r="E184" s="219" t="s">
        <v>4641</v>
      </c>
      <c r="F184" s="279" t="s">
        <v>454</v>
      </c>
      <c r="G184" s="273">
        <v>434</v>
      </c>
      <c r="H184" s="273" t="s">
        <v>18</v>
      </c>
      <c r="I184" s="41" t="s">
        <v>4427</v>
      </c>
      <c r="J184" s="41" t="s">
        <v>14</v>
      </c>
      <c r="K184" s="324" t="s">
        <v>4544</v>
      </c>
      <c r="L184"/>
      <c r="M184"/>
      <c r="N184"/>
      <c r="O184"/>
      <c r="P184"/>
      <c r="Q184"/>
      <c r="R184"/>
      <c r="S184"/>
      <c r="T184"/>
      <c r="U184"/>
    </row>
    <row r="185" spans="1:21" s="7" customFormat="1" ht="31.5" customHeight="1" thickBot="1" x14ac:dyDescent="0.3">
      <c r="A185"/>
      <c r="B185"/>
      <c r="C185" s="312" t="s">
        <v>4628</v>
      </c>
      <c r="D185" s="13" t="s">
        <v>7988</v>
      </c>
      <c r="E185" s="219" t="s">
        <v>4637</v>
      </c>
      <c r="F185" s="279" t="s">
        <v>8066</v>
      </c>
      <c r="G185" s="273">
        <v>342</v>
      </c>
      <c r="H185" s="273" t="s">
        <v>18</v>
      </c>
      <c r="I185" s="41" t="s">
        <v>4427</v>
      </c>
      <c r="J185" s="41" t="s">
        <v>14</v>
      </c>
      <c r="K185" s="324" t="s">
        <v>4544</v>
      </c>
      <c r="L185"/>
      <c r="M185"/>
      <c r="N185"/>
      <c r="O185"/>
      <c r="P185"/>
      <c r="Q185"/>
      <c r="R185"/>
      <c r="S185"/>
      <c r="T185"/>
      <c r="U185"/>
    </row>
    <row r="186" spans="1:21" s="7" customFormat="1" ht="21" customHeight="1" x14ac:dyDescent="0.25">
      <c r="A186"/>
      <c r="B186"/>
      <c r="C186" s="338" t="s">
        <v>4628</v>
      </c>
      <c r="D186" s="339" t="s">
        <v>7825</v>
      </c>
      <c r="E186" s="327">
        <f>COUNTA(E173:E185)</f>
        <v>13</v>
      </c>
      <c r="F186" s="340" t="s">
        <v>7826</v>
      </c>
      <c r="G186" s="328">
        <f>SUM(G173:G185)</f>
        <v>7795</v>
      </c>
      <c r="H186" s="329"/>
      <c r="I186" s="330"/>
      <c r="J186" s="330"/>
      <c r="K186" s="331"/>
      <c r="L186"/>
      <c r="M186"/>
      <c r="N186"/>
      <c r="O186"/>
      <c r="P186"/>
      <c r="Q186"/>
      <c r="R186"/>
      <c r="S186"/>
      <c r="T186"/>
      <c r="U186"/>
    </row>
    <row r="187" spans="1:21" s="7" customFormat="1" ht="18" customHeight="1" x14ac:dyDescent="0.25">
      <c r="A187"/>
      <c r="B187"/>
      <c r="D187" s="13"/>
      <c r="E187" s="188"/>
      <c r="F187" s="228"/>
      <c r="G187" s="174"/>
      <c r="H187" s="14"/>
      <c r="I187" s="1"/>
      <c r="J187" s="1"/>
      <c r="K187" s="188"/>
      <c r="L187"/>
      <c r="M187"/>
      <c r="N187"/>
      <c r="O187"/>
      <c r="P187"/>
      <c r="Q187"/>
      <c r="R187"/>
      <c r="S187"/>
      <c r="T187"/>
      <c r="U187"/>
    </row>
    <row r="188" spans="1:21" s="7" customFormat="1" ht="31.5" customHeight="1" x14ac:dyDescent="0.25">
      <c r="A188"/>
      <c r="B188"/>
      <c r="D188" s="13"/>
      <c r="E188" s="188"/>
      <c r="F188" s="228"/>
      <c r="G188" s="174"/>
      <c r="H188" s="14"/>
      <c r="I188" s="1"/>
      <c r="J188" s="1"/>
      <c r="K188" s="188"/>
      <c r="L188"/>
      <c r="M188"/>
      <c r="N188"/>
      <c r="O188"/>
      <c r="P188"/>
      <c r="Q188"/>
      <c r="R188"/>
      <c r="S188"/>
      <c r="T188"/>
      <c r="U188"/>
    </row>
    <row r="189" spans="1:21" s="7" customFormat="1" ht="30.75" customHeight="1" x14ac:dyDescent="0.25">
      <c r="A189"/>
      <c r="B189"/>
      <c r="C189" s="235" t="s">
        <v>8</v>
      </c>
      <c r="D189" s="235" t="s">
        <v>7</v>
      </c>
      <c r="E189" s="236" t="s">
        <v>6</v>
      </c>
      <c r="F189" s="235" t="s">
        <v>5</v>
      </c>
      <c r="G189" s="237" t="s">
        <v>4</v>
      </c>
      <c r="H189" s="238" t="s">
        <v>3</v>
      </c>
      <c r="I189" s="239" t="s">
        <v>2</v>
      </c>
      <c r="J189" s="235" t="s">
        <v>1</v>
      </c>
      <c r="K189" s="236" t="s">
        <v>0</v>
      </c>
      <c r="L189"/>
      <c r="M189"/>
      <c r="N189"/>
      <c r="O189"/>
      <c r="P189"/>
      <c r="Q189"/>
      <c r="R189"/>
      <c r="S189"/>
      <c r="T189"/>
      <c r="U189"/>
    </row>
    <row r="190" spans="1:21" s="7" customFormat="1" ht="30.75" customHeight="1" x14ac:dyDescent="0.25">
      <c r="A190"/>
      <c r="B190"/>
      <c r="C190" s="312" t="s">
        <v>4669</v>
      </c>
      <c r="D190" s="13" t="s">
        <v>7988</v>
      </c>
      <c r="E190" s="219" t="s">
        <v>4700</v>
      </c>
      <c r="F190" s="279" t="s">
        <v>4701</v>
      </c>
      <c r="G190" s="273">
        <v>1075</v>
      </c>
      <c r="H190" s="273" t="s">
        <v>18</v>
      </c>
      <c r="I190" s="41" t="s">
        <v>19</v>
      </c>
      <c r="J190" s="41" t="s">
        <v>14</v>
      </c>
      <c r="K190" s="324" t="s">
        <v>4662</v>
      </c>
      <c r="L190"/>
      <c r="M190"/>
      <c r="N190"/>
      <c r="O190"/>
      <c r="P190"/>
      <c r="Q190"/>
      <c r="R190"/>
      <c r="S190"/>
      <c r="T190"/>
      <c r="U190"/>
    </row>
    <row r="191" spans="1:21" s="7" customFormat="1" ht="30.75" customHeight="1" x14ac:dyDescent="0.25">
      <c r="A191"/>
      <c r="B191"/>
      <c r="C191" s="312" t="s">
        <v>4669</v>
      </c>
      <c r="D191" s="13" t="s">
        <v>7988</v>
      </c>
      <c r="E191" s="219" t="s">
        <v>4698</v>
      </c>
      <c r="F191" s="279" t="s">
        <v>4699</v>
      </c>
      <c r="G191" s="273">
        <v>1455</v>
      </c>
      <c r="H191" s="273" t="s">
        <v>18</v>
      </c>
      <c r="I191" s="41" t="s">
        <v>19</v>
      </c>
      <c r="J191" s="41" t="s">
        <v>14</v>
      </c>
      <c r="K191" s="324" t="s">
        <v>4662</v>
      </c>
      <c r="L191"/>
      <c r="M191"/>
      <c r="N191"/>
      <c r="O191"/>
      <c r="P191"/>
      <c r="Q191"/>
      <c r="R191"/>
      <c r="S191"/>
      <c r="T191"/>
      <c r="U191"/>
    </row>
    <row r="192" spans="1:21" s="7" customFormat="1" ht="30.75" customHeight="1" x14ac:dyDescent="0.25">
      <c r="A192"/>
      <c r="B192"/>
      <c r="C192" s="312" t="s">
        <v>4669</v>
      </c>
      <c r="D192" s="13" t="s">
        <v>7988</v>
      </c>
      <c r="E192" s="219" t="s">
        <v>4687</v>
      </c>
      <c r="F192" s="279" t="s">
        <v>203</v>
      </c>
      <c r="G192" s="273">
        <v>1285</v>
      </c>
      <c r="H192" s="273" t="s">
        <v>18</v>
      </c>
      <c r="I192" s="41" t="s">
        <v>4667</v>
      </c>
      <c r="J192" s="41" t="s">
        <v>14</v>
      </c>
      <c r="K192" s="324" t="s">
        <v>4662</v>
      </c>
      <c r="L192"/>
      <c r="M192"/>
      <c r="N192"/>
      <c r="O192"/>
      <c r="P192"/>
      <c r="Q192"/>
      <c r="R192"/>
      <c r="S192"/>
      <c r="T192"/>
      <c r="U192"/>
    </row>
    <row r="193" spans="1:21" s="7" customFormat="1" ht="30.75" customHeight="1" x14ac:dyDescent="0.25">
      <c r="A193"/>
      <c r="B193"/>
      <c r="C193" s="312" t="s">
        <v>4669</v>
      </c>
      <c r="D193" s="13" t="s">
        <v>7988</v>
      </c>
      <c r="E193" s="219" t="s">
        <v>4673</v>
      </c>
      <c r="F193" s="279" t="s">
        <v>4674</v>
      </c>
      <c r="G193" s="273">
        <v>996</v>
      </c>
      <c r="H193" s="273" t="s">
        <v>18</v>
      </c>
      <c r="I193" s="41" t="s">
        <v>4667</v>
      </c>
      <c r="J193" s="41" t="s">
        <v>14</v>
      </c>
      <c r="K193" s="324" t="s">
        <v>4662</v>
      </c>
      <c r="L193"/>
      <c r="M193"/>
      <c r="N193"/>
      <c r="O193"/>
      <c r="P193"/>
      <c r="Q193"/>
      <c r="R193"/>
      <c r="S193"/>
      <c r="T193"/>
      <c r="U193"/>
    </row>
    <row r="194" spans="1:21" s="7" customFormat="1" ht="30.75" customHeight="1" x14ac:dyDescent="0.25">
      <c r="A194"/>
      <c r="B194"/>
      <c r="C194" s="312" t="s">
        <v>4669</v>
      </c>
      <c r="D194" s="13" t="s">
        <v>7988</v>
      </c>
      <c r="E194" s="219" t="s">
        <v>4680</v>
      </c>
      <c r="F194" s="279" t="s">
        <v>4681</v>
      </c>
      <c r="G194" s="273">
        <v>733</v>
      </c>
      <c r="H194" s="273" t="s">
        <v>18</v>
      </c>
      <c r="I194" s="41" t="s">
        <v>4667</v>
      </c>
      <c r="J194" s="41" t="s">
        <v>14</v>
      </c>
      <c r="K194" s="324" t="s">
        <v>4662</v>
      </c>
      <c r="L194"/>
      <c r="M194"/>
      <c r="N194"/>
      <c r="O194"/>
      <c r="P194"/>
      <c r="Q194"/>
      <c r="R194"/>
      <c r="S194"/>
      <c r="T194"/>
      <c r="U194"/>
    </row>
    <row r="195" spans="1:21" s="7" customFormat="1" ht="30.75" customHeight="1" x14ac:dyDescent="0.25">
      <c r="A195"/>
      <c r="B195"/>
      <c r="C195" s="312" t="s">
        <v>4669</v>
      </c>
      <c r="D195" s="13" t="s">
        <v>7988</v>
      </c>
      <c r="E195" s="219" t="s">
        <v>4704</v>
      </c>
      <c r="F195" s="279" t="s">
        <v>8067</v>
      </c>
      <c r="G195" s="273">
        <v>731</v>
      </c>
      <c r="H195" s="273" t="s">
        <v>18</v>
      </c>
      <c r="I195" s="41" t="s">
        <v>19</v>
      </c>
      <c r="J195" s="41" t="s">
        <v>14</v>
      </c>
      <c r="K195" s="324" t="s">
        <v>4662</v>
      </c>
      <c r="L195"/>
      <c r="M195"/>
      <c r="N195"/>
      <c r="O195"/>
      <c r="P195"/>
      <c r="Q195"/>
      <c r="R195"/>
      <c r="S195"/>
      <c r="T195"/>
      <c r="U195"/>
    </row>
    <row r="196" spans="1:21" s="7" customFormat="1" ht="30.75" customHeight="1" x14ac:dyDescent="0.25">
      <c r="A196"/>
      <c r="B196"/>
      <c r="C196" s="312" t="s">
        <v>4669</v>
      </c>
      <c r="D196" s="13" t="s">
        <v>7988</v>
      </c>
      <c r="E196" s="219" t="s">
        <v>4696</v>
      </c>
      <c r="F196" s="279" t="s">
        <v>4697</v>
      </c>
      <c r="G196" s="273">
        <v>472</v>
      </c>
      <c r="H196" s="273" t="s">
        <v>18</v>
      </c>
      <c r="I196" s="41" t="s">
        <v>4667</v>
      </c>
      <c r="J196" s="41" t="s">
        <v>14</v>
      </c>
      <c r="K196" s="324" t="s">
        <v>4662</v>
      </c>
      <c r="L196"/>
      <c r="M196"/>
      <c r="N196"/>
      <c r="O196"/>
      <c r="P196"/>
      <c r="Q196"/>
      <c r="R196"/>
      <c r="S196"/>
      <c r="T196"/>
      <c r="U196"/>
    </row>
    <row r="197" spans="1:21" s="7" customFormat="1" ht="30.75" customHeight="1" x14ac:dyDescent="0.25">
      <c r="A197"/>
      <c r="B197"/>
      <c r="C197" s="312" t="s">
        <v>4669</v>
      </c>
      <c r="D197" s="13" t="s">
        <v>7988</v>
      </c>
      <c r="E197" s="219" t="s">
        <v>4685</v>
      </c>
      <c r="F197" s="279" t="s">
        <v>8068</v>
      </c>
      <c r="G197" s="273">
        <v>415</v>
      </c>
      <c r="H197" s="273" t="s">
        <v>18</v>
      </c>
      <c r="I197" s="41" t="s">
        <v>4667</v>
      </c>
      <c r="J197" s="41" t="s">
        <v>14</v>
      </c>
      <c r="K197" s="324" t="s">
        <v>4662</v>
      </c>
      <c r="L197"/>
      <c r="M197"/>
      <c r="N197"/>
      <c r="O197"/>
      <c r="P197"/>
      <c r="Q197"/>
      <c r="R197"/>
      <c r="S197"/>
      <c r="T197"/>
      <c r="U197"/>
    </row>
    <row r="198" spans="1:21" s="7" customFormat="1" ht="30.75" customHeight="1" x14ac:dyDescent="0.25">
      <c r="A198"/>
      <c r="B198"/>
      <c r="C198" s="312" t="s">
        <v>4669</v>
      </c>
      <c r="D198" s="13" t="s">
        <v>7988</v>
      </c>
      <c r="E198" s="219" t="s">
        <v>4670</v>
      </c>
      <c r="F198" s="279" t="s">
        <v>4671</v>
      </c>
      <c r="G198" s="273">
        <v>417</v>
      </c>
      <c r="H198" s="273" t="s">
        <v>18</v>
      </c>
      <c r="I198" s="41" t="s">
        <v>4667</v>
      </c>
      <c r="J198" s="41" t="s">
        <v>14</v>
      </c>
      <c r="K198" s="324" t="s">
        <v>4662</v>
      </c>
      <c r="L198"/>
      <c r="M198"/>
      <c r="N198"/>
      <c r="O198"/>
      <c r="P198"/>
      <c r="Q198"/>
      <c r="R198"/>
      <c r="S198"/>
      <c r="T198"/>
      <c r="U198"/>
    </row>
    <row r="199" spans="1:21" s="7" customFormat="1" ht="30.75" customHeight="1" x14ac:dyDescent="0.25">
      <c r="A199"/>
      <c r="B199"/>
      <c r="C199" s="312" t="s">
        <v>4669</v>
      </c>
      <c r="D199" s="13" t="s">
        <v>7988</v>
      </c>
      <c r="E199" s="219" t="s">
        <v>4678</v>
      </c>
      <c r="F199" s="279" t="s">
        <v>4679</v>
      </c>
      <c r="G199" s="273">
        <v>311</v>
      </c>
      <c r="H199" s="273" t="s">
        <v>18</v>
      </c>
      <c r="I199" s="41" t="s">
        <v>4667</v>
      </c>
      <c r="J199" s="41" t="s">
        <v>14</v>
      </c>
      <c r="K199" s="324" t="s">
        <v>4662</v>
      </c>
      <c r="L199"/>
      <c r="M199"/>
      <c r="N199"/>
      <c r="O199"/>
      <c r="P199"/>
      <c r="Q199"/>
      <c r="R199"/>
      <c r="S199"/>
      <c r="T199"/>
      <c r="U199"/>
    </row>
    <row r="200" spans="1:21" s="7" customFormat="1" ht="30.75" customHeight="1" x14ac:dyDescent="0.25">
      <c r="A200"/>
      <c r="B200"/>
      <c r="C200" s="312" t="s">
        <v>4669</v>
      </c>
      <c r="D200" s="13" t="s">
        <v>7988</v>
      </c>
      <c r="E200" s="219" t="s">
        <v>4672</v>
      </c>
      <c r="F200" s="279" t="s">
        <v>8069</v>
      </c>
      <c r="G200" s="273">
        <v>253</v>
      </c>
      <c r="H200" s="273" t="s">
        <v>18</v>
      </c>
      <c r="I200" s="41" t="s">
        <v>4667</v>
      </c>
      <c r="J200" s="41" t="s">
        <v>14</v>
      </c>
      <c r="K200" s="324" t="s">
        <v>4662</v>
      </c>
      <c r="L200"/>
      <c r="M200"/>
      <c r="N200"/>
      <c r="O200"/>
      <c r="P200"/>
      <c r="Q200"/>
      <c r="R200"/>
      <c r="S200"/>
      <c r="T200"/>
      <c r="U200"/>
    </row>
    <row r="201" spans="1:21" s="7" customFormat="1" ht="30.75" customHeight="1" x14ac:dyDescent="0.25">
      <c r="A201"/>
      <c r="B201"/>
      <c r="C201" s="312" t="s">
        <v>4669</v>
      </c>
      <c r="D201" s="13" t="s">
        <v>7988</v>
      </c>
      <c r="E201" s="219" t="s">
        <v>4675</v>
      </c>
      <c r="F201" s="279" t="s">
        <v>4676</v>
      </c>
      <c r="G201" s="273">
        <v>273</v>
      </c>
      <c r="H201" s="273" t="s">
        <v>18</v>
      </c>
      <c r="I201" s="41" t="s">
        <v>4667</v>
      </c>
      <c r="J201" s="41" t="s">
        <v>14</v>
      </c>
      <c r="K201" s="324" t="s">
        <v>4662</v>
      </c>
      <c r="L201"/>
      <c r="M201"/>
      <c r="N201"/>
      <c r="O201"/>
      <c r="P201"/>
      <c r="Q201"/>
      <c r="R201"/>
      <c r="S201"/>
      <c r="T201"/>
      <c r="U201"/>
    </row>
    <row r="202" spans="1:21" s="7" customFormat="1" ht="30.75" customHeight="1" x14ac:dyDescent="0.25">
      <c r="A202"/>
      <c r="B202"/>
      <c r="C202" s="312" t="s">
        <v>4669</v>
      </c>
      <c r="D202" s="13" t="s">
        <v>7988</v>
      </c>
      <c r="E202" s="219" t="s">
        <v>4688</v>
      </c>
      <c r="F202" s="279" t="s">
        <v>8070</v>
      </c>
      <c r="G202" s="273">
        <v>193</v>
      </c>
      <c r="H202" s="273" t="s">
        <v>18</v>
      </c>
      <c r="I202" s="41" t="s">
        <v>4667</v>
      </c>
      <c r="J202" s="41" t="s">
        <v>14</v>
      </c>
      <c r="K202" s="324" t="s">
        <v>4662</v>
      </c>
      <c r="L202"/>
      <c r="M202"/>
      <c r="N202"/>
      <c r="O202"/>
      <c r="P202"/>
      <c r="Q202"/>
      <c r="R202"/>
      <c r="S202"/>
      <c r="T202"/>
      <c r="U202"/>
    </row>
    <row r="203" spans="1:21" s="7" customFormat="1" ht="30.75" customHeight="1" x14ac:dyDescent="0.25">
      <c r="A203"/>
      <c r="B203"/>
      <c r="C203" s="312" t="s">
        <v>4669</v>
      </c>
      <c r="D203" s="13" t="s">
        <v>7988</v>
      </c>
      <c r="E203" s="219" t="s">
        <v>4705</v>
      </c>
      <c r="F203" s="279" t="s">
        <v>8071</v>
      </c>
      <c r="G203" s="273">
        <v>135</v>
      </c>
      <c r="H203" s="273" t="s">
        <v>18</v>
      </c>
      <c r="I203" s="41" t="s">
        <v>19</v>
      </c>
      <c r="J203" s="41" t="s">
        <v>14</v>
      </c>
      <c r="K203" s="324" t="s">
        <v>4662</v>
      </c>
      <c r="L203"/>
      <c r="M203"/>
      <c r="N203"/>
      <c r="O203"/>
      <c r="P203"/>
      <c r="Q203"/>
      <c r="R203"/>
      <c r="S203"/>
      <c r="T203"/>
      <c r="U203"/>
    </row>
    <row r="204" spans="1:21" s="7" customFormat="1" ht="30.75" customHeight="1" x14ac:dyDescent="0.25">
      <c r="A204"/>
      <c r="B204"/>
      <c r="C204" s="312" t="s">
        <v>4669</v>
      </c>
      <c r="D204" s="13" t="s">
        <v>7988</v>
      </c>
      <c r="E204" s="219" t="s">
        <v>4686</v>
      </c>
      <c r="F204" s="279" t="s">
        <v>8072</v>
      </c>
      <c r="G204" s="273">
        <v>200</v>
      </c>
      <c r="H204" s="273" t="s">
        <v>18</v>
      </c>
      <c r="I204" s="41" t="s">
        <v>4667</v>
      </c>
      <c r="J204" s="41" t="s">
        <v>14</v>
      </c>
      <c r="K204" s="324" t="s">
        <v>4662</v>
      </c>
      <c r="L204"/>
      <c r="M204"/>
      <c r="N204"/>
      <c r="O204"/>
      <c r="P204"/>
      <c r="Q204"/>
      <c r="R204"/>
      <c r="S204"/>
      <c r="T204"/>
      <c r="U204"/>
    </row>
    <row r="205" spans="1:21" s="7" customFormat="1" ht="30.75" customHeight="1" x14ac:dyDescent="0.25">
      <c r="A205"/>
      <c r="B205"/>
      <c r="C205" s="312" t="s">
        <v>4669</v>
      </c>
      <c r="D205" s="13" t="s">
        <v>7988</v>
      </c>
      <c r="E205" s="219" t="s">
        <v>4677</v>
      </c>
      <c r="F205" s="279" t="s">
        <v>8073</v>
      </c>
      <c r="G205" s="273">
        <v>165</v>
      </c>
      <c r="H205" s="273" t="s">
        <v>18</v>
      </c>
      <c r="I205" s="41" t="s">
        <v>4667</v>
      </c>
      <c r="J205" s="41" t="s">
        <v>14</v>
      </c>
      <c r="K205" s="324" t="s">
        <v>4662</v>
      </c>
      <c r="L205"/>
      <c r="M205"/>
      <c r="N205"/>
      <c r="O205"/>
      <c r="P205"/>
      <c r="Q205"/>
      <c r="R205"/>
      <c r="S205"/>
      <c r="T205"/>
      <c r="U205"/>
    </row>
    <row r="206" spans="1:21" s="7" customFormat="1" ht="30.75" customHeight="1" x14ac:dyDescent="0.25">
      <c r="A206"/>
      <c r="B206"/>
      <c r="C206" s="312" t="s">
        <v>4669</v>
      </c>
      <c r="D206" s="13" t="s">
        <v>7988</v>
      </c>
      <c r="E206" s="219" t="s">
        <v>4689</v>
      </c>
      <c r="F206" s="279" t="s">
        <v>8074</v>
      </c>
      <c r="G206" s="273">
        <v>140</v>
      </c>
      <c r="H206" s="273" t="s">
        <v>18</v>
      </c>
      <c r="I206" s="41" t="s">
        <v>4667</v>
      </c>
      <c r="J206" s="41" t="s">
        <v>14</v>
      </c>
      <c r="K206" s="324" t="s">
        <v>4662</v>
      </c>
      <c r="L206"/>
      <c r="M206"/>
      <c r="N206"/>
      <c r="O206"/>
      <c r="P206"/>
      <c r="Q206"/>
      <c r="R206"/>
      <c r="S206"/>
      <c r="T206"/>
      <c r="U206"/>
    </row>
    <row r="207" spans="1:21" s="7" customFormat="1" ht="30.75" customHeight="1" x14ac:dyDescent="0.25">
      <c r="A207"/>
      <c r="B207"/>
      <c r="C207" s="312" t="s">
        <v>4669</v>
      </c>
      <c r="D207" s="13" t="s">
        <v>7988</v>
      </c>
      <c r="E207" s="219" t="s">
        <v>4684</v>
      </c>
      <c r="F207" s="279" t="s">
        <v>1985</v>
      </c>
      <c r="G207" s="273">
        <v>103</v>
      </c>
      <c r="H207" s="273" t="s">
        <v>18</v>
      </c>
      <c r="I207" s="41" t="s">
        <v>4667</v>
      </c>
      <c r="J207" s="41" t="s">
        <v>14</v>
      </c>
      <c r="K207" s="324" t="s">
        <v>4662</v>
      </c>
      <c r="L207"/>
      <c r="M207"/>
      <c r="N207"/>
      <c r="O207"/>
      <c r="P207"/>
      <c r="Q207"/>
      <c r="R207"/>
      <c r="S207"/>
      <c r="T207"/>
      <c r="U207"/>
    </row>
    <row r="208" spans="1:21" s="7" customFormat="1" ht="30.75" customHeight="1" x14ac:dyDescent="0.25">
      <c r="A208"/>
      <c r="B208"/>
      <c r="C208" s="312" t="s">
        <v>4669</v>
      </c>
      <c r="D208" s="13" t="s">
        <v>7988</v>
      </c>
      <c r="E208" s="219" t="s">
        <v>4682</v>
      </c>
      <c r="F208" s="279" t="s">
        <v>4683</v>
      </c>
      <c r="G208" s="273">
        <v>130</v>
      </c>
      <c r="H208" s="273" t="s">
        <v>18</v>
      </c>
      <c r="I208" s="41" t="s">
        <v>4667</v>
      </c>
      <c r="J208" s="41" t="s">
        <v>14</v>
      </c>
      <c r="K208" s="324" t="s">
        <v>4662</v>
      </c>
      <c r="L208"/>
      <c r="M208"/>
      <c r="N208"/>
      <c r="O208"/>
      <c r="P208"/>
      <c r="Q208"/>
      <c r="R208"/>
      <c r="S208"/>
      <c r="T208"/>
      <c r="U208"/>
    </row>
    <row r="209" spans="1:21" s="7" customFormat="1" ht="30.75" customHeight="1" x14ac:dyDescent="0.25">
      <c r="A209"/>
      <c r="B209"/>
      <c r="C209" s="312" t="s">
        <v>4669</v>
      </c>
      <c r="D209" s="13" t="s">
        <v>7988</v>
      </c>
      <c r="E209" s="219" t="s">
        <v>4702</v>
      </c>
      <c r="F209" s="279" t="s">
        <v>8075</v>
      </c>
      <c r="G209" s="273">
        <v>119</v>
      </c>
      <c r="H209" s="273" t="s">
        <v>18</v>
      </c>
      <c r="I209" s="41" t="s">
        <v>19</v>
      </c>
      <c r="J209" s="41" t="s">
        <v>14</v>
      </c>
      <c r="K209" s="324" t="s">
        <v>4662</v>
      </c>
      <c r="L209"/>
      <c r="M209"/>
      <c r="N209"/>
      <c r="O209"/>
      <c r="P209"/>
      <c r="Q209"/>
      <c r="R209"/>
      <c r="S209"/>
      <c r="T209"/>
      <c r="U209"/>
    </row>
    <row r="210" spans="1:21" s="7" customFormat="1" ht="30.75" customHeight="1" x14ac:dyDescent="0.25">
      <c r="A210"/>
      <c r="B210"/>
      <c r="C210" s="312" t="s">
        <v>4669</v>
      </c>
      <c r="D210" s="13" t="s">
        <v>7988</v>
      </c>
      <c r="E210" s="219" t="s">
        <v>4668</v>
      </c>
      <c r="F210" s="279" t="s">
        <v>8076</v>
      </c>
      <c r="G210" s="273">
        <v>115</v>
      </c>
      <c r="H210" s="273" t="s">
        <v>18</v>
      </c>
      <c r="I210" s="41" t="s">
        <v>4667</v>
      </c>
      <c r="J210" s="41" t="s">
        <v>14</v>
      </c>
      <c r="K210" s="324" t="s">
        <v>4662</v>
      </c>
      <c r="L210"/>
      <c r="M210"/>
      <c r="N210"/>
      <c r="O210"/>
      <c r="P210"/>
      <c r="Q210"/>
      <c r="R210"/>
      <c r="S210"/>
      <c r="T210"/>
      <c r="U210"/>
    </row>
    <row r="211" spans="1:21" s="7" customFormat="1" ht="30.75" customHeight="1" x14ac:dyDescent="0.25">
      <c r="A211"/>
      <c r="B211"/>
      <c r="C211" s="312" t="s">
        <v>4669</v>
      </c>
      <c r="D211" s="13" t="s">
        <v>7988</v>
      </c>
      <c r="E211" s="219" t="s">
        <v>4690</v>
      </c>
      <c r="F211" s="279" t="s">
        <v>4691</v>
      </c>
      <c r="G211" s="273">
        <v>128</v>
      </c>
      <c r="H211" s="273" t="s">
        <v>18</v>
      </c>
      <c r="I211" s="41" t="s">
        <v>4667</v>
      </c>
      <c r="J211" s="41" t="s">
        <v>14</v>
      </c>
      <c r="K211" s="324" t="s">
        <v>4662</v>
      </c>
      <c r="L211"/>
      <c r="M211"/>
      <c r="N211"/>
      <c r="O211"/>
      <c r="P211"/>
      <c r="Q211"/>
      <c r="R211"/>
      <c r="S211"/>
      <c r="T211"/>
      <c r="U211"/>
    </row>
    <row r="212" spans="1:21" s="7" customFormat="1" ht="30.75" customHeight="1" x14ac:dyDescent="0.25">
      <c r="A212"/>
      <c r="B212"/>
      <c r="C212" s="332" t="s">
        <v>4669</v>
      </c>
      <c r="D212" s="42" t="s">
        <v>7988</v>
      </c>
      <c r="E212" s="343" t="s">
        <v>4706</v>
      </c>
      <c r="F212" s="335" t="s">
        <v>8077</v>
      </c>
      <c r="G212" s="335">
        <v>185</v>
      </c>
      <c r="H212" s="333" t="s">
        <v>18</v>
      </c>
      <c r="I212" s="41" t="s">
        <v>19</v>
      </c>
      <c r="J212" s="335" t="s">
        <v>14</v>
      </c>
      <c r="K212" s="336" t="s">
        <v>4662</v>
      </c>
      <c r="L212"/>
      <c r="M212"/>
      <c r="N212"/>
      <c r="O212"/>
      <c r="P212"/>
      <c r="Q212"/>
      <c r="R212"/>
      <c r="S212"/>
      <c r="T212"/>
      <c r="U212"/>
    </row>
    <row r="213" spans="1:21" s="7" customFormat="1" ht="30.75" customHeight="1" x14ac:dyDescent="0.25">
      <c r="A213"/>
      <c r="B213"/>
      <c r="C213" s="312" t="s">
        <v>4669</v>
      </c>
      <c r="D213" s="13" t="s">
        <v>7988</v>
      </c>
      <c r="E213" s="219" t="s">
        <v>4692</v>
      </c>
      <c r="F213" s="279" t="s">
        <v>8078</v>
      </c>
      <c r="G213" s="273">
        <v>118</v>
      </c>
      <c r="H213" s="273" t="s">
        <v>18</v>
      </c>
      <c r="I213" s="41" t="s">
        <v>4667</v>
      </c>
      <c r="J213" s="41" t="s">
        <v>14</v>
      </c>
      <c r="K213" s="324" t="s">
        <v>4662</v>
      </c>
      <c r="L213"/>
      <c r="M213"/>
      <c r="N213"/>
      <c r="O213"/>
      <c r="P213"/>
      <c r="Q213"/>
      <c r="R213"/>
      <c r="S213"/>
      <c r="T213"/>
      <c r="U213"/>
    </row>
    <row r="214" spans="1:21" s="7" customFormat="1" ht="30.75" customHeight="1" x14ac:dyDescent="0.25">
      <c r="A214"/>
      <c r="B214"/>
      <c r="C214" s="312" t="s">
        <v>4669</v>
      </c>
      <c r="D214" s="13" t="s">
        <v>7988</v>
      </c>
      <c r="E214" s="219" t="s">
        <v>4703</v>
      </c>
      <c r="F214" s="279" t="s">
        <v>8079</v>
      </c>
      <c r="G214" s="273">
        <v>75</v>
      </c>
      <c r="H214" s="273" t="s">
        <v>18</v>
      </c>
      <c r="I214" s="41" t="s">
        <v>19</v>
      </c>
      <c r="J214" s="41" t="s">
        <v>14</v>
      </c>
      <c r="K214" s="324" t="s">
        <v>4662</v>
      </c>
      <c r="L214"/>
      <c r="M214"/>
      <c r="N214"/>
      <c r="O214"/>
      <c r="P214"/>
      <c r="Q214"/>
      <c r="R214"/>
      <c r="S214"/>
      <c r="T214"/>
      <c r="U214"/>
    </row>
    <row r="215" spans="1:21" s="21" customFormat="1" ht="30.75" customHeight="1" x14ac:dyDescent="0.25">
      <c r="A215" s="4"/>
      <c r="B215" s="4"/>
      <c r="C215" s="337" t="s">
        <v>4669</v>
      </c>
      <c r="D215" s="13" t="s">
        <v>7988</v>
      </c>
      <c r="E215" s="219" t="s">
        <v>7926</v>
      </c>
      <c r="F215" s="279" t="s">
        <v>7927</v>
      </c>
      <c r="G215" s="273">
        <v>845</v>
      </c>
      <c r="H215" s="273" t="s">
        <v>18</v>
      </c>
      <c r="I215" s="41" t="s">
        <v>4667</v>
      </c>
      <c r="J215" s="41" t="s">
        <v>14</v>
      </c>
      <c r="K215" s="324" t="s">
        <v>4662</v>
      </c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7" customFormat="1" ht="30.75" customHeight="1" x14ac:dyDescent="0.25">
      <c r="A216"/>
      <c r="B216"/>
      <c r="C216" s="312" t="s">
        <v>4669</v>
      </c>
      <c r="D216" s="13" t="s">
        <v>7988</v>
      </c>
      <c r="E216" s="219" t="s">
        <v>4665</v>
      </c>
      <c r="F216" s="279" t="s">
        <v>8080</v>
      </c>
      <c r="G216" s="273">
        <v>160</v>
      </c>
      <c r="H216" s="273" t="s">
        <v>18</v>
      </c>
      <c r="I216" s="41" t="s">
        <v>4667</v>
      </c>
      <c r="J216" s="41" t="s">
        <v>14</v>
      </c>
      <c r="K216" s="324" t="s">
        <v>4662</v>
      </c>
      <c r="L216"/>
      <c r="M216"/>
      <c r="N216"/>
      <c r="O216"/>
      <c r="P216"/>
      <c r="Q216"/>
      <c r="R216"/>
      <c r="S216"/>
      <c r="T216"/>
      <c r="U216"/>
    </row>
    <row r="217" spans="1:21" s="7" customFormat="1" ht="31.5" customHeight="1" x14ac:dyDescent="0.25">
      <c r="A217"/>
      <c r="B217"/>
      <c r="C217" s="312" t="s">
        <v>4669</v>
      </c>
      <c r="D217" s="13" t="s">
        <v>7988</v>
      </c>
      <c r="E217" s="219" t="s">
        <v>4694</v>
      </c>
      <c r="F217" s="279" t="s">
        <v>4695</v>
      </c>
      <c r="G217" s="273">
        <v>79</v>
      </c>
      <c r="H217" s="273" t="s">
        <v>18</v>
      </c>
      <c r="I217" s="41" t="s">
        <v>4667</v>
      </c>
      <c r="J217" s="41" t="s">
        <v>14</v>
      </c>
      <c r="K217" s="324" t="s">
        <v>4662</v>
      </c>
      <c r="L217"/>
      <c r="M217"/>
      <c r="N217"/>
      <c r="O217"/>
      <c r="P217"/>
      <c r="Q217"/>
      <c r="R217"/>
      <c r="S217"/>
      <c r="T217"/>
      <c r="U217"/>
    </row>
    <row r="218" spans="1:21" s="7" customFormat="1" ht="21" customHeight="1" thickBot="1" x14ac:dyDescent="0.3">
      <c r="A218"/>
      <c r="B218"/>
      <c r="C218" s="312" t="s">
        <v>4669</v>
      </c>
      <c r="D218" s="13" t="s">
        <v>7988</v>
      </c>
      <c r="E218" s="219" t="s">
        <v>4693</v>
      </c>
      <c r="F218" s="279" t="s">
        <v>8081</v>
      </c>
      <c r="G218" s="273">
        <v>24</v>
      </c>
      <c r="H218" s="273" t="s">
        <v>18</v>
      </c>
      <c r="I218" s="41" t="s">
        <v>4667</v>
      </c>
      <c r="J218" s="41" t="s">
        <v>14</v>
      </c>
      <c r="K218" s="324" t="s">
        <v>4662</v>
      </c>
      <c r="L218"/>
      <c r="M218"/>
      <c r="N218"/>
      <c r="O218"/>
      <c r="P218"/>
      <c r="Q218"/>
      <c r="R218"/>
      <c r="S218"/>
      <c r="T218"/>
      <c r="U218"/>
    </row>
    <row r="219" spans="1:21" s="7" customFormat="1" ht="24" customHeight="1" x14ac:dyDescent="0.25">
      <c r="A219"/>
      <c r="B219"/>
      <c r="C219" s="338" t="s">
        <v>4669</v>
      </c>
      <c r="D219" s="339" t="s">
        <v>7825</v>
      </c>
      <c r="E219" s="327">
        <f>COUNTA(E190:E218)</f>
        <v>29</v>
      </c>
      <c r="F219" s="340" t="s">
        <v>7826</v>
      </c>
      <c r="G219" s="328">
        <f>SUM(G190:G218)</f>
        <v>11330</v>
      </c>
      <c r="H219" s="320"/>
      <c r="I219" s="321"/>
      <c r="J219" s="321"/>
      <c r="K219" s="322"/>
      <c r="L219"/>
      <c r="M219"/>
      <c r="N219"/>
      <c r="O219"/>
      <c r="P219"/>
      <c r="Q219"/>
      <c r="R219"/>
      <c r="S219"/>
      <c r="T219"/>
      <c r="U219"/>
    </row>
    <row r="220" spans="1:21" s="7" customFormat="1" ht="31.5" customHeight="1" x14ac:dyDescent="0.25">
      <c r="A220"/>
      <c r="B220"/>
      <c r="D220" s="13"/>
      <c r="E220" s="188"/>
      <c r="F220" s="228"/>
      <c r="G220" s="174"/>
      <c r="H220" s="14"/>
      <c r="I220" s="1"/>
      <c r="J220" s="1"/>
      <c r="K220" s="188"/>
      <c r="L220"/>
      <c r="M220"/>
      <c r="N220"/>
      <c r="O220"/>
      <c r="P220"/>
      <c r="Q220"/>
      <c r="R220"/>
      <c r="S220"/>
      <c r="T220"/>
      <c r="U220"/>
    </row>
    <row r="221" spans="1:21" s="7" customFormat="1" ht="30.75" customHeight="1" x14ac:dyDescent="0.25">
      <c r="A221"/>
      <c r="B221"/>
      <c r="D221" s="13"/>
      <c r="E221" s="188"/>
      <c r="F221" s="228"/>
      <c r="G221" s="174"/>
      <c r="H221" s="14"/>
      <c r="I221" s="1"/>
      <c r="J221" s="1"/>
      <c r="K221" s="188"/>
      <c r="L221"/>
      <c r="M221"/>
      <c r="N221"/>
      <c r="O221"/>
      <c r="P221"/>
      <c r="Q221"/>
      <c r="R221"/>
      <c r="S221"/>
      <c r="T221"/>
      <c r="U221"/>
    </row>
    <row r="222" spans="1:21" s="7" customFormat="1" ht="30.75" customHeight="1" x14ac:dyDescent="0.25">
      <c r="A222"/>
      <c r="B222"/>
      <c r="C222" s="235" t="s">
        <v>8</v>
      </c>
      <c r="D222" s="235" t="s">
        <v>7</v>
      </c>
      <c r="E222" s="236" t="s">
        <v>6</v>
      </c>
      <c r="F222" s="235" t="s">
        <v>5</v>
      </c>
      <c r="G222" s="237" t="s">
        <v>4</v>
      </c>
      <c r="H222" s="238" t="s">
        <v>3</v>
      </c>
      <c r="I222" s="239" t="s">
        <v>2</v>
      </c>
      <c r="J222" s="235" t="s">
        <v>1</v>
      </c>
      <c r="K222" s="236" t="s">
        <v>0</v>
      </c>
      <c r="L222"/>
      <c r="M222"/>
      <c r="N222"/>
      <c r="O222"/>
      <c r="P222"/>
      <c r="Q222"/>
      <c r="R222"/>
      <c r="S222"/>
      <c r="T222"/>
      <c r="U222"/>
    </row>
    <row r="223" spans="1:21" s="7" customFormat="1" ht="30.75" customHeight="1" x14ac:dyDescent="0.25">
      <c r="A223"/>
      <c r="B223"/>
      <c r="C223" s="312" t="s">
        <v>4709</v>
      </c>
      <c r="D223" s="13" t="s">
        <v>7988</v>
      </c>
      <c r="E223" s="219" t="s">
        <v>4717</v>
      </c>
      <c r="F223" s="279" t="s">
        <v>4656</v>
      </c>
      <c r="G223" s="273">
        <v>1677</v>
      </c>
      <c r="H223" s="273" t="s">
        <v>18</v>
      </c>
      <c r="I223" s="41" t="s">
        <v>19</v>
      </c>
      <c r="J223" s="41" t="s">
        <v>14</v>
      </c>
      <c r="K223" s="324" t="s">
        <v>4662</v>
      </c>
      <c r="L223"/>
      <c r="M223"/>
      <c r="N223"/>
      <c r="O223"/>
      <c r="P223"/>
      <c r="Q223"/>
      <c r="R223"/>
      <c r="S223"/>
      <c r="T223"/>
      <c r="U223"/>
    </row>
    <row r="224" spans="1:21" s="7" customFormat="1" ht="30.75" customHeight="1" x14ac:dyDescent="0.25">
      <c r="A224"/>
      <c r="B224"/>
      <c r="C224" s="312" t="s">
        <v>4709</v>
      </c>
      <c r="D224" s="13" t="s">
        <v>7988</v>
      </c>
      <c r="E224" s="219" t="s">
        <v>4712</v>
      </c>
      <c r="F224" s="279" t="s">
        <v>4713</v>
      </c>
      <c r="G224" s="273">
        <v>1612</v>
      </c>
      <c r="H224" s="273" t="s">
        <v>18</v>
      </c>
      <c r="I224" s="41" t="s">
        <v>19</v>
      </c>
      <c r="J224" s="41" t="s">
        <v>14</v>
      </c>
      <c r="K224" s="324" t="s">
        <v>4662</v>
      </c>
      <c r="L224"/>
      <c r="M224"/>
      <c r="N224"/>
      <c r="O224"/>
      <c r="P224"/>
      <c r="Q224"/>
      <c r="R224"/>
      <c r="S224"/>
      <c r="T224"/>
      <c r="U224"/>
    </row>
    <row r="225" spans="1:21" s="7" customFormat="1" ht="30.75" customHeight="1" x14ac:dyDescent="0.25">
      <c r="A225"/>
      <c r="B225"/>
      <c r="C225" s="312" t="s">
        <v>4709</v>
      </c>
      <c r="D225" s="13" t="s">
        <v>7988</v>
      </c>
      <c r="E225" s="219" t="s">
        <v>4707</v>
      </c>
      <c r="F225" s="279" t="s">
        <v>4708</v>
      </c>
      <c r="G225" s="273">
        <v>627</v>
      </c>
      <c r="H225" s="273" t="s">
        <v>18</v>
      </c>
      <c r="I225" s="41" t="s">
        <v>19</v>
      </c>
      <c r="J225" s="41" t="s">
        <v>14</v>
      </c>
      <c r="K225" s="324" t="s">
        <v>4662</v>
      </c>
      <c r="L225"/>
      <c r="M225"/>
      <c r="N225"/>
      <c r="O225"/>
      <c r="P225"/>
      <c r="Q225"/>
      <c r="R225"/>
      <c r="S225"/>
      <c r="T225"/>
      <c r="U225"/>
    </row>
    <row r="226" spans="1:21" s="7" customFormat="1" ht="30.75" customHeight="1" x14ac:dyDescent="0.25">
      <c r="A226"/>
      <c r="B226"/>
      <c r="C226" s="312" t="s">
        <v>4709</v>
      </c>
      <c r="D226" s="13" t="s">
        <v>7988</v>
      </c>
      <c r="E226" s="219" t="s">
        <v>4723</v>
      </c>
      <c r="F226" s="279" t="s">
        <v>8083</v>
      </c>
      <c r="G226" s="273">
        <v>354</v>
      </c>
      <c r="H226" s="273" t="s">
        <v>18</v>
      </c>
      <c r="I226" s="41" t="s">
        <v>19</v>
      </c>
      <c r="J226" s="41" t="s">
        <v>14</v>
      </c>
      <c r="K226" s="324" t="s">
        <v>4662</v>
      </c>
      <c r="L226"/>
      <c r="M226"/>
      <c r="N226"/>
      <c r="O226"/>
      <c r="P226"/>
      <c r="Q226"/>
      <c r="R226"/>
      <c r="S226"/>
      <c r="T226"/>
      <c r="U226"/>
    </row>
    <row r="227" spans="1:21" s="7" customFormat="1" ht="30.75" customHeight="1" x14ac:dyDescent="0.25">
      <c r="A227"/>
      <c r="B227"/>
      <c r="C227" s="332" t="s">
        <v>4709</v>
      </c>
      <c r="D227" s="42" t="s">
        <v>7988</v>
      </c>
      <c r="E227" s="343" t="s">
        <v>4722</v>
      </c>
      <c r="F227" s="335" t="s">
        <v>8084</v>
      </c>
      <c r="G227" s="335">
        <v>308</v>
      </c>
      <c r="H227" s="273" t="s">
        <v>18</v>
      </c>
      <c r="I227" s="41" t="s">
        <v>19</v>
      </c>
      <c r="J227" s="335" t="s">
        <v>14</v>
      </c>
      <c r="K227" s="336" t="s">
        <v>4662</v>
      </c>
      <c r="L227"/>
      <c r="M227"/>
      <c r="N227"/>
      <c r="O227"/>
      <c r="P227"/>
      <c r="Q227"/>
      <c r="R227"/>
      <c r="S227"/>
      <c r="T227"/>
      <c r="U227"/>
    </row>
    <row r="228" spans="1:21" s="7" customFormat="1" ht="30.75" customHeight="1" x14ac:dyDescent="0.25">
      <c r="A228"/>
      <c r="B228"/>
      <c r="C228" s="312" t="s">
        <v>4709</v>
      </c>
      <c r="D228" s="13" t="s">
        <v>7988</v>
      </c>
      <c r="E228" s="219" t="s">
        <v>4718</v>
      </c>
      <c r="F228" s="279" t="s">
        <v>4719</v>
      </c>
      <c r="G228" s="273">
        <v>560</v>
      </c>
      <c r="H228" s="273" t="s">
        <v>18</v>
      </c>
      <c r="I228" s="41" t="s">
        <v>19</v>
      </c>
      <c r="J228" s="41" t="s">
        <v>14</v>
      </c>
      <c r="K228" s="324" t="s">
        <v>4662</v>
      </c>
      <c r="L228"/>
      <c r="M228"/>
      <c r="N228"/>
      <c r="O228"/>
      <c r="P228"/>
      <c r="Q228"/>
      <c r="R228"/>
      <c r="S228"/>
      <c r="T228"/>
      <c r="U228"/>
    </row>
    <row r="229" spans="1:21" s="7" customFormat="1" ht="30.75" customHeight="1" x14ac:dyDescent="0.25">
      <c r="A229"/>
      <c r="B229"/>
      <c r="C229" s="312" t="s">
        <v>4709</v>
      </c>
      <c r="D229" s="13" t="s">
        <v>7988</v>
      </c>
      <c r="E229" s="219" t="s">
        <v>4715</v>
      </c>
      <c r="F229" s="279" t="s">
        <v>1665</v>
      </c>
      <c r="G229" s="273">
        <v>498</v>
      </c>
      <c r="H229" s="273" t="s">
        <v>18</v>
      </c>
      <c r="I229" s="41" t="s">
        <v>19</v>
      </c>
      <c r="J229" s="41" t="s">
        <v>14</v>
      </c>
      <c r="K229" s="324" t="s">
        <v>4662</v>
      </c>
      <c r="L229"/>
      <c r="M229"/>
      <c r="N229"/>
      <c r="O229"/>
      <c r="P229"/>
      <c r="Q229"/>
      <c r="R229"/>
      <c r="S229"/>
      <c r="T229"/>
      <c r="U229"/>
    </row>
    <row r="230" spans="1:21" s="7" customFormat="1" ht="30.75" customHeight="1" x14ac:dyDescent="0.25">
      <c r="A230"/>
      <c r="B230"/>
      <c r="C230" s="312" t="s">
        <v>4709</v>
      </c>
      <c r="D230" s="13" t="s">
        <v>7988</v>
      </c>
      <c r="E230" s="219" t="s">
        <v>4716</v>
      </c>
      <c r="F230" s="279" t="s">
        <v>4557</v>
      </c>
      <c r="G230" s="273">
        <v>417</v>
      </c>
      <c r="H230" s="273" t="s">
        <v>18</v>
      </c>
      <c r="I230" s="41" t="s">
        <v>19</v>
      </c>
      <c r="J230" s="41" t="s">
        <v>14</v>
      </c>
      <c r="K230" s="324" t="s">
        <v>4662</v>
      </c>
      <c r="L230"/>
      <c r="M230"/>
      <c r="N230"/>
      <c r="O230"/>
      <c r="P230"/>
      <c r="Q230"/>
      <c r="R230"/>
      <c r="S230"/>
      <c r="T230"/>
      <c r="U230"/>
    </row>
    <row r="231" spans="1:21" s="7" customFormat="1" ht="31.5" customHeight="1" x14ac:dyDescent="0.25">
      <c r="A231"/>
      <c r="B231"/>
      <c r="C231" s="312" t="s">
        <v>4709</v>
      </c>
      <c r="D231" s="13" t="s">
        <v>7988</v>
      </c>
      <c r="E231" s="219" t="s">
        <v>4710</v>
      </c>
      <c r="F231" s="279" t="s">
        <v>4711</v>
      </c>
      <c r="G231" s="273">
        <v>246</v>
      </c>
      <c r="H231" s="273" t="s">
        <v>18</v>
      </c>
      <c r="I231" s="41" t="s">
        <v>19</v>
      </c>
      <c r="J231" s="41" t="s">
        <v>14</v>
      </c>
      <c r="K231" s="324" t="s">
        <v>4662</v>
      </c>
      <c r="L231"/>
      <c r="M231"/>
      <c r="N231"/>
      <c r="O231"/>
      <c r="P231"/>
      <c r="Q231"/>
      <c r="R231"/>
      <c r="S231"/>
      <c r="T231"/>
      <c r="U231"/>
    </row>
    <row r="232" spans="1:21" s="7" customFormat="1" ht="21" customHeight="1" x14ac:dyDescent="0.25">
      <c r="A232"/>
      <c r="B232"/>
      <c r="C232" s="312" t="s">
        <v>4709</v>
      </c>
      <c r="D232" s="13" t="s">
        <v>7988</v>
      </c>
      <c r="E232" s="219" t="s">
        <v>4714</v>
      </c>
      <c r="F232" s="279" t="s">
        <v>3449</v>
      </c>
      <c r="G232" s="273">
        <v>265</v>
      </c>
      <c r="H232" s="273" t="s">
        <v>18</v>
      </c>
      <c r="I232" s="41" t="s">
        <v>19</v>
      </c>
      <c r="J232" s="41" t="s">
        <v>14</v>
      </c>
      <c r="K232" s="324" t="s">
        <v>4662</v>
      </c>
      <c r="L232"/>
      <c r="M232"/>
      <c r="N232"/>
      <c r="O232"/>
      <c r="P232"/>
      <c r="Q232"/>
      <c r="R232"/>
      <c r="S232"/>
      <c r="T232"/>
      <c r="U232"/>
    </row>
    <row r="233" spans="1:21" s="7" customFormat="1" ht="18" customHeight="1" x14ac:dyDescent="0.25">
      <c r="A233"/>
      <c r="B233"/>
      <c r="C233" s="312" t="s">
        <v>4709</v>
      </c>
      <c r="D233" s="13" t="s">
        <v>7988</v>
      </c>
      <c r="E233" s="219" t="s">
        <v>4720</v>
      </c>
      <c r="F233" s="279" t="s">
        <v>4721</v>
      </c>
      <c r="G233" s="273">
        <v>260</v>
      </c>
      <c r="H233" s="273" t="s">
        <v>18</v>
      </c>
      <c r="I233" s="41" t="s">
        <v>19</v>
      </c>
      <c r="J233" s="41" t="s">
        <v>14</v>
      </c>
      <c r="K233" s="324" t="s">
        <v>4662</v>
      </c>
      <c r="L233"/>
      <c r="M233"/>
      <c r="N233"/>
      <c r="O233"/>
      <c r="P233"/>
      <c r="Q233"/>
      <c r="R233"/>
      <c r="S233"/>
      <c r="T233"/>
      <c r="U233"/>
    </row>
    <row r="234" spans="1:21" s="7" customFormat="1" ht="18" customHeight="1" thickBot="1" x14ac:dyDescent="0.3">
      <c r="A234" s="166"/>
      <c r="B234" s="166"/>
      <c r="C234" s="312" t="s">
        <v>4709</v>
      </c>
      <c r="D234" s="13" t="s">
        <v>7988</v>
      </c>
      <c r="E234" s="219" t="s">
        <v>8082</v>
      </c>
      <c r="F234" s="279" t="s">
        <v>8085</v>
      </c>
      <c r="G234" s="273">
        <v>980</v>
      </c>
      <c r="H234" s="273" t="s">
        <v>18</v>
      </c>
      <c r="I234" s="41" t="s">
        <v>19</v>
      </c>
      <c r="J234" s="41" t="s">
        <v>14</v>
      </c>
      <c r="K234" s="324" t="s">
        <v>4662</v>
      </c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</row>
    <row r="235" spans="1:21" s="7" customFormat="1" ht="31.5" customHeight="1" x14ac:dyDescent="0.25">
      <c r="A235"/>
      <c r="B235"/>
      <c r="C235" s="338" t="s">
        <v>4709</v>
      </c>
      <c r="D235" s="339" t="s">
        <v>7825</v>
      </c>
      <c r="E235" s="327">
        <f>COUNTA(E223:E234)</f>
        <v>12</v>
      </c>
      <c r="F235" s="340" t="s">
        <v>7826</v>
      </c>
      <c r="G235" s="328">
        <f>+SUM(G223:G234)</f>
        <v>7804</v>
      </c>
      <c r="H235" s="320"/>
      <c r="I235" s="321"/>
      <c r="J235" s="321"/>
      <c r="K235" s="322"/>
      <c r="L235"/>
      <c r="M235"/>
      <c r="N235"/>
      <c r="O235"/>
      <c r="P235"/>
      <c r="Q235"/>
      <c r="R235"/>
      <c r="S235"/>
      <c r="T235"/>
      <c r="U235"/>
    </row>
    <row r="236" spans="1:21" s="7" customFormat="1" ht="30.75" customHeight="1" x14ac:dyDescent="0.25">
      <c r="A236"/>
      <c r="B236"/>
      <c r="D236" s="13"/>
      <c r="E236" s="188"/>
      <c r="F236" s="228"/>
      <c r="G236" s="174"/>
      <c r="H236" s="14"/>
      <c r="I236" s="1"/>
      <c r="J236" s="1"/>
      <c r="K236" s="188"/>
      <c r="L236"/>
      <c r="M236"/>
      <c r="N236"/>
      <c r="O236"/>
      <c r="P236"/>
      <c r="Q236"/>
      <c r="R236"/>
      <c r="S236"/>
      <c r="T236"/>
      <c r="U236"/>
    </row>
    <row r="237" spans="1:21" s="7" customFormat="1" ht="30.75" customHeight="1" x14ac:dyDescent="0.25">
      <c r="A237"/>
      <c r="B237"/>
      <c r="D237" s="13"/>
      <c r="E237" s="188"/>
      <c r="F237" s="228"/>
      <c r="G237" s="174"/>
      <c r="H237" s="14"/>
      <c r="I237" s="1"/>
      <c r="J237" s="1"/>
      <c r="K237" s="188"/>
      <c r="L237"/>
      <c r="M237"/>
      <c r="N237"/>
      <c r="O237"/>
      <c r="P237"/>
      <c r="Q237"/>
      <c r="R237"/>
      <c r="S237"/>
      <c r="T237"/>
      <c r="U237"/>
    </row>
    <row r="238" spans="1:21" s="7" customFormat="1" ht="30.75" customHeight="1" x14ac:dyDescent="0.25">
      <c r="A238"/>
      <c r="B238"/>
      <c r="C238" s="235" t="s">
        <v>8</v>
      </c>
      <c r="D238" s="235" t="s">
        <v>7</v>
      </c>
      <c r="E238" s="236" t="s">
        <v>6</v>
      </c>
      <c r="F238" s="235" t="s">
        <v>5</v>
      </c>
      <c r="G238" s="237" t="s">
        <v>4</v>
      </c>
      <c r="H238" s="238" t="s">
        <v>3</v>
      </c>
      <c r="I238" s="239" t="s">
        <v>2</v>
      </c>
      <c r="J238" s="235" t="s">
        <v>1</v>
      </c>
      <c r="K238" s="236" t="s">
        <v>0</v>
      </c>
      <c r="L238"/>
      <c r="M238"/>
      <c r="N238"/>
      <c r="O238"/>
      <c r="P238"/>
      <c r="Q238"/>
      <c r="R238"/>
      <c r="S238"/>
      <c r="T238"/>
      <c r="U238"/>
    </row>
    <row r="239" spans="1:21" s="7" customFormat="1" ht="30.75" customHeight="1" x14ac:dyDescent="0.25">
      <c r="A239"/>
      <c r="B239"/>
      <c r="C239" s="312" t="s">
        <v>4745</v>
      </c>
      <c r="D239" s="13" t="s">
        <v>7988</v>
      </c>
      <c r="E239" s="219" t="s">
        <v>4753</v>
      </c>
      <c r="F239" s="279" t="s">
        <v>4754</v>
      </c>
      <c r="G239" s="273">
        <v>1848</v>
      </c>
      <c r="H239" s="273" t="s">
        <v>18</v>
      </c>
      <c r="I239" s="41" t="s">
        <v>19</v>
      </c>
      <c r="J239" s="41" t="s">
        <v>14</v>
      </c>
      <c r="K239" s="324" t="s">
        <v>4662</v>
      </c>
      <c r="L239"/>
      <c r="M239"/>
      <c r="N239"/>
      <c r="O239"/>
      <c r="P239"/>
      <c r="Q239"/>
      <c r="R239"/>
      <c r="S239"/>
      <c r="T239"/>
      <c r="U239"/>
    </row>
    <row r="240" spans="1:21" s="7" customFormat="1" ht="30.75" customHeight="1" x14ac:dyDescent="0.25">
      <c r="A240"/>
      <c r="B240"/>
      <c r="C240" s="312" t="s">
        <v>4745</v>
      </c>
      <c r="D240" s="13" t="s">
        <v>7988</v>
      </c>
      <c r="E240" s="219" t="s">
        <v>4744</v>
      </c>
      <c r="F240" s="279" t="s">
        <v>1664</v>
      </c>
      <c r="G240" s="273">
        <v>645</v>
      </c>
      <c r="H240" s="273" t="s">
        <v>18</v>
      </c>
      <c r="I240" s="41" t="s">
        <v>19</v>
      </c>
      <c r="J240" s="41" t="s">
        <v>14</v>
      </c>
      <c r="K240" s="324" t="s">
        <v>4662</v>
      </c>
      <c r="L240"/>
      <c r="M240"/>
      <c r="N240"/>
      <c r="O240"/>
      <c r="P240"/>
      <c r="Q240"/>
      <c r="R240"/>
      <c r="S240"/>
      <c r="T240"/>
      <c r="U240"/>
    </row>
    <row r="241" spans="1:21" s="7" customFormat="1" ht="30.75" customHeight="1" x14ac:dyDescent="0.25">
      <c r="A241"/>
      <c r="B241"/>
      <c r="C241" s="312" t="s">
        <v>4745</v>
      </c>
      <c r="D241" s="13" t="s">
        <v>7988</v>
      </c>
      <c r="E241" s="219" t="s">
        <v>4751</v>
      </c>
      <c r="F241" s="279" t="s">
        <v>4752</v>
      </c>
      <c r="G241" s="273">
        <v>778</v>
      </c>
      <c r="H241" s="273" t="s">
        <v>18</v>
      </c>
      <c r="I241" s="41" t="s">
        <v>19</v>
      </c>
      <c r="J241" s="41" t="s">
        <v>14</v>
      </c>
      <c r="K241" s="324" t="s">
        <v>4662</v>
      </c>
      <c r="L241"/>
      <c r="M241"/>
      <c r="N241"/>
      <c r="O241"/>
      <c r="P241"/>
      <c r="Q241"/>
      <c r="R241"/>
      <c r="S241"/>
      <c r="T241"/>
      <c r="U241"/>
    </row>
    <row r="242" spans="1:21" s="7" customFormat="1" ht="30.75" customHeight="1" x14ac:dyDescent="0.25">
      <c r="A242"/>
      <c r="B242"/>
      <c r="C242" s="312" t="s">
        <v>4745</v>
      </c>
      <c r="D242" s="13" t="s">
        <v>7988</v>
      </c>
      <c r="E242" s="219" t="s">
        <v>4746</v>
      </c>
      <c r="F242" s="279" t="s">
        <v>4747</v>
      </c>
      <c r="G242" s="273">
        <v>646</v>
      </c>
      <c r="H242" s="273" t="s">
        <v>18</v>
      </c>
      <c r="I242" s="41" t="s">
        <v>19</v>
      </c>
      <c r="J242" s="41" t="s">
        <v>14</v>
      </c>
      <c r="K242" s="324" t="s">
        <v>4662</v>
      </c>
      <c r="L242"/>
      <c r="M242"/>
      <c r="N242"/>
      <c r="O242"/>
      <c r="P242"/>
      <c r="Q242"/>
      <c r="R242"/>
      <c r="S242"/>
      <c r="T242"/>
      <c r="U242"/>
    </row>
    <row r="243" spans="1:21" s="7" customFormat="1" ht="31.5" customHeight="1" x14ac:dyDescent="0.25">
      <c r="A243"/>
      <c r="B243"/>
      <c r="C243" s="312" t="s">
        <v>4745</v>
      </c>
      <c r="D243" s="13" t="s">
        <v>7988</v>
      </c>
      <c r="E243" s="219" t="s">
        <v>4748</v>
      </c>
      <c r="F243" s="279" t="s">
        <v>63</v>
      </c>
      <c r="G243" s="273">
        <v>667</v>
      </c>
      <c r="H243" s="273" t="s">
        <v>18</v>
      </c>
      <c r="I243" s="41" t="s">
        <v>19</v>
      </c>
      <c r="J243" s="41" t="s">
        <v>14</v>
      </c>
      <c r="K243" s="324" t="s">
        <v>4662</v>
      </c>
      <c r="L243"/>
      <c r="M243"/>
      <c r="N243"/>
      <c r="O243"/>
      <c r="P243"/>
      <c r="Q243"/>
      <c r="R243"/>
      <c r="S243"/>
      <c r="T243"/>
      <c r="U243"/>
    </row>
    <row r="244" spans="1:21" s="7" customFormat="1" ht="21" customHeight="1" x14ac:dyDescent="0.25">
      <c r="A244"/>
      <c r="B244"/>
      <c r="C244" s="312" t="s">
        <v>4745</v>
      </c>
      <c r="D244" s="13" t="s">
        <v>7988</v>
      </c>
      <c r="E244" s="219" t="s">
        <v>4749</v>
      </c>
      <c r="F244" s="279" t="s">
        <v>4750</v>
      </c>
      <c r="G244" s="273">
        <v>548</v>
      </c>
      <c r="H244" s="273" t="s">
        <v>18</v>
      </c>
      <c r="I244" s="41" t="s">
        <v>19</v>
      </c>
      <c r="J244" s="41" t="s">
        <v>14</v>
      </c>
      <c r="K244" s="324" t="s">
        <v>4662</v>
      </c>
      <c r="L244"/>
      <c r="M244"/>
      <c r="N244"/>
      <c r="O244"/>
      <c r="P244"/>
      <c r="Q244"/>
      <c r="R244"/>
      <c r="S244"/>
      <c r="T244"/>
      <c r="U244"/>
    </row>
    <row r="245" spans="1:21" s="7" customFormat="1" ht="18" customHeight="1" thickBot="1" x14ac:dyDescent="0.3">
      <c r="A245"/>
      <c r="B245"/>
      <c r="C245" s="312" t="s">
        <v>4745</v>
      </c>
      <c r="D245" s="13" t="s">
        <v>7988</v>
      </c>
      <c r="E245" s="219" t="s">
        <v>4755</v>
      </c>
      <c r="F245" s="279" t="s">
        <v>8086</v>
      </c>
      <c r="G245" s="273">
        <v>335</v>
      </c>
      <c r="H245" s="273" t="s">
        <v>18</v>
      </c>
      <c r="I245" s="41" t="s">
        <v>19</v>
      </c>
      <c r="J245" s="41" t="s">
        <v>14</v>
      </c>
      <c r="K245" s="324" t="s">
        <v>4662</v>
      </c>
      <c r="L245"/>
      <c r="M245"/>
      <c r="N245"/>
      <c r="O245"/>
      <c r="P245"/>
      <c r="Q245"/>
      <c r="R245"/>
      <c r="S245"/>
      <c r="T245"/>
      <c r="U245"/>
    </row>
    <row r="246" spans="1:21" s="7" customFormat="1" ht="31.5" customHeight="1" x14ac:dyDescent="0.25">
      <c r="A246"/>
      <c r="B246"/>
      <c r="C246" s="338" t="s">
        <v>4745</v>
      </c>
      <c r="D246" s="339" t="s">
        <v>7825</v>
      </c>
      <c r="E246" s="327">
        <f>COUNTA(E239:E245)</f>
        <v>7</v>
      </c>
      <c r="F246" s="340" t="s">
        <v>7826</v>
      </c>
      <c r="G246" s="328">
        <f>SUM(G239:G245)</f>
        <v>5467</v>
      </c>
      <c r="H246" s="329"/>
      <c r="I246" s="330"/>
      <c r="J246" s="330"/>
      <c r="K246" s="331"/>
      <c r="L246"/>
      <c r="M246"/>
      <c r="N246"/>
      <c r="O246"/>
      <c r="P246"/>
      <c r="Q246"/>
      <c r="R246"/>
      <c r="S246"/>
      <c r="T246"/>
      <c r="U246"/>
    </row>
    <row r="247" spans="1:21" s="7" customFormat="1" ht="30.75" customHeight="1" x14ac:dyDescent="0.25">
      <c r="A247"/>
      <c r="B247"/>
      <c r="D247" s="13"/>
      <c r="E247" s="188"/>
      <c r="F247" s="228"/>
      <c r="G247" s="174"/>
      <c r="H247" s="14"/>
      <c r="I247" s="1"/>
      <c r="J247" s="1"/>
      <c r="K247" s="188"/>
      <c r="L247"/>
      <c r="M247"/>
      <c r="N247"/>
      <c r="O247"/>
      <c r="P247"/>
      <c r="Q247"/>
      <c r="R247"/>
      <c r="S247"/>
      <c r="T247"/>
      <c r="U247"/>
    </row>
    <row r="248" spans="1:21" s="7" customFormat="1" ht="30.75" customHeight="1" x14ac:dyDescent="0.25">
      <c r="A248"/>
      <c r="B248"/>
      <c r="D248" s="13"/>
      <c r="E248" s="188"/>
      <c r="F248" s="228"/>
      <c r="G248" s="174"/>
      <c r="H248" s="14"/>
      <c r="I248" s="1"/>
      <c r="J248" s="1"/>
      <c r="K248" s="188"/>
      <c r="L248"/>
      <c r="M248"/>
      <c r="N248"/>
      <c r="O248"/>
      <c r="P248"/>
      <c r="Q248"/>
      <c r="R248"/>
      <c r="S248"/>
      <c r="T248"/>
      <c r="U248"/>
    </row>
    <row r="249" spans="1:21" s="7" customFormat="1" ht="30.75" customHeight="1" x14ac:dyDescent="0.25">
      <c r="A249"/>
      <c r="B249"/>
      <c r="C249" s="235" t="s">
        <v>8</v>
      </c>
      <c r="D249" s="235" t="s">
        <v>7</v>
      </c>
      <c r="E249" s="236" t="s">
        <v>6</v>
      </c>
      <c r="F249" s="235" t="s">
        <v>5</v>
      </c>
      <c r="G249" s="237" t="s">
        <v>4</v>
      </c>
      <c r="H249" s="238" t="s">
        <v>3</v>
      </c>
      <c r="I249" s="239" t="s">
        <v>2</v>
      </c>
      <c r="J249" s="235" t="s">
        <v>1</v>
      </c>
      <c r="K249" s="236" t="s">
        <v>0</v>
      </c>
      <c r="L249"/>
      <c r="M249"/>
      <c r="N249"/>
      <c r="O249"/>
      <c r="P249"/>
      <c r="Q249"/>
      <c r="R249"/>
      <c r="S249"/>
      <c r="T249"/>
      <c r="U249"/>
    </row>
    <row r="250" spans="1:21" s="7" customFormat="1" ht="30.75" customHeight="1" x14ac:dyDescent="0.25">
      <c r="A250"/>
      <c r="B250"/>
      <c r="C250" s="312" t="s">
        <v>4666</v>
      </c>
      <c r="D250" s="13" t="s">
        <v>7988</v>
      </c>
      <c r="E250" s="219" t="s">
        <v>4736</v>
      </c>
      <c r="F250" s="279" t="s">
        <v>4737</v>
      </c>
      <c r="G250" s="273">
        <v>1083</v>
      </c>
      <c r="H250" s="273" t="s">
        <v>18</v>
      </c>
      <c r="I250" s="41" t="s">
        <v>19</v>
      </c>
      <c r="J250" s="41" t="s">
        <v>14</v>
      </c>
      <c r="K250" s="324" t="s">
        <v>4662</v>
      </c>
      <c r="L250"/>
      <c r="M250"/>
      <c r="N250"/>
      <c r="O250"/>
      <c r="P250"/>
      <c r="Q250"/>
      <c r="R250"/>
      <c r="S250"/>
      <c r="T250"/>
      <c r="U250"/>
    </row>
    <row r="251" spans="1:21" s="7" customFormat="1" ht="30.75" customHeight="1" x14ac:dyDescent="0.25">
      <c r="A251"/>
      <c r="B251"/>
      <c r="C251" s="312" t="s">
        <v>4666</v>
      </c>
      <c r="D251" s="13" t="s">
        <v>7988</v>
      </c>
      <c r="E251" s="219" t="s">
        <v>4740</v>
      </c>
      <c r="F251" s="279" t="s">
        <v>4741</v>
      </c>
      <c r="G251" s="273">
        <v>1042</v>
      </c>
      <c r="H251" s="273" t="s">
        <v>18</v>
      </c>
      <c r="I251" s="41" t="s">
        <v>19</v>
      </c>
      <c r="J251" s="41" t="s">
        <v>14</v>
      </c>
      <c r="K251" s="324" t="s">
        <v>4662</v>
      </c>
      <c r="L251"/>
      <c r="M251"/>
      <c r="N251"/>
      <c r="O251"/>
      <c r="P251"/>
      <c r="Q251"/>
      <c r="R251"/>
      <c r="S251"/>
      <c r="T251"/>
      <c r="U251"/>
    </row>
    <row r="252" spans="1:21" s="7" customFormat="1" ht="30.75" customHeight="1" x14ac:dyDescent="0.25">
      <c r="A252"/>
      <c r="B252"/>
      <c r="C252" s="312" t="s">
        <v>4666</v>
      </c>
      <c r="D252" s="13" t="s">
        <v>7988</v>
      </c>
      <c r="E252" s="219" t="s">
        <v>4730</v>
      </c>
      <c r="F252" s="279" t="s">
        <v>4731</v>
      </c>
      <c r="G252" s="273">
        <v>781</v>
      </c>
      <c r="H252" s="273" t="s">
        <v>18</v>
      </c>
      <c r="I252" s="41" t="s">
        <v>19</v>
      </c>
      <c r="J252" s="41" t="s">
        <v>14</v>
      </c>
      <c r="K252" s="324" t="s">
        <v>4662</v>
      </c>
      <c r="L252"/>
      <c r="M252"/>
      <c r="N252"/>
      <c r="O252"/>
      <c r="P252"/>
      <c r="Q252"/>
      <c r="R252"/>
      <c r="S252"/>
      <c r="T252"/>
      <c r="U252"/>
    </row>
    <row r="253" spans="1:21" s="7" customFormat="1" ht="30.75" customHeight="1" x14ac:dyDescent="0.25">
      <c r="A253"/>
      <c r="B253"/>
      <c r="C253" s="312" t="s">
        <v>4666</v>
      </c>
      <c r="D253" s="13" t="s">
        <v>7988</v>
      </c>
      <c r="E253" s="219" t="s">
        <v>4738</v>
      </c>
      <c r="F253" s="279" t="s">
        <v>4739</v>
      </c>
      <c r="G253" s="273">
        <v>790</v>
      </c>
      <c r="H253" s="273" t="s">
        <v>18</v>
      </c>
      <c r="I253" s="41" t="s">
        <v>19</v>
      </c>
      <c r="J253" s="41" t="s">
        <v>14</v>
      </c>
      <c r="K253" s="324" t="s">
        <v>4662</v>
      </c>
      <c r="L253"/>
      <c r="M253"/>
      <c r="N253"/>
      <c r="O253"/>
      <c r="P253"/>
      <c r="Q253"/>
      <c r="R253"/>
      <c r="S253"/>
      <c r="T253"/>
      <c r="U253"/>
    </row>
    <row r="254" spans="1:21" s="7" customFormat="1" ht="30.75" customHeight="1" x14ac:dyDescent="0.25">
      <c r="A254"/>
      <c r="B254"/>
      <c r="C254" s="312" t="s">
        <v>4666</v>
      </c>
      <c r="D254" s="13" t="s">
        <v>7988</v>
      </c>
      <c r="E254" s="219" t="s">
        <v>4732</v>
      </c>
      <c r="F254" s="279" t="s">
        <v>8087</v>
      </c>
      <c r="G254" s="273">
        <v>753</v>
      </c>
      <c r="H254" s="273" t="s">
        <v>18</v>
      </c>
      <c r="I254" s="41" t="s">
        <v>19</v>
      </c>
      <c r="J254" s="41" t="s">
        <v>14</v>
      </c>
      <c r="K254" s="324" t="s">
        <v>4662</v>
      </c>
      <c r="L254"/>
      <c r="M254"/>
      <c r="N254"/>
      <c r="O254"/>
      <c r="P254"/>
      <c r="Q254"/>
      <c r="R254"/>
      <c r="S254"/>
      <c r="T254"/>
      <c r="U254"/>
    </row>
    <row r="255" spans="1:21" s="7" customFormat="1" ht="30.75" customHeight="1" x14ac:dyDescent="0.25">
      <c r="A255"/>
      <c r="B255"/>
      <c r="C255" s="312" t="s">
        <v>4666</v>
      </c>
      <c r="D255" s="13" t="s">
        <v>7988</v>
      </c>
      <c r="E255" s="219" t="s">
        <v>4728</v>
      </c>
      <c r="F255" s="279" t="s">
        <v>4729</v>
      </c>
      <c r="G255" s="273">
        <v>718</v>
      </c>
      <c r="H255" s="273" t="s">
        <v>18</v>
      </c>
      <c r="I255" s="41" t="s">
        <v>19</v>
      </c>
      <c r="J255" s="41" t="s">
        <v>14</v>
      </c>
      <c r="K255" s="324" t="s">
        <v>4662</v>
      </c>
      <c r="L255"/>
      <c r="M255"/>
      <c r="N255"/>
      <c r="O255"/>
      <c r="P255"/>
      <c r="Q255"/>
      <c r="R255"/>
      <c r="S255"/>
      <c r="T255"/>
      <c r="U255"/>
    </row>
    <row r="256" spans="1:21" s="7" customFormat="1" ht="30.75" customHeight="1" x14ac:dyDescent="0.25">
      <c r="A256"/>
      <c r="B256"/>
      <c r="C256" s="312" t="s">
        <v>4666</v>
      </c>
      <c r="D256" s="13" t="s">
        <v>7988</v>
      </c>
      <c r="E256" s="219" t="s">
        <v>4742</v>
      </c>
      <c r="F256" s="279" t="s">
        <v>4743</v>
      </c>
      <c r="G256" s="273">
        <v>436</v>
      </c>
      <c r="H256" s="273" t="s">
        <v>18</v>
      </c>
      <c r="I256" s="41" t="s">
        <v>19</v>
      </c>
      <c r="J256" s="41" t="s">
        <v>14</v>
      </c>
      <c r="K256" s="324" t="s">
        <v>4662</v>
      </c>
      <c r="L256"/>
      <c r="M256"/>
      <c r="N256"/>
      <c r="O256"/>
      <c r="P256"/>
      <c r="Q256"/>
      <c r="R256"/>
      <c r="S256"/>
      <c r="T256"/>
      <c r="U256"/>
    </row>
    <row r="257" spans="1:21" s="7" customFormat="1" ht="30.75" customHeight="1" x14ac:dyDescent="0.25">
      <c r="A257"/>
      <c r="B257"/>
      <c r="C257" s="312" t="s">
        <v>4666</v>
      </c>
      <c r="D257" s="13" t="s">
        <v>7988</v>
      </c>
      <c r="E257" s="219" t="s">
        <v>4726</v>
      </c>
      <c r="F257" s="279" t="s">
        <v>4727</v>
      </c>
      <c r="G257" s="273">
        <v>541</v>
      </c>
      <c r="H257" s="273" t="s">
        <v>18</v>
      </c>
      <c r="I257" s="41" t="s">
        <v>19</v>
      </c>
      <c r="J257" s="41" t="s">
        <v>14</v>
      </c>
      <c r="K257" s="324" t="s">
        <v>4662</v>
      </c>
      <c r="L257"/>
      <c r="M257"/>
      <c r="N257"/>
      <c r="O257"/>
      <c r="P257"/>
      <c r="Q257"/>
      <c r="R257"/>
      <c r="S257"/>
      <c r="T257"/>
      <c r="U257"/>
    </row>
    <row r="258" spans="1:21" s="7" customFormat="1" ht="30.75" customHeight="1" x14ac:dyDescent="0.25">
      <c r="A258"/>
      <c r="B258"/>
      <c r="C258" s="312" t="s">
        <v>4666</v>
      </c>
      <c r="D258" s="13" t="s">
        <v>7988</v>
      </c>
      <c r="E258" s="219" t="s">
        <v>4735</v>
      </c>
      <c r="F258" s="279" t="s">
        <v>177</v>
      </c>
      <c r="G258" s="273">
        <v>504</v>
      </c>
      <c r="H258" s="273" t="s">
        <v>18</v>
      </c>
      <c r="I258" s="41" t="s">
        <v>19</v>
      </c>
      <c r="J258" s="41" t="s">
        <v>14</v>
      </c>
      <c r="K258" s="324" t="s">
        <v>4662</v>
      </c>
      <c r="L258"/>
      <c r="M258"/>
      <c r="N258"/>
      <c r="O258"/>
      <c r="P258"/>
      <c r="Q258"/>
      <c r="R258"/>
      <c r="S258"/>
      <c r="T258"/>
      <c r="U258"/>
    </row>
    <row r="259" spans="1:21" s="7" customFormat="1" ht="31.5" customHeight="1" x14ac:dyDescent="0.25">
      <c r="A259"/>
      <c r="B259"/>
      <c r="C259" s="312" t="s">
        <v>4666</v>
      </c>
      <c r="D259" s="13" t="s">
        <v>7988</v>
      </c>
      <c r="E259" s="219" t="s">
        <v>4733</v>
      </c>
      <c r="F259" s="279" t="s">
        <v>4734</v>
      </c>
      <c r="G259" s="273">
        <v>334</v>
      </c>
      <c r="H259" s="273" t="s">
        <v>18</v>
      </c>
      <c r="I259" s="41" t="s">
        <v>19</v>
      </c>
      <c r="J259" s="41" t="s">
        <v>14</v>
      </c>
      <c r="K259" s="324" t="s">
        <v>4662</v>
      </c>
      <c r="L259"/>
      <c r="M259"/>
      <c r="N259"/>
      <c r="O259"/>
      <c r="P259"/>
      <c r="Q259"/>
      <c r="R259"/>
      <c r="S259"/>
      <c r="T259"/>
      <c r="U259"/>
    </row>
    <row r="260" spans="1:21" s="7" customFormat="1" ht="21" customHeight="1" thickBot="1" x14ac:dyDescent="0.3">
      <c r="A260"/>
      <c r="B260"/>
      <c r="C260" s="312" t="s">
        <v>4666</v>
      </c>
      <c r="D260" s="13" t="s">
        <v>7988</v>
      </c>
      <c r="E260" s="219" t="s">
        <v>4724</v>
      </c>
      <c r="F260" s="279" t="s">
        <v>4725</v>
      </c>
      <c r="G260" s="273">
        <v>294</v>
      </c>
      <c r="H260" s="273" t="s">
        <v>18</v>
      </c>
      <c r="I260" s="41" t="s">
        <v>19</v>
      </c>
      <c r="J260" s="41" t="s">
        <v>14</v>
      </c>
      <c r="K260" s="324" t="s">
        <v>4662</v>
      </c>
      <c r="L260"/>
      <c r="M260"/>
      <c r="N260"/>
      <c r="O260"/>
      <c r="P260"/>
      <c r="Q260"/>
      <c r="R260"/>
      <c r="S260"/>
      <c r="T260"/>
      <c r="U260"/>
    </row>
    <row r="261" spans="1:21" s="7" customFormat="1" ht="31.5" customHeight="1" x14ac:dyDescent="0.25">
      <c r="A261"/>
      <c r="B261"/>
      <c r="C261" s="338" t="s">
        <v>4666</v>
      </c>
      <c r="D261" s="339" t="s">
        <v>7825</v>
      </c>
      <c r="E261" s="327">
        <f>COUNTA(E250:E260)</f>
        <v>11</v>
      </c>
      <c r="F261" s="340" t="s">
        <v>7826</v>
      </c>
      <c r="G261" s="328">
        <f>SUM(G250:G260)</f>
        <v>7276</v>
      </c>
      <c r="H261" s="329"/>
      <c r="I261" s="330"/>
      <c r="J261" s="330"/>
      <c r="K261" s="331"/>
      <c r="L261"/>
      <c r="M261"/>
      <c r="N261"/>
      <c r="O261"/>
      <c r="P261"/>
      <c r="Q261"/>
      <c r="R261"/>
      <c r="S261"/>
      <c r="T261"/>
      <c r="U261"/>
    </row>
    <row r="262" spans="1:21" s="7" customFormat="1" ht="30.75" customHeight="1" x14ac:dyDescent="0.25">
      <c r="A262"/>
      <c r="B262"/>
      <c r="D262" s="13"/>
      <c r="E262" s="188"/>
      <c r="F262" s="228"/>
      <c r="G262" s="174"/>
      <c r="H262" s="14"/>
      <c r="I262" s="1"/>
      <c r="J262" s="1"/>
      <c r="K262" s="188"/>
      <c r="L262"/>
      <c r="M262"/>
      <c r="N262"/>
      <c r="O262"/>
      <c r="P262"/>
      <c r="Q262"/>
      <c r="R262"/>
      <c r="S262"/>
      <c r="T262"/>
      <c r="U262"/>
    </row>
    <row r="263" spans="1:21" s="7" customFormat="1" ht="30.75" customHeight="1" x14ac:dyDescent="0.25">
      <c r="A263"/>
      <c r="B263"/>
      <c r="D263" s="13"/>
      <c r="E263" s="188"/>
      <c r="F263" s="228"/>
      <c r="G263" s="174"/>
      <c r="H263" s="14"/>
      <c r="I263" s="1"/>
      <c r="J263" s="1"/>
      <c r="K263" s="188"/>
      <c r="L263"/>
      <c r="M263"/>
      <c r="N263"/>
      <c r="O263"/>
      <c r="P263"/>
      <c r="Q263"/>
      <c r="R263"/>
      <c r="S263"/>
      <c r="T263"/>
      <c r="U263"/>
    </row>
    <row r="264" spans="1:21" s="7" customFormat="1" ht="30.75" customHeight="1" x14ac:dyDescent="0.25">
      <c r="A264"/>
      <c r="B264"/>
      <c r="C264" s="235" t="s">
        <v>8</v>
      </c>
      <c r="D264" s="235" t="s">
        <v>7</v>
      </c>
      <c r="E264" s="236" t="s">
        <v>6</v>
      </c>
      <c r="F264" s="235" t="s">
        <v>5</v>
      </c>
      <c r="G264" s="237" t="s">
        <v>4</v>
      </c>
      <c r="H264" s="238" t="s">
        <v>3</v>
      </c>
      <c r="I264" s="239" t="s">
        <v>2</v>
      </c>
      <c r="J264" s="235" t="s">
        <v>1</v>
      </c>
      <c r="K264" s="236" t="s">
        <v>0</v>
      </c>
      <c r="L264"/>
      <c r="M264"/>
      <c r="N264"/>
      <c r="O264"/>
      <c r="P264"/>
      <c r="Q264"/>
      <c r="R264"/>
      <c r="S264"/>
      <c r="T264"/>
      <c r="U264"/>
    </row>
    <row r="265" spans="1:21" s="7" customFormat="1" ht="30.75" customHeight="1" x14ac:dyDescent="0.25">
      <c r="A265"/>
      <c r="B265"/>
      <c r="C265" s="312" t="s">
        <v>4770</v>
      </c>
      <c r="D265" s="13" t="s">
        <v>7988</v>
      </c>
      <c r="E265" s="219" t="s">
        <v>4768</v>
      </c>
      <c r="F265" s="279" t="s">
        <v>4769</v>
      </c>
      <c r="G265" s="273">
        <v>1541</v>
      </c>
      <c r="H265" s="273" t="s">
        <v>18</v>
      </c>
      <c r="I265" s="41" t="s">
        <v>19</v>
      </c>
      <c r="J265" s="41" t="s">
        <v>14</v>
      </c>
      <c r="K265" s="324" t="s">
        <v>4662</v>
      </c>
      <c r="L265"/>
      <c r="M265"/>
      <c r="N265"/>
      <c r="O265"/>
      <c r="P265"/>
      <c r="Q265"/>
      <c r="R265"/>
      <c r="S265"/>
      <c r="T265"/>
      <c r="U265"/>
    </row>
    <row r="266" spans="1:21" s="7" customFormat="1" ht="30.75" customHeight="1" x14ac:dyDescent="0.25">
      <c r="A266"/>
      <c r="B266"/>
      <c r="C266" s="312" t="s">
        <v>4770</v>
      </c>
      <c r="D266" s="13" t="s">
        <v>7988</v>
      </c>
      <c r="E266" s="219" t="s">
        <v>4784</v>
      </c>
      <c r="F266" s="279" t="s">
        <v>4785</v>
      </c>
      <c r="G266" s="273">
        <v>1340</v>
      </c>
      <c r="H266" s="273" t="s">
        <v>18</v>
      </c>
      <c r="I266" s="41" t="s">
        <v>19</v>
      </c>
      <c r="J266" s="41" t="s">
        <v>14</v>
      </c>
      <c r="K266" s="324" t="s">
        <v>4662</v>
      </c>
      <c r="L266"/>
      <c r="M266"/>
      <c r="N266"/>
      <c r="O266"/>
      <c r="P266"/>
      <c r="Q266"/>
      <c r="R266"/>
      <c r="S266"/>
      <c r="T266"/>
      <c r="U266"/>
    </row>
    <row r="267" spans="1:21" s="7" customFormat="1" ht="30.75" customHeight="1" x14ac:dyDescent="0.25">
      <c r="A267"/>
      <c r="B267"/>
      <c r="C267" s="312" t="s">
        <v>4770</v>
      </c>
      <c r="D267" s="13" t="s">
        <v>7988</v>
      </c>
      <c r="E267" s="219" t="s">
        <v>4776</v>
      </c>
      <c r="F267" s="279" t="s">
        <v>1800</v>
      </c>
      <c r="G267" s="273">
        <v>1099</v>
      </c>
      <c r="H267" s="273" t="s">
        <v>18</v>
      </c>
      <c r="I267" s="41" t="s">
        <v>19</v>
      </c>
      <c r="J267" s="41" t="s">
        <v>14</v>
      </c>
      <c r="K267" s="324" t="s">
        <v>4662</v>
      </c>
      <c r="L267"/>
      <c r="M267"/>
      <c r="N267"/>
      <c r="O267"/>
      <c r="P267"/>
      <c r="Q267"/>
      <c r="R267"/>
      <c r="S267"/>
      <c r="T267"/>
      <c r="U267"/>
    </row>
    <row r="268" spans="1:21" s="7" customFormat="1" ht="30.75" customHeight="1" x14ac:dyDescent="0.25">
      <c r="A268"/>
      <c r="B268"/>
      <c r="C268" s="312" t="s">
        <v>4770</v>
      </c>
      <c r="D268" s="13" t="s">
        <v>7988</v>
      </c>
      <c r="E268" s="219" t="s">
        <v>4778</v>
      </c>
      <c r="F268" s="279" t="s">
        <v>4779</v>
      </c>
      <c r="G268" s="273">
        <v>1150</v>
      </c>
      <c r="H268" s="273" t="s">
        <v>18</v>
      </c>
      <c r="I268" s="41" t="s">
        <v>19</v>
      </c>
      <c r="J268" s="41" t="s">
        <v>14</v>
      </c>
      <c r="K268" s="324" t="s">
        <v>4662</v>
      </c>
      <c r="L268"/>
      <c r="M268"/>
      <c r="N268"/>
      <c r="O268"/>
      <c r="P268"/>
      <c r="Q268"/>
      <c r="R268"/>
      <c r="S268"/>
      <c r="T268"/>
      <c r="U268"/>
    </row>
    <row r="269" spans="1:21" s="7" customFormat="1" ht="30.75" customHeight="1" x14ac:dyDescent="0.25">
      <c r="A269"/>
      <c r="B269"/>
      <c r="C269" s="312" t="s">
        <v>4770</v>
      </c>
      <c r="D269" s="13" t="s">
        <v>7988</v>
      </c>
      <c r="E269" s="219" t="s">
        <v>4783</v>
      </c>
      <c r="F269" s="279" t="s">
        <v>8088</v>
      </c>
      <c r="G269" s="273">
        <v>697</v>
      </c>
      <c r="H269" s="273" t="s">
        <v>18</v>
      </c>
      <c r="I269" s="41" t="s">
        <v>19</v>
      </c>
      <c r="J269" s="41" t="s">
        <v>14</v>
      </c>
      <c r="K269" s="324" t="s">
        <v>4662</v>
      </c>
      <c r="L269"/>
      <c r="M269"/>
      <c r="N269"/>
      <c r="O269"/>
      <c r="P269"/>
      <c r="Q269"/>
      <c r="R269"/>
      <c r="S269"/>
      <c r="T269"/>
      <c r="U269"/>
    </row>
    <row r="270" spans="1:21" s="7" customFormat="1" ht="30.75" customHeight="1" x14ac:dyDescent="0.25">
      <c r="A270"/>
      <c r="B270"/>
      <c r="C270" s="312" t="s">
        <v>4770</v>
      </c>
      <c r="D270" s="13" t="s">
        <v>7988</v>
      </c>
      <c r="E270" s="219" t="s">
        <v>4780</v>
      </c>
      <c r="F270" s="279" t="s">
        <v>8089</v>
      </c>
      <c r="G270" s="273">
        <v>947</v>
      </c>
      <c r="H270" s="273" t="s">
        <v>18</v>
      </c>
      <c r="I270" s="41" t="s">
        <v>19</v>
      </c>
      <c r="J270" s="41" t="s">
        <v>14</v>
      </c>
      <c r="K270" s="324" t="s">
        <v>4662</v>
      </c>
      <c r="L270"/>
      <c r="M270"/>
      <c r="N270"/>
      <c r="O270"/>
      <c r="P270"/>
      <c r="Q270"/>
      <c r="R270"/>
      <c r="S270"/>
      <c r="T270"/>
      <c r="U270"/>
    </row>
    <row r="271" spans="1:21" s="7" customFormat="1" ht="30.75" customHeight="1" x14ac:dyDescent="0.25">
      <c r="A271"/>
      <c r="B271"/>
      <c r="C271" s="312" t="s">
        <v>4770</v>
      </c>
      <c r="D271" s="13" t="s">
        <v>7988</v>
      </c>
      <c r="E271" s="219" t="s">
        <v>4773</v>
      </c>
      <c r="F271" s="279" t="s">
        <v>8090</v>
      </c>
      <c r="G271" s="273">
        <v>658</v>
      </c>
      <c r="H271" s="273" t="s">
        <v>18</v>
      </c>
      <c r="I271" s="41" t="s">
        <v>19</v>
      </c>
      <c r="J271" s="41" t="s">
        <v>14</v>
      </c>
      <c r="K271" s="324" t="s">
        <v>4662</v>
      </c>
      <c r="L271"/>
      <c r="M271"/>
      <c r="N271"/>
      <c r="O271"/>
      <c r="P271"/>
      <c r="Q271"/>
      <c r="R271"/>
      <c r="S271"/>
      <c r="T271"/>
      <c r="U271"/>
    </row>
    <row r="272" spans="1:21" s="7" customFormat="1" ht="30.75" customHeight="1" x14ac:dyDescent="0.25">
      <c r="A272"/>
      <c r="B272"/>
      <c r="C272" s="312" t="s">
        <v>4770</v>
      </c>
      <c r="D272" s="13" t="s">
        <v>7988</v>
      </c>
      <c r="E272" s="219" t="s">
        <v>4771</v>
      </c>
      <c r="F272" s="279" t="s">
        <v>4772</v>
      </c>
      <c r="G272" s="273">
        <v>359</v>
      </c>
      <c r="H272" s="273" t="s">
        <v>18</v>
      </c>
      <c r="I272" s="41" t="s">
        <v>19</v>
      </c>
      <c r="J272" s="41" t="s">
        <v>14</v>
      </c>
      <c r="K272" s="324" t="s">
        <v>4662</v>
      </c>
      <c r="L272"/>
      <c r="M272"/>
      <c r="N272"/>
      <c r="O272"/>
      <c r="P272"/>
      <c r="Q272"/>
      <c r="R272"/>
      <c r="S272"/>
      <c r="T272"/>
      <c r="U272"/>
    </row>
    <row r="273" spans="1:21" s="7" customFormat="1" ht="31.5" customHeight="1" x14ac:dyDescent="0.25">
      <c r="A273"/>
      <c r="B273"/>
      <c r="C273" s="312" t="s">
        <v>4770</v>
      </c>
      <c r="D273" s="13" t="s">
        <v>7988</v>
      </c>
      <c r="E273" s="219" t="s">
        <v>4777</v>
      </c>
      <c r="F273" s="279" t="s">
        <v>8091</v>
      </c>
      <c r="G273" s="273">
        <v>160</v>
      </c>
      <c r="H273" s="273" t="s">
        <v>18</v>
      </c>
      <c r="I273" s="41" t="s">
        <v>19</v>
      </c>
      <c r="J273" s="41" t="s">
        <v>14</v>
      </c>
      <c r="K273" s="324" t="s">
        <v>4662</v>
      </c>
      <c r="L273"/>
      <c r="M273"/>
      <c r="N273"/>
      <c r="O273"/>
      <c r="P273"/>
      <c r="Q273"/>
      <c r="R273"/>
      <c r="S273"/>
      <c r="T273"/>
      <c r="U273"/>
    </row>
    <row r="274" spans="1:21" s="7" customFormat="1" ht="21" customHeight="1" x14ac:dyDescent="0.25">
      <c r="A274"/>
      <c r="B274"/>
      <c r="C274" s="312" t="s">
        <v>4770</v>
      </c>
      <c r="D274" s="13" t="s">
        <v>7988</v>
      </c>
      <c r="E274" s="219" t="s">
        <v>4781</v>
      </c>
      <c r="F274" s="279" t="s">
        <v>4782</v>
      </c>
      <c r="G274" s="273">
        <v>218</v>
      </c>
      <c r="H274" s="273" t="s">
        <v>18</v>
      </c>
      <c r="I274" s="41" t="s">
        <v>19</v>
      </c>
      <c r="J274" s="41" t="s">
        <v>14</v>
      </c>
      <c r="K274" s="324" t="s">
        <v>4662</v>
      </c>
      <c r="L274"/>
      <c r="M274"/>
      <c r="N274"/>
      <c r="O274"/>
      <c r="P274"/>
      <c r="Q274"/>
      <c r="R274"/>
      <c r="S274"/>
      <c r="T274"/>
      <c r="U274"/>
    </row>
    <row r="275" spans="1:21" s="7" customFormat="1" ht="18" customHeight="1" thickBot="1" x14ac:dyDescent="0.3">
      <c r="A275"/>
      <c r="B275"/>
      <c r="C275" s="312" t="s">
        <v>4770</v>
      </c>
      <c r="D275" s="13" t="s">
        <v>7988</v>
      </c>
      <c r="E275" s="219" t="s">
        <v>4774</v>
      </c>
      <c r="F275" s="279" t="s">
        <v>4775</v>
      </c>
      <c r="G275" s="273">
        <v>185</v>
      </c>
      <c r="H275" s="273" t="s">
        <v>18</v>
      </c>
      <c r="I275" s="41" t="s">
        <v>19</v>
      </c>
      <c r="J275" s="41" t="s">
        <v>14</v>
      </c>
      <c r="K275" s="324" t="s">
        <v>4662</v>
      </c>
      <c r="L275"/>
      <c r="M275"/>
      <c r="N275"/>
      <c r="O275"/>
      <c r="P275"/>
      <c r="Q275"/>
      <c r="R275"/>
      <c r="S275"/>
      <c r="T275"/>
      <c r="U275"/>
    </row>
    <row r="276" spans="1:21" s="7" customFormat="1" ht="31.5" customHeight="1" x14ac:dyDescent="0.25">
      <c r="A276"/>
      <c r="B276"/>
      <c r="C276" s="338" t="s">
        <v>4770</v>
      </c>
      <c r="D276" s="339" t="s">
        <v>7825</v>
      </c>
      <c r="E276" s="327">
        <f>COUNTA(E265:E275)</f>
        <v>11</v>
      </c>
      <c r="F276" s="340" t="s">
        <v>7826</v>
      </c>
      <c r="G276" s="328">
        <f>SUM(G265:G275)</f>
        <v>8354</v>
      </c>
      <c r="H276" s="329"/>
      <c r="I276" s="330"/>
      <c r="J276" s="330"/>
      <c r="K276" s="331"/>
      <c r="L276"/>
      <c r="M276"/>
      <c r="N276"/>
      <c r="O276"/>
      <c r="P276"/>
      <c r="Q276"/>
      <c r="R276"/>
      <c r="S276"/>
      <c r="T276"/>
      <c r="U276"/>
    </row>
    <row r="277" spans="1:21" s="7" customFormat="1" ht="30.75" customHeight="1" x14ac:dyDescent="0.25">
      <c r="A277"/>
      <c r="B277"/>
      <c r="D277" s="13"/>
      <c r="E277" s="188"/>
      <c r="F277" s="228"/>
      <c r="G277" s="174"/>
      <c r="H277" s="14"/>
      <c r="I277" s="1"/>
      <c r="J277" s="1"/>
      <c r="K277" s="188"/>
      <c r="L277"/>
      <c r="M277"/>
      <c r="N277"/>
      <c r="O277"/>
      <c r="P277"/>
      <c r="Q277"/>
      <c r="R277"/>
      <c r="S277"/>
      <c r="T277"/>
      <c r="U277"/>
    </row>
    <row r="278" spans="1:21" s="7" customFormat="1" ht="30.75" customHeight="1" x14ac:dyDescent="0.25">
      <c r="A278"/>
      <c r="B278"/>
      <c r="D278" s="13"/>
      <c r="E278" s="188"/>
      <c r="F278" s="228"/>
      <c r="G278" s="174"/>
      <c r="H278" s="14"/>
      <c r="I278" s="1"/>
      <c r="J278" s="1"/>
      <c r="K278" s="188"/>
      <c r="L278"/>
      <c r="M278"/>
      <c r="N278"/>
      <c r="O278"/>
      <c r="P278"/>
      <c r="Q278"/>
      <c r="R278"/>
      <c r="S278"/>
      <c r="T278"/>
      <c r="U278"/>
    </row>
    <row r="279" spans="1:21" s="7" customFormat="1" ht="30.75" customHeight="1" x14ac:dyDescent="0.25">
      <c r="A279"/>
      <c r="B279"/>
      <c r="C279" s="235" t="s">
        <v>8</v>
      </c>
      <c r="D279" s="235" t="s">
        <v>7</v>
      </c>
      <c r="E279" s="236" t="s">
        <v>6</v>
      </c>
      <c r="F279" s="235" t="s">
        <v>5</v>
      </c>
      <c r="G279" s="237" t="s">
        <v>4</v>
      </c>
      <c r="H279" s="238" t="s">
        <v>3</v>
      </c>
      <c r="I279" s="239" t="s">
        <v>2</v>
      </c>
      <c r="J279" s="235" t="s">
        <v>1</v>
      </c>
      <c r="K279" s="236" t="s">
        <v>0</v>
      </c>
      <c r="L279"/>
      <c r="M279"/>
      <c r="N279"/>
      <c r="O279"/>
      <c r="P279"/>
      <c r="Q279"/>
      <c r="R279"/>
      <c r="S279"/>
      <c r="T279"/>
      <c r="U279"/>
    </row>
    <row r="280" spans="1:21" s="7" customFormat="1" ht="30.75" customHeight="1" x14ac:dyDescent="0.25">
      <c r="A280"/>
      <c r="B280"/>
      <c r="C280" s="312" t="s">
        <v>4758</v>
      </c>
      <c r="D280" s="13" t="s">
        <v>7988</v>
      </c>
      <c r="E280" s="219" t="s">
        <v>4759</v>
      </c>
      <c r="F280" s="279" t="s">
        <v>8092</v>
      </c>
      <c r="G280" s="273">
        <v>1920</v>
      </c>
      <c r="H280" s="273" t="s">
        <v>18</v>
      </c>
      <c r="I280" s="41" t="s">
        <v>19</v>
      </c>
      <c r="J280" s="41" t="s">
        <v>14</v>
      </c>
      <c r="K280" s="324" t="s">
        <v>4662</v>
      </c>
      <c r="L280"/>
      <c r="M280"/>
      <c r="N280"/>
      <c r="O280"/>
      <c r="P280"/>
      <c r="Q280"/>
      <c r="R280"/>
      <c r="S280"/>
      <c r="T280"/>
      <c r="U280"/>
    </row>
    <row r="281" spans="1:21" s="7" customFormat="1" ht="30.75" customHeight="1" x14ac:dyDescent="0.25">
      <c r="A281"/>
      <c r="B281"/>
      <c r="C281" s="312" t="s">
        <v>4758</v>
      </c>
      <c r="D281" s="13" t="s">
        <v>7988</v>
      </c>
      <c r="E281" s="219" t="s">
        <v>4764</v>
      </c>
      <c r="F281" s="279" t="s">
        <v>4765</v>
      </c>
      <c r="G281" s="273">
        <v>1917</v>
      </c>
      <c r="H281" s="273" t="s">
        <v>18</v>
      </c>
      <c r="I281" s="41" t="s">
        <v>19</v>
      </c>
      <c r="J281" s="41" t="s">
        <v>14</v>
      </c>
      <c r="K281" s="324" t="s">
        <v>4662</v>
      </c>
      <c r="L281"/>
      <c r="M281"/>
      <c r="N281"/>
      <c r="O281"/>
      <c r="P281"/>
      <c r="Q281"/>
      <c r="R281"/>
      <c r="S281"/>
      <c r="T281"/>
      <c r="U281"/>
    </row>
    <row r="282" spans="1:21" s="7" customFormat="1" ht="30.75" customHeight="1" x14ac:dyDescent="0.25">
      <c r="A282"/>
      <c r="B282"/>
      <c r="C282" s="312" t="s">
        <v>4758</v>
      </c>
      <c r="D282" s="13" t="s">
        <v>7988</v>
      </c>
      <c r="E282" s="219" t="s">
        <v>4767</v>
      </c>
      <c r="F282" s="279" t="s">
        <v>8093</v>
      </c>
      <c r="G282" s="273">
        <v>1506</v>
      </c>
      <c r="H282" s="273" t="s">
        <v>18</v>
      </c>
      <c r="I282" s="41" t="s">
        <v>19</v>
      </c>
      <c r="J282" s="41" t="s">
        <v>14</v>
      </c>
      <c r="K282" s="324" t="s">
        <v>4662</v>
      </c>
      <c r="L282"/>
      <c r="M282"/>
      <c r="N282"/>
      <c r="O282"/>
      <c r="P282"/>
      <c r="Q282"/>
      <c r="R282"/>
      <c r="S282"/>
      <c r="T282"/>
      <c r="U282"/>
    </row>
    <row r="283" spans="1:21" s="7" customFormat="1" ht="30.75" customHeight="1" x14ac:dyDescent="0.25">
      <c r="A283"/>
      <c r="B283"/>
      <c r="C283" s="312" t="s">
        <v>4758</v>
      </c>
      <c r="D283" s="13" t="s">
        <v>7988</v>
      </c>
      <c r="E283" s="219" t="s">
        <v>4760</v>
      </c>
      <c r="F283" s="279" t="s">
        <v>4761</v>
      </c>
      <c r="G283" s="273">
        <v>1261</v>
      </c>
      <c r="H283" s="273" t="s">
        <v>18</v>
      </c>
      <c r="I283" s="41" t="s">
        <v>19</v>
      </c>
      <c r="J283" s="41" t="s">
        <v>14</v>
      </c>
      <c r="K283" s="324" t="s">
        <v>4662</v>
      </c>
      <c r="L283"/>
      <c r="M283"/>
      <c r="N283"/>
      <c r="O283"/>
      <c r="P283"/>
      <c r="Q283"/>
      <c r="R283"/>
      <c r="S283"/>
      <c r="T283"/>
      <c r="U283"/>
    </row>
    <row r="284" spans="1:21" s="7" customFormat="1" ht="31.5" customHeight="1" x14ac:dyDescent="0.25">
      <c r="A284"/>
      <c r="B284"/>
      <c r="C284" s="312" t="s">
        <v>4758</v>
      </c>
      <c r="D284" s="13" t="s">
        <v>7988</v>
      </c>
      <c r="E284" s="219" t="s">
        <v>4766</v>
      </c>
      <c r="F284" s="279" t="s">
        <v>8094</v>
      </c>
      <c r="G284" s="273">
        <v>1491</v>
      </c>
      <c r="H284" s="273" t="s">
        <v>18</v>
      </c>
      <c r="I284" s="41" t="s">
        <v>19</v>
      </c>
      <c r="J284" s="41" t="s">
        <v>14</v>
      </c>
      <c r="K284" s="324" t="s">
        <v>4662</v>
      </c>
      <c r="L284"/>
      <c r="M284"/>
      <c r="N284"/>
      <c r="O284"/>
      <c r="P284"/>
      <c r="Q284"/>
      <c r="R284"/>
      <c r="S284"/>
      <c r="T284"/>
      <c r="U284"/>
    </row>
    <row r="285" spans="1:21" s="7" customFormat="1" ht="31.5" customHeight="1" x14ac:dyDescent="0.25">
      <c r="A285"/>
      <c r="B285"/>
      <c r="C285" s="312" t="s">
        <v>4758</v>
      </c>
      <c r="D285" s="13" t="s">
        <v>7988</v>
      </c>
      <c r="E285" s="219" t="s">
        <v>4762</v>
      </c>
      <c r="F285" s="279" t="s">
        <v>8095</v>
      </c>
      <c r="G285" s="273">
        <v>971</v>
      </c>
      <c r="H285" s="273" t="s">
        <v>18</v>
      </c>
      <c r="I285" s="41" t="s">
        <v>19</v>
      </c>
      <c r="J285" s="41" t="s">
        <v>14</v>
      </c>
      <c r="K285" s="324" t="s">
        <v>4662</v>
      </c>
      <c r="L285"/>
      <c r="M285"/>
      <c r="N285"/>
      <c r="O285"/>
      <c r="P285"/>
      <c r="Q285"/>
      <c r="R285"/>
      <c r="S285"/>
      <c r="T285"/>
      <c r="U285"/>
    </row>
    <row r="286" spans="1:21" s="7" customFormat="1" ht="31.5" customHeight="1" x14ac:dyDescent="0.25">
      <c r="A286"/>
      <c r="B286"/>
      <c r="C286" s="312" t="s">
        <v>4758</v>
      </c>
      <c r="D286" s="13" t="s">
        <v>7988</v>
      </c>
      <c r="E286" s="219" t="s">
        <v>4763</v>
      </c>
      <c r="F286" s="279" t="s">
        <v>8096</v>
      </c>
      <c r="G286" s="273">
        <v>518</v>
      </c>
      <c r="H286" s="273" t="s">
        <v>18</v>
      </c>
      <c r="I286" s="41" t="s">
        <v>19</v>
      </c>
      <c r="J286" s="41" t="s">
        <v>14</v>
      </c>
      <c r="K286" s="324" t="s">
        <v>4662</v>
      </c>
      <c r="L286"/>
      <c r="M286"/>
      <c r="N286"/>
      <c r="O286"/>
      <c r="P286"/>
      <c r="Q286"/>
      <c r="R286"/>
      <c r="S286"/>
      <c r="T286"/>
      <c r="U286"/>
    </row>
    <row r="287" spans="1:21" s="7" customFormat="1" ht="18" customHeight="1" thickBot="1" x14ac:dyDescent="0.3">
      <c r="A287"/>
      <c r="B287"/>
      <c r="C287" s="312" t="s">
        <v>4758</v>
      </c>
      <c r="D287" s="13" t="s">
        <v>7988</v>
      </c>
      <c r="E287" s="219" t="s">
        <v>4756</v>
      </c>
      <c r="F287" s="279" t="s">
        <v>4757</v>
      </c>
      <c r="G287" s="273">
        <v>1516</v>
      </c>
      <c r="H287" s="273" t="s">
        <v>18</v>
      </c>
      <c r="I287" s="41" t="s">
        <v>4667</v>
      </c>
      <c r="J287" s="41" t="s">
        <v>14</v>
      </c>
      <c r="K287" s="324" t="s">
        <v>4662</v>
      </c>
      <c r="L287"/>
      <c r="M287"/>
      <c r="N287"/>
      <c r="O287"/>
      <c r="P287"/>
      <c r="Q287"/>
      <c r="R287"/>
      <c r="S287"/>
      <c r="T287"/>
      <c r="U287"/>
    </row>
    <row r="288" spans="1:21" s="7" customFormat="1" ht="31.5" customHeight="1" x14ac:dyDescent="0.25">
      <c r="A288"/>
      <c r="B288"/>
      <c r="C288" s="338" t="s">
        <v>4758</v>
      </c>
      <c r="D288" s="339" t="s">
        <v>7825</v>
      </c>
      <c r="E288" s="327">
        <f>COUNTA(E280:E287)</f>
        <v>8</v>
      </c>
      <c r="F288" s="340" t="s">
        <v>7826</v>
      </c>
      <c r="G288" s="328">
        <f>SUM(G280:G287)</f>
        <v>11100</v>
      </c>
      <c r="H288" s="329"/>
      <c r="I288" s="330"/>
      <c r="J288" s="330"/>
      <c r="K288" s="331"/>
      <c r="L288"/>
      <c r="M288"/>
      <c r="N288"/>
      <c r="O288"/>
      <c r="P288"/>
      <c r="Q288"/>
      <c r="R288"/>
      <c r="S288"/>
      <c r="T288"/>
      <c r="U288"/>
    </row>
    <row r="289" spans="1:21" s="7" customFormat="1" ht="30.75" customHeight="1" x14ac:dyDescent="0.25">
      <c r="A289"/>
      <c r="B289"/>
      <c r="D289" s="13"/>
      <c r="E289" s="188"/>
      <c r="F289" s="228"/>
      <c r="G289" s="174"/>
      <c r="H289" s="14"/>
      <c r="I289" s="1"/>
      <c r="J289" s="1"/>
      <c r="K289" s="188"/>
      <c r="L289"/>
      <c r="M289"/>
      <c r="N289"/>
      <c r="O289"/>
      <c r="P289"/>
      <c r="Q289"/>
      <c r="R289"/>
      <c r="S289"/>
      <c r="T289"/>
      <c r="U289"/>
    </row>
    <row r="290" spans="1:21" s="7" customFormat="1" ht="30.75" customHeight="1" x14ac:dyDescent="0.25">
      <c r="A290"/>
      <c r="B290"/>
      <c r="D290" s="13"/>
      <c r="E290" s="188"/>
      <c r="F290" s="228"/>
      <c r="G290" s="174"/>
      <c r="H290" s="14"/>
      <c r="I290" s="1"/>
      <c r="J290" s="1"/>
      <c r="K290" s="188"/>
      <c r="L290"/>
      <c r="M290"/>
      <c r="N290"/>
      <c r="O290"/>
      <c r="P290"/>
      <c r="Q290"/>
      <c r="R290"/>
      <c r="S290"/>
      <c r="T290"/>
      <c r="U290"/>
    </row>
    <row r="291" spans="1:21" s="7" customFormat="1" ht="30.75" customHeight="1" x14ac:dyDescent="0.25">
      <c r="A291"/>
      <c r="B291"/>
      <c r="C291" s="235" t="s">
        <v>8</v>
      </c>
      <c r="D291" s="235" t="s">
        <v>7</v>
      </c>
      <c r="E291" s="236" t="s">
        <v>6</v>
      </c>
      <c r="F291" s="235" t="s">
        <v>5</v>
      </c>
      <c r="G291" s="237" t="s">
        <v>4</v>
      </c>
      <c r="H291" s="238" t="s">
        <v>3</v>
      </c>
      <c r="I291" s="239" t="s">
        <v>2</v>
      </c>
      <c r="J291" s="235" t="s">
        <v>1</v>
      </c>
      <c r="K291" s="236" t="s">
        <v>0</v>
      </c>
      <c r="L291"/>
      <c r="M291"/>
      <c r="N291"/>
      <c r="O291"/>
      <c r="P291"/>
      <c r="Q291"/>
      <c r="R291"/>
      <c r="S291"/>
      <c r="T291"/>
      <c r="U291"/>
    </row>
    <row r="292" spans="1:21" s="7" customFormat="1" ht="30.75" customHeight="1" x14ac:dyDescent="0.25">
      <c r="A292"/>
      <c r="B292"/>
      <c r="C292" s="312" t="s">
        <v>4663</v>
      </c>
      <c r="D292" s="13" t="s">
        <v>7988</v>
      </c>
      <c r="E292" s="219" t="s">
        <v>4661</v>
      </c>
      <c r="F292" s="279" t="s">
        <v>8097</v>
      </c>
      <c r="G292" s="273">
        <v>480</v>
      </c>
      <c r="H292" s="273" t="s">
        <v>18</v>
      </c>
      <c r="I292" s="41" t="s">
        <v>19</v>
      </c>
      <c r="J292" s="41" t="s">
        <v>14</v>
      </c>
      <c r="K292" s="324" t="s">
        <v>4662</v>
      </c>
      <c r="L292"/>
      <c r="M292"/>
      <c r="N292"/>
      <c r="O292"/>
      <c r="P292"/>
      <c r="Q292"/>
      <c r="R292"/>
      <c r="S292"/>
      <c r="T292"/>
      <c r="U292"/>
    </row>
    <row r="293" spans="1:21" s="7" customFormat="1" ht="30.75" customHeight="1" x14ac:dyDescent="0.25">
      <c r="A293"/>
      <c r="B293"/>
      <c r="C293" s="312" t="s">
        <v>4663</v>
      </c>
      <c r="D293" s="13" t="s">
        <v>7988</v>
      </c>
      <c r="E293" s="219" t="s">
        <v>4664</v>
      </c>
      <c r="F293" s="279" t="s">
        <v>8098</v>
      </c>
      <c r="G293" s="273">
        <v>1813</v>
      </c>
      <c r="H293" s="273" t="s">
        <v>18</v>
      </c>
      <c r="I293" s="41" t="s">
        <v>19</v>
      </c>
      <c r="J293" s="41" t="s">
        <v>14</v>
      </c>
      <c r="K293" s="324" t="s">
        <v>4662</v>
      </c>
      <c r="L293"/>
      <c r="M293"/>
      <c r="N293"/>
      <c r="O293"/>
      <c r="P293"/>
      <c r="Q293"/>
      <c r="R293"/>
      <c r="S293"/>
      <c r="T293"/>
      <c r="U293"/>
    </row>
    <row r="294" spans="1:21" s="7" customFormat="1" ht="31.5" customHeight="1" x14ac:dyDescent="0.25">
      <c r="A294"/>
      <c r="B294"/>
      <c r="C294" s="312" t="s">
        <v>4663</v>
      </c>
      <c r="D294" s="13" t="s">
        <v>7988</v>
      </c>
      <c r="E294" s="219" t="s">
        <v>4809</v>
      </c>
      <c r="F294" s="279" t="s">
        <v>4810</v>
      </c>
      <c r="G294" s="273">
        <v>1258</v>
      </c>
      <c r="H294" s="273" t="s">
        <v>18</v>
      </c>
      <c r="I294" s="41" t="s">
        <v>19</v>
      </c>
      <c r="J294" s="41" t="s">
        <v>14</v>
      </c>
      <c r="K294" s="324" t="s">
        <v>4662</v>
      </c>
      <c r="L294"/>
      <c r="M294"/>
      <c r="N294"/>
      <c r="O294"/>
      <c r="P294"/>
      <c r="Q294"/>
      <c r="R294"/>
      <c r="S294"/>
      <c r="T294"/>
      <c r="U294"/>
    </row>
    <row r="295" spans="1:21" s="7" customFormat="1" ht="21" customHeight="1" x14ac:dyDescent="0.25">
      <c r="A295"/>
      <c r="B295"/>
      <c r="C295" s="312" t="s">
        <v>4663</v>
      </c>
      <c r="D295" s="13" t="s">
        <v>7988</v>
      </c>
      <c r="E295" s="219" t="s">
        <v>4808</v>
      </c>
      <c r="F295" s="279" t="s">
        <v>8099</v>
      </c>
      <c r="G295" s="273">
        <v>954</v>
      </c>
      <c r="H295" s="273" t="s">
        <v>18</v>
      </c>
      <c r="I295" s="41" t="s">
        <v>19</v>
      </c>
      <c r="J295" s="41" t="s">
        <v>14</v>
      </c>
      <c r="K295" s="324" t="s">
        <v>4662</v>
      </c>
      <c r="L295"/>
      <c r="M295"/>
      <c r="N295"/>
      <c r="O295"/>
      <c r="P295"/>
      <c r="Q295"/>
      <c r="R295"/>
      <c r="S295"/>
      <c r="T295"/>
      <c r="U295"/>
    </row>
    <row r="296" spans="1:21" s="7" customFormat="1" ht="18" customHeight="1" thickBot="1" x14ac:dyDescent="0.3">
      <c r="A296"/>
      <c r="B296"/>
      <c r="C296" s="312" t="s">
        <v>4663</v>
      </c>
      <c r="D296" s="13" t="s">
        <v>7988</v>
      </c>
      <c r="E296" s="219" t="s">
        <v>4807</v>
      </c>
      <c r="F296" s="279" t="s">
        <v>1443</v>
      </c>
      <c r="G296" s="273">
        <v>531</v>
      </c>
      <c r="H296" s="273" t="s">
        <v>18</v>
      </c>
      <c r="I296" s="41" t="s">
        <v>19</v>
      </c>
      <c r="J296" s="41" t="s">
        <v>14</v>
      </c>
      <c r="K296" s="324" t="s">
        <v>4662</v>
      </c>
      <c r="L296"/>
      <c r="M296"/>
      <c r="N296"/>
      <c r="O296"/>
      <c r="P296"/>
      <c r="Q296"/>
      <c r="R296"/>
      <c r="S296"/>
      <c r="T296"/>
      <c r="U296"/>
    </row>
    <row r="297" spans="1:21" s="7" customFormat="1" ht="31.5" customHeight="1" x14ac:dyDescent="0.25">
      <c r="A297"/>
      <c r="B297"/>
      <c r="C297" s="338" t="s">
        <v>4663</v>
      </c>
      <c r="D297" s="339" t="s">
        <v>7825</v>
      </c>
      <c r="E297" s="327">
        <f>COUNTA(E292:E296)</f>
        <v>5</v>
      </c>
      <c r="F297" s="340" t="s">
        <v>7826</v>
      </c>
      <c r="G297" s="328">
        <f>SUM(G292:G296)</f>
        <v>5036</v>
      </c>
      <c r="H297" s="329"/>
      <c r="I297" s="330"/>
      <c r="J297" s="330"/>
      <c r="K297" s="331"/>
      <c r="L297"/>
      <c r="M297"/>
      <c r="N297"/>
      <c r="O297"/>
      <c r="P297"/>
      <c r="Q297"/>
      <c r="R297"/>
      <c r="S297"/>
      <c r="T297"/>
      <c r="U297"/>
    </row>
    <row r="298" spans="1:21" s="7" customFormat="1" ht="31.5" customHeight="1" x14ac:dyDescent="0.25">
      <c r="A298"/>
      <c r="B298"/>
      <c r="D298" s="13"/>
      <c r="E298" s="188"/>
      <c r="F298" s="228"/>
      <c r="G298" s="174"/>
      <c r="H298" s="14"/>
      <c r="I298" s="1"/>
      <c r="J298" s="1"/>
      <c r="K298" s="188"/>
      <c r="L298"/>
      <c r="M298"/>
      <c r="N298"/>
      <c r="O298"/>
      <c r="P298"/>
      <c r="Q298"/>
      <c r="R298"/>
      <c r="S298"/>
      <c r="T298"/>
      <c r="U298"/>
    </row>
    <row r="299" spans="1:21" s="7" customFormat="1" ht="30.75" customHeight="1" x14ac:dyDescent="0.25">
      <c r="A299"/>
      <c r="B299"/>
      <c r="D299" s="13"/>
      <c r="E299" s="188"/>
      <c r="F299" s="228"/>
      <c r="G299" s="174"/>
      <c r="H299" s="14"/>
      <c r="I299" s="1"/>
      <c r="J299" s="1"/>
      <c r="K299" s="188"/>
      <c r="L299"/>
      <c r="M299"/>
      <c r="N299"/>
      <c r="O299"/>
      <c r="P299"/>
      <c r="Q299"/>
      <c r="R299"/>
      <c r="S299"/>
      <c r="T299"/>
      <c r="U299"/>
    </row>
    <row r="300" spans="1:21" s="7" customFormat="1" ht="30.75" customHeight="1" x14ac:dyDescent="0.25">
      <c r="A300"/>
      <c r="B300"/>
      <c r="C300" s="235" t="s">
        <v>8</v>
      </c>
      <c r="D300" s="235" t="s">
        <v>7</v>
      </c>
      <c r="E300" s="236" t="s">
        <v>6</v>
      </c>
      <c r="F300" s="235" t="s">
        <v>5</v>
      </c>
      <c r="G300" s="237" t="s">
        <v>4</v>
      </c>
      <c r="H300" s="238" t="s">
        <v>3</v>
      </c>
      <c r="I300" s="239" t="s">
        <v>2</v>
      </c>
      <c r="J300" s="235" t="s">
        <v>1</v>
      </c>
      <c r="K300" s="236" t="s">
        <v>0</v>
      </c>
      <c r="L300"/>
      <c r="M300"/>
      <c r="N300"/>
      <c r="O300"/>
      <c r="P300"/>
      <c r="Q300"/>
      <c r="R300"/>
      <c r="S300"/>
      <c r="T300"/>
      <c r="U300"/>
    </row>
    <row r="301" spans="1:21" s="7" customFormat="1" ht="30.75" customHeight="1" x14ac:dyDescent="0.25">
      <c r="A301"/>
      <c r="B301"/>
      <c r="C301" s="312" t="s">
        <v>4817</v>
      </c>
      <c r="D301" s="13" t="s">
        <v>7988</v>
      </c>
      <c r="E301" s="219" t="s">
        <v>4820</v>
      </c>
      <c r="F301" s="279" t="s">
        <v>8100</v>
      </c>
      <c r="G301" s="273">
        <v>980</v>
      </c>
      <c r="H301" s="273" t="s">
        <v>18</v>
      </c>
      <c r="I301" s="41" t="s">
        <v>19</v>
      </c>
      <c r="J301" s="41" t="s">
        <v>14</v>
      </c>
      <c r="K301" s="324" t="s">
        <v>15</v>
      </c>
      <c r="L301"/>
      <c r="M301"/>
      <c r="N301"/>
      <c r="O301"/>
      <c r="P301"/>
      <c r="Q301"/>
      <c r="R301"/>
      <c r="S301"/>
      <c r="T301"/>
      <c r="U301"/>
    </row>
    <row r="302" spans="1:21" s="7" customFormat="1" ht="30.75" customHeight="1" x14ac:dyDescent="0.25">
      <c r="A302"/>
      <c r="B302"/>
      <c r="C302" s="312" t="s">
        <v>4817</v>
      </c>
      <c r="D302" s="13" t="s">
        <v>7988</v>
      </c>
      <c r="E302" s="219" t="s">
        <v>4831</v>
      </c>
      <c r="F302" s="279" t="s">
        <v>4832</v>
      </c>
      <c r="G302" s="273">
        <v>1901</v>
      </c>
      <c r="H302" s="273" t="s">
        <v>18</v>
      </c>
      <c r="I302" s="41" t="s">
        <v>19</v>
      </c>
      <c r="J302" s="41" t="s">
        <v>14</v>
      </c>
      <c r="K302" s="324" t="s">
        <v>15</v>
      </c>
      <c r="L302"/>
      <c r="M302"/>
      <c r="N302"/>
      <c r="O302"/>
      <c r="P302"/>
      <c r="Q302"/>
      <c r="R302"/>
      <c r="S302"/>
      <c r="T302"/>
      <c r="U302"/>
    </row>
    <row r="303" spans="1:21" s="7" customFormat="1" ht="30.75" customHeight="1" x14ac:dyDescent="0.25">
      <c r="A303"/>
      <c r="B303"/>
      <c r="C303" s="312" t="s">
        <v>4817</v>
      </c>
      <c r="D303" s="13" t="s">
        <v>7988</v>
      </c>
      <c r="E303" s="219" t="s">
        <v>4830</v>
      </c>
      <c r="F303" s="279" t="s">
        <v>1128</v>
      </c>
      <c r="G303" s="273">
        <v>1263</v>
      </c>
      <c r="H303" s="273" t="s">
        <v>18</v>
      </c>
      <c r="I303" s="41" t="s">
        <v>19</v>
      </c>
      <c r="J303" s="41" t="s">
        <v>14</v>
      </c>
      <c r="K303" s="324" t="s">
        <v>15</v>
      </c>
      <c r="L303"/>
      <c r="M303"/>
      <c r="N303"/>
      <c r="O303"/>
      <c r="P303"/>
      <c r="Q303"/>
      <c r="R303"/>
      <c r="S303"/>
      <c r="T303"/>
      <c r="U303"/>
    </row>
    <row r="304" spans="1:21" s="7" customFormat="1" ht="31.5" customHeight="1" x14ac:dyDescent="0.25">
      <c r="A304"/>
      <c r="B304"/>
      <c r="C304" s="332" t="s">
        <v>4817</v>
      </c>
      <c r="D304" s="42" t="s">
        <v>7988</v>
      </c>
      <c r="E304" s="343" t="s">
        <v>4834</v>
      </c>
      <c r="F304" s="335" t="s">
        <v>4835</v>
      </c>
      <c r="G304" s="335">
        <v>893</v>
      </c>
      <c r="H304" s="273" t="s">
        <v>18</v>
      </c>
      <c r="I304" s="41" t="s">
        <v>4836</v>
      </c>
      <c r="J304" s="335" t="s">
        <v>14</v>
      </c>
      <c r="K304" s="336" t="s">
        <v>15</v>
      </c>
      <c r="L304"/>
      <c r="M304"/>
      <c r="N304"/>
      <c r="O304"/>
      <c r="P304"/>
      <c r="Q304"/>
      <c r="R304"/>
      <c r="S304"/>
      <c r="T304"/>
      <c r="U304"/>
    </row>
    <row r="305" spans="1:21" s="7" customFormat="1" ht="21" customHeight="1" x14ac:dyDescent="0.25">
      <c r="A305"/>
      <c r="B305"/>
      <c r="C305" s="312" t="s">
        <v>4817</v>
      </c>
      <c r="D305" s="13" t="s">
        <v>7988</v>
      </c>
      <c r="E305" s="219" t="s">
        <v>4833</v>
      </c>
      <c r="F305" s="279" t="s">
        <v>8101</v>
      </c>
      <c r="G305" s="273">
        <v>1192</v>
      </c>
      <c r="H305" s="273" t="s">
        <v>18</v>
      </c>
      <c r="I305" s="41" t="s">
        <v>19</v>
      </c>
      <c r="J305" s="41" t="s">
        <v>14</v>
      </c>
      <c r="K305" s="324" t="s">
        <v>15</v>
      </c>
      <c r="L305"/>
      <c r="M305"/>
      <c r="N305"/>
      <c r="O305"/>
      <c r="P305"/>
      <c r="Q305"/>
      <c r="R305"/>
      <c r="S305"/>
      <c r="T305"/>
      <c r="U305"/>
    </row>
    <row r="306" spans="1:21" s="7" customFormat="1" ht="18" customHeight="1" x14ac:dyDescent="0.25">
      <c r="A306"/>
      <c r="B306"/>
      <c r="C306" s="312" t="s">
        <v>4817</v>
      </c>
      <c r="D306" s="13" t="s">
        <v>7988</v>
      </c>
      <c r="E306" s="219" t="s">
        <v>4828</v>
      </c>
      <c r="F306" s="279" t="s">
        <v>8102</v>
      </c>
      <c r="G306" s="273">
        <v>1007</v>
      </c>
      <c r="H306" s="273" t="s">
        <v>18</v>
      </c>
      <c r="I306" s="41" t="s">
        <v>19</v>
      </c>
      <c r="J306" s="41" t="s">
        <v>14</v>
      </c>
      <c r="K306" s="324" t="s">
        <v>15</v>
      </c>
      <c r="L306"/>
      <c r="M306"/>
      <c r="N306"/>
      <c r="O306"/>
      <c r="P306"/>
      <c r="Q306"/>
      <c r="R306"/>
      <c r="S306"/>
      <c r="T306"/>
      <c r="U306"/>
    </row>
    <row r="307" spans="1:21" s="7" customFormat="1" ht="31.5" customHeight="1" thickBot="1" x14ac:dyDescent="0.3">
      <c r="A307"/>
      <c r="B307"/>
      <c r="C307" s="312" t="s">
        <v>4817</v>
      </c>
      <c r="D307" s="13" t="s">
        <v>7988</v>
      </c>
      <c r="E307" s="219" t="s">
        <v>4815</v>
      </c>
      <c r="F307" s="279" t="s">
        <v>4816</v>
      </c>
      <c r="G307" s="273">
        <v>489</v>
      </c>
      <c r="H307" s="273" t="s">
        <v>18</v>
      </c>
      <c r="I307" s="41" t="s">
        <v>19</v>
      </c>
      <c r="J307" s="41" t="s">
        <v>14</v>
      </c>
      <c r="K307" s="324" t="s">
        <v>15</v>
      </c>
      <c r="L307"/>
      <c r="M307"/>
      <c r="N307"/>
      <c r="O307"/>
      <c r="P307"/>
      <c r="Q307"/>
      <c r="R307"/>
      <c r="S307"/>
      <c r="T307"/>
      <c r="U307"/>
    </row>
    <row r="308" spans="1:21" s="7" customFormat="1" ht="30.75" customHeight="1" x14ac:dyDescent="0.25">
      <c r="A308"/>
      <c r="B308"/>
      <c r="C308" s="338" t="s">
        <v>4817</v>
      </c>
      <c r="D308" s="339" t="s">
        <v>7825</v>
      </c>
      <c r="E308" s="327">
        <f>COUNTA(E301:E307)</f>
        <v>7</v>
      </c>
      <c r="F308" s="340" t="s">
        <v>7826</v>
      </c>
      <c r="G308" s="328">
        <f>SUM(G301:G307)</f>
        <v>7725</v>
      </c>
      <c r="H308" s="329"/>
      <c r="I308" s="330"/>
      <c r="J308" s="330"/>
      <c r="K308" s="331"/>
      <c r="L308"/>
      <c r="M308"/>
      <c r="N308"/>
      <c r="O308"/>
      <c r="P308"/>
      <c r="Q308"/>
      <c r="R308"/>
      <c r="S308"/>
      <c r="T308"/>
      <c r="U308"/>
    </row>
    <row r="309" spans="1:21" s="7" customFormat="1" ht="30.75" customHeight="1" x14ac:dyDescent="0.25">
      <c r="A309"/>
      <c r="B309"/>
      <c r="D309" s="13"/>
      <c r="E309" s="188"/>
      <c r="F309" s="228"/>
      <c r="G309" s="174"/>
      <c r="H309" s="14"/>
      <c r="I309" s="1"/>
      <c r="J309" s="1"/>
      <c r="K309" s="188"/>
      <c r="L309"/>
      <c r="M309"/>
      <c r="N309"/>
      <c r="O309"/>
      <c r="P309"/>
      <c r="Q309"/>
      <c r="R309"/>
      <c r="S309"/>
      <c r="T309"/>
      <c r="U309"/>
    </row>
    <row r="310" spans="1:21" s="7" customFormat="1" ht="30.75" customHeight="1" x14ac:dyDescent="0.25">
      <c r="A310"/>
      <c r="B310"/>
      <c r="D310" s="13"/>
      <c r="E310" s="188"/>
      <c r="F310" s="228"/>
      <c r="G310" s="174"/>
      <c r="H310" s="14"/>
      <c r="I310" s="1"/>
      <c r="J310" s="1"/>
      <c r="K310" s="188"/>
      <c r="L310"/>
      <c r="M310"/>
      <c r="N310"/>
      <c r="O310"/>
      <c r="P310"/>
      <c r="Q310"/>
      <c r="R310"/>
      <c r="S310"/>
      <c r="T310"/>
      <c r="U310"/>
    </row>
    <row r="311" spans="1:21" s="7" customFormat="1" ht="30.75" customHeight="1" x14ac:dyDescent="0.25">
      <c r="A311"/>
      <c r="B311"/>
      <c r="C311" s="235" t="s">
        <v>8</v>
      </c>
      <c r="D311" s="235" t="s">
        <v>7</v>
      </c>
      <c r="E311" s="236" t="s">
        <v>6</v>
      </c>
      <c r="F311" s="235" t="s">
        <v>5</v>
      </c>
      <c r="G311" s="237" t="s">
        <v>4</v>
      </c>
      <c r="H311" s="238" t="s">
        <v>3</v>
      </c>
      <c r="I311" s="239" t="s">
        <v>2</v>
      </c>
      <c r="J311" s="235" t="s">
        <v>1</v>
      </c>
      <c r="K311" s="236" t="s">
        <v>0</v>
      </c>
      <c r="L311"/>
      <c r="M311"/>
      <c r="N311"/>
      <c r="O311"/>
      <c r="P311"/>
      <c r="Q311"/>
      <c r="R311"/>
      <c r="S311"/>
      <c r="T311"/>
      <c r="U311"/>
    </row>
    <row r="312" spans="1:21" s="7" customFormat="1" ht="30.75" customHeight="1" x14ac:dyDescent="0.25">
      <c r="A312"/>
      <c r="B312"/>
      <c r="C312" s="312" t="s">
        <v>16</v>
      </c>
      <c r="D312" s="13" t="s">
        <v>7988</v>
      </c>
      <c r="E312" s="219" t="s">
        <v>4825</v>
      </c>
      <c r="F312" s="279" t="s">
        <v>8103</v>
      </c>
      <c r="G312" s="273">
        <v>752</v>
      </c>
      <c r="H312" s="273" t="s">
        <v>18</v>
      </c>
      <c r="I312" s="41" t="s">
        <v>19</v>
      </c>
      <c r="J312" s="41" t="s">
        <v>14</v>
      </c>
      <c r="K312" s="324" t="s">
        <v>15</v>
      </c>
      <c r="L312"/>
      <c r="M312"/>
      <c r="N312"/>
      <c r="O312"/>
      <c r="P312"/>
      <c r="Q312"/>
      <c r="R312"/>
      <c r="S312"/>
      <c r="T312"/>
      <c r="U312"/>
    </row>
    <row r="313" spans="1:21" s="7" customFormat="1" ht="30.75" customHeight="1" x14ac:dyDescent="0.25">
      <c r="A313"/>
      <c r="B313"/>
      <c r="C313" s="312" t="s">
        <v>16</v>
      </c>
      <c r="D313" s="13" t="s">
        <v>7988</v>
      </c>
      <c r="E313" s="219" t="s">
        <v>4826</v>
      </c>
      <c r="F313" s="279" t="s">
        <v>1430</v>
      </c>
      <c r="G313" s="273">
        <v>1441</v>
      </c>
      <c r="H313" s="273" t="s">
        <v>18</v>
      </c>
      <c r="I313" s="41" t="s">
        <v>19</v>
      </c>
      <c r="J313" s="41" t="s">
        <v>14</v>
      </c>
      <c r="K313" s="324" t="s">
        <v>15</v>
      </c>
      <c r="L313"/>
      <c r="M313"/>
      <c r="N313"/>
      <c r="O313"/>
      <c r="P313"/>
      <c r="Q313"/>
      <c r="R313"/>
      <c r="S313"/>
      <c r="T313"/>
      <c r="U313"/>
    </row>
    <row r="314" spans="1:21" s="7" customFormat="1" ht="30.75" customHeight="1" x14ac:dyDescent="0.25">
      <c r="A314"/>
      <c r="B314"/>
      <c r="C314" s="312" t="s">
        <v>16</v>
      </c>
      <c r="D314" s="13" t="s">
        <v>7988</v>
      </c>
      <c r="E314" s="219" t="s">
        <v>13</v>
      </c>
      <c r="F314" s="279" t="s">
        <v>8104</v>
      </c>
      <c r="G314" s="273">
        <v>466</v>
      </c>
      <c r="H314" s="273" t="s">
        <v>18</v>
      </c>
      <c r="I314" s="41" t="s">
        <v>19</v>
      </c>
      <c r="J314" s="41" t="s">
        <v>14</v>
      </c>
      <c r="K314" s="324" t="s">
        <v>15</v>
      </c>
      <c r="L314"/>
      <c r="M314"/>
      <c r="N314"/>
      <c r="O314"/>
      <c r="P314"/>
      <c r="Q314"/>
      <c r="R314"/>
      <c r="S314"/>
      <c r="T314"/>
      <c r="U314"/>
    </row>
    <row r="315" spans="1:21" s="7" customFormat="1" ht="30.75" customHeight="1" x14ac:dyDescent="0.25">
      <c r="A315"/>
      <c r="B315"/>
      <c r="C315" s="312" t="s">
        <v>16</v>
      </c>
      <c r="D315" s="13" t="s">
        <v>7988</v>
      </c>
      <c r="E315" s="219" t="s">
        <v>4811</v>
      </c>
      <c r="F315" s="279" t="s">
        <v>8105</v>
      </c>
      <c r="G315" s="273">
        <v>1048</v>
      </c>
      <c r="H315" s="273" t="s">
        <v>18</v>
      </c>
      <c r="I315" s="41" t="s">
        <v>19</v>
      </c>
      <c r="J315" s="41" t="s">
        <v>14</v>
      </c>
      <c r="K315" s="324" t="s">
        <v>15</v>
      </c>
      <c r="L315"/>
      <c r="M315"/>
      <c r="N315"/>
      <c r="O315"/>
      <c r="P315"/>
      <c r="Q315"/>
      <c r="R315"/>
      <c r="S315"/>
      <c r="T315"/>
      <c r="U315"/>
    </row>
    <row r="316" spans="1:21" s="7" customFormat="1" ht="30.75" customHeight="1" x14ac:dyDescent="0.25">
      <c r="A316"/>
      <c r="B316"/>
      <c r="C316" s="312" t="s">
        <v>16</v>
      </c>
      <c r="D316" s="13" t="s">
        <v>7988</v>
      </c>
      <c r="E316" s="219" t="s">
        <v>4822</v>
      </c>
      <c r="F316" s="279" t="s">
        <v>8106</v>
      </c>
      <c r="G316" s="273">
        <v>947</v>
      </c>
      <c r="H316" s="273" t="s">
        <v>18</v>
      </c>
      <c r="I316" s="41" t="s">
        <v>19</v>
      </c>
      <c r="J316" s="41" t="s">
        <v>14</v>
      </c>
      <c r="K316" s="324" t="s">
        <v>15</v>
      </c>
      <c r="L316"/>
      <c r="M316"/>
      <c r="N316"/>
      <c r="O316"/>
      <c r="P316"/>
      <c r="Q316"/>
      <c r="R316"/>
      <c r="S316"/>
      <c r="T316"/>
      <c r="U316"/>
    </row>
    <row r="317" spans="1:21" s="7" customFormat="1" ht="31.5" customHeight="1" x14ac:dyDescent="0.25">
      <c r="A317"/>
      <c r="B317"/>
      <c r="C317" s="312" t="s">
        <v>16</v>
      </c>
      <c r="D317" s="13" t="s">
        <v>7988</v>
      </c>
      <c r="E317" s="219" t="s">
        <v>4818</v>
      </c>
      <c r="F317" s="279" t="s">
        <v>4819</v>
      </c>
      <c r="G317" s="273">
        <v>802</v>
      </c>
      <c r="H317" s="273" t="s">
        <v>18</v>
      </c>
      <c r="I317" s="41" t="s">
        <v>19</v>
      </c>
      <c r="J317" s="41" t="s">
        <v>14</v>
      </c>
      <c r="K317" s="324" t="s">
        <v>15</v>
      </c>
      <c r="L317"/>
      <c r="M317"/>
      <c r="N317"/>
      <c r="O317"/>
      <c r="P317"/>
      <c r="Q317"/>
      <c r="R317"/>
      <c r="S317"/>
      <c r="T317"/>
      <c r="U317"/>
    </row>
    <row r="318" spans="1:21" s="7" customFormat="1" ht="31.5" customHeight="1" x14ac:dyDescent="0.25">
      <c r="A318"/>
      <c r="B318"/>
      <c r="C318" s="312" t="s">
        <v>16</v>
      </c>
      <c r="D318" s="13" t="s">
        <v>7988</v>
      </c>
      <c r="E318" s="219" t="s">
        <v>4821</v>
      </c>
      <c r="F318" s="279" t="s">
        <v>8107</v>
      </c>
      <c r="G318" s="273">
        <v>461</v>
      </c>
      <c r="H318" s="273" t="s">
        <v>18</v>
      </c>
      <c r="I318" s="41" t="s">
        <v>19</v>
      </c>
      <c r="J318" s="41" t="s">
        <v>14</v>
      </c>
      <c r="K318" s="324" t="s">
        <v>15</v>
      </c>
      <c r="L318"/>
      <c r="M318"/>
      <c r="N318"/>
      <c r="O318"/>
      <c r="P318"/>
      <c r="Q318"/>
      <c r="R318"/>
      <c r="S318"/>
      <c r="T318"/>
      <c r="U318"/>
    </row>
    <row r="319" spans="1:21" s="7" customFormat="1" ht="31.5" customHeight="1" x14ac:dyDescent="0.25">
      <c r="A319"/>
      <c r="B319"/>
      <c r="C319" s="312" t="s">
        <v>16</v>
      </c>
      <c r="D319" s="13" t="s">
        <v>7988</v>
      </c>
      <c r="E319" s="219" t="s">
        <v>4823</v>
      </c>
      <c r="F319" s="279" t="s">
        <v>8108</v>
      </c>
      <c r="G319" s="273">
        <v>350</v>
      </c>
      <c r="H319" s="273" t="s">
        <v>18</v>
      </c>
      <c r="I319" s="41" t="s">
        <v>19</v>
      </c>
      <c r="J319" s="41" t="s">
        <v>14</v>
      </c>
      <c r="K319" s="324" t="s">
        <v>15</v>
      </c>
      <c r="L319"/>
      <c r="M319"/>
      <c r="N319"/>
      <c r="O319"/>
      <c r="P319"/>
      <c r="Q319"/>
      <c r="R319"/>
      <c r="S319"/>
      <c r="T319"/>
      <c r="U319"/>
    </row>
    <row r="320" spans="1:21" s="7" customFormat="1" ht="31.5" customHeight="1" thickBot="1" x14ac:dyDescent="0.3">
      <c r="A320"/>
      <c r="B320"/>
      <c r="C320" s="312" t="s">
        <v>16</v>
      </c>
      <c r="D320" s="13" t="s">
        <v>7988</v>
      </c>
      <c r="E320" s="219" t="s">
        <v>4827</v>
      </c>
      <c r="F320" s="279" t="s">
        <v>3211</v>
      </c>
      <c r="G320" s="273">
        <v>64</v>
      </c>
      <c r="H320" s="273" t="s">
        <v>18</v>
      </c>
      <c r="I320" s="41" t="s">
        <v>19</v>
      </c>
      <c r="J320" s="41" t="s">
        <v>14</v>
      </c>
      <c r="K320" s="324" t="s">
        <v>15</v>
      </c>
      <c r="L320"/>
      <c r="M320"/>
      <c r="N320"/>
      <c r="O320"/>
      <c r="P320"/>
      <c r="Q320"/>
      <c r="R320"/>
      <c r="S320"/>
      <c r="T320"/>
      <c r="U320"/>
    </row>
    <row r="321" spans="1:21" s="7" customFormat="1" ht="31.5" customHeight="1" x14ac:dyDescent="0.25">
      <c r="A321"/>
      <c r="B321"/>
      <c r="C321" s="338" t="s">
        <v>16</v>
      </c>
      <c r="D321" s="339" t="s">
        <v>7825</v>
      </c>
      <c r="E321" s="327">
        <f>COUNTA(E312:E320)</f>
        <v>9</v>
      </c>
      <c r="F321" s="340" t="s">
        <v>7826</v>
      </c>
      <c r="G321" s="328">
        <f>SUM(G312:G320)</f>
        <v>6331</v>
      </c>
      <c r="H321" s="329"/>
      <c r="I321" s="330"/>
      <c r="J321" s="330"/>
      <c r="K321" s="331"/>
      <c r="L321"/>
      <c r="M321"/>
      <c r="N321"/>
      <c r="O321"/>
      <c r="P321"/>
      <c r="Q321"/>
      <c r="R321"/>
      <c r="S321"/>
      <c r="T321"/>
      <c r="U321"/>
    </row>
    <row r="322" spans="1:21" s="7" customFormat="1" ht="21" customHeight="1" x14ac:dyDescent="0.25">
      <c r="A322"/>
      <c r="B322"/>
      <c r="C322" s="2"/>
      <c r="D322" s="2"/>
      <c r="E322" s="189"/>
      <c r="F322" s="170"/>
      <c r="G322" s="170"/>
      <c r="H322" s="182"/>
      <c r="I322" s="182"/>
      <c r="J322" s="1"/>
      <c r="K322" s="188"/>
      <c r="L322"/>
      <c r="M322"/>
      <c r="N322"/>
      <c r="O322"/>
      <c r="P322"/>
      <c r="Q322"/>
      <c r="R322"/>
      <c r="S322"/>
      <c r="T322"/>
      <c r="U322"/>
    </row>
    <row r="323" spans="1:21" s="7" customFormat="1" ht="30.75" customHeight="1" x14ac:dyDescent="0.25">
      <c r="A323"/>
      <c r="B323"/>
      <c r="D323" s="13"/>
      <c r="E323" s="188"/>
      <c r="F323" s="228"/>
      <c r="G323" s="174"/>
      <c r="H323" s="14"/>
      <c r="I323" s="1"/>
      <c r="J323" s="1"/>
      <c r="K323" s="188"/>
      <c r="L323"/>
      <c r="M323"/>
      <c r="N323"/>
      <c r="O323"/>
      <c r="P323"/>
      <c r="Q323"/>
      <c r="R323"/>
      <c r="S323"/>
      <c r="T323"/>
      <c r="U323"/>
    </row>
    <row r="324" spans="1:21" s="7" customFormat="1" ht="30.75" customHeight="1" x14ac:dyDescent="0.25">
      <c r="A324"/>
      <c r="B324"/>
      <c r="D324" s="13"/>
      <c r="E324" s="188"/>
      <c r="F324" s="228"/>
      <c r="G324" s="174"/>
      <c r="H324" s="14"/>
      <c r="I324" s="1"/>
      <c r="J324" s="1"/>
      <c r="K324" s="188"/>
      <c r="L324"/>
      <c r="M324"/>
      <c r="N324"/>
      <c r="O324"/>
      <c r="P324"/>
      <c r="Q324"/>
      <c r="R324"/>
      <c r="S324"/>
      <c r="T324"/>
      <c r="U324"/>
    </row>
    <row r="325" spans="1:21" s="7" customFormat="1" ht="30.75" customHeight="1" x14ac:dyDescent="0.25">
      <c r="A325"/>
      <c r="B325"/>
      <c r="C325" s="235" t="s">
        <v>8</v>
      </c>
      <c r="D325" s="235" t="s">
        <v>7</v>
      </c>
      <c r="E325" s="236" t="s">
        <v>6</v>
      </c>
      <c r="F325" s="235" t="s">
        <v>5</v>
      </c>
      <c r="G325" s="237" t="s">
        <v>4</v>
      </c>
      <c r="H325" s="238" t="s">
        <v>3</v>
      </c>
      <c r="I325" s="239" t="s">
        <v>2</v>
      </c>
      <c r="J325" s="235" t="s">
        <v>1</v>
      </c>
      <c r="K325" s="236" t="s">
        <v>0</v>
      </c>
      <c r="L325"/>
      <c r="M325"/>
      <c r="N325"/>
      <c r="O325"/>
      <c r="P325"/>
      <c r="Q325"/>
      <c r="R325"/>
      <c r="S325"/>
      <c r="T325"/>
      <c r="U325"/>
    </row>
    <row r="326" spans="1:21" s="7" customFormat="1" ht="30.75" customHeight="1" x14ac:dyDescent="0.25">
      <c r="A326"/>
      <c r="B326"/>
      <c r="C326" s="312" t="s">
        <v>4847</v>
      </c>
      <c r="D326" s="13" t="s">
        <v>7988</v>
      </c>
      <c r="E326" s="219" t="s">
        <v>4857</v>
      </c>
      <c r="F326" s="279" t="s">
        <v>4858</v>
      </c>
      <c r="G326" s="273">
        <v>980</v>
      </c>
      <c r="H326" s="273" t="s">
        <v>18</v>
      </c>
      <c r="I326" s="41" t="s">
        <v>19</v>
      </c>
      <c r="J326" s="41" t="s">
        <v>14</v>
      </c>
      <c r="K326" s="324" t="s">
        <v>15</v>
      </c>
      <c r="L326"/>
      <c r="M326"/>
      <c r="N326"/>
      <c r="O326"/>
      <c r="P326"/>
      <c r="Q326"/>
      <c r="R326"/>
      <c r="S326"/>
      <c r="T326"/>
      <c r="U326"/>
    </row>
    <row r="327" spans="1:21" s="7" customFormat="1" ht="30.75" customHeight="1" x14ac:dyDescent="0.25">
      <c r="A327"/>
      <c r="B327"/>
      <c r="C327" s="312" t="s">
        <v>4847</v>
      </c>
      <c r="D327" s="13" t="s">
        <v>7988</v>
      </c>
      <c r="E327" s="219" t="s">
        <v>4855</v>
      </c>
      <c r="F327" s="279" t="s">
        <v>4856</v>
      </c>
      <c r="G327" s="273">
        <v>1094</v>
      </c>
      <c r="H327" s="273" t="s">
        <v>18</v>
      </c>
      <c r="I327" s="41" t="s">
        <v>19</v>
      </c>
      <c r="J327" s="41" t="s">
        <v>14</v>
      </c>
      <c r="K327" s="324" t="s">
        <v>15</v>
      </c>
      <c r="L327"/>
      <c r="M327"/>
      <c r="N327"/>
      <c r="O327"/>
      <c r="P327"/>
      <c r="Q327"/>
      <c r="R327"/>
      <c r="S327"/>
      <c r="T327"/>
      <c r="U327"/>
    </row>
    <row r="328" spans="1:21" s="7" customFormat="1" ht="30.75" customHeight="1" x14ac:dyDescent="0.25">
      <c r="A328"/>
      <c r="B328"/>
      <c r="C328" s="312" t="s">
        <v>4847</v>
      </c>
      <c r="D328" s="13" t="s">
        <v>7988</v>
      </c>
      <c r="E328" s="219" t="s">
        <v>4851</v>
      </c>
      <c r="F328" s="279" t="s">
        <v>4852</v>
      </c>
      <c r="G328" s="273">
        <v>1083</v>
      </c>
      <c r="H328" s="273" t="s">
        <v>18</v>
      </c>
      <c r="I328" s="41" t="s">
        <v>19</v>
      </c>
      <c r="J328" s="41" t="s">
        <v>14</v>
      </c>
      <c r="K328" s="324" t="s">
        <v>15</v>
      </c>
      <c r="L328"/>
      <c r="M328"/>
      <c r="N328"/>
      <c r="O328"/>
      <c r="P328"/>
      <c r="Q328"/>
      <c r="R328"/>
      <c r="S328"/>
      <c r="T328"/>
      <c r="U328"/>
    </row>
    <row r="329" spans="1:21" s="7" customFormat="1" ht="30.75" customHeight="1" x14ac:dyDescent="0.25">
      <c r="A329"/>
      <c r="B329"/>
      <c r="C329" s="312" t="s">
        <v>4847</v>
      </c>
      <c r="D329" s="13" t="s">
        <v>7988</v>
      </c>
      <c r="E329" s="219" t="s">
        <v>4859</v>
      </c>
      <c r="F329" s="279" t="s">
        <v>4860</v>
      </c>
      <c r="G329" s="273">
        <v>1048</v>
      </c>
      <c r="H329" s="273" t="s">
        <v>18</v>
      </c>
      <c r="I329" s="41" t="s">
        <v>19</v>
      </c>
      <c r="J329" s="41" t="s">
        <v>14</v>
      </c>
      <c r="K329" s="324" t="s">
        <v>15</v>
      </c>
      <c r="L329"/>
      <c r="M329"/>
      <c r="N329"/>
      <c r="O329"/>
      <c r="P329"/>
      <c r="Q329"/>
      <c r="R329"/>
      <c r="S329"/>
      <c r="T329"/>
      <c r="U329"/>
    </row>
    <row r="330" spans="1:21" s="7" customFormat="1" ht="31.5" customHeight="1" x14ac:dyDescent="0.25">
      <c r="A330"/>
      <c r="B330"/>
      <c r="C330" s="312" t="s">
        <v>4847</v>
      </c>
      <c r="D330" s="13" t="s">
        <v>7988</v>
      </c>
      <c r="E330" s="219" t="s">
        <v>4853</v>
      </c>
      <c r="F330" s="279" t="s">
        <v>4854</v>
      </c>
      <c r="G330" s="273">
        <v>933</v>
      </c>
      <c r="H330" s="273" t="s">
        <v>18</v>
      </c>
      <c r="I330" s="41" t="s">
        <v>19</v>
      </c>
      <c r="J330" s="41" t="s">
        <v>14</v>
      </c>
      <c r="K330" s="324" t="s">
        <v>15</v>
      </c>
      <c r="L330"/>
      <c r="M330"/>
      <c r="N330"/>
      <c r="O330"/>
      <c r="P330"/>
      <c r="Q330"/>
      <c r="R330"/>
      <c r="S330"/>
      <c r="T330"/>
      <c r="U330"/>
    </row>
    <row r="331" spans="1:21" s="7" customFormat="1" ht="21" customHeight="1" x14ac:dyDescent="0.25">
      <c r="A331"/>
      <c r="B331"/>
      <c r="C331" s="312" t="s">
        <v>4847</v>
      </c>
      <c r="D331" s="13" t="s">
        <v>7988</v>
      </c>
      <c r="E331" s="219" t="s">
        <v>4845</v>
      </c>
      <c r="F331" s="279" t="s">
        <v>4846</v>
      </c>
      <c r="G331" s="273">
        <v>634</v>
      </c>
      <c r="H331" s="273" t="s">
        <v>18</v>
      </c>
      <c r="I331" s="41" t="s">
        <v>19</v>
      </c>
      <c r="J331" s="41" t="s">
        <v>14</v>
      </c>
      <c r="K331" s="324" t="s">
        <v>15</v>
      </c>
      <c r="L331"/>
      <c r="M331"/>
      <c r="N331"/>
      <c r="O331"/>
      <c r="P331"/>
      <c r="Q331"/>
      <c r="R331"/>
      <c r="S331"/>
      <c r="T331"/>
      <c r="U331"/>
    </row>
    <row r="332" spans="1:21" s="7" customFormat="1" ht="18" customHeight="1" thickBot="1" x14ac:dyDescent="0.3">
      <c r="A332"/>
      <c r="B332"/>
      <c r="C332" s="312" t="s">
        <v>4847</v>
      </c>
      <c r="D332" s="13" t="s">
        <v>7988</v>
      </c>
      <c r="E332" s="219" t="s">
        <v>4850</v>
      </c>
      <c r="F332" s="279" t="s">
        <v>346</v>
      </c>
      <c r="G332" s="273">
        <v>620</v>
      </c>
      <c r="H332" s="273" t="s">
        <v>18</v>
      </c>
      <c r="I332" s="41" t="s">
        <v>19</v>
      </c>
      <c r="J332" s="41" t="s">
        <v>14</v>
      </c>
      <c r="K332" s="324" t="s">
        <v>15</v>
      </c>
      <c r="L332"/>
      <c r="M332"/>
      <c r="N332"/>
      <c r="O332"/>
      <c r="P332"/>
      <c r="Q332"/>
      <c r="R332"/>
      <c r="S332"/>
      <c r="T332"/>
      <c r="U332"/>
    </row>
    <row r="333" spans="1:21" s="7" customFormat="1" ht="30.75" customHeight="1" x14ac:dyDescent="0.25">
      <c r="A333"/>
      <c r="B333"/>
      <c r="C333" s="338" t="s">
        <v>4847</v>
      </c>
      <c r="D333" s="339" t="s">
        <v>7825</v>
      </c>
      <c r="E333" s="327">
        <f>COUNTA(E326:E332)</f>
        <v>7</v>
      </c>
      <c r="F333" s="340" t="s">
        <v>7826</v>
      </c>
      <c r="G333" s="328">
        <f>SUM(G326:G332)</f>
        <v>6392</v>
      </c>
      <c r="H333" s="329"/>
      <c r="I333" s="330"/>
      <c r="J333" s="330"/>
      <c r="K333" s="331"/>
      <c r="L333"/>
      <c r="M333"/>
      <c r="N333"/>
      <c r="O333"/>
      <c r="P333"/>
      <c r="Q333"/>
      <c r="R333"/>
      <c r="S333"/>
      <c r="T333"/>
      <c r="U333"/>
    </row>
    <row r="334" spans="1:21" s="7" customFormat="1" ht="30.75" customHeight="1" x14ac:dyDescent="0.25">
      <c r="A334"/>
      <c r="B334"/>
      <c r="D334" s="13"/>
      <c r="E334" s="188"/>
      <c r="F334" s="228"/>
      <c r="G334" s="174"/>
      <c r="H334" s="14"/>
      <c r="I334" s="1"/>
      <c r="J334" s="1"/>
      <c r="K334" s="188"/>
      <c r="L334"/>
      <c r="M334"/>
      <c r="N334"/>
      <c r="O334"/>
      <c r="P334"/>
      <c r="Q334"/>
      <c r="R334"/>
      <c r="S334"/>
      <c r="T334"/>
      <c r="U334"/>
    </row>
    <row r="335" spans="1:21" s="7" customFormat="1" ht="30.75" customHeight="1" x14ac:dyDescent="0.25">
      <c r="A335"/>
      <c r="B335"/>
      <c r="D335" s="13"/>
      <c r="E335" s="188"/>
      <c r="F335" s="228"/>
      <c r="G335" s="174"/>
      <c r="H335" s="14"/>
      <c r="I335" s="1"/>
      <c r="J335" s="1"/>
      <c r="K335" s="188"/>
      <c r="L335"/>
      <c r="M335"/>
      <c r="N335"/>
      <c r="O335"/>
      <c r="P335"/>
      <c r="Q335"/>
      <c r="R335"/>
      <c r="S335"/>
      <c r="T335"/>
      <c r="U335"/>
    </row>
    <row r="336" spans="1:21" s="7" customFormat="1" ht="30.75" customHeight="1" x14ac:dyDescent="0.25">
      <c r="A336"/>
      <c r="B336"/>
      <c r="C336" s="235" t="s">
        <v>8</v>
      </c>
      <c r="D336" s="235" t="s">
        <v>7</v>
      </c>
      <c r="E336" s="236" t="s">
        <v>6</v>
      </c>
      <c r="F336" s="235" t="s">
        <v>5</v>
      </c>
      <c r="G336" s="237" t="s">
        <v>4</v>
      </c>
      <c r="H336" s="238" t="s">
        <v>3</v>
      </c>
      <c r="I336" s="239" t="s">
        <v>2</v>
      </c>
      <c r="J336" s="235" t="s">
        <v>1</v>
      </c>
      <c r="K336" s="236" t="s">
        <v>0</v>
      </c>
      <c r="L336"/>
      <c r="M336"/>
      <c r="N336"/>
      <c r="O336"/>
      <c r="P336"/>
      <c r="Q336"/>
      <c r="R336"/>
      <c r="S336"/>
      <c r="T336"/>
      <c r="U336"/>
    </row>
    <row r="337" spans="1:21" s="7" customFormat="1" ht="30.75" customHeight="1" x14ac:dyDescent="0.25">
      <c r="A337"/>
      <c r="B337"/>
      <c r="C337" s="312" t="s">
        <v>4867</v>
      </c>
      <c r="D337" s="13" t="s">
        <v>7988</v>
      </c>
      <c r="E337" s="219" t="s">
        <v>4905</v>
      </c>
      <c r="F337" s="279" t="s">
        <v>8110</v>
      </c>
      <c r="G337" s="273">
        <v>1200</v>
      </c>
      <c r="H337" s="273" t="s">
        <v>18</v>
      </c>
      <c r="I337" s="41" t="s">
        <v>4865</v>
      </c>
      <c r="J337" s="41" t="s">
        <v>14</v>
      </c>
      <c r="K337" s="324" t="s">
        <v>4863</v>
      </c>
      <c r="L337"/>
      <c r="M337"/>
      <c r="N337"/>
      <c r="O337"/>
      <c r="P337"/>
      <c r="Q337"/>
      <c r="R337"/>
      <c r="S337"/>
      <c r="T337"/>
      <c r="U337"/>
    </row>
    <row r="338" spans="1:21" s="7" customFormat="1" ht="30.75" customHeight="1" x14ac:dyDescent="0.25">
      <c r="A338"/>
      <c r="B338"/>
      <c r="C338" s="312" t="s">
        <v>4867</v>
      </c>
      <c r="D338" s="13" t="s">
        <v>7988</v>
      </c>
      <c r="E338" s="219" t="s">
        <v>4866</v>
      </c>
      <c r="F338" s="279" t="s">
        <v>8111</v>
      </c>
      <c r="G338" s="273">
        <v>211</v>
      </c>
      <c r="H338" s="273" t="s">
        <v>18</v>
      </c>
      <c r="I338" s="41" t="s">
        <v>4865</v>
      </c>
      <c r="J338" s="41" t="s">
        <v>14</v>
      </c>
      <c r="K338" s="324" t="s">
        <v>4863</v>
      </c>
      <c r="L338"/>
      <c r="M338"/>
      <c r="N338"/>
      <c r="O338"/>
      <c r="P338"/>
      <c r="Q338"/>
      <c r="R338"/>
      <c r="S338"/>
      <c r="T338"/>
      <c r="U338"/>
    </row>
    <row r="339" spans="1:21" s="7" customFormat="1" ht="30.75" customHeight="1" x14ac:dyDescent="0.25">
      <c r="A339"/>
      <c r="B339"/>
      <c r="C339" s="312" t="s">
        <v>4867</v>
      </c>
      <c r="D339" s="13" t="s">
        <v>7988</v>
      </c>
      <c r="E339" s="219" t="s">
        <v>4887</v>
      </c>
      <c r="F339" s="279" t="s">
        <v>8112</v>
      </c>
      <c r="G339" s="273">
        <v>890</v>
      </c>
      <c r="H339" s="273" t="s">
        <v>18</v>
      </c>
      <c r="I339" s="41" t="s">
        <v>4865</v>
      </c>
      <c r="J339" s="41" t="s">
        <v>14</v>
      </c>
      <c r="K339" s="324" t="s">
        <v>4863</v>
      </c>
      <c r="L339"/>
      <c r="M339"/>
      <c r="N339"/>
      <c r="O339"/>
      <c r="P339"/>
      <c r="Q339"/>
      <c r="R339"/>
      <c r="S339"/>
      <c r="T339"/>
      <c r="U339"/>
    </row>
    <row r="340" spans="1:21" s="7" customFormat="1" ht="30.75" customHeight="1" x14ac:dyDescent="0.25">
      <c r="A340"/>
      <c r="B340"/>
      <c r="C340" s="312" t="s">
        <v>4867</v>
      </c>
      <c r="D340" s="13" t="s">
        <v>7988</v>
      </c>
      <c r="E340" s="219" t="s">
        <v>4904</v>
      </c>
      <c r="F340" s="279" t="s">
        <v>8113</v>
      </c>
      <c r="G340" s="273">
        <v>698</v>
      </c>
      <c r="H340" s="273" t="s">
        <v>18</v>
      </c>
      <c r="I340" s="41" t="s">
        <v>4865</v>
      </c>
      <c r="J340" s="41" t="s">
        <v>14</v>
      </c>
      <c r="K340" s="324" t="s">
        <v>4863</v>
      </c>
      <c r="L340"/>
      <c r="M340"/>
      <c r="N340"/>
      <c r="O340"/>
      <c r="P340"/>
      <c r="Q340"/>
      <c r="R340"/>
      <c r="S340"/>
      <c r="T340"/>
      <c r="U340"/>
    </row>
    <row r="341" spans="1:21" s="7" customFormat="1" ht="31.5" customHeight="1" x14ac:dyDescent="0.25">
      <c r="A341"/>
      <c r="B341"/>
      <c r="C341" s="312" t="s">
        <v>4867</v>
      </c>
      <c r="D341" s="13" t="s">
        <v>7988</v>
      </c>
      <c r="E341" s="219" t="s">
        <v>4906</v>
      </c>
      <c r="F341" s="279" t="s">
        <v>4907</v>
      </c>
      <c r="G341" s="273">
        <v>530</v>
      </c>
      <c r="H341" s="273" t="s">
        <v>18</v>
      </c>
      <c r="I341" s="41" t="s">
        <v>4865</v>
      </c>
      <c r="J341" s="41" t="s">
        <v>14</v>
      </c>
      <c r="K341" s="324" t="s">
        <v>4863</v>
      </c>
      <c r="L341"/>
      <c r="M341"/>
      <c r="N341"/>
      <c r="O341"/>
      <c r="P341"/>
      <c r="Q341"/>
      <c r="R341"/>
      <c r="S341"/>
      <c r="T341"/>
      <c r="U341"/>
    </row>
    <row r="342" spans="1:21" s="7" customFormat="1" ht="21" customHeight="1" x14ac:dyDescent="0.25">
      <c r="A342"/>
      <c r="B342"/>
      <c r="C342" s="312" t="s">
        <v>4867</v>
      </c>
      <c r="D342" s="13" t="s">
        <v>7988</v>
      </c>
      <c r="E342" s="219" t="s">
        <v>4874</v>
      </c>
      <c r="F342" s="279" t="s">
        <v>4875</v>
      </c>
      <c r="G342" s="273">
        <v>437</v>
      </c>
      <c r="H342" s="273" t="s">
        <v>18</v>
      </c>
      <c r="I342" s="41" t="s">
        <v>4865</v>
      </c>
      <c r="J342" s="41" t="s">
        <v>14</v>
      </c>
      <c r="K342" s="324" t="s">
        <v>4863</v>
      </c>
      <c r="L342"/>
      <c r="M342"/>
      <c r="N342"/>
      <c r="O342"/>
      <c r="P342"/>
      <c r="Q342"/>
      <c r="R342"/>
      <c r="S342"/>
      <c r="T342"/>
      <c r="U342"/>
    </row>
    <row r="343" spans="1:21" s="7" customFormat="1" ht="18" customHeight="1" x14ac:dyDescent="0.25">
      <c r="A343"/>
      <c r="B343"/>
      <c r="C343" s="312" t="s">
        <v>4867</v>
      </c>
      <c r="D343" s="13" t="s">
        <v>7988</v>
      </c>
      <c r="E343" s="219" t="s">
        <v>4901</v>
      </c>
      <c r="F343" s="279" t="s">
        <v>721</v>
      </c>
      <c r="G343" s="273">
        <v>377</v>
      </c>
      <c r="H343" s="273" t="s">
        <v>18</v>
      </c>
      <c r="I343" s="41" t="s">
        <v>4865</v>
      </c>
      <c r="J343" s="41" t="s">
        <v>14</v>
      </c>
      <c r="K343" s="324" t="s">
        <v>4863</v>
      </c>
      <c r="L343"/>
      <c r="M343"/>
      <c r="N343"/>
      <c r="O343"/>
      <c r="P343"/>
      <c r="Q343"/>
      <c r="R343"/>
      <c r="S343"/>
      <c r="T343"/>
      <c r="U343"/>
    </row>
    <row r="344" spans="1:21" s="7" customFormat="1" ht="31.5" customHeight="1" x14ac:dyDescent="0.25">
      <c r="A344"/>
      <c r="B344"/>
      <c r="C344" s="312" t="s">
        <v>4867</v>
      </c>
      <c r="D344" s="13" t="s">
        <v>7988</v>
      </c>
      <c r="E344" s="219" t="s">
        <v>4902</v>
      </c>
      <c r="F344" s="279" t="s">
        <v>4903</v>
      </c>
      <c r="G344" s="273">
        <v>272</v>
      </c>
      <c r="H344" s="273" t="s">
        <v>18</v>
      </c>
      <c r="I344" s="41" t="s">
        <v>4865</v>
      </c>
      <c r="J344" s="41" t="s">
        <v>14</v>
      </c>
      <c r="K344" s="324" t="s">
        <v>4863</v>
      </c>
      <c r="L344"/>
      <c r="M344"/>
      <c r="N344"/>
      <c r="O344"/>
      <c r="P344"/>
      <c r="Q344"/>
      <c r="R344"/>
      <c r="S344"/>
      <c r="T344"/>
      <c r="U344"/>
    </row>
    <row r="345" spans="1:21" s="7" customFormat="1" ht="31.5" customHeight="1" thickBot="1" x14ac:dyDescent="0.3">
      <c r="A345" s="166"/>
      <c r="B345" s="166"/>
      <c r="C345" s="312" t="s">
        <v>4867</v>
      </c>
      <c r="D345" s="13" t="s">
        <v>7988</v>
      </c>
      <c r="E345" s="219" t="s">
        <v>8109</v>
      </c>
      <c r="F345" s="279" t="s">
        <v>8114</v>
      </c>
      <c r="G345" s="273">
        <v>1017</v>
      </c>
      <c r="H345" s="273" t="s">
        <v>18</v>
      </c>
      <c r="I345" s="41" t="s">
        <v>4865</v>
      </c>
      <c r="J345" s="41" t="s">
        <v>14</v>
      </c>
      <c r="K345" s="324" t="s">
        <v>4863</v>
      </c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</row>
    <row r="346" spans="1:21" s="7" customFormat="1" ht="30.75" customHeight="1" x14ac:dyDescent="0.25">
      <c r="A346"/>
      <c r="B346"/>
      <c r="C346" s="338" t="s">
        <v>4867</v>
      </c>
      <c r="D346" s="339" t="s">
        <v>7825</v>
      </c>
      <c r="E346" s="327">
        <f>COUNTA(E337:E345)</f>
        <v>9</v>
      </c>
      <c r="F346" s="340" t="s">
        <v>7826</v>
      </c>
      <c r="G346" s="328">
        <f>SUM(G337:G345)</f>
        <v>5632</v>
      </c>
      <c r="H346" s="329"/>
      <c r="I346" s="330"/>
      <c r="J346" s="330"/>
      <c r="K346" s="331"/>
      <c r="L346"/>
      <c r="M346"/>
      <c r="N346"/>
      <c r="O346"/>
      <c r="P346"/>
      <c r="Q346"/>
      <c r="R346"/>
      <c r="S346"/>
      <c r="T346"/>
      <c r="U346"/>
    </row>
    <row r="347" spans="1:21" s="7" customFormat="1" ht="30.75" customHeight="1" x14ac:dyDescent="0.25">
      <c r="A347"/>
      <c r="B347"/>
      <c r="D347" s="13"/>
      <c r="E347" s="188"/>
      <c r="F347" s="228"/>
      <c r="G347" s="174"/>
      <c r="H347" s="14"/>
      <c r="I347" s="1"/>
      <c r="J347" s="1"/>
      <c r="K347" s="188"/>
      <c r="L347"/>
      <c r="M347"/>
      <c r="N347"/>
      <c r="O347"/>
      <c r="P347"/>
      <c r="Q347"/>
      <c r="R347"/>
      <c r="S347"/>
      <c r="T347"/>
      <c r="U347"/>
    </row>
    <row r="348" spans="1:21" s="7" customFormat="1" ht="30.75" customHeight="1" x14ac:dyDescent="0.25">
      <c r="A348"/>
      <c r="B348"/>
      <c r="D348" s="13"/>
      <c r="E348" s="188"/>
      <c r="F348" s="228"/>
      <c r="G348" s="174"/>
      <c r="H348" s="14"/>
      <c r="I348" s="1"/>
      <c r="J348" s="1"/>
      <c r="K348" s="188"/>
      <c r="L348"/>
      <c r="M348"/>
      <c r="N348"/>
      <c r="O348"/>
      <c r="P348"/>
      <c r="Q348"/>
      <c r="R348"/>
      <c r="S348"/>
      <c r="T348"/>
      <c r="U348"/>
    </row>
    <row r="349" spans="1:21" s="7" customFormat="1" ht="30.75" customHeight="1" x14ac:dyDescent="0.25">
      <c r="A349"/>
      <c r="B349"/>
      <c r="C349" s="235" t="s">
        <v>8</v>
      </c>
      <c r="D349" s="235" t="s">
        <v>7</v>
      </c>
      <c r="E349" s="236" t="s">
        <v>6</v>
      </c>
      <c r="F349" s="235" t="s">
        <v>5</v>
      </c>
      <c r="G349" s="237" t="s">
        <v>4</v>
      </c>
      <c r="H349" s="238" t="s">
        <v>3</v>
      </c>
      <c r="I349" s="239" t="s">
        <v>2</v>
      </c>
      <c r="J349" s="235" t="s">
        <v>1</v>
      </c>
      <c r="K349" s="236" t="s">
        <v>0</v>
      </c>
      <c r="L349"/>
      <c r="M349"/>
      <c r="N349"/>
      <c r="O349"/>
      <c r="P349"/>
      <c r="Q349"/>
      <c r="R349"/>
      <c r="S349"/>
      <c r="T349"/>
      <c r="U349"/>
    </row>
    <row r="350" spans="1:21" s="7" customFormat="1" ht="30.75" customHeight="1" x14ac:dyDescent="0.25">
      <c r="A350"/>
      <c r="B350"/>
      <c r="C350" s="312" t="s">
        <v>4880</v>
      </c>
      <c r="D350" s="13" t="s">
        <v>7988</v>
      </c>
      <c r="E350" s="219" t="s">
        <v>4888</v>
      </c>
      <c r="F350" s="279" t="s">
        <v>4727</v>
      </c>
      <c r="G350" s="273">
        <v>2092</v>
      </c>
      <c r="H350" s="273" t="s">
        <v>18</v>
      </c>
      <c r="I350" s="41" t="s">
        <v>4865</v>
      </c>
      <c r="J350" s="41" t="s">
        <v>14</v>
      </c>
      <c r="K350" s="324" t="s">
        <v>4863</v>
      </c>
      <c r="L350"/>
      <c r="M350"/>
      <c r="N350"/>
      <c r="O350"/>
      <c r="P350"/>
      <c r="Q350"/>
      <c r="R350"/>
      <c r="S350"/>
      <c r="T350"/>
      <c r="U350"/>
    </row>
    <row r="351" spans="1:21" s="7" customFormat="1" ht="30.75" customHeight="1" x14ac:dyDescent="0.25">
      <c r="A351"/>
      <c r="B351"/>
      <c r="C351" s="312" t="s">
        <v>4880</v>
      </c>
      <c r="D351" s="13" t="s">
        <v>7988</v>
      </c>
      <c r="E351" s="219" t="s">
        <v>4889</v>
      </c>
      <c r="F351" s="279" t="s">
        <v>4890</v>
      </c>
      <c r="G351" s="273">
        <v>1606</v>
      </c>
      <c r="H351" s="273" t="s">
        <v>18</v>
      </c>
      <c r="I351" s="41" t="s">
        <v>4865</v>
      </c>
      <c r="J351" s="41" t="s">
        <v>14</v>
      </c>
      <c r="K351" s="324" t="s">
        <v>4863</v>
      </c>
      <c r="L351"/>
      <c r="M351"/>
      <c r="N351"/>
      <c r="O351"/>
      <c r="P351"/>
      <c r="Q351"/>
      <c r="R351"/>
      <c r="S351"/>
      <c r="T351"/>
      <c r="U351"/>
    </row>
    <row r="352" spans="1:21" s="7" customFormat="1" ht="31.5" customHeight="1" x14ac:dyDescent="0.25">
      <c r="A352"/>
      <c r="B352"/>
      <c r="C352" s="312" t="s">
        <v>4880</v>
      </c>
      <c r="D352" s="13" t="s">
        <v>7988</v>
      </c>
      <c r="E352" s="219" t="s">
        <v>4881</v>
      </c>
      <c r="F352" s="279" t="s">
        <v>8115</v>
      </c>
      <c r="G352" s="273">
        <v>753</v>
      </c>
      <c r="H352" s="273" t="s">
        <v>18</v>
      </c>
      <c r="I352" s="41" t="s">
        <v>4865</v>
      </c>
      <c r="J352" s="41" t="s">
        <v>14</v>
      </c>
      <c r="K352" s="324" t="s">
        <v>4863</v>
      </c>
      <c r="L352"/>
      <c r="M352"/>
      <c r="N352"/>
      <c r="O352"/>
      <c r="P352"/>
      <c r="Q352"/>
      <c r="R352"/>
      <c r="S352"/>
      <c r="T352"/>
      <c r="U352"/>
    </row>
    <row r="353" spans="1:21" s="7" customFormat="1" ht="21" customHeight="1" x14ac:dyDescent="0.25">
      <c r="A353"/>
      <c r="B353"/>
      <c r="C353" s="312" t="s">
        <v>4880</v>
      </c>
      <c r="D353" s="13" t="s">
        <v>7988</v>
      </c>
      <c r="E353" s="219" t="s">
        <v>4892</v>
      </c>
      <c r="F353" s="279" t="s">
        <v>4893</v>
      </c>
      <c r="G353" s="273">
        <v>535</v>
      </c>
      <c r="H353" s="273" t="s">
        <v>18</v>
      </c>
      <c r="I353" s="41" t="s">
        <v>4865</v>
      </c>
      <c r="J353" s="41" t="s">
        <v>14</v>
      </c>
      <c r="K353" s="324" t="s">
        <v>4863</v>
      </c>
      <c r="L353"/>
      <c r="M353"/>
      <c r="N353"/>
      <c r="O353"/>
      <c r="P353"/>
      <c r="Q353"/>
      <c r="R353"/>
      <c r="S353"/>
      <c r="T353"/>
      <c r="U353"/>
    </row>
    <row r="354" spans="1:21" s="7" customFormat="1" ht="18" customHeight="1" x14ac:dyDescent="0.25">
      <c r="A354"/>
      <c r="B354"/>
      <c r="C354" s="312" t="s">
        <v>4880</v>
      </c>
      <c r="D354" s="13" t="s">
        <v>7988</v>
      </c>
      <c r="E354" s="219" t="s">
        <v>4879</v>
      </c>
      <c r="F354" s="279" t="s">
        <v>2150</v>
      </c>
      <c r="G354" s="273">
        <v>589</v>
      </c>
      <c r="H354" s="273" t="s">
        <v>18</v>
      </c>
      <c r="I354" s="41" t="s">
        <v>4865</v>
      </c>
      <c r="J354" s="41" t="s">
        <v>14</v>
      </c>
      <c r="K354" s="324" t="s">
        <v>4863</v>
      </c>
      <c r="L354"/>
      <c r="M354"/>
      <c r="N354"/>
      <c r="O354"/>
      <c r="P354"/>
      <c r="Q354"/>
      <c r="R354"/>
      <c r="S354"/>
      <c r="T354"/>
      <c r="U354"/>
    </row>
    <row r="355" spans="1:21" s="21" customFormat="1" ht="18" customHeight="1" x14ac:dyDescent="0.25">
      <c r="A355" s="4"/>
      <c r="B355" s="4"/>
      <c r="C355" s="337" t="s">
        <v>4880</v>
      </c>
      <c r="D355" s="13" t="s">
        <v>7988</v>
      </c>
      <c r="E355" s="219" t="s">
        <v>7908</v>
      </c>
      <c r="F355" s="279" t="s">
        <v>2084</v>
      </c>
      <c r="G355" s="273">
        <v>494</v>
      </c>
      <c r="H355" s="273" t="s">
        <v>18</v>
      </c>
      <c r="I355" s="41" t="s">
        <v>4865</v>
      </c>
      <c r="J355" s="41" t="s">
        <v>14</v>
      </c>
      <c r="K355" s="324" t="s">
        <v>4863</v>
      </c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7" customFormat="1" ht="31.5" customHeight="1" thickBot="1" x14ac:dyDescent="0.3">
      <c r="A356"/>
      <c r="B356"/>
      <c r="C356" s="312" t="s">
        <v>4880</v>
      </c>
      <c r="D356" s="13" t="s">
        <v>7988</v>
      </c>
      <c r="E356" s="219" t="s">
        <v>4891</v>
      </c>
      <c r="F356" s="279" t="s">
        <v>3308</v>
      </c>
      <c r="G356" s="273">
        <v>274</v>
      </c>
      <c r="H356" s="273" t="s">
        <v>18</v>
      </c>
      <c r="I356" s="41" t="s">
        <v>4865</v>
      </c>
      <c r="J356" s="41" t="s">
        <v>14</v>
      </c>
      <c r="K356" s="324" t="s">
        <v>4863</v>
      </c>
      <c r="L356"/>
      <c r="M356"/>
      <c r="N356"/>
      <c r="O356"/>
      <c r="P356"/>
      <c r="Q356"/>
      <c r="R356"/>
      <c r="S356"/>
      <c r="T356"/>
      <c r="U356"/>
    </row>
    <row r="357" spans="1:21" s="7" customFormat="1" ht="30.75" customHeight="1" x14ac:dyDescent="0.25">
      <c r="A357"/>
      <c r="B357"/>
      <c r="C357" s="338" t="s">
        <v>4880</v>
      </c>
      <c r="D357" s="339" t="s">
        <v>7825</v>
      </c>
      <c r="E357" s="327">
        <f>COUNTA(E350:E356)</f>
        <v>7</v>
      </c>
      <c r="F357" s="340" t="s">
        <v>7826</v>
      </c>
      <c r="G357" s="328">
        <f>SUM(G350:G356)</f>
        <v>6343</v>
      </c>
      <c r="H357" s="329"/>
      <c r="I357" s="330"/>
      <c r="J357" s="330"/>
      <c r="K357" s="331"/>
      <c r="L357"/>
      <c r="M357"/>
      <c r="N357"/>
      <c r="O357"/>
      <c r="P357"/>
      <c r="Q357"/>
      <c r="R357"/>
      <c r="S357"/>
      <c r="T357"/>
      <c r="U357"/>
    </row>
    <row r="358" spans="1:21" s="7" customFormat="1" ht="30.75" customHeight="1" x14ac:dyDescent="0.25">
      <c r="A358"/>
      <c r="B358"/>
      <c r="D358" s="13"/>
      <c r="E358" s="188"/>
      <c r="F358" s="228"/>
      <c r="G358" s="174"/>
      <c r="H358" s="14"/>
      <c r="I358" s="1"/>
      <c r="J358" s="1"/>
      <c r="K358" s="188"/>
      <c r="L358"/>
      <c r="M358"/>
      <c r="N358"/>
      <c r="O358"/>
      <c r="P358"/>
      <c r="Q358"/>
      <c r="R358"/>
      <c r="S358"/>
      <c r="T358"/>
      <c r="U358"/>
    </row>
    <row r="359" spans="1:21" s="7" customFormat="1" ht="30.75" customHeight="1" x14ac:dyDescent="0.25">
      <c r="A359"/>
      <c r="B359"/>
      <c r="D359" s="13"/>
      <c r="E359" s="188"/>
      <c r="F359" s="228"/>
      <c r="G359" s="174"/>
      <c r="H359" s="14"/>
      <c r="I359" s="1"/>
      <c r="J359" s="1"/>
      <c r="K359" s="188"/>
      <c r="L359"/>
      <c r="M359"/>
      <c r="N359"/>
      <c r="O359"/>
      <c r="P359"/>
      <c r="Q359"/>
      <c r="R359"/>
      <c r="S359"/>
      <c r="T359"/>
      <c r="U359"/>
    </row>
    <row r="360" spans="1:21" s="7" customFormat="1" ht="30.75" customHeight="1" x14ac:dyDescent="0.25">
      <c r="A360"/>
      <c r="B360"/>
      <c r="C360" s="235" t="s">
        <v>8</v>
      </c>
      <c r="D360" s="235" t="s">
        <v>7</v>
      </c>
      <c r="E360" s="236" t="s">
        <v>6</v>
      </c>
      <c r="F360" s="235" t="s">
        <v>5</v>
      </c>
      <c r="G360" s="237" t="s">
        <v>4</v>
      </c>
      <c r="H360" s="238" t="s">
        <v>3</v>
      </c>
      <c r="I360" s="239" t="s">
        <v>2</v>
      </c>
      <c r="J360" s="235" t="s">
        <v>1</v>
      </c>
      <c r="K360" s="236" t="s">
        <v>0</v>
      </c>
      <c r="L360"/>
      <c r="M360"/>
      <c r="N360"/>
      <c r="O360"/>
      <c r="P360"/>
      <c r="Q360"/>
      <c r="R360"/>
      <c r="S360"/>
      <c r="T360"/>
      <c r="U360"/>
    </row>
    <row r="361" spans="1:21" s="7" customFormat="1" ht="30.75" customHeight="1" x14ac:dyDescent="0.25">
      <c r="A361"/>
      <c r="B361"/>
      <c r="C361" s="312" t="s">
        <v>4926</v>
      </c>
      <c r="D361" s="13" t="s">
        <v>7988</v>
      </c>
      <c r="E361" s="219" t="s">
        <v>4930</v>
      </c>
      <c r="F361" s="279" t="s">
        <v>8116</v>
      </c>
      <c r="G361" s="273">
        <v>448</v>
      </c>
      <c r="H361" s="273" t="s">
        <v>18</v>
      </c>
      <c r="I361" s="41" t="s">
        <v>4667</v>
      </c>
      <c r="J361" s="41" t="s">
        <v>14</v>
      </c>
      <c r="K361" s="324" t="s">
        <v>4863</v>
      </c>
      <c r="L361"/>
      <c r="M361"/>
      <c r="N361"/>
      <c r="O361"/>
      <c r="P361"/>
      <c r="Q361"/>
      <c r="R361"/>
      <c r="S361"/>
      <c r="T361"/>
      <c r="U361"/>
    </row>
    <row r="362" spans="1:21" s="7" customFormat="1" ht="30.75" customHeight="1" x14ac:dyDescent="0.25">
      <c r="A362"/>
      <c r="B362"/>
      <c r="C362" s="312" t="s">
        <v>4926</v>
      </c>
      <c r="D362" s="13" t="s">
        <v>7988</v>
      </c>
      <c r="E362" s="219" t="s">
        <v>4931</v>
      </c>
      <c r="F362" s="279" t="s">
        <v>8117</v>
      </c>
      <c r="G362" s="273">
        <v>380</v>
      </c>
      <c r="H362" s="273" t="s">
        <v>18</v>
      </c>
      <c r="I362" s="41" t="s">
        <v>4667</v>
      </c>
      <c r="J362" s="41" t="s">
        <v>14</v>
      </c>
      <c r="K362" s="324" t="s">
        <v>4863</v>
      </c>
      <c r="L362"/>
      <c r="M362"/>
      <c r="N362"/>
      <c r="O362"/>
      <c r="P362"/>
      <c r="Q362"/>
      <c r="R362"/>
      <c r="S362"/>
      <c r="T362"/>
      <c r="U362"/>
    </row>
    <row r="363" spans="1:21" s="7" customFormat="1" ht="31.5" customHeight="1" x14ac:dyDescent="0.25">
      <c r="A363"/>
      <c r="B363"/>
      <c r="C363" s="312" t="s">
        <v>4926</v>
      </c>
      <c r="D363" s="13" t="s">
        <v>7988</v>
      </c>
      <c r="E363" s="219" t="s">
        <v>4925</v>
      </c>
      <c r="F363" s="279" t="s">
        <v>8118</v>
      </c>
      <c r="G363" s="273">
        <v>287</v>
      </c>
      <c r="H363" s="273" t="s">
        <v>18</v>
      </c>
      <c r="I363" s="41" t="s">
        <v>4865</v>
      </c>
      <c r="J363" s="41" t="s">
        <v>14</v>
      </c>
      <c r="K363" s="324" t="s">
        <v>4863</v>
      </c>
      <c r="L363"/>
      <c r="M363"/>
      <c r="N363"/>
      <c r="O363"/>
      <c r="P363"/>
      <c r="Q363"/>
      <c r="R363"/>
      <c r="S363"/>
      <c r="T363"/>
      <c r="U363"/>
    </row>
    <row r="364" spans="1:21" s="7" customFormat="1" ht="21" customHeight="1" x14ac:dyDescent="0.25">
      <c r="A364"/>
      <c r="B364"/>
      <c r="C364" s="312" t="s">
        <v>4926</v>
      </c>
      <c r="D364" s="13" t="s">
        <v>7988</v>
      </c>
      <c r="E364" s="219" t="s">
        <v>4928</v>
      </c>
      <c r="F364" s="279" t="s">
        <v>8119</v>
      </c>
      <c r="G364" s="273">
        <v>218</v>
      </c>
      <c r="H364" s="273" t="s">
        <v>18</v>
      </c>
      <c r="I364" s="41" t="s">
        <v>4667</v>
      </c>
      <c r="J364" s="41" t="s">
        <v>14</v>
      </c>
      <c r="K364" s="324" t="s">
        <v>4863</v>
      </c>
      <c r="L364"/>
      <c r="M364"/>
      <c r="N364"/>
      <c r="O364"/>
      <c r="P364"/>
      <c r="Q364"/>
      <c r="R364"/>
      <c r="S364"/>
      <c r="T364"/>
      <c r="U364"/>
    </row>
    <row r="365" spans="1:21" s="7" customFormat="1" ht="18" customHeight="1" x14ac:dyDescent="0.25">
      <c r="A365"/>
      <c r="B365"/>
      <c r="C365" s="312" t="s">
        <v>4926</v>
      </c>
      <c r="D365" s="13" t="s">
        <v>7988</v>
      </c>
      <c r="E365" s="219" t="s">
        <v>4927</v>
      </c>
      <c r="F365" s="279" t="s">
        <v>8120</v>
      </c>
      <c r="G365" s="273">
        <v>209</v>
      </c>
      <c r="H365" s="273" t="s">
        <v>18</v>
      </c>
      <c r="I365" s="41" t="s">
        <v>4865</v>
      </c>
      <c r="J365" s="41" t="s">
        <v>14</v>
      </c>
      <c r="K365" s="324" t="s">
        <v>4863</v>
      </c>
      <c r="L365"/>
      <c r="M365"/>
      <c r="N365"/>
      <c r="O365"/>
      <c r="P365"/>
      <c r="Q365"/>
      <c r="R365"/>
      <c r="S365"/>
      <c r="T365"/>
      <c r="U365"/>
    </row>
    <row r="366" spans="1:21" s="7" customFormat="1" ht="31.5" customHeight="1" thickBot="1" x14ac:dyDescent="0.3">
      <c r="A366"/>
      <c r="B366"/>
      <c r="C366" s="312" t="s">
        <v>4926</v>
      </c>
      <c r="D366" s="13" t="s">
        <v>7988</v>
      </c>
      <c r="E366" s="219" t="s">
        <v>4929</v>
      </c>
      <c r="F366" s="279" t="s">
        <v>8121</v>
      </c>
      <c r="G366" s="273">
        <v>99</v>
      </c>
      <c r="H366" s="273" t="s">
        <v>18</v>
      </c>
      <c r="I366" s="41" t="s">
        <v>4667</v>
      </c>
      <c r="J366" s="41" t="s">
        <v>14</v>
      </c>
      <c r="K366" s="324" t="s">
        <v>4863</v>
      </c>
      <c r="L366"/>
      <c r="M366"/>
      <c r="N366"/>
      <c r="O366"/>
      <c r="P366"/>
      <c r="Q366"/>
      <c r="R366"/>
      <c r="S366"/>
      <c r="T366"/>
      <c r="U366"/>
    </row>
    <row r="367" spans="1:21" s="7" customFormat="1" ht="30.75" customHeight="1" x14ac:dyDescent="0.25">
      <c r="A367"/>
      <c r="B367"/>
      <c r="C367" s="338" t="s">
        <v>4926</v>
      </c>
      <c r="D367" s="339" t="s">
        <v>7825</v>
      </c>
      <c r="E367" s="327">
        <f>COUNTA(E361:E366)</f>
        <v>6</v>
      </c>
      <c r="F367" s="340" t="s">
        <v>7826</v>
      </c>
      <c r="G367" s="328">
        <f>SUM(G361:G366)</f>
        <v>1641</v>
      </c>
      <c r="H367" s="329"/>
      <c r="I367" s="330"/>
      <c r="J367" s="330"/>
      <c r="K367" s="331"/>
      <c r="L367"/>
      <c r="M367"/>
      <c r="N367"/>
      <c r="O367"/>
      <c r="P367"/>
      <c r="Q367"/>
      <c r="R367"/>
      <c r="S367"/>
      <c r="T367"/>
      <c r="U367"/>
    </row>
    <row r="368" spans="1:21" s="7" customFormat="1" ht="30.75" customHeight="1" x14ac:dyDescent="0.25">
      <c r="A368"/>
      <c r="B368"/>
      <c r="D368" s="13"/>
      <c r="E368" s="188"/>
      <c r="F368" s="228"/>
      <c r="G368" s="174"/>
      <c r="H368" s="14"/>
      <c r="I368" s="1"/>
      <c r="J368" s="1"/>
      <c r="K368" s="188"/>
      <c r="L368"/>
      <c r="M368"/>
      <c r="N368"/>
      <c r="O368"/>
      <c r="P368"/>
      <c r="Q368"/>
      <c r="R368"/>
      <c r="S368"/>
      <c r="T368"/>
      <c r="U368"/>
    </row>
    <row r="369" spans="1:21" s="7" customFormat="1" ht="30.75" customHeight="1" x14ac:dyDescent="0.25">
      <c r="A369"/>
      <c r="B369"/>
      <c r="D369" s="13"/>
      <c r="E369" s="188"/>
      <c r="F369" s="228"/>
      <c r="G369" s="174"/>
      <c r="H369" s="14"/>
      <c r="I369" s="1"/>
      <c r="J369" s="1"/>
      <c r="K369" s="188"/>
      <c r="L369"/>
      <c r="M369"/>
      <c r="N369"/>
      <c r="O369"/>
      <c r="P369"/>
      <c r="Q369"/>
      <c r="R369"/>
      <c r="S369"/>
      <c r="T369"/>
      <c r="U369"/>
    </row>
    <row r="370" spans="1:21" s="7" customFormat="1" ht="30.75" customHeight="1" x14ac:dyDescent="0.25">
      <c r="A370"/>
      <c r="B370"/>
      <c r="C370" s="235" t="s">
        <v>8</v>
      </c>
      <c r="D370" s="235" t="s">
        <v>7</v>
      </c>
      <c r="E370" s="236" t="s">
        <v>6</v>
      </c>
      <c r="F370" s="235" t="s">
        <v>5</v>
      </c>
      <c r="G370" s="237" t="s">
        <v>4</v>
      </c>
      <c r="H370" s="238" t="s">
        <v>3</v>
      </c>
      <c r="I370" s="239" t="s">
        <v>2</v>
      </c>
      <c r="J370" s="235" t="s">
        <v>1</v>
      </c>
      <c r="K370" s="236" t="s">
        <v>0</v>
      </c>
      <c r="L370"/>
      <c r="M370"/>
      <c r="N370"/>
      <c r="O370"/>
      <c r="P370"/>
      <c r="Q370"/>
      <c r="R370"/>
      <c r="S370"/>
      <c r="T370"/>
      <c r="U370"/>
    </row>
    <row r="371" spans="1:21" s="7" customFormat="1" ht="30.75" customHeight="1" x14ac:dyDescent="0.25">
      <c r="A371"/>
      <c r="B371"/>
      <c r="C371" s="312" t="s">
        <v>4886</v>
      </c>
      <c r="D371" s="13" t="s">
        <v>7988</v>
      </c>
      <c r="E371" s="219" t="s">
        <v>4909</v>
      </c>
      <c r="F371" s="279" t="s">
        <v>4910</v>
      </c>
      <c r="G371" s="273">
        <v>1896</v>
      </c>
      <c r="H371" s="273" t="s">
        <v>18</v>
      </c>
      <c r="I371" s="41" t="s">
        <v>4865</v>
      </c>
      <c r="J371" s="41" t="s">
        <v>14</v>
      </c>
      <c r="K371" s="324" t="s">
        <v>4863</v>
      </c>
      <c r="L371"/>
      <c r="M371"/>
      <c r="N371"/>
      <c r="O371"/>
      <c r="P371"/>
      <c r="Q371"/>
      <c r="R371"/>
      <c r="S371"/>
      <c r="T371"/>
      <c r="U371"/>
    </row>
    <row r="372" spans="1:21" s="7" customFormat="1" ht="31.5" customHeight="1" x14ac:dyDescent="0.25">
      <c r="A372"/>
      <c r="B372"/>
      <c r="C372" s="312" t="s">
        <v>4886</v>
      </c>
      <c r="D372" s="13" t="s">
        <v>7988</v>
      </c>
      <c r="E372" s="219" t="s">
        <v>4908</v>
      </c>
      <c r="F372" s="279" t="s">
        <v>538</v>
      </c>
      <c r="G372" s="273">
        <v>1523</v>
      </c>
      <c r="H372" s="273" t="s">
        <v>18</v>
      </c>
      <c r="I372" s="41" t="s">
        <v>4865</v>
      </c>
      <c r="J372" s="41" t="s">
        <v>14</v>
      </c>
      <c r="K372" s="324" t="s">
        <v>4863</v>
      </c>
      <c r="L372"/>
      <c r="M372"/>
      <c r="N372"/>
      <c r="O372"/>
      <c r="P372"/>
      <c r="Q372"/>
      <c r="R372"/>
      <c r="S372"/>
      <c r="T372"/>
      <c r="U372"/>
    </row>
    <row r="373" spans="1:21" s="7" customFormat="1" ht="30" customHeight="1" x14ac:dyDescent="0.25">
      <c r="A373"/>
      <c r="B373"/>
      <c r="C373" s="312" t="s">
        <v>4886</v>
      </c>
      <c r="D373" s="13" t="s">
        <v>7988</v>
      </c>
      <c r="E373" s="219" t="s">
        <v>4913</v>
      </c>
      <c r="F373" s="279" t="s">
        <v>8122</v>
      </c>
      <c r="G373" s="273">
        <v>1096</v>
      </c>
      <c r="H373" s="273" t="s">
        <v>18</v>
      </c>
      <c r="I373" s="41" t="s">
        <v>4865</v>
      </c>
      <c r="J373" s="41" t="s">
        <v>14</v>
      </c>
      <c r="K373" s="324" t="s">
        <v>4863</v>
      </c>
      <c r="L373"/>
      <c r="M373"/>
      <c r="N373"/>
      <c r="O373"/>
      <c r="P373"/>
      <c r="Q373"/>
      <c r="R373"/>
      <c r="S373"/>
      <c r="T373"/>
      <c r="U373"/>
    </row>
    <row r="374" spans="1:21" s="7" customFormat="1" ht="30" customHeight="1" x14ac:dyDescent="0.25">
      <c r="A374"/>
      <c r="B374"/>
      <c r="C374" s="312" t="s">
        <v>4886</v>
      </c>
      <c r="D374" s="13" t="s">
        <v>7988</v>
      </c>
      <c r="E374" s="219" t="s">
        <v>7909</v>
      </c>
      <c r="F374" s="279" t="s">
        <v>8123</v>
      </c>
      <c r="G374" s="273">
        <v>702</v>
      </c>
      <c r="H374" s="273" t="s">
        <v>18</v>
      </c>
      <c r="I374" s="41" t="s">
        <v>4865</v>
      </c>
      <c r="J374" s="41" t="s">
        <v>14</v>
      </c>
      <c r="K374" s="324" t="s">
        <v>4863</v>
      </c>
      <c r="L374"/>
      <c r="M374"/>
      <c r="N374"/>
      <c r="O374"/>
      <c r="P374"/>
      <c r="Q374"/>
      <c r="R374"/>
      <c r="S374"/>
      <c r="T374"/>
      <c r="U374"/>
    </row>
    <row r="375" spans="1:21" s="21" customFormat="1" ht="30" customHeight="1" x14ac:dyDescent="0.25">
      <c r="A375" s="4"/>
      <c r="B375" s="4"/>
      <c r="C375" s="337" t="s">
        <v>4886</v>
      </c>
      <c r="D375" s="13" t="s">
        <v>7988</v>
      </c>
      <c r="E375" s="219" t="s">
        <v>7913</v>
      </c>
      <c r="F375" s="279" t="s">
        <v>8124</v>
      </c>
      <c r="G375" s="273">
        <v>1051</v>
      </c>
      <c r="H375" s="273" t="s">
        <v>18</v>
      </c>
      <c r="I375" s="41" t="s">
        <v>4865</v>
      </c>
      <c r="J375" s="41" t="s">
        <v>14</v>
      </c>
      <c r="K375" s="324" t="s">
        <v>4863</v>
      </c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7" customFormat="1" ht="18" customHeight="1" x14ac:dyDescent="0.25">
      <c r="A376"/>
      <c r="B376"/>
      <c r="C376" s="312" t="s">
        <v>4886</v>
      </c>
      <c r="D376" s="13" t="s">
        <v>7988</v>
      </c>
      <c r="E376" s="219" t="s">
        <v>4884</v>
      </c>
      <c r="F376" s="279" t="s">
        <v>4885</v>
      </c>
      <c r="G376" s="273">
        <v>679</v>
      </c>
      <c r="H376" s="273" t="s">
        <v>18</v>
      </c>
      <c r="I376" s="41" t="s">
        <v>4865</v>
      </c>
      <c r="J376" s="41" t="s">
        <v>14</v>
      </c>
      <c r="K376" s="324" t="s">
        <v>4863</v>
      </c>
      <c r="L376"/>
      <c r="M376"/>
      <c r="N376"/>
      <c r="O376"/>
      <c r="P376"/>
      <c r="Q376"/>
      <c r="R376"/>
      <c r="S376"/>
      <c r="T376"/>
      <c r="U376"/>
    </row>
    <row r="377" spans="1:21" s="7" customFormat="1" ht="31.5" customHeight="1" thickBot="1" x14ac:dyDescent="0.3">
      <c r="A377"/>
      <c r="B377"/>
      <c r="C377" s="312" t="s">
        <v>4886</v>
      </c>
      <c r="D377" s="13" t="s">
        <v>7988</v>
      </c>
      <c r="E377" s="219" t="s">
        <v>4911</v>
      </c>
      <c r="F377" s="279" t="s">
        <v>4912</v>
      </c>
      <c r="G377" s="273">
        <v>530</v>
      </c>
      <c r="H377" s="273" t="s">
        <v>18</v>
      </c>
      <c r="I377" s="41" t="s">
        <v>4865</v>
      </c>
      <c r="J377" s="41" t="s">
        <v>14</v>
      </c>
      <c r="K377" s="324" t="s">
        <v>4863</v>
      </c>
      <c r="L377"/>
      <c r="M377"/>
      <c r="N377"/>
      <c r="O377"/>
      <c r="P377"/>
      <c r="Q377"/>
      <c r="R377"/>
      <c r="S377"/>
      <c r="T377"/>
      <c r="U377"/>
    </row>
    <row r="378" spans="1:21" s="7" customFormat="1" ht="30.75" customHeight="1" x14ac:dyDescent="0.25">
      <c r="A378"/>
      <c r="B378"/>
      <c r="C378" s="338" t="s">
        <v>4886</v>
      </c>
      <c r="D378" s="339" t="s">
        <v>7825</v>
      </c>
      <c r="E378" s="327">
        <f>COUNTA(E371:E377)</f>
        <v>7</v>
      </c>
      <c r="F378" s="340" t="s">
        <v>7826</v>
      </c>
      <c r="G378" s="328">
        <f>SUM(G371:G377)</f>
        <v>7477</v>
      </c>
      <c r="H378" s="329"/>
      <c r="I378" s="330"/>
      <c r="J378" s="330"/>
      <c r="K378" s="331"/>
      <c r="L378"/>
      <c r="M378"/>
      <c r="N378"/>
      <c r="O378"/>
      <c r="P378"/>
      <c r="Q378"/>
      <c r="R378"/>
      <c r="S378"/>
      <c r="T378"/>
      <c r="U378"/>
    </row>
    <row r="379" spans="1:21" s="7" customFormat="1" ht="30.75" customHeight="1" x14ac:dyDescent="0.25">
      <c r="A379"/>
      <c r="B379"/>
      <c r="D379" s="13"/>
      <c r="E379" s="188"/>
      <c r="F379" s="228"/>
      <c r="G379" s="184"/>
      <c r="H379" s="14"/>
      <c r="I379" s="1"/>
      <c r="J379" s="1"/>
      <c r="K379" s="188"/>
      <c r="L379"/>
      <c r="M379"/>
      <c r="N379"/>
      <c r="O379"/>
      <c r="P379"/>
      <c r="Q379"/>
      <c r="R379"/>
      <c r="S379"/>
      <c r="T379"/>
      <c r="U379"/>
    </row>
    <row r="380" spans="1:21" s="7" customFormat="1" ht="30.75" customHeight="1" x14ac:dyDescent="0.25">
      <c r="A380"/>
      <c r="B380"/>
      <c r="D380" s="13"/>
      <c r="E380" s="188"/>
      <c r="F380" s="228"/>
      <c r="G380" s="174"/>
      <c r="H380" s="14"/>
      <c r="I380" s="1"/>
      <c r="J380" s="1"/>
      <c r="K380" s="188"/>
      <c r="L380"/>
      <c r="M380"/>
      <c r="N380"/>
      <c r="O380"/>
      <c r="P380"/>
      <c r="Q380"/>
      <c r="R380"/>
      <c r="S380"/>
      <c r="T380"/>
      <c r="U380"/>
    </row>
    <row r="381" spans="1:21" s="7" customFormat="1" ht="30.75" customHeight="1" x14ac:dyDescent="0.25">
      <c r="A381"/>
      <c r="B381"/>
      <c r="C381" s="235" t="s">
        <v>8</v>
      </c>
      <c r="D381" s="235" t="s">
        <v>7</v>
      </c>
      <c r="E381" s="236" t="s">
        <v>6</v>
      </c>
      <c r="F381" s="235" t="s">
        <v>5</v>
      </c>
      <c r="G381" s="237" t="s">
        <v>4</v>
      </c>
      <c r="H381" s="238" t="s">
        <v>3</v>
      </c>
      <c r="I381" s="239" t="s">
        <v>2</v>
      </c>
      <c r="J381" s="235" t="s">
        <v>1</v>
      </c>
      <c r="K381" s="236" t="s">
        <v>0</v>
      </c>
      <c r="L381"/>
      <c r="M381"/>
      <c r="N381"/>
      <c r="O381"/>
      <c r="P381"/>
      <c r="Q381"/>
      <c r="R381"/>
      <c r="S381"/>
      <c r="T381"/>
      <c r="U381"/>
    </row>
    <row r="382" spans="1:21" s="7" customFormat="1" ht="30.75" customHeight="1" x14ac:dyDescent="0.25">
      <c r="A382"/>
      <c r="B382"/>
      <c r="C382" s="312" t="s">
        <v>4864</v>
      </c>
      <c r="D382" s="13" t="s">
        <v>7988</v>
      </c>
      <c r="E382" s="219" t="s">
        <v>4914</v>
      </c>
      <c r="F382" s="279" t="s">
        <v>4915</v>
      </c>
      <c r="G382" s="273">
        <v>1599</v>
      </c>
      <c r="H382" s="273" t="s">
        <v>18</v>
      </c>
      <c r="I382" s="41" t="s">
        <v>4865</v>
      </c>
      <c r="J382" s="41" t="s">
        <v>14</v>
      </c>
      <c r="K382" s="324" t="s">
        <v>4863</v>
      </c>
      <c r="L382"/>
      <c r="M382"/>
      <c r="N382"/>
      <c r="O382"/>
      <c r="P382"/>
      <c r="Q382"/>
      <c r="R382"/>
      <c r="S382"/>
      <c r="T382"/>
      <c r="U382"/>
    </row>
    <row r="383" spans="1:21" s="7" customFormat="1" ht="30.75" customHeight="1" x14ac:dyDescent="0.25">
      <c r="A383"/>
      <c r="B383"/>
      <c r="C383" s="312" t="s">
        <v>4864</v>
      </c>
      <c r="D383" s="13" t="s">
        <v>7988</v>
      </c>
      <c r="E383" s="219" t="s">
        <v>4920</v>
      </c>
      <c r="F383" s="279" t="s">
        <v>8125</v>
      </c>
      <c r="G383" s="273">
        <v>1126</v>
      </c>
      <c r="H383" s="273" t="s">
        <v>18</v>
      </c>
      <c r="I383" s="41" t="s">
        <v>4865</v>
      </c>
      <c r="J383" s="41" t="s">
        <v>14</v>
      </c>
      <c r="K383" s="324" t="s">
        <v>4863</v>
      </c>
      <c r="L383"/>
      <c r="M383"/>
      <c r="N383"/>
      <c r="O383"/>
      <c r="P383"/>
      <c r="Q383"/>
      <c r="R383"/>
      <c r="S383"/>
      <c r="T383"/>
      <c r="U383"/>
    </row>
    <row r="384" spans="1:21" s="7" customFormat="1" ht="31.5" customHeight="1" x14ac:dyDescent="0.25">
      <c r="A384"/>
      <c r="B384"/>
      <c r="C384" s="312" t="s">
        <v>4864</v>
      </c>
      <c r="D384" s="13" t="s">
        <v>7988</v>
      </c>
      <c r="E384" s="219" t="s">
        <v>4918</v>
      </c>
      <c r="F384" s="279" t="s">
        <v>1510</v>
      </c>
      <c r="G384" s="273">
        <v>827</v>
      </c>
      <c r="H384" s="273" t="s">
        <v>18</v>
      </c>
      <c r="I384" s="41" t="s">
        <v>4865</v>
      </c>
      <c r="J384" s="41" t="s">
        <v>14</v>
      </c>
      <c r="K384" s="324" t="s">
        <v>4863</v>
      </c>
      <c r="L384"/>
      <c r="M384"/>
      <c r="N384"/>
      <c r="O384"/>
      <c r="P384"/>
      <c r="Q384"/>
      <c r="R384"/>
      <c r="S384"/>
      <c r="T384"/>
      <c r="U384"/>
    </row>
    <row r="385" spans="1:21" s="7" customFormat="1" ht="21" customHeight="1" x14ac:dyDescent="0.25">
      <c r="A385"/>
      <c r="B385"/>
      <c r="C385" s="312" t="s">
        <v>4864</v>
      </c>
      <c r="D385" s="13" t="s">
        <v>7988</v>
      </c>
      <c r="E385" s="219" t="s">
        <v>4861</v>
      </c>
      <c r="F385" s="279" t="s">
        <v>4862</v>
      </c>
      <c r="G385" s="273">
        <v>544</v>
      </c>
      <c r="H385" s="273" t="s">
        <v>18</v>
      </c>
      <c r="I385" s="41" t="s">
        <v>4865</v>
      </c>
      <c r="J385" s="41" t="s">
        <v>14</v>
      </c>
      <c r="K385" s="324" t="s">
        <v>4863</v>
      </c>
      <c r="L385"/>
      <c r="M385"/>
      <c r="N385"/>
      <c r="O385"/>
      <c r="P385"/>
      <c r="Q385"/>
      <c r="R385"/>
      <c r="S385"/>
      <c r="T385"/>
      <c r="U385"/>
    </row>
    <row r="386" spans="1:21" s="7" customFormat="1" ht="18" customHeight="1" x14ac:dyDescent="0.25">
      <c r="A386"/>
      <c r="B386"/>
      <c r="C386" s="312" t="s">
        <v>4864</v>
      </c>
      <c r="D386" s="13" t="s">
        <v>7988</v>
      </c>
      <c r="E386" s="219" t="s">
        <v>4919</v>
      </c>
      <c r="F386" s="279" t="s">
        <v>8126</v>
      </c>
      <c r="G386" s="273">
        <v>394</v>
      </c>
      <c r="H386" s="273" t="s">
        <v>18</v>
      </c>
      <c r="I386" s="41" t="s">
        <v>4865</v>
      </c>
      <c r="J386" s="41" t="s">
        <v>14</v>
      </c>
      <c r="K386" s="324" t="s">
        <v>4863</v>
      </c>
      <c r="L386"/>
      <c r="M386"/>
      <c r="N386"/>
      <c r="O386"/>
      <c r="P386"/>
      <c r="Q386"/>
      <c r="R386"/>
      <c r="S386"/>
      <c r="T386"/>
      <c r="U386"/>
    </row>
    <row r="387" spans="1:21" s="7" customFormat="1" ht="31.5" customHeight="1" thickBot="1" x14ac:dyDescent="0.3">
      <c r="A387"/>
      <c r="B387"/>
      <c r="C387" s="312" t="s">
        <v>4864</v>
      </c>
      <c r="D387" s="13" t="s">
        <v>7988</v>
      </c>
      <c r="E387" s="219" t="s">
        <v>4916</v>
      </c>
      <c r="F387" s="279" t="s">
        <v>4917</v>
      </c>
      <c r="G387" s="273">
        <v>382</v>
      </c>
      <c r="H387" s="273" t="s">
        <v>18</v>
      </c>
      <c r="I387" s="41" t="s">
        <v>4865</v>
      </c>
      <c r="J387" s="41" t="s">
        <v>14</v>
      </c>
      <c r="K387" s="324" t="s">
        <v>4863</v>
      </c>
      <c r="L387"/>
      <c r="M387"/>
      <c r="N387"/>
      <c r="O387"/>
      <c r="P387"/>
      <c r="Q387"/>
      <c r="R387"/>
      <c r="S387"/>
      <c r="T387"/>
      <c r="U387"/>
    </row>
    <row r="388" spans="1:21" s="7" customFormat="1" ht="31.5" customHeight="1" x14ac:dyDescent="0.25">
      <c r="A388"/>
      <c r="B388"/>
      <c r="C388" s="338" t="s">
        <v>4864</v>
      </c>
      <c r="D388" s="339" t="s">
        <v>7825</v>
      </c>
      <c r="E388" s="327">
        <f>COUNTA(E382:E387)</f>
        <v>6</v>
      </c>
      <c r="F388" s="340" t="s">
        <v>7826</v>
      </c>
      <c r="G388" s="328">
        <f>SUM(G382:G387)</f>
        <v>4872</v>
      </c>
      <c r="H388" s="329"/>
      <c r="I388" s="330"/>
      <c r="J388" s="330"/>
      <c r="K388" s="331"/>
      <c r="L388"/>
      <c r="M388"/>
      <c r="N388"/>
      <c r="O388"/>
      <c r="P388"/>
      <c r="Q388"/>
      <c r="R388"/>
      <c r="S388"/>
      <c r="T388"/>
      <c r="U388"/>
    </row>
    <row r="389" spans="1:21" s="7" customFormat="1" ht="31.5" customHeight="1" x14ac:dyDescent="0.25">
      <c r="A389"/>
      <c r="B389"/>
      <c r="D389" s="13"/>
      <c r="E389" s="188"/>
      <c r="F389" s="228"/>
      <c r="G389" s="174"/>
      <c r="H389" s="14"/>
      <c r="I389" s="1"/>
      <c r="J389" s="1"/>
      <c r="K389" s="188"/>
      <c r="L389"/>
      <c r="M389"/>
      <c r="N389"/>
      <c r="O389"/>
      <c r="P389"/>
      <c r="Q389"/>
      <c r="R389"/>
      <c r="S389"/>
      <c r="T389"/>
      <c r="U389"/>
    </row>
    <row r="390" spans="1:21" s="7" customFormat="1" ht="31.5" customHeight="1" x14ac:dyDescent="0.25">
      <c r="A390"/>
      <c r="B390"/>
      <c r="D390" s="13"/>
      <c r="E390" s="188"/>
      <c r="F390" s="228"/>
      <c r="G390" s="174"/>
      <c r="H390" s="14"/>
      <c r="I390" s="1"/>
      <c r="J390" s="1"/>
      <c r="K390" s="188"/>
      <c r="L390"/>
      <c r="M390"/>
      <c r="N390"/>
      <c r="O390"/>
      <c r="P390"/>
      <c r="Q390"/>
      <c r="R390"/>
      <c r="S390"/>
      <c r="T390"/>
      <c r="U390"/>
    </row>
    <row r="391" spans="1:21" s="7" customFormat="1" ht="31.5" customHeight="1" x14ac:dyDescent="0.25">
      <c r="A391"/>
      <c r="B391"/>
      <c r="C391" s="235" t="s">
        <v>8</v>
      </c>
      <c r="D391" s="235" t="s">
        <v>7</v>
      </c>
      <c r="E391" s="236" t="s">
        <v>6</v>
      </c>
      <c r="F391" s="235" t="s">
        <v>5</v>
      </c>
      <c r="G391" s="237" t="s">
        <v>4</v>
      </c>
      <c r="H391" s="238" t="s">
        <v>3</v>
      </c>
      <c r="I391" s="239" t="s">
        <v>2</v>
      </c>
      <c r="J391" s="235" t="s">
        <v>1</v>
      </c>
      <c r="K391" s="236" t="s">
        <v>0</v>
      </c>
      <c r="L391"/>
      <c r="M391"/>
      <c r="N391"/>
      <c r="O391"/>
      <c r="P391"/>
      <c r="Q391"/>
      <c r="R391"/>
      <c r="S391"/>
      <c r="T391"/>
      <c r="U391"/>
    </row>
    <row r="392" spans="1:21" s="7" customFormat="1" ht="31.5" customHeight="1" x14ac:dyDescent="0.25">
      <c r="A392"/>
      <c r="B392"/>
      <c r="C392" s="312" t="s">
        <v>4869</v>
      </c>
      <c r="D392" s="13" t="s">
        <v>7988</v>
      </c>
      <c r="E392" s="290" t="s">
        <v>4870</v>
      </c>
      <c r="F392" s="291" t="s">
        <v>4871</v>
      </c>
      <c r="G392" s="292">
        <v>425</v>
      </c>
      <c r="H392" s="273" t="s">
        <v>18</v>
      </c>
      <c r="I392" s="292" t="s">
        <v>19</v>
      </c>
      <c r="J392" s="41" t="s">
        <v>14</v>
      </c>
      <c r="K392" s="324" t="s">
        <v>4863</v>
      </c>
      <c r="L392"/>
      <c r="M392"/>
      <c r="N392"/>
      <c r="O392"/>
      <c r="P392"/>
      <c r="Q392"/>
      <c r="R392"/>
      <c r="S392"/>
      <c r="T392"/>
      <c r="U392"/>
    </row>
    <row r="393" spans="1:21" s="7" customFormat="1" ht="31.5" customHeight="1" x14ac:dyDescent="0.25">
      <c r="A393"/>
      <c r="B393"/>
      <c r="C393" s="312" t="s">
        <v>4869</v>
      </c>
      <c r="D393" s="13" t="s">
        <v>7988</v>
      </c>
      <c r="E393" s="290" t="s">
        <v>4872</v>
      </c>
      <c r="F393" s="291" t="s">
        <v>8127</v>
      </c>
      <c r="G393" s="292">
        <v>600</v>
      </c>
      <c r="H393" s="273" t="s">
        <v>18</v>
      </c>
      <c r="I393" s="292" t="s">
        <v>4865</v>
      </c>
      <c r="J393" s="41" t="s">
        <v>14</v>
      </c>
      <c r="K393" s="324" t="s">
        <v>4863</v>
      </c>
      <c r="L393"/>
      <c r="M393"/>
      <c r="N393"/>
      <c r="O393"/>
      <c r="P393"/>
      <c r="Q393"/>
      <c r="R393"/>
      <c r="S393"/>
      <c r="T393"/>
      <c r="U393"/>
    </row>
    <row r="394" spans="1:21" s="7" customFormat="1" ht="31.5" customHeight="1" x14ac:dyDescent="0.25">
      <c r="A394"/>
      <c r="B394"/>
      <c r="C394" s="312" t="s">
        <v>4869</v>
      </c>
      <c r="D394" s="13" t="s">
        <v>7988</v>
      </c>
      <c r="E394" s="219" t="s">
        <v>4873</v>
      </c>
      <c r="F394" s="279" t="s">
        <v>8128</v>
      </c>
      <c r="G394" s="273">
        <v>445</v>
      </c>
      <c r="H394" s="273" t="s">
        <v>18</v>
      </c>
      <c r="I394" s="41" t="s">
        <v>4865</v>
      </c>
      <c r="J394" s="41" t="s">
        <v>14</v>
      </c>
      <c r="K394" s="324" t="s">
        <v>4863</v>
      </c>
      <c r="L394"/>
      <c r="M394"/>
      <c r="N394"/>
      <c r="O394"/>
      <c r="P394"/>
      <c r="Q394"/>
      <c r="R394"/>
      <c r="S394"/>
      <c r="T394"/>
      <c r="U394"/>
    </row>
    <row r="395" spans="1:21" s="7" customFormat="1" ht="31.5" customHeight="1" x14ac:dyDescent="0.25">
      <c r="A395"/>
      <c r="B395"/>
      <c r="C395" s="312" t="s">
        <v>4869</v>
      </c>
      <c r="D395" s="13" t="s">
        <v>7988</v>
      </c>
      <c r="E395" s="219" t="s">
        <v>4894</v>
      </c>
      <c r="F395" s="279" t="s">
        <v>8129</v>
      </c>
      <c r="G395" s="273">
        <v>805</v>
      </c>
      <c r="H395" s="273" t="s">
        <v>18</v>
      </c>
      <c r="I395" s="41" t="s">
        <v>4865</v>
      </c>
      <c r="J395" s="41" t="s">
        <v>14</v>
      </c>
      <c r="K395" s="324" t="s">
        <v>4863</v>
      </c>
      <c r="L395"/>
      <c r="M395"/>
      <c r="N395"/>
      <c r="O395"/>
      <c r="P395"/>
      <c r="Q395"/>
      <c r="R395"/>
      <c r="S395"/>
      <c r="T395"/>
      <c r="U395"/>
    </row>
    <row r="396" spans="1:21" s="7" customFormat="1" ht="31.5" customHeight="1" x14ac:dyDescent="0.25">
      <c r="A396"/>
      <c r="B396"/>
      <c r="C396" s="312" t="s">
        <v>4869</v>
      </c>
      <c r="D396" s="13" t="s">
        <v>7988</v>
      </c>
      <c r="E396" s="219" t="s">
        <v>4883</v>
      </c>
      <c r="F396" s="279" t="s">
        <v>8130</v>
      </c>
      <c r="G396" s="273">
        <v>953</v>
      </c>
      <c r="H396" s="273" t="s">
        <v>18</v>
      </c>
      <c r="I396" s="41" t="s">
        <v>4865</v>
      </c>
      <c r="J396" s="41" t="s">
        <v>14</v>
      </c>
      <c r="K396" s="324" t="s">
        <v>4863</v>
      </c>
      <c r="L396"/>
      <c r="M396"/>
      <c r="N396"/>
      <c r="O396"/>
      <c r="P396"/>
      <c r="Q396"/>
      <c r="R396"/>
      <c r="S396"/>
      <c r="T396"/>
      <c r="U396"/>
    </row>
    <row r="397" spans="1:21" s="7" customFormat="1" ht="31.5" customHeight="1" thickBot="1" x14ac:dyDescent="0.3">
      <c r="A397"/>
      <c r="B397"/>
      <c r="C397" s="312" t="s">
        <v>4869</v>
      </c>
      <c r="D397" s="13" t="s">
        <v>7988</v>
      </c>
      <c r="E397" s="219" t="s">
        <v>4868</v>
      </c>
      <c r="F397" s="279" t="s">
        <v>4737</v>
      </c>
      <c r="G397" s="273">
        <v>425</v>
      </c>
      <c r="H397" s="273" t="s">
        <v>18</v>
      </c>
      <c r="I397" s="41" t="s">
        <v>4865</v>
      </c>
      <c r="J397" s="41" t="s">
        <v>14</v>
      </c>
      <c r="K397" s="324" t="s">
        <v>4863</v>
      </c>
      <c r="L397"/>
      <c r="M397"/>
      <c r="N397"/>
      <c r="O397"/>
      <c r="P397"/>
      <c r="Q397"/>
      <c r="R397"/>
      <c r="S397"/>
      <c r="T397"/>
      <c r="U397"/>
    </row>
    <row r="398" spans="1:21" s="7" customFormat="1" ht="30.75" customHeight="1" x14ac:dyDescent="0.25">
      <c r="A398"/>
      <c r="B398"/>
      <c r="C398" s="338" t="s">
        <v>4869</v>
      </c>
      <c r="D398" s="339" t="s">
        <v>7825</v>
      </c>
      <c r="E398" s="327">
        <f>COUNTA(E392:E397)</f>
        <v>6</v>
      </c>
      <c r="F398" s="340" t="s">
        <v>7826</v>
      </c>
      <c r="G398" s="328">
        <f>SUM(G392:G397)</f>
        <v>3653</v>
      </c>
      <c r="H398" s="329"/>
      <c r="I398" s="330"/>
      <c r="J398" s="330"/>
      <c r="K398" s="331"/>
      <c r="L398"/>
      <c r="M398"/>
      <c r="N398"/>
      <c r="O398"/>
      <c r="P398"/>
      <c r="Q398"/>
      <c r="R398"/>
      <c r="S398"/>
      <c r="T398"/>
      <c r="U398"/>
    </row>
    <row r="399" spans="1:21" s="7" customFormat="1" ht="30.75" customHeight="1" x14ac:dyDescent="0.25">
      <c r="A399"/>
      <c r="B399"/>
      <c r="D399" s="13"/>
      <c r="E399" s="188"/>
      <c r="F399" s="228"/>
      <c r="G399" s="174"/>
      <c r="H399" s="14"/>
      <c r="I399" s="1"/>
      <c r="J399" s="1"/>
      <c r="K399" s="188"/>
      <c r="L399"/>
      <c r="M399"/>
      <c r="N399"/>
      <c r="O399"/>
      <c r="P399"/>
      <c r="Q399"/>
      <c r="R399"/>
      <c r="S399"/>
      <c r="T399"/>
      <c r="U399"/>
    </row>
    <row r="400" spans="1:21" s="7" customFormat="1" ht="30.75" customHeight="1" x14ac:dyDescent="0.25">
      <c r="A400"/>
      <c r="B400"/>
      <c r="D400" s="13"/>
      <c r="E400" s="188"/>
      <c r="F400" s="228"/>
      <c r="G400" s="174"/>
      <c r="H400" s="14"/>
      <c r="I400" s="1"/>
      <c r="J400" s="1"/>
      <c r="K400" s="188"/>
      <c r="L400"/>
      <c r="M400"/>
      <c r="N400"/>
      <c r="O400"/>
      <c r="P400"/>
      <c r="Q400"/>
      <c r="R400"/>
      <c r="S400"/>
      <c r="T400"/>
      <c r="U400"/>
    </row>
    <row r="401" spans="1:21" s="7" customFormat="1" ht="31.5" customHeight="1" x14ac:dyDescent="0.25">
      <c r="A401"/>
      <c r="B401"/>
      <c r="C401" s="235" t="s">
        <v>8</v>
      </c>
      <c r="D401" s="235" t="s">
        <v>7</v>
      </c>
      <c r="E401" s="236" t="s">
        <v>6</v>
      </c>
      <c r="F401" s="235" t="s">
        <v>5</v>
      </c>
      <c r="G401" s="237" t="s">
        <v>4</v>
      </c>
      <c r="H401" s="238" t="s">
        <v>3</v>
      </c>
      <c r="I401" s="239" t="s">
        <v>2</v>
      </c>
      <c r="J401" s="235" t="s">
        <v>1</v>
      </c>
      <c r="K401" s="236" t="s">
        <v>0</v>
      </c>
      <c r="L401"/>
      <c r="M401"/>
      <c r="N401"/>
      <c r="O401"/>
      <c r="P401"/>
      <c r="Q401"/>
      <c r="R401"/>
      <c r="S401"/>
      <c r="T401"/>
      <c r="U401"/>
    </row>
    <row r="402" spans="1:21" s="7" customFormat="1" ht="21" customHeight="1" x14ac:dyDescent="0.25">
      <c r="A402"/>
      <c r="B402"/>
      <c r="C402" s="312" t="s">
        <v>4897</v>
      </c>
      <c r="D402" s="13" t="s">
        <v>7988</v>
      </c>
      <c r="E402" s="219" t="s">
        <v>4900</v>
      </c>
      <c r="F402" s="279" t="s">
        <v>8131</v>
      </c>
      <c r="G402" s="273">
        <v>1378</v>
      </c>
      <c r="H402" s="273" t="s">
        <v>18</v>
      </c>
      <c r="I402" s="41" t="s">
        <v>19</v>
      </c>
      <c r="J402" s="41" t="s">
        <v>14</v>
      </c>
      <c r="K402" s="324" t="s">
        <v>4863</v>
      </c>
      <c r="L402"/>
      <c r="M402"/>
      <c r="N402"/>
      <c r="O402"/>
      <c r="P402"/>
      <c r="Q402"/>
      <c r="R402"/>
      <c r="S402"/>
      <c r="T402"/>
      <c r="U402"/>
    </row>
    <row r="403" spans="1:21" s="7" customFormat="1" ht="21" customHeight="1" x14ac:dyDescent="0.25">
      <c r="A403"/>
      <c r="B403"/>
      <c r="C403" s="312" t="s">
        <v>4897</v>
      </c>
      <c r="D403" s="13" t="s">
        <v>7988</v>
      </c>
      <c r="E403" s="219" t="s">
        <v>4882</v>
      </c>
      <c r="F403" s="279" t="s">
        <v>8132</v>
      </c>
      <c r="G403" s="273">
        <v>694</v>
      </c>
      <c r="H403" s="273" t="s">
        <v>18</v>
      </c>
      <c r="I403" s="41" t="s">
        <v>4865</v>
      </c>
      <c r="J403" s="41" t="s">
        <v>14</v>
      </c>
      <c r="K403" s="324" t="s">
        <v>4863</v>
      </c>
      <c r="L403"/>
      <c r="M403"/>
      <c r="N403"/>
      <c r="O403"/>
      <c r="P403"/>
      <c r="Q403"/>
      <c r="R403"/>
      <c r="S403"/>
      <c r="T403"/>
      <c r="U403"/>
    </row>
    <row r="404" spans="1:21" s="7" customFormat="1" ht="18" customHeight="1" x14ac:dyDescent="0.25">
      <c r="A404"/>
      <c r="B404"/>
      <c r="C404" s="312" t="s">
        <v>4897</v>
      </c>
      <c r="D404" s="13" t="s">
        <v>7988</v>
      </c>
      <c r="E404" s="219" t="s">
        <v>4898</v>
      </c>
      <c r="F404" s="279" t="s">
        <v>8133</v>
      </c>
      <c r="G404" s="273">
        <v>1154</v>
      </c>
      <c r="H404" s="273" t="s">
        <v>18</v>
      </c>
      <c r="I404" s="41" t="s">
        <v>4899</v>
      </c>
      <c r="J404" s="41" t="s">
        <v>14</v>
      </c>
      <c r="K404" s="324" t="s">
        <v>4863</v>
      </c>
      <c r="L404"/>
      <c r="M404"/>
      <c r="N404"/>
      <c r="O404"/>
      <c r="P404"/>
      <c r="Q404"/>
      <c r="R404"/>
      <c r="S404"/>
      <c r="T404"/>
      <c r="U404"/>
    </row>
    <row r="405" spans="1:21" s="7" customFormat="1" ht="31.5" customHeight="1" thickBot="1" x14ac:dyDescent="0.3">
      <c r="A405"/>
      <c r="B405"/>
      <c r="C405" s="312" t="s">
        <v>4897</v>
      </c>
      <c r="D405" s="13" t="s">
        <v>7988</v>
      </c>
      <c r="E405" s="219" t="s">
        <v>4895</v>
      </c>
      <c r="F405" s="279" t="s">
        <v>4896</v>
      </c>
      <c r="G405" s="273">
        <v>471</v>
      </c>
      <c r="H405" s="273" t="s">
        <v>18</v>
      </c>
      <c r="I405" s="41" t="s">
        <v>4865</v>
      </c>
      <c r="J405" s="41" t="s">
        <v>14</v>
      </c>
      <c r="K405" s="324" t="s">
        <v>4863</v>
      </c>
      <c r="L405"/>
      <c r="M405"/>
      <c r="N405"/>
      <c r="O405"/>
      <c r="P405"/>
      <c r="Q405"/>
      <c r="R405"/>
      <c r="S405"/>
      <c r="T405"/>
      <c r="U405"/>
    </row>
    <row r="406" spans="1:21" s="7" customFormat="1" ht="30.75" customHeight="1" x14ac:dyDescent="0.25">
      <c r="A406"/>
      <c r="B406"/>
      <c r="C406" s="338" t="s">
        <v>4897</v>
      </c>
      <c r="D406" s="339" t="s">
        <v>7825</v>
      </c>
      <c r="E406" s="327">
        <f>COUNTA(E402:E405)</f>
        <v>4</v>
      </c>
      <c r="F406" s="340" t="s">
        <v>7826</v>
      </c>
      <c r="G406" s="328">
        <f>SUM(G402:G405)</f>
        <v>3697</v>
      </c>
      <c r="H406" s="329"/>
      <c r="I406" s="330"/>
      <c r="J406" s="330"/>
      <c r="K406" s="331"/>
      <c r="L406"/>
      <c r="M406"/>
      <c r="N406"/>
      <c r="O406"/>
      <c r="P406"/>
      <c r="Q406"/>
      <c r="R406"/>
      <c r="S406"/>
      <c r="T406"/>
      <c r="U406"/>
    </row>
    <row r="407" spans="1:21" s="7" customFormat="1" ht="30.75" customHeight="1" x14ac:dyDescent="0.25">
      <c r="A407"/>
      <c r="B407"/>
      <c r="D407" s="13"/>
      <c r="E407" s="188"/>
      <c r="F407" s="228"/>
      <c r="G407" s="174"/>
      <c r="H407" s="14"/>
      <c r="I407" s="1"/>
      <c r="J407" s="1"/>
      <c r="K407" s="188"/>
      <c r="L407"/>
      <c r="M407"/>
      <c r="N407"/>
      <c r="O407"/>
      <c r="P407"/>
      <c r="Q407"/>
      <c r="R407"/>
      <c r="S407"/>
      <c r="T407"/>
      <c r="U407"/>
    </row>
    <row r="408" spans="1:21" s="7" customFormat="1" ht="30.75" customHeight="1" x14ac:dyDescent="0.25">
      <c r="A408"/>
      <c r="B408"/>
      <c r="D408" s="13"/>
      <c r="E408" s="188"/>
      <c r="F408" s="228"/>
      <c r="G408" s="174"/>
      <c r="H408" s="14"/>
      <c r="I408" s="1"/>
      <c r="J408" s="1"/>
      <c r="K408" s="188"/>
      <c r="L408"/>
      <c r="M408"/>
      <c r="N408"/>
      <c r="O408"/>
      <c r="P408"/>
      <c r="Q408"/>
      <c r="R408"/>
      <c r="S408"/>
      <c r="T408"/>
      <c r="U408"/>
    </row>
    <row r="409" spans="1:21" s="7" customFormat="1" ht="30.75" customHeight="1" x14ac:dyDescent="0.25">
      <c r="A409"/>
      <c r="B409"/>
      <c r="C409" s="235" t="s">
        <v>8</v>
      </c>
      <c r="D409" s="235" t="s">
        <v>7</v>
      </c>
      <c r="E409" s="236" t="s">
        <v>6</v>
      </c>
      <c r="F409" s="235" t="s">
        <v>5</v>
      </c>
      <c r="G409" s="237" t="s">
        <v>4</v>
      </c>
      <c r="H409" s="238" t="s">
        <v>3</v>
      </c>
      <c r="I409" s="239" t="s">
        <v>2</v>
      </c>
      <c r="J409" s="235" t="s">
        <v>1</v>
      </c>
      <c r="K409" s="236" t="s">
        <v>0</v>
      </c>
      <c r="L409"/>
      <c r="M409"/>
      <c r="N409"/>
      <c r="O409"/>
      <c r="P409"/>
      <c r="Q409"/>
      <c r="R409"/>
      <c r="S409"/>
      <c r="T409"/>
      <c r="U409"/>
    </row>
    <row r="410" spans="1:21" s="7" customFormat="1" ht="30.75" customHeight="1" x14ac:dyDescent="0.25">
      <c r="A410"/>
      <c r="B410"/>
      <c r="C410" s="312" t="s">
        <v>4878</v>
      </c>
      <c r="D410" s="13" t="s">
        <v>7988</v>
      </c>
      <c r="E410" s="219" t="s">
        <v>4921</v>
      </c>
      <c r="F410" s="279" t="s">
        <v>4922</v>
      </c>
      <c r="G410" s="273">
        <v>2748</v>
      </c>
      <c r="H410" s="273" t="s">
        <v>18</v>
      </c>
      <c r="I410" s="41" t="s">
        <v>4865</v>
      </c>
      <c r="J410" s="41" t="s">
        <v>14</v>
      </c>
      <c r="K410" s="324" t="s">
        <v>4863</v>
      </c>
      <c r="L410"/>
      <c r="M410"/>
      <c r="N410"/>
      <c r="O410"/>
      <c r="P410"/>
      <c r="Q410"/>
      <c r="R410"/>
      <c r="S410"/>
      <c r="T410"/>
      <c r="U410"/>
    </row>
    <row r="411" spans="1:21" s="7" customFormat="1" ht="18" customHeight="1" x14ac:dyDescent="0.25">
      <c r="A411"/>
      <c r="B411"/>
      <c r="C411" s="312" t="s">
        <v>4878</v>
      </c>
      <c r="D411" s="13" t="s">
        <v>7988</v>
      </c>
      <c r="E411" s="219" t="s">
        <v>4876</v>
      </c>
      <c r="F411" s="279" t="s">
        <v>4877</v>
      </c>
      <c r="G411" s="273">
        <v>592</v>
      </c>
      <c r="H411" s="273" t="s">
        <v>18</v>
      </c>
      <c r="I411" s="41" t="s">
        <v>4865</v>
      </c>
      <c r="J411" s="41" t="s">
        <v>14</v>
      </c>
      <c r="K411" s="324" t="s">
        <v>4863</v>
      </c>
      <c r="L411"/>
      <c r="M411"/>
      <c r="N411"/>
      <c r="O411"/>
      <c r="P411"/>
      <c r="Q411"/>
      <c r="R411"/>
      <c r="S411"/>
      <c r="T411"/>
      <c r="U411"/>
    </row>
    <row r="412" spans="1:21" s="7" customFormat="1" ht="31.5" customHeight="1" thickBot="1" x14ac:dyDescent="0.3">
      <c r="A412"/>
      <c r="B412"/>
      <c r="C412" s="312" t="s">
        <v>4878</v>
      </c>
      <c r="D412" s="13" t="s">
        <v>7988</v>
      </c>
      <c r="E412" s="219" t="s">
        <v>4923</v>
      </c>
      <c r="F412" s="279" t="s">
        <v>4924</v>
      </c>
      <c r="G412" s="273">
        <v>702</v>
      </c>
      <c r="H412" s="273" t="s">
        <v>18</v>
      </c>
      <c r="I412" s="41" t="s">
        <v>4865</v>
      </c>
      <c r="J412" s="41" t="s">
        <v>14</v>
      </c>
      <c r="K412" s="324" t="s">
        <v>4863</v>
      </c>
      <c r="L412"/>
      <c r="M412"/>
      <c r="N412"/>
      <c r="O412"/>
      <c r="P412"/>
      <c r="Q412"/>
      <c r="R412"/>
      <c r="S412"/>
      <c r="T412"/>
      <c r="U412"/>
    </row>
    <row r="413" spans="1:21" s="7" customFormat="1" ht="30.75" customHeight="1" x14ac:dyDescent="0.25">
      <c r="A413"/>
      <c r="B413"/>
      <c r="C413" s="338" t="s">
        <v>4878</v>
      </c>
      <c r="D413" s="339" t="s">
        <v>7825</v>
      </c>
      <c r="E413" s="327">
        <f>COUNTA(E410:E412)</f>
        <v>3</v>
      </c>
      <c r="F413" s="340" t="s">
        <v>7826</v>
      </c>
      <c r="G413" s="328">
        <v>4042</v>
      </c>
      <c r="H413" s="329"/>
      <c r="I413" s="330"/>
      <c r="J413" s="330"/>
      <c r="K413" s="331"/>
      <c r="L413"/>
      <c r="M413"/>
      <c r="N413"/>
      <c r="O413"/>
      <c r="P413"/>
      <c r="Q413"/>
      <c r="R413"/>
      <c r="S413"/>
      <c r="T413"/>
      <c r="U413"/>
    </row>
    <row r="414" spans="1:21" s="7" customFormat="1" ht="30.75" customHeight="1" x14ac:dyDescent="0.25">
      <c r="A414"/>
      <c r="B414"/>
      <c r="D414" s="13"/>
      <c r="E414" s="188"/>
      <c r="F414" s="228"/>
      <c r="G414" s="174"/>
      <c r="H414" s="14"/>
      <c r="I414" s="1"/>
      <c r="J414" s="1"/>
      <c r="K414" s="188"/>
      <c r="L414"/>
      <c r="M414"/>
      <c r="N414"/>
      <c r="O414"/>
      <c r="P414"/>
      <c r="Q414"/>
      <c r="R414"/>
      <c r="S414"/>
      <c r="T414"/>
      <c r="U414"/>
    </row>
    <row r="415" spans="1:21" s="7" customFormat="1" ht="30.75" customHeight="1" x14ac:dyDescent="0.25">
      <c r="A415"/>
      <c r="B415"/>
      <c r="D415" s="13"/>
      <c r="E415" s="188"/>
      <c r="F415" s="228"/>
      <c r="G415" s="174"/>
      <c r="H415" s="14"/>
      <c r="I415" s="1"/>
      <c r="J415" s="1"/>
      <c r="K415" s="188"/>
      <c r="L415"/>
      <c r="M415"/>
      <c r="N415"/>
      <c r="O415"/>
      <c r="P415"/>
      <c r="Q415"/>
      <c r="R415"/>
      <c r="S415"/>
      <c r="T415"/>
      <c r="U415"/>
    </row>
    <row r="416" spans="1:21" s="7" customFormat="1" ht="30.75" customHeight="1" x14ac:dyDescent="0.25">
      <c r="A416"/>
      <c r="B416"/>
      <c r="C416" s="235" t="s">
        <v>8</v>
      </c>
      <c r="D416" s="235" t="s">
        <v>7</v>
      </c>
      <c r="E416" s="236" t="s">
        <v>6</v>
      </c>
      <c r="F416" s="235" t="s">
        <v>5</v>
      </c>
      <c r="G416" s="237" t="s">
        <v>4</v>
      </c>
      <c r="H416" s="238" t="s">
        <v>3</v>
      </c>
      <c r="I416" s="239" t="s">
        <v>2</v>
      </c>
      <c r="J416" s="235" t="s">
        <v>1</v>
      </c>
      <c r="K416" s="236" t="s">
        <v>0</v>
      </c>
      <c r="L416"/>
      <c r="M416"/>
      <c r="N416"/>
      <c r="O416"/>
      <c r="P416"/>
      <c r="Q416"/>
      <c r="R416"/>
      <c r="S416"/>
      <c r="T416"/>
      <c r="U416"/>
    </row>
    <row r="417" spans="1:21" s="7" customFormat="1" ht="30.75" customHeight="1" x14ac:dyDescent="0.25">
      <c r="A417"/>
      <c r="B417"/>
      <c r="C417" s="312" t="s">
        <v>4934</v>
      </c>
      <c r="D417" s="13" t="s">
        <v>7988</v>
      </c>
      <c r="E417" s="219" t="s">
        <v>4935</v>
      </c>
      <c r="F417" s="279" t="s">
        <v>4936</v>
      </c>
      <c r="G417" s="41">
        <v>2196</v>
      </c>
      <c r="H417" s="273" t="s">
        <v>18</v>
      </c>
      <c r="I417" s="41" t="s">
        <v>19</v>
      </c>
      <c r="J417" s="41" t="s">
        <v>14</v>
      </c>
      <c r="K417" s="324" t="s">
        <v>4933</v>
      </c>
      <c r="L417"/>
      <c r="M417"/>
      <c r="N417"/>
      <c r="O417"/>
      <c r="P417"/>
      <c r="Q417"/>
      <c r="R417"/>
      <c r="S417"/>
      <c r="T417"/>
      <c r="U417"/>
    </row>
    <row r="418" spans="1:21" s="7" customFormat="1" ht="30.75" customHeight="1" x14ac:dyDescent="0.25">
      <c r="A418"/>
      <c r="B418"/>
      <c r="C418" s="312" t="s">
        <v>4934</v>
      </c>
      <c r="D418" s="13" t="s">
        <v>7988</v>
      </c>
      <c r="E418" s="219" t="s">
        <v>4954</v>
      </c>
      <c r="F418" s="279" t="s">
        <v>8134</v>
      </c>
      <c r="G418" s="273">
        <v>1805</v>
      </c>
      <c r="H418" s="273" t="s">
        <v>18</v>
      </c>
      <c r="I418" s="41" t="s">
        <v>19</v>
      </c>
      <c r="J418" s="41" t="s">
        <v>14</v>
      </c>
      <c r="K418" s="324" t="s">
        <v>4933</v>
      </c>
      <c r="L418"/>
      <c r="M418"/>
      <c r="N418"/>
      <c r="O418"/>
      <c r="P418"/>
      <c r="Q418"/>
      <c r="R418"/>
      <c r="S418"/>
      <c r="T418"/>
      <c r="U418"/>
    </row>
    <row r="419" spans="1:21" s="7" customFormat="1" ht="30.75" customHeight="1" x14ac:dyDescent="0.25">
      <c r="A419"/>
      <c r="B419"/>
      <c r="C419" s="312" t="s">
        <v>4934</v>
      </c>
      <c r="D419" s="13" t="s">
        <v>7988</v>
      </c>
      <c r="E419" s="219" t="s">
        <v>4953</v>
      </c>
      <c r="F419" s="279" t="s">
        <v>8135</v>
      </c>
      <c r="G419" s="273">
        <v>1378</v>
      </c>
      <c r="H419" s="273" t="s">
        <v>18</v>
      </c>
      <c r="I419" s="41" t="s">
        <v>19</v>
      </c>
      <c r="J419" s="41" t="s">
        <v>14</v>
      </c>
      <c r="K419" s="324" t="s">
        <v>4933</v>
      </c>
      <c r="L419"/>
      <c r="M419"/>
      <c r="N419"/>
      <c r="O419"/>
      <c r="P419"/>
      <c r="Q419"/>
      <c r="R419"/>
      <c r="S419"/>
      <c r="T419"/>
      <c r="U419"/>
    </row>
    <row r="420" spans="1:21" s="7" customFormat="1" ht="30.75" customHeight="1" x14ac:dyDescent="0.25">
      <c r="A420"/>
      <c r="B420"/>
      <c r="C420" s="312" t="s">
        <v>4430</v>
      </c>
      <c r="D420" s="13" t="s">
        <v>7988</v>
      </c>
      <c r="E420" s="219" t="s">
        <v>4932</v>
      </c>
      <c r="F420" s="279" t="s">
        <v>8136</v>
      </c>
      <c r="G420" s="273">
        <v>1203</v>
      </c>
      <c r="H420" s="273" t="s">
        <v>7982</v>
      </c>
      <c r="I420" s="41" t="s">
        <v>4427</v>
      </c>
      <c r="J420" s="41">
        <v>10</v>
      </c>
      <c r="K420" s="324">
        <v>1001</v>
      </c>
      <c r="L420"/>
      <c r="M420"/>
      <c r="N420"/>
      <c r="O420"/>
      <c r="P420"/>
      <c r="Q420"/>
      <c r="R420"/>
      <c r="S420"/>
      <c r="T420"/>
      <c r="U420"/>
    </row>
    <row r="421" spans="1:21" s="7" customFormat="1" ht="31.5" customHeight="1" x14ac:dyDescent="0.25">
      <c r="A421"/>
      <c r="B421"/>
      <c r="C421" s="312" t="s">
        <v>4934</v>
      </c>
      <c r="D421" s="13" t="s">
        <v>7988</v>
      </c>
      <c r="E421" s="219" t="s">
        <v>4958</v>
      </c>
      <c r="F421" s="279" t="s">
        <v>8137</v>
      </c>
      <c r="G421" s="273">
        <v>766</v>
      </c>
      <c r="H421" s="273" t="s">
        <v>18</v>
      </c>
      <c r="I421" s="41" t="s">
        <v>19</v>
      </c>
      <c r="J421" s="41" t="s">
        <v>14</v>
      </c>
      <c r="K421" s="324" t="s">
        <v>4933</v>
      </c>
      <c r="L421"/>
      <c r="M421"/>
      <c r="N421"/>
      <c r="O421"/>
      <c r="P421"/>
      <c r="Q421"/>
      <c r="R421"/>
      <c r="S421"/>
      <c r="T421"/>
      <c r="U421"/>
    </row>
    <row r="422" spans="1:21" s="7" customFormat="1" ht="21" customHeight="1" x14ac:dyDescent="0.25">
      <c r="A422"/>
      <c r="B422"/>
      <c r="C422" s="312" t="s">
        <v>4934</v>
      </c>
      <c r="D422" s="13" t="s">
        <v>7988</v>
      </c>
      <c r="E422" s="219" t="s">
        <v>4939</v>
      </c>
      <c r="F422" s="279" t="s">
        <v>4936</v>
      </c>
      <c r="G422" s="273">
        <v>2960</v>
      </c>
      <c r="H422" s="273" t="s">
        <v>18</v>
      </c>
      <c r="I422" s="41" t="s">
        <v>19</v>
      </c>
      <c r="J422" s="41" t="s">
        <v>14</v>
      </c>
      <c r="K422" s="324" t="s">
        <v>4933</v>
      </c>
      <c r="L422"/>
      <c r="M422"/>
      <c r="N422"/>
      <c r="O422"/>
      <c r="P422"/>
      <c r="Q422"/>
      <c r="R422"/>
      <c r="S422"/>
      <c r="T422"/>
      <c r="U422"/>
    </row>
    <row r="423" spans="1:21" s="7" customFormat="1" ht="18" customHeight="1" x14ac:dyDescent="0.25">
      <c r="A423"/>
      <c r="B423"/>
      <c r="C423" s="332" t="s">
        <v>4934</v>
      </c>
      <c r="D423" s="42" t="s">
        <v>7988</v>
      </c>
      <c r="E423" s="343" t="s">
        <v>4957</v>
      </c>
      <c r="F423" s="335" t="s">
        <v>8138</v>
      </c>
      <c r="G423" s="335">
        <v>823</v>
      </c>
      <c r="H423" s="333" t="s">
        <v>18</v>
      </c>
      <c r="I423" s="333" t="s">
        <v>19</v>
      </c>
      <c r="J423" s="335" t="s">
        <v>14</v>
      </c>
      <c r="K423" s="336" t="s">
        <v>4933</v>
      </c>
      <c r="L423"/>
      <c r="M423"/>
      <c r="N423"/>
      <c r="O423"/>
      <c r="P423"/>
      <c r="Q423"/>
      <c r="R423"/>
      <c r="S423"/>
      <c r="T423"/>
      <c r="U423"/>
    </row>
    <row r="424" spans="1:21" s="7" customFormat="1" ht="31.5" customHeight="1" thickBot="1" x14ac:dyDescent="0.3">
      <c r="A424"/>
      <c r="B424"/>
      <c r="C424" s="312" t="s">
        <v>4934</v>
      </c>
      <c r="D424" s="13" t="s">
        <v>7988</v>
      </c>
      <c r="E424" s="219" t="s">
        <v>4955</v>
      </c>
      <c r="F424" s="279" t="s">
        <v>4956</v>
      </c>
      <c r="G424" s="273">
        <v>879</v>
      </c>
      <c r="H424" s="273" t="s">
        <v>18</v>
      </c>
      <c r="I424" s="41" t="s">
        <v>19</v>
      </c>
      <c r="J424" s="41" t="s">
        <v>14</v>
      </c>
      <c r="K424" s="324" t="s">
        <v>4933</v>
      </c>
      <c r="L424"/>
      <c r="M424"/>
      <c r="N424"/>
      <c r="O424"/>
      <c r="P424"/>
      <c r="Q424"/>
      <c r="R424"/>
      <c r="S424"/>
      <c r="T424"/>
      <c r="U424"/>
    </row>
    <row r="425" spans="1:21" s="7" customFormat="1" ht="30.75" customHeight="1" x14ac:dyDescent="0.25">
      <c r="A425"/>
      <c r="B425"/>
      <c r="C425" s="338" t="s">
        <v>4934</v>
      </c>
      <c r="D425" s="339" t="s">
        <v>7825</v>
      </c>
      <c r="E425" s="327">
        <f>COUNTA(E417:E424)</f>
        <v>8</v>
      </c>
      <c r="F425" s="340" t="s">
        <v>7826</v>
      </c>
      <c r="G425" s="328">
        <f>SUM(G417:G424)</f>
        <v>12010</v>
      </c>
      <c r="H425" s="329"/>
      <c r="I425" s="330"/>
      <c r="J425" s="330"/>
      <c r="K425" s="331"/>
      <c r="L425"/>
      <c r="M425"/>
      <c r="N425"/>
      <c r="O425"/>
      <c r="P425"/>
      <c r="Q425"/>
      <c r="R425"/>
      <c r="S425"/>
      <c r="T425"/>
      <c r="U425"/>
    </row>
    <row r="426" spans="1:21" s="7" customFormat="1" ht="30.75" customHeight="1" x14ac:dyDescent="0.25">
      <c r="A426"/>
      <c r="B426"/>
      <c r="D426" s="13"/>
      <c r="E426" s="188"/>
      <c r="F426" s="228"/>
      <c r="G426" s="174"/>
      <c r="H426" s="14"/>
      <c r="I426" s="1"/>
      <c r="J426" s="1"/>
      <c r="K426" s="188"/>
      <c r="L426"/>
      <c r="M426"/>
      <c r="N426"/>
      <c r="O426"/>
      <c r="P426"/>
      <c r="Q426"/>
      <c r="R426"/>
      <c r="S426"/>
      <c r="T426"/>
      <c r="U426"/>
    </row>
    <row r="427" spans="1:21" s="7" customFormat="1" ht="30.75" customHeight="1" x14ac:dyDescent="0.25">
      <c r="A427"/>
      <c r="B427"/>
      <c r="D427" s="13"/>
      <c r="E427" s="188"/>
      <c r="F427" s="228"/>
      <c r="G427" s="174"/>
      <c r="H427" s="14"/>
      <c r="I427" s="1"/>
      <c r="J427" s="1"/>
      <c r="K427" s="188"/>
      <c r="L427"/>
      <c r="M427"/>
      <c r="N427"/>
      <c r="O427"/>
      <c r="P427"/>
      <c r="Q427"/>
      <c r="R427"/>
      <c r="S427"/>
      <c r="T427"/>
      <c r="U427"/>
    </row>
    <row r="428" spans="1:21" s="7" customFormat="1" ht="30.75" customHeight="1" x14ac:dyDescent="0.25">
      <c r="A428"/>
      <c r="B428"/>
      <c r="C428" s="235" t="s">
        <v>8</v>
      </c>
      <c r="D428" s="235" t="s">
        <v>7</v>
      </c>
      <c r="E428" s="236" t="s">
        <v>6</v>
      </c>
      <c r="F428" s="235" t="s">
        <v>5</v>
      </c>
      <c r="G428" s="237" t="s">
        <v>4</v>
      </c>
      <c r="H428" s="238" t="s">
        <v>3</v>
      </c>
      <c r="I428" s="239" t="s">
        <v>2</v>
      </c>
      <c r="J428" s="235" t="s">
        <v>1</v>
      </c>
      <c r="K428" s="236" t="s">
        <v>0</v>
      </c>
      <c r="L428"/>
      <c r="M428"/>
      <c r="N428"/>
      <c r="O428"/>
      <c r="P428"/>
      <c r="Q428"/>
      <c r="R428"/>
      <c r="S428"/>
      <c r="T428"/>
      <c r="U428"/>
    </row>
    <row r="429" spans="1:21" s="7" customFormat="1" ht="30.75" customHeight="1" x14ac:dyDescent="0.25">
      <c r="A429"/>
      <c r="B429"/>
      <c r="C429" s="312" t="s">
        <v>4993</v>
      </c>
      <c r="D429" s="13" t="s">
        <v>7988</v>
      </c>
      <c r="E429" s="219" t="s">
        <v>4998</v>
      </c>
      <c r="F429" s="279" t="s">
        <v>4999</v>
      </c>
      <c r="G429" s="273">
        <v>2290</v>
      </c>
      <c r="H429" s="273" t="s">
        <v>18</v>
      </c>
      <c r="I429" s="41" t="s">
        <v>19</v>
      </c>
      <c r="J429" s="41" t="s">
        <v>14</v>
      </c>
      <c r="K429" s="324" t="s">
        <v>4933</v>
      </c>
      <c r="L429"/>
      <c r="M429"/>
      <c r="N429"/>
      <c r="O429"/>
      <c r="P429"/>
      <c r="Q429"/>
      <c r="R429"/>
      <c r="S429"/>
      <c r="T429"/>
      <c r="U429"/>
    </row>
    <row r="430" spans="1:21" s="7" customFormat="1" ht="30.75" customHeight="1" x14ac:dyDescent="0.25">
      <c r="A430"/>
      <c r="B430"/>
      <c r="C430" s="312" t="s">
        <v>4993</v>
      </c>
      <c r="D430" s="13" t="s">
        <v>7988</v>
      </c>
      <c r="E430" s="219" t="s">
        <v>4995</v>
      </c>
      <c r="F430" s="279" t="s">
        <v>8139</v>
      </c>
      <c r="G430" s="273">
        <v>1737</v>
      </c>
      <c r="H430" s="273" t="s">
        <v>18</v>
      </c>
      <c r="I430" s="41" t="s">
        <v>19</v>
      </c>
      <c r="J430" s="41" t="s">
        <v>14</v>
      </c>
      <c r="K430" s="324" t="s">
        <v>4933</v>
      </c>
      <c r="L430"/>
      <c r="M430"/>
      <c r="N430"/>
      <c r="O430"/>
      <c r="P430"/>
      <c r="Q430"/>
      <c r="R430"/>
      <c r="S430"/>
      <c r="T430"/>
      <c r="U430"/>
    </row>
    <row r="431" spans="1:21" s="7" customFormat="1" ht="31.5" customHeight="1" x14ac:dyDescent="0.25">
      <c r="A431"/>
      <c r="B431"/>
      <c r="C431" s="312" t="s">
        <v>4993</v>
      </c>
      <c r="D431" s="13" t="s">
        <v>7988</v>
      </c>
      <c r="E431" s="219" t="s">
        <v>4994</v>
      </c>
      <c r="F431" s="279" t="s">
        <v>113</v>
      </c>
      <c r="G431" s="273">
        <v>1381</v>
      </c>
      <c r="H431" s="273" t="s">
        <v>18</v>
      </c>
      <c r="I431" s="41" t="s">
        <v>19</v>
      </c>
      <c r="J431" s="41" t="s">
        <v>14</v>
      </c>
      <c r="K431" s="324" t="s">
        <v>4933</v>
      </c>
      <c r="L431"/>
      <c r="M431"/>
      <c r="N431"/>
      <c r="O431"/>
      <c r="P431"/>
      <c r="Q431"/>
      <c r="R431"/>
      <c r="S431"/>
      <c r="T431"/>
      <c r="U431"/>
    </row>
    <row r="432" spans="1:21" s="7" customFormat="1" ht="21" customHeight="1" x14ac:dyDescent="0.25">
      <c r="A432"/>
      <c r="B432"/>
      <c r="C432" s="312" t="s">
        <v>4993</v>
      </c>
      <c r="D432" s="13" t="s">
        <v>7988</v>
      </c>
      <c r="E432" s="219" t="s">
        <v>5000</v>
      </c>
      <c r="F432" s="279" t="s">
        <v>5001</v>
      </c>
      <c r="G432" s="273">
        <v>831</v>
      </c>
      <c r="H432" s="273" t="s">
        <v>18</v>
      </c>
      <c r="I432" s="41" t="s">
        <v>19</v>
      </c>
      <c r="J432" s="41" t="s">
        <v>14</v>
      </c>
      <c r="K432" s="324" t="s">
        <v>4933</v>
      </c>
      <c r="L432"/>
      <c r="M432"/>
      <c r="N432"/>
      <c r="O432"/>
      <c r="P432"/>
      <c r="Q432"/>
      <c r="R432"/>
      <c r="S432"/>
      <c r="T432"/>
      <c r="U432"/>
    </row>
    <row r="433" spans="1:21" s="7" customFormat="1" ht="18" customHeight="1" x14ac:dyDescent="0.25">
      <c r="A433"/>
      <c r="B433"/>
      <c r="C433" s="312" t="s">
        <v>4993</v>
      </c>
      <c r="D433" s="13" t="s">
        <v>7988</v>
      </c>
      <c r="E433" s="219" t="s">
        <v>5002</v>
      </c>
      <c r="F433" s="279" t="s">
        <v>5003</v>
      </c>
      <c r="G433" s="273">
        <v>785</v>
      </c>
      <c r="H433" s="273" t="s">
        <v>18</v>
      </c>
      <c r="I433" s="41" t="s">
        <v>19</v>
      </c>
      <c r="J433" s="41" t="s">
        <v>14</v>
      </c>
      <c r="K433" s="324" t="s">
        <v>4933</v>
      </c>
      <c r="L433"/>
      <c r="M433"/>
      <c r="N433"/>
      <c r="O433"/>
      <c r="P433"/>
      <c r="Q433"/>
      <c r="R433"/>
      <c r="S433"/>
      <c r="T433"/>
      <c r="U433"/>
    </row>
    <row r="434" spans="1:21" s="7" customFormat="1" ht="31.5" customHeight="1" x14ac:dyDescent="0.25">
      <c r="A434"/>
      <c r="B434"/>
      <c r="C434" s="312" t="s">
        <v>4993</v>
      </c>
      <c r="D434" s="13" t="s">
        <v>7988</v>
      </c>
      <c r="E434" s="219" t="s">
        <v>4996</v>
      </c>
      <c r="F434" s="279" t="s">
        <v>4997</v>
      </c>
      <c r="G434" s="273">
        <v>508</v>
      </c>
      <c r="H434" s="273" t="s">
        <v>18</v>
      </c>
      <c r="I434" s="41" t="s">
        <v>19</v>
      </c>
      <c r="J434" s="41" t="s">
        <v>14</v>
      </c>
      <c r="K434" s="324" t="s">
        <v>4933</v>
      </c>
      <c r="L434"/>
      <c r="M434"/>
      <c r="N434"/>
      <c r="O434"/>
      <c r="P434"/>
      <c r="Q434"/>
      <c r="R434"/>
      <c r="S434"/>
      <c r="T434"/>
      <c r="U434"/>
    </row>
    <row r="435" spans="1:21" s="7" customFormat="1" ht="30.75" customHeight="1" thickBot="1" x14ac:dyDescent="0.3">
      <c r="A435"/>
      <c r="B435"/>
      <c r="C435" s="312" t="s">
        <v>4993</v>
      </c>
      <c r="D435" s="13" t="s">
        <v>7988</v>
      </c>
      <c r="E435" s="219" t="s">
        <v>4991</v>
      </c>
      <c r="F435" s="279" t="s">
        <v>4992</v>
      </c>
      <c r="G435" s="273">
        <v>68</v>
      </c>
      <c r="H435" s="273" t="s">
        <v>18</v>
      </c>
      <c r="I435" s="41" t="s">
        <v>19</v>
      </c>
      <c r="J435" s="41" t="s">
        <v>14</v>
      </c>
      <c r="K435" s="324" t="s">
        <v>4933</v>
      </c>
      <c r="L435"/>
      <c r="M435"/>
      <c r="N435"/>
      <c r="O435"/>
      <c r="P435"/>
      <c r="Q435"/>
      <c r="R435"/>
      <c r="S435"/>
      <c r="T435"/>
      <c r="U435"/>
    </row>
    <row r="436" spans="1:21" s="7" customFormat="1" ht="30.75" customHeight="1" x14ac:dyDescent="0.25">
      <c r="A436"/>
      <c r="B436"/>
      <c r="C436" s="338" t="s">
        <v>4993</v>
      </c>
      <c r="D436" s="339" t="s">
        <v>7825</v>
      </c>
      <c r="E436" s="327">
        <f>COUNTA(E429:E435)</f>
        <v>7</v>
      </c>
      <c r="F436" s="340" t="s">
        <v>7826</v>
      </c>
      <c r="G436" s="328">
        <f>SUM(G429:G435)</f>
        <v>7600</v>
      </c>
      <c r="H436" s="329"/>
      <c r="I436" s="330"/>
      <c r="J436" s="330"/>
      <c r="K436" s="331"/>
      <c r="L436"/>
      <c r="M436"/>
      <c r="N436"/>
      <c r="O436"/>
      <c r="P436"/>
      <c r="Q436"/>
      <c r="R436"/>
      <c r="S436"/>
      <c r="T436"/>
      <c r="U436"/>
    </row>
    <row r="437" spans="1:21" s="7" customFormat="1" ht="30.75" customHeight="1" x14ac:dyDescent="0.25">
      <c r="A437"/>
      <c r="B437"/>
      <c r="D437" s="13"/>
      <c r="E437" s="188"/>
      <c r="F437" s="228"/>
      <c r="G437" s="174"/>
      <c r="H437" s="14"/>
      <c r="I437" s="1"/>
      <c r="J437" s="1"/>
      <c r="K437" s="188"/>
      <c r="L437"/>
      <c r="M437"/>
      <c r="N437"/>
      <c r="O437"/>
      <c r="P437"/>
      <c r="Q437"/>
      <c r="R437"/>
      <c r="S437"/>
      <c r="T437"/>
      <c r="U437"/>
    </row>
    <row r="438" spans="1:21" s="7" customFormat="1" ht="30.75" customHeight="1" x14ac:dyDescent="0.25">
      <c r="A438"/>
      <c r="B438"/>
      <c r="D438" s="13"/>
      <c r="E438" s="188"/>
      <c r="F438" s="228"/>
      <c r="G438" s="174"/>
      <c r="H438" s="14"/>
      <c r="I438" s="1"/>
      <c r="J438" s="1"/>
      <c r="K438" s="188"/>
      <c r="L438"/>
      <c r="M438"/>
      <c r="N438"/>
      <c r="O438"/>
      <c r="P438"/>
      <c r="Q438"/>
      <c r="R438"/>
      <c r="S438"/>
      <c r="T438"/>
      <c r="U438"/>
    </row>
    <row r="439" spans="1:21" s="7" customFormat="1" ht="30.75" customHeight="1" x14ac:dyDescent="0.25">
      <c r="A439"/>
      <c r="B439"/>
      <c r="C439" s="235" t="s">
        <v>8</v>
      </c>
      <c r="D439" s="235" t="s">
        <v>7</v>
      </c>
      <c r="E439" s="236" t="s">
        <v>6</v>
      </c>
      <c r="F439" s="235" t="s">
        <v>5</v>
      </c>
      <c r="G439" s="237" t="s">
        <v>4</v>
      </c>
      <c r="H439" s="238" t="s">
        <v>3</v>
      </c>
      <c r="I439" s="239" t="s">
        <v>2</v>
      </c>
      <c r="J439" s="235" t="s">
        <v>1</v>
      </c>
      <c r="K439" s="236" t="s">
        <v>0</v>
      </c>
      <c r="L439"/>
      <c r="M439"/>
      <c r="N439"/>
      <c r="O439"/>
      <c r="P439"/>
      <c r="Q439"/>
      <c r="R439"/>
      <c r="S439"/>
      <c r="T439"/>
      <c r="U439"/>
    </row>
    <row r="440" spans="1:21" s="7" customFormat="1" ht="30.75" customHeight="1" x14ac:dyDescent="0.25">
      <c r="A440"/>
      <c r="B440"/>
      <c r="C440" s="312" t="s">
        <v>4944</v>
      </c>
      <c r="D440" s="13" t="s">
        <v>7988</v>
      </c>
      <c r="E440" s="219" t="s">
        <v>4951</v>
      </c>
      <c r="F440" s="279" t="s">
        <v>4952</v>
      </c>
      <c r="G440" s="273">
        <v>1579</v>
      </c>
      <c r="H440" s="273" t="s">
        <v>18</v>
      </c>
      <c r="I440" s="41" t="s">
        <v>19</v>
      </c>
      <c r="J440" s="41" t="s">
        <v>14</v>
      </c>
      <c r="K440" s="324" t="s">
        <v>4933</v>
      </c>
      <c r="L440"/>
      <c r="M440"/>
      <c r="N440"/>
      <c r="O440"/>
      <c r="P440"/>
      <c r="Q440"/>
      <c r="R440"/>
      <c r="S440"/>
      <c r="T440"/>
      <c r="U440"/>
    </row>
    <row r="441" spans="1:21" s="7" customFormat="1" ht="31.5" customHeight="1" x14ac:dyDescent="0.25">
      <c r="A441"/>
      <c r="B441"/>
      <c r="C441" s="312" t="s">
        <v>4944</v>
      </c>
      <c r="D441" s="13" t="s">
        <v>7988</v>
      </c>
      <c r="E441" s="219" t="s">
        <v>4945</v>
      </c>
      <c r="F441" s="279" t="s">
        <v>1569</v>
      </c>
      <c r="G441" s="273">
        <v>1353</v>
      </c>
      <c r="H441" s="273" t="s">
        <v>18</v>
      </c>
      <c r="I441" s="41" t="s">
        <v>19</v>
      </c>
      <c r="J441" s="41" t="s">
        <v>14</v>
      </c>
      <c r="K441" s="324" t="s">
        <v>4933</v>
      </c>
      <c r="L441"/>
      <c r="M441"/>
      <c r="N441"/>
      <c r="O441"/>
      <c r="P441"/>
      <c r="Q441"/>
      <c r="R441"/>
      <c r="S441"/>
      <c r="T441"/>
      <c r="U441"/>
    </row>
    <row r="442" spans="1:21" s="7" customFormat="1" ht="21" customHeight="1" x14ac:dyDescent="0.25">
      <c r="A442"/>
      <c r="B442"/>
      <c r="C442" s="312" t="s">
        <v>4944</v>
      </c>
      <c r="D442" s="13" t="s">
        <v>7988</v>
      </c>
      <c r="E442" s="219" t="s">
        <v>4946</v>
      </c>
      <c r="F442" s="279" t="s">
        <v>8140</v>
      </c>
      <c r="G442" s="273">
        <v>1015</v>
      </c>
      <c r="H442" s="273" t="s">
        <v>18</v>
      </c>
      <c r="I442" s="41" t="s">
        <v>19</v>
      </c>
      <c r="J442" s="41" t="s">
        <v>14</v>
      </c>
      <c r="K442" s="324" t="s">
        <v>4933</v>
      </c>
      <c r="L442"/>
      <c r="M442"/>
      <c r="N442"/>
      <c r="O442"/>
      <c r="P442"/>
      <c r="Q442"/>
      <c r="R442"/>
      <c r="S442"/>
      <c r="T442"/>
      <c r="U442"/>
    </row>
    <row r="443" spans="1:21" s="7" customFormat="1" ht="21" customHeight="1" x14ac:dyDescent="0.25">
      <c r="A443"/>
      <c r="B443"/>
      <c r="C443" s="312" t="s">
        <v>4944</v>
      </c>
      <c r="D443" s="13" t="s">
        <v>7988</v>
      </c>
      <c r="E443" s="219" t="s">
        <v>7939</v>
      </c>
      <c r="F443" s="279" t="s">
        <v>4380</v>
      </c>
      <c r="G443" s="273">
        <v>966</v>
      </c>
      <c r="H443" s="273" t="s">
        <v>18</v>
      </c>
      <c r="I443" s="41" t="s">
        <v>19</v>
      </c>
      <c r="J443" s="41" t="s">
        <v>14</v>
      </c>
      <c r="K443" s="324" t="s">
        <v>4933</v>
      </c>
      <c r="L443"/>
      <c r="M443"/>
      <c r="N443"/>
      <c r="O443"/>
      <c r="P443"/>
      <c r="Q443"/>
      <c r="R443"/>
      <c r="S443"/>
      <c r="T443"/>
      <c r="U443"/>
    </row>
    <row r="444" spans="1:21" s="7" customFormat="1" ht="18" customHeight="1" x14ac:dyDescent="0.25">
      <c r="A444"/>
      <c r="B444"/>
      <c r="C444" s="312" t="s">
        <v>4944</v>
      </c>
      <c r="D444" s="13" t="s">
        <v>7988</v>
      </c>
      <c r="E444" s="219" t="s">
        <v>4947</v>
      </c>
      <c r="F444" s="279" t="s">
        <v>4948</v>
      </c>
      <c r="G444" s="273">
        <v>925</v>
      </c>
      <c r="H444" s="273" t="s">
        <v>18</v>
      </c>
      <c r="I444" s="41" t="s">
        <v>19</v>
      </c>
      <c r="J444" s="41" t="s">
        <v>14</v>
      </c>
      <c r="K444" s="324" t="s">
        <v>4933</v>
      </c>
      <c r="L444"/>
      <c r="M444"/>
      <c r="N444"/>
      <c r="O444"/>
      <c r="P444"/>
      <c r="Q444"/>
      <c r="R444"/>
      <c r="S444"/>
      <c r="T444"/>
      <c r="U444"/>
    </row>
    <row r="445" spans="1:21" s="7" customFormat="1" ht="31.5" customHeight="1" x14ac:dyDescent="0.25">
      <c r="A445"/>
      <c r="B445"/>
      <c r="C445" s="312" t="s">
        <v>4944</v>
      </c>
      <c r="D445" s="13" t="s">
        <v>7988</v>
      </c>
      <c r="E445" s="219" t="s">
        <v>4949</v>
      </c>
      <c r="F445" s="279" t="s">
        <v>4950</v>
      </c>
      <c r="G445" s="273">
        <v>588</v>
      </c>
      <c r="H445" s="273" t="s">
        <v>18</v>
      </c>
      <c r="I445" s="41" t="s">
        <v>19</v>
      </c>
      <c r="J445" s="41" t="s">
        <v>14</v>
      </c>
      <c r="K445" s="324" t="s">
        <v>4933</v>
      </c>
      <c r="L445"/>
      <c r="M445"/>
      <c r="N445"/>
      <c r="O445"/>
      <c r="P445"/>
      <c r="Q445"/>
      <c r="R445"/>
      <c r="S445"/>
      <c r="T445"/>
      <c r="U445"/>
    </row>
    <row r="446" spans="1:21" s="7" customFormat="1" ht="30.75" customHeight="1" thickBot="1" x14ac:dyDescent="0.3">
      <c r="A446"/>
      <c r="B446"/>
      <c r="C446" s="312" t="s">
        <v>4944</v>
      </c>
      <c r="D446" s="13" t="s">
        <v>7988</v>
      </c>
      <c r="E446" s="219" t="s">
        <v>4942</v>
      </c>
      <c r="F446" s="279" t="s">
        <v>4943</v>
      </c>
      <c r="G446" s="273">
        <v>106</v>
      </c>
      <c r="H446" s="273" t="s">
        <v>18</v>
      </c>
      <c r="I446" s="41" t="s">
        <v>19</v>
      </c>
      <c r="J446" s="41" t="s">
        <v>14</v>
      </c>
      <c r="K446" s="324" t="s">
        <v>4933</v>
      </c>
      <c r="L446"/>
      <c r="M446"/>
      <c r="N446"/>
      <c r="O446"/>
      <c r="P446"/>
      <c r="Q446"/>
      <c r="R446"/>
      <c r="S446"/>
      <c r="T446"/>
      <c r="U446"/>
    </row>
    <row r="447" spans="1:21" s="7" customFormat="1" ht="30.75" customHeight="1" x14ac:dyDescent="0.25">
      <c r="A447"/>
      <c r="B447"/>
      <c r="C447" s="338" t="s">
        <v>4944</v>
      </c>
      <c r="D447" s="339" t="s">
        <v>7825</v>
      </c>
      <c r="E447" s="327">
        <f>COUNTA(E440:E446)</f>
        <v>7</v>
      </c>
      <c r="F447" s="340" t="s">
        <v>7826</v>
      </c>
      <c r="G447" s="328">
        <f>SUM(G440:G446)</f>
        <v>6532</v>
      </c>
      <c r="H447" s="329"/>
      <c r="I447" s="330"/>
      <c r="J447" s="330"/>
      <c r="K447" s="331"/>
      <c r="L447"/>
      <c r="M447"/>
      <c r="N447"/>
      <c r="O447"/>
      <c r="P447"/>
      <c r="Q447"/>
      <c r="R447"/>
      <c r="S447"/>
      <c r="T447"/>
      <c r="U447"/>
    </row>
    <row r="448" spans="1:21" s="7" customFormat="1" ht="30.75" customHeight="1" x14ac:dyDescent="0.25">
      <c r="A448"/>
      <c r="B448"/>
      <c r="D448" s="13"/>
      <c r="E448" s="188"/>
      <c r="F448" s="228"/>
      <c r="G448" s="184"/>
      <c r="H448" s="14"/>
      <c r="I448" s="1"/>
      <c r="J448" s="1"/>
      <c r="K448" s="188"/>
      <c r="L448"/>
      <c r="M448"/>
      <c r="N448"/>
      <c r="O448"/>
      <c r="P448"/>
      <c r="Q448"/>
      <c r="R448"/>
      <c r="S448"/>
      <c r="T448"/>
      <c r="U448"/>
    </row>
    <row r="449" spans="1:21" s="7" customFormat="1" ht="30.75" customHeight="1" x14ac:dyDescent="0.25">
      <c r="A449"/>
      <c r="B449"/>
      <c r="D449" s="13"/>
      <c r="E449" s="188"/>
      <c r="F449" s="228"/>
      <c r="G449" s="174"/>
      <c r="H449" s="14"/>
      <c r="I449" s="1"/>
      <c r="J449" s="1"/>
      <c r="K449" s="188"/>
      <c r="L449"/>
      <c r="M449"/>
      <c r="N449"/>
      <c r="O449"/>
      <c r="P449"/>
      <c r="Q449"/>
      <c r="R449"/>
      <c r="S449"/>
      <c r="T449"/>
      <c r="U449"/>
    </row>
    <row r="450" spans="1:21" s="7" customFormat="1" ht="30.75" customHeight="1" x14ac:dyDescent="0.25">
      <c r="A450"/>
      <c r="B450"/>
      <c r="C450" s="235" t="s">
        <v>8</v>
      </c>
      <c r="D450" s="235" t="s">
        <v>7</v>
      </c>
      <c r="E450" s="236" t="s">
        <v>6</v>
      </c>
      <c r="F450" s="235" t="s">
        <v>5</v>
      </c>
      <c r="G450" s="237" t="s">
        <v>4</v>
      </c>
      <c r="H450" s="238" t="s">
        <v>3</v>
      </c>
      <c r="I450" s="239" t="s">
        <v>2</v>
      </c>
      <c r="J450" s="235" t="s">
        <v>1</v>
      </c>
      <c r="K450" s="236" t="s">
        <v>0</v>
      </c>
      <c r="L450"/>
      <c r="M450"/>
      <c r="N450"/>
      <c r="O450"/>
      <c r="P450"/>
      <c r="Q450"/>
      <c r="R450"/>
      <c r="S450"/>
      <c r="T450"/>
      <c r="U450"/>
    </row>
    <row r="451" spans="1:21" s="7" customFormat="1" ht="30.75" customHeight="1" x14ac:dyDescent="0.25">
      <c r="A451"/>
      <c r="B451"/>
      <c r="C451" s="332" t="s">
        <v>4938</v>
      </c>
      <c r="D451" s="42" t="s">
        <v>7988</v>
      </c>
      <c r="E451" s="344" t="s">
        <v>4978</v>
      </c>
      <c r="F451" s="333" t="s">
        <v>4042</v>
      </c>
      <c r="G451" s="333">
        <v>1040</v>
      </c>
      <c r="H451" s="333" t="s">
        <v>18</v>
      </c>
      <c r="I451" s="333" t="s">
        <v>19</v>
      </c>
      <c r="J451" s="333" t="s">
        <v>14</v>
      </c>
      <c r="K451" s="345" t="s">
        <v>4933</v>
      </c>
      <c r="L451"/>
      <c r="M451"/>
      <c r="N451"/>
      <c r="O451"/>
      <c r="P451"/>
      <c r="Q451"/>
      <c r="R451"/>
      <c r="S451"/>
      <c r="T451"/>
      <c r="U451"/>
    </row>
    <row r="452" spans="1:21" s="7" customFormat="1" ht="30.75" customHeight="1" x14ac:dyDescent="0.25">
      <c r="A452"/>
      <c r="B452"/>
      <c r="C452" s="312" t="s">
        <v>4938</v>
      </c>
      <c r="D452" s="13" t="s">
        <v>7988</v>
      </c>
      <c r="E452" s="219" t="s">
        <v>4974</v>
      </c>
      <c r="F452" s="279" t="s">
        <v>4975</v>
      </c>
      <c r="G452" s="273">
        <v>1643</v>
      </c>
      <c r="H452" s="273" t="s">
        <v>18</v>
      </c>
      <c r="I452" s="41" t="s">
        <v>19</v>
      </c>
      <c r="J452" s="41" t="s">
        <v>14</v>
      </c>
      <c r="K452" s="324" t="s">
        <v>4933</v>
      </c>
      <c r="L452"/>
      <c r="M452"/>
      <c r="N452"/>
      <c r="O452"/>
      <c r="P452"/>
      <c r="Q452"/>
      <c r="R452"/>
      <c r="S452"/>
      <c r="T452"/>
      <c r="U452"/>
    </row>
    <row r="453" spans="1:21" s="7" customFormat="1" ht="30.75" customHeight="1" x14ac:dyDescent="0.25">
      <c r="A453"/>
      <c r="B453"/>
      <c r="C453" s="312" t="s">
        <v>4938</v>
      </c>
      <c r="D453" s="13" t="s">
        <v>7988</v>
      </c>
      <c r="E453" s="219" t="s">
        <v>4976</v>
      </c>
      <c r="F453" s="279" t="s">
        <v>4977</v>
      </c>
      <c r="G453" s="273">
        <v>605</v>
      </c>
      <c r="H453" s="273" t="s">
        <v>18</v>
      </c>
      <c r="I453" s="41" t="s">
        <v>19</v>
      </c>
      <c r="J453" s="41" t="s">
        <v>14</v>
      </c>
      <c r="K453" s="324" t="s">
        <v>4933</v>
      </c>
      <c r="L453"/>
      <c r="M453"/>
      <c r="N453"/>
      <c r="O453"/>
      <c r="P453"/>
      <c r="Q453"/>
      <c r="R453"/>
      <c r="S453"/>
      <c r="T453"/>
      <c r="U453"/>
    </row>
    <row r="454" spans="1:21" s="7" customFormat="1" ht="31.5" customHeight="1" x14ac:dyDescent="0.25">
      <c r="A454"/>
      <c r="B454"/>
      <c r="C454" s="312" t="s">
        <v>4938</v>
      </c>
      <c r="D454" s="13" t="s">
        <v>7988</v>
      </c>
      <c r="E454" s="219" t="s">
        <v>4971</v>
      </c>
      <c r="F454" s="279" t="s">
        <v>4972</v>
      </c>
      <c r="G454" s="273">
        <v>1638</v>
      </c>
      <c r="H454" s="273" t="s">
        <v>18</v>
      </c>
      <c r="I454" s="41" t="s">
        <v>19</v>
      </c>
      <c r="J454" s="41" t="s">
        <v>14</v>
      </c>
      <c r="K454" s="324" t="s">
        <v>4933</v>
      </c>
      <c r="L454"/>
      <c r="M454"/>
      <c r="N454"/>
      <c r="O454"/>
      <c r="P454"/>
      <c r="Q454"/>
      <c r="R454"/>
      <c r="S454"/>
      <c r="T454"/>
      <c r="U454"/>
    </row>
    <row r="455" spans="1:21" s="7" customFormat="1" ht="21" customHeight="1" x14ac:dyDescent="0.25">
      <c r="A455"/>
      <c r="B455"/>
      <c r="C455" s="312" t="s">
        <v>4938</v>
      </c>
      <c r="D455" s="13" t="s">
        <v>7988</v>
      </c>
      <c r="E455" s="219" t="s">
        <v>4973</v>
      </c>
      <c r="F455" s="279" t="s">
        <v>8141</v>
      </c>
      <c r="G455" s="273">
        <v>857</v>
      </c>
      <c r="H455" s="273" t="s">
        <v>18</v>
      </c>
      <c r="I455" s="41" t="s">
        <v>19</v>
      </c>
      <c r="J455" s="41" t="s">
        <v>14</v>
      </c>
      <c r="K455" s="324" t="s">
        <v>4933</v>
      </c>
      <c r="L455"/>
      <c r="M455"/>
      <c r="N455"/>
      <c r="O455"/>
      <c r="P455"/>
      <c r="Q455"/>
      <c r="R455"/>
      <c r="S455"/>
      <c r="T455"/>
      <c r="U455"/>
    </row>
    <row r="456" spans="1:21" s="7" customFormat="1" ht="24.75" customHeight="1" x14ac:dyDescent="0.25">
      <c r="A456"/>
      <c r="B456"/>
      <c r="C456" s="312" t="s">
        <v>4938</v>
      </c>
      <c r="D456" s="13" t="s">
        <v>7988</v>
      </c>
      <c r="E456" s="219" t="s">
        <v>4967</v>
      </c>
      <c r="F456" s="279" t="s">
        <v>8068</v>
      </c>
      <c r="G456" s="273">
        <v>735</v>
      </c>
      <c r="H456" s="273" t="s">
        <v>18</v>
      </c>
      <c r="I456" s="41" t="s">
        <v>19</v>
      </c>
      <c r="J456" s="41" t="s">
        <v>14</v>
      </c>
      <c r="K456" s="324" t="s">
        <v>4933</v>
      </c>
      <c r="L456"/>
      <c r="M456"/>
      <c r="N456"/>
      <c r="O456"/>
      <c r="P456"/>
      <c r="Q456"/>
      <c r="R456"/>
      <c r="S456"/>
      <c r="T456"/>
      <c r="U456"/>
    </row>
    <row r="457" spans="1:21" s="7" customFormat="1" ht="24.75" customHeight="1" x14ac:dyDescent="0.25">
      <c r="A457"/>
      <c r="B457"/>
      <c r="C457" s="312" t="s">
        <v>4938</v>
      </c>
      <c r="D457" s="13" t="s">
        <v>7988</v>
      </c>
      <c r="E457" s="219" t="s">
        <v>4848</v>
      </c>
      <c r="F457" s="279" t="s">
        <v>4849</v>
      </c>
      <c r="G457" s="273">
        <v>635</v>
      </c>
      <c r="H457" s="273" t="s">
        <v>18</v>
      </c>
      <c r="I457" s="41" t="s">
        <v>19</v>
      </c>
      <c r="J457" s="41" t="s">
        <v>14</v>
      </c>
      <c r="K457" s="324" t="s">
        <v>15</v>
      </c>
      <c r="L457"/>
      <c r="M457"/>
      <c r="N457"/>
      <c r="O457"/>
      <c r="P457"/>
      <c r="Q457"/>
      <c r="R457"/>
      <c r="S457"/>
      <c r="T457"/>
      <c r="U457"/>
    </row>
    <row r="458" spans="1:21" s="7" customFormat="1" ht="31.5" customHeight="1" x14ac:dyDescent="0.25">
      <c r="A458"/>
      <c r="B458"/>
      <c r="C458" s="312" t="s">
        <v>4938</v>
      </c>
      <c r="D458" s="13" t="s">
        <v>7988</v>
      </c>
      <c r="E458" s="219" t="s">
        <v>4970</v>
      </c>
      <c r="F458" s="279" t="s">
        <v>8142</v>
      </c>
      <c r="G458" s="273">
        <v>677</v>
      </c>
      <c r="H458" s="273" t="s">
        <v>18</v>
      </c>
      <c r="I458" s="41" t="s">
        <v>19</v>
      </c>
      <c r="J458" s="41" t="s">
        <v>14</v>
      </c>
      <c r="K458" s="324" t="s">
        <v>4933</v>
      </c>
      <c r="L458"/>
      <c r="M458"/>
      <c r="N458"/>
      <c r="O458"/>
      <c r="P458"/>
      <c r="Q458"/>
      <c r="R458"/>
      <c r="S458"/>
      <c r="T458"/>
      <c r="U458"/>
    </row>
    <row r="459" spans="1:21" s="7" customFormat="1" ht="30.75" customHeight="1" x14ac:dyDescent="0.25">
      <c r="A459"/>
      <c r="B459"/>
      <c r="C459" s="312" t="s">
        <v>4938</v>
      </c>
      <c r="D459" s="13" t="s">
        <v>7988</v>
      </c>
      <c r="E459" s="219" t="s">
        <v>4968</v>
      </c>
      <c r="F459" s="279" t="s">
        <v>4969</v>
      </c>
      <c r="G459" s="273">
        <v>405</v>
      </c>
      <c r="H459" s="273" t="s">
        <v>18</v>
      </c>
      <c r="I459" s="41" t="s">
        <v>19</v>
      </c>
      <c r="J459" s="41" t="s">
        <v>14</v>
      </c>
      <c r="K459" s="324" t="s">
        <v>4933</v>
      </c>
      <c r="L459"/>
      <c r="M459"/>
      <c r="N459"/>
      <c r="O459"/>
      <c r="P459"/>
      <c r="Q459"/>
      <c r="R459"/>
      <c r="S459"/>
      <c r="T459"/>
      <c r="U459"/>
    </row>
    <row r="460" spans="1:21" s="7" customFormat="1" ht="30.75" customHeight="1" thickBot="1" x14ac:dyDescent="0.3">
      <c r="A460"/>
      <c r="B460"/>
      <c r="C460" s="312" t="s">
        <v>4938</v>
      </c>
      <c r="D460" s="13" t="s">
        <v>7988</v>
      </c>
      <c r="E460" s="219" t="s">
        <v>4937</v>
      </c>
      <c r="F460" s="279" t="s">
        <v>8143</v>
      </c>
      <c r="G460" s="273">
        <v>490</v>
      </c>
      <c r="H460" s="273" t="s">
        <v>18</v>
      </c>
      <c r="I460" s="41" t="s">
        <v>19</v>
      </c>
      <c r="J460" s="41" t="s">
        <v>14</v>
      </c>
      <c r="K460" s="324" t="s">
        <v>4933</v>
      </c>
      <c r="L460"/>
      <c r="M460"/>
      <c r="N460"/>
      <c r="O460"/>
      <c r="P460"/>
      <c r="Q460"/>
      <c r="R460"/>
      <c r="S460"/>
      <c r="T460"/>
      <c r="U460"/>
    </row>
    <row r="461" spans="1:21" s="7" customFormat="1" ht="30.75" customHeight="1" x14ac:dyDescent="0.25">
      <c r="A461"/>
      <c r="B461"/>
      <c r="C461" s="338" t="s">
        <v>4938</v>
      </c>
      <c r="D461" s="339" t="s">
        <v>7825</v>
      </c>
      <c r="E461" s="327">
        <f>COUNTA(E451:E460)</f>
        <v>10</v>
      </c>
      <c r="F461" s="340" t="s">
        <v>7826</v>
      </c>
      <c r="G461" s="328">
        <f>SUM(G451:G460)</f>
        <v>8725</v>
      </c>
      <c r="H461" s="329"/>
      <c r="I461" s="330"/>
      <c r="J461" s="330"/>
      <c r="K461" s="331"/>
      <c r="L461"/>
      <c r="M461"/>
      <c r="N461"/>
      <c r="O461"/>
      <c r="P461"/>
      <c r="Q461"/>
      <c r="R461"/>
      <c r="S461"/>
      <c r="T461"/>
      <c r="U461"/>
    </row>
    <row r="462" spans="1:21" s="7" customFormat="1" ht="30.75" customHeight="1" x14ac:dyDescent="0.25">
      <c r="A462"/>
      <c r="B462"/>
      <c r="D462" s="13"/>
      <c r="E462" s="188"/>
      <c r="F462" s="228"/>
      <c r="G462" s="174"/>
      <c r="H462" s="14"/>
      <c r="I462" s="1"/>
      <c r="J462" s="1"/>
      <c r="K462" s="188"/>
      <c r="L462"/>
      <c r="M462"/>
      <c r="N462"/>
      <c r="O462"/>
      <c r="P462"/>
      <c r="Q462"/>
      <c r="R462"/>
      <c r="S462"/>
      <c r="T462"/>
      <c r="U462"/>
    </row>
    <row r="463" spans="1:21" s="7" customFormat="1" ht="31.5" customHeight="1" x14ac:dyDescent="0.25">
      <c r="A463"/>
      <c r="B463"/>
      <c r="D463" s="13"/>
      <c r="E463" s="188"/>
      <c r="F463" s="228"/>
      <c r="G463" s="174"/>
      <c r="H463" s="14"/>
      <c r="I463" s="1"/>
      <c r="J463" s="1"/>
      <c r="K463" s="188"/>
      <c r="L463"/>
      <c r="M463"/>
      <c r="N463"/>
      <c r="O463"/>
      <c r="P463"/>
      <c r="Q463"/>
      <c r="R463"/>
      <c r="S463"/>
      <c r="T463"/>
      <c r="U463"/>
    </row>
    <row r="464" spans="1:21" s="7" customFormat="1" ht="31.5" customHeight="1" x14ac:dyDescent="0.25">
      <c r="A464"/>
      <c r="B464"/>
      <c r="C464" s="235" t="s">
        <v>8</v>
      </c>
      <c r="D464" s="235" t="s">
        <v>7</v>
      </c>
      <c r="E464" s="236" t="s">
        <v>6</v>
      </c>
      <c r="F464" s="235" t="s">
        <v>5</v>
      </c>
      <c r="G464" s="237" t="s">
        <v>4</v>
      </c>
      <c r="H464" s="238" t="s">
        <v>3</v>
      </c>
      <c r="I464" s="239" t="s">
        <v>2</v>
      </c>
      <c r="J464" s="235" t="s">
        <v>1</v>
      </c>
      <c r="K464" s="236" t="s">
        <v>0</v>
      </c>
      <c r="L464"/>
      <c r="M464"/>
      <c r="N464"/>
      <c r="O464"/>
      <c r="P464"/>
      <c r="Q464"/>
      <c r="R464"/>
      <c r="S464"/>
      <c r="T464"/>
      <c r="U464"/>
    </row>
    <row r="465" spans="1:21" s="7" customFormat="1" ht="31.5" customHeight="1" x14ac:dyDescent="0.25">
      <c r="A465"/>
      <c r="B465"/>
      <c r="C465" s="312" t="s">
        <v>4941</v>
      </c>
      <c r="D465" s="13" t="s">
        <v>7988</v>
      </c>
      <c r="E465" s="219" t="s">
        <v>4959</v>
      </c>
      <c r="F465" s="279" t="s">
        <v>8145</v>
      </c>
      <c r="G465" s="273">
        <v>858</v>
      </c>
      <c r="H465" s="273" t="s">
        <v>18</v>
      </c>
      <c r="I465" s="41" t="s">
        <v>19</v>
      </c>
      <c r="J465" s="41" t="s">
        <v>14</v>
      </c>
      <c r="K465" s="324" t="s">
        <v>4933</v>
      </c>
      <c r="L465"/>
      <c r="M465"/>
      <c r="N465"/>
      <c r="O465"/>
      <c r="P465"/>
      <c r="Q465"/>
      <c r="R465"/>
      <c r="S465"/>
      <c r="T465"/>
      <c r="U465"/>
    </row>
    <row r="466" spans="1:21" s="7" customFormat="1" ht="31.5" customHeight="1" x14ac:dyDescent="0.25">
      <c r="A466"/>
      <c r="B466"/>
      <c r="C466" s="312" t="s">
        <v>4941</v>
      </c>
      <c r="D466" s="13" t="s">
        <v>7988</v>
      </c>
      <c r="E466" s="219" t="s">
        <v>4963</v>
      </c>
      <c r="F466" s="279" t="s">
        <v>4964</v>
      </c>
      <c r="G466" s="273">
        <v>836</v>
      </c>
      <c r="H466" s="273" t="s">
        <v>18</v>
      </c>
      <c r="I466" s="41" t="s">
        <v>19</v>
      </c>
      <c r="J466" s="41" t="s">
        <v>14</v>
      </c>
      <c r="K466" s="324" t="s">
        <v>4933</v>
      </c>
      <c r="L466"/>
      <c r="M466"/>
      <c r="N466"/>
      <c r="O466"/>
      <c r="P466"/>
      <c r="Q466"/>
      <c r="R466"/>
      <c r="S466"/>
      <c r="T466"/>
      <c r="U466"/>
    </row>
    <row r="467" spans="1:21" s="7" customFormat="1" ht="31.5" customHeight="1" x14ac:dyDescent="0.25">
      <c r="A467"/>
      <c r="B467"/>
      <c r="C467" s="312" t="s">
        <v>4941</v>
      </c>
      <c r="D467" s="13" t="s">
        <v>7988</v>
      </c>
      <c r="E467" s="219" t="s">
        <v>4960</v>
      </c>
      <c r="F467" s="279" t="s">
        <v>8146</v>
      </c>
      <c r="G467" s="273">
        <v>663</v>
      </c>
      <c r="H467" s="273" t="s">
        <v>18</v>
      </c>
      <c r="I467" s="41" t="s">
        <v>19</v>
      </c>
      <c r="J467" s="41" t="s">
        <v>14</v>
      </c>
      <c r="K467" s="324" t="s">
        <v>4933</v>
      </c>
      <c r="L467"/>
      <c r="M467"/>
      <c r="N467"/>
      <c r="O467"/>
      <c r="P467"/>
      <c r="Q467"/>
      <c r="R467"/>
      <c r="S467"/>
      <c r="T467"/>
      <c r="U467"/>
    </row>
    <row r="468" spans="1:21" s="7" customFormat="1" ht="21" customHeight="1" x14ac:dyDescent="0.25">
      <c r="A468"/>
      <c r="B468"/>
      <c r="C468" s="312" t="s">
        <v>4941</v>
      </c>
      <c r="D468" s="13" t="s">
        <v>7988</v>
      </c>
      <c r="E468" s="219" t="s">
        <v>4940</v>
      </c>
      <c r="F468" s="279" t="s">
        <v>8147</v>
      </c>
      <c r="G468" s="273">
        <v>413</v>
      </c>
      <c r="H468" s="273" t="s">
        <v>18</v>
      </c>
      <c r="I468" s="41" t="s">
        <v>19</v>
      </c>
      <c r="J468" s="41" t="s">
        <v>14</v>
      </c>
      <c r="K468" s="324" t="s">
        <v>4933</v>
      </c>
      <c r="L468"/>
      <c r="M468"/>
      <c r="N468"/>
      <c r="O468"/>
      <c r="P468"/>
      <c r="Q468"/>
      <c r="R468"/>
      <c r="S468"/>
      <c r="T468"/>
      <c r="U468"/>
    </row>
    <row r="469" spans="1:21" s="7" customFormat="1" ht="18" customHeight="1" x14ac:dyDescent="0.25">
      <c r="A469"/>
      <c r="B469"/>
      <c r="C469" s="312" t="s">
        <v>4941</v>
      </c>
      <c r="D469" s="13" t="s">
        <v>7988</v>
      </c>
      <c r="E469" s="219" t="s">
        <v>4966</v>
      </c>
      <c r="F469" s="279" t="s">
        <v>8148</v>
      </c>
      <c r="G469" s="273">
        <v>755</v>
      </c>
      <c r="H469" s="273" t="s">
        <v>18</v>
      </c>
      <c r="I469" s="41" t="s">
        <v>19</v>
      </c>
      <c r="J469" s="41" t="s">
        <v>14</v>
      </c>
      <c r="K469" s="324" t="s">
        <v>4933</v>
      </c>
      <c r="L469"/>
      <c r="M469"/>
      <c r="N469"/>
      <c r="O469"/>
      <c r="P469"/>
      <c r="Q469"/>
      <c r="R469"/>
      <c r="S469"/>
      <c r="T469"/>
      <c r="U469"/>
    </row>
    <row r="470" spans="1:21" s="7" customFormat="1" ht="31.5" customHeight="1" x14ac:dyDescent="0.25">
      <c r="A470"/>
      <c r="B470"/>
      <c r="C470" s="312" t="s">
        <v>4941</v>
      </c>
      <c r="D470" s="13" t="s">
        <v>7988</v>
      </c>
      <c r="E470" s="289" t="s">
        <v>4962</v>
      </c>
      <c r="F470" s="279" t="s">
        <v>8149</v>
      </c>
      <c r="G470" s="273">
        <v>876</v>
      </c>
      <c r="H470" s="273" t="s">
        <v>18</v>
      </c>
      <c r="I470" s="41" t="s">
        <v>19</v>
      </c>
      <c r="J470" s="288" t="s">
        <v>14</v>
      </c>
      <c r="K470" s="342" t="s">
        <v>4933</v>
      </c>
      <c r="L470"/>
      <c r="M470"/>
      <c r="N470"/>
      <c r="O470"/>
      <c r="P470"/>
      <c r="Q470"/>
      <c r="R470"/>
      <c r="S470"/>
      <c r="T470"/>
      <c r="U470"/>
    </row>
    <row r="471" spans="1:21" s="7" customFormat="1" ht="30.75" customHeight="1" x14ac:dyDescent="0.25">
      <c r="A471"/>
      <c r="B471"/>
      <c r="C471" s="312" t="s">
        <v>4941</v>
      </c>
      <c r="D471" s="13" t="s">
        <v>7988</v>
      </c>
      <c r="E471" s="219" t="s">
        <v>4965</v>
      </c>
      <c r="F471" s="279" t="s">
        <v>807</v>
      </c>
      <c r="G471" s="273">
        <v>991</v>
      </c>
      <c r="H471" s="273" t="s">
        <v>18</v>
      </c>
      <c r="I471" s="41" t="s">
        <v>19</v>
      </c>
      <c r="J471" s="41" t="s">
        <v>14</v>
      </c>
      <c r="K471" s="324" t="s">
        <v>4933</v>
      </c>
      <c r="L471"/>
      <c r="M471"/>
      <c r="N471"/>
      <c r="O471"/>
      <c r="P471"/>
      <c r="Q471"/>
      <c r="R471"/>
      <c r="S471"/>
      <c r="T471"/>
      <c r="U471"/>
    </row>
    <row r="472" spans="1:21" s="7" customFormat="1" ht="30.75" customHeight="1" x14ac:dyDescent="0.25">
      <c r="A472"/>
      <c r="B472"/>
      <c r="C472" s="312" t="s">
        <v>4941</v>
      </c>
      <c r="D472" s="13" t="s">
        <v>7988</v>
      </c>
      <c r="E472" s="290" t="s">
        <v>4961</v>
      </c>
      <c r="F472" s="291" t="s">
        <v>8150</v>
      </c>
      <c r="G472" s="292">
        <v>401</v>
      </c>
      <c r="H472" s="273" t="s">
        <v>18</v>
      </c>
      <c r="I472" s="292" t="s">
        <v>19</v>
      </c>
      <c r="J472" s="41" t="s">
        <v>14</v>
      </c>
      <c r="K472" s="324" t="s">
        <v>4933</v>
      </c>
      <c r="L472"/>
      <c r="M472"/>
      <c r="N472"/>
      <c r="O472"/>
      <c r="P472"/>
      <c r="Q472"/>
      <c r="R472"/>
      <c r="S472"/>
      <c r="T472"/>
      <c r="U472"/>
    </row>
    <row r="473" spans="1:21" s="7" customFormat="1" ht="30.75" customHeight="1" thickBot="1" x14ac:dyDescent="0.3">
      <c r="A473" s="166"/>
      <c r="B473" s="166"/>
      <c r="C473" s="312" t="s">
        <v>4941</v>
      </c>
      <c r="D473" s="13" t="s">
        <v>7988</v>
      </c>
      <c r="E473" s="290" t="s">
        <v>8144</v>
      </c>
      <c r="F473" s="291" t="s">
        <v>8151</v>
      </c>
      <c r="G473" s="292">
        <v>240</v>
      </c>
      <c r="H473" s="273" t="s">
        <v>18</v>
      </c>
      <c r="I473" s="292" t="s">
        <v>19</v>
      </c>
      <c r="J473" s="41" t="s">
        <v>14</v>
      </c>
      <c r="K473" s="324" t="s">
        <v>4933</v>
      </c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</row>
    <row r="474" spans="1:21" s="7" customFormat="1" ht="30.75" customHeight="1" x14ac:dyDescent="0.25">
      <c r="A474"/>
      <c r="B474"/>
      <c r="C474" s="338" t="s">
        <v>4941</v>
      </c>
      <c r="D474" s="339" t="s">
        <v>7825</v>
      </c>
      <c r="E474" s="327">
        <f>COUNTA(E465:E473)</f>
        <v>9</v>
      </c>
      <c r="F474" s="340" t="s">
        <v>7826</v>
      </c>
      <c r="G474" s="328">
        <f>SUM(G465:G473)</f>
        <v>6033</v>
      </c>
      <c r="H474" s="329"/>
      <c r="I474" s="330"/>
      <c r="J474" s="330"/>
      <c r="K474" s="331"/>
      <c r="L474"/>
      <c r="M474"/>
      <c r="N474"/>
      <c r="O474"/>
      <c r="P474"/>
      <c r="Q474"/>
      <c r="R474"/>
      <c r="S474"/>
      <c r="T474"/>
      <c r="U474"/>
    </row>
    <row r="475" spans="1:21" s="7" customFormat="1" ht="30.75" customHeight="1" x14ac:dyDescent="0.25">
      <c r="A475"/>
      <c r="B475"/>
      <c r="D475" s="13"/>
      <c r="E475" s="188"/>
      <c r="F475" s="228"/>
      <c r="G475" s="174"/>
      <c r="H475" s="14"/>
      <c r="I475" s="1"/>
      <c r="J475" s="1"/>
      <c r="K475" s="188"/>
      <c r="L475"/>
      <c r="M475"/>
      <c r="N475"/>
      <c r="O475"/>
      <c r="P475"/>
      <c r="Q475"/>
      <c r="R475"/>
      <c r="S475"/>
      <c r="T475"/>
      <c r="U475"/>
    </row>
    <row r="476" spans="1:21" s="7" customFormat="1" ht="30.75" customHeight="1" x14ac:dyDescent="0.25">
      <c r="A476"/>
      <c r="B476"/>
      <c r="D476" s="13"/>
      <c r="E476" s="188"/>
      <c r="F476" s="228"/>
      <c r="G476" s="174"/>
      <c r="H476" s="14"/>
      <c r="I476" s="1"/>
      <c r="J476" s="1"/>
      <c r="K476" s="188"/>
      <c r="L476"/>
      <c r="M476"/>
      <c r="N476"/>
      <c r="O476"/>
      <c r="P476"/>
      <c r="Q476"/>
      <c r="R476"/>
      <c r="S476"/>
      <c r="T476"/>
      <c r="U476"/>
    </row>
    <row r="477" spans="1:21" s="7" customFormat="1" ht="30.75" customHeight="1" x14ac:dyDescent="0.25">
      <c r="A477"/>
      <c r="B477"/>
      <c r="C477" s="235" t="s">
        <v>8</v>
      </c>
      <c r="D477" s="235" t="s">
        <v>7</v>
      </c>
      <c r="E477" s="236" t="s">
        <v>6</v>
      </c>
      <c r="F477" s="235" t="s">
        <v>5</v>
      </c>
      <c r="G477" s="237" t="s">
        <v>4</v>
      </c>
      <c r="H477" s="238" t="s">
        <v>3</v>
      </c>
      <c r="I477" s="239" t="s">
        <v>2</v>
      </c>
      <c r="J477" s="235" t="s">
        <v>1</v>
      </c>
      <c r="K477" s="236" t="s">
        <v>0</v>
      </c>
      <c r="L477"/>
      <c r="M477"/>
      <c r="N477"/>
      <c r="O477"/>
      <c r="P477"/>
      <c r="Q477"/>
      <c r="R477"/>
      <c r="S477"/>
      <c r="T477"/>
      <c r="U477"/>
    </row>
    <row r="478" spans="1:21" s="7" customFormat="1" ht="30.75" customHeight="1" x14ac:dyDescent="0.25">
      <c r="A478"/>
      <c r="B478"/>
      <c r="C478" s="312" t="s">
        <v>7391</v>
      </c>
      <c r="D478" s="13" t="s">
        <v>7988</v>
      </c>
      <c r="E478" s="219" t="s">
        <v>7390</v>
      </c>
      <c r="F478" s="271" t="s">
        <v>8152</v>
      </c>
      <c r="G478" s="273">
        <v>791</v>
      </c>
      <c r="H478" s="273" t="s">
        <v>49</v>
      </c>
      <c r="I478" s="41" t="s">
        <v>7326</v>
      </c>
      <c r="J478" s="41" t="s">
        <v>47</v>
      </c>
      <c r="K478" s="324" t="s">
        <v>7388</v>
      </c>
      <c r="L478"/>
      <c r="M478"/>
      <c r="N478"/>
      <c r="O478"/>
      <c r="P478"/>
      <c r="Q478"/>
      <c r="R478"/>
      <c r="S478"/>
      <c r="T478"/>
      <c r="U478"/>
    </row>
    <row r="479" spans="1:21" s="7" customFormat="1" ht="30.75" customHeight="1" x14ac:dyDescent="0.25">
      <c r="A479"/>
      <c r="B479"/>
      <c r="C479" s="312" t="s">
        <v>7391</v>
      </c>
      <c r="D479" s="13" t="s">
        <v>7988</v>
      </c>
      <c r="E479" s="219" t="s">
        <v>7397</v>
      </c>
      <c r="F479" s="271" t="s">
        <v>8153</v>
      </c>
      <c r="G479" s="273">
        <v>484</v>
      </c>
      <c r="H479" s="273" t="s">
        <v>49</v>
      </c>
      <c r="I479" s="41" t="s">
        <v>7326</v>
      </c>
      <c r="J479" s="41" t="s">
        <v>47</v>
      </c>
      <c r="K479" s="324" t="s">
        <v>7388</v>
      </c>
      <c r="L479"/>
      <c r="M479"/>
      <c r="N479"/>
      <c r="O479"/>
      <c r="P479"/>
      <c r="Q479"/>
      <c r="R479"/>
      <c r="S479"/>
      <c r="T479"/>
      <c r="U479"/>
    </row>
    <row r="480" spans="1:21" s="7" customFormat="1" ht="30.75" customHeight="1" x14ac:dyDescent="0.25">
      <c r="A480"/>
      <c r="B480"/>
      <c r="C480" s="312" t="s">
        <v>7391</v>
      </c>
      <c r="D480" s="13" t="s">
        <v>7988</v>
      </c>
      <c r="E480" s="219" t="s">
        <v>7404</v>
      </c>
      <c r="F480" s="271" t="s">
        <v>3274</v>
      </c>
      <c r="G480" s="273">
        <v>397</v>
      </c>
      <c r="H480" s="273" t="s">
        <v>49</v>
      </c>
      <c r="I480" s="41" t="s">
        <v>7326</v>
      </c>
      <c r="J480" s="41" t="s">
        <v>47</v>
      </c>
      <c r="K480" s="324" t="s">
        <v>7388</v>
      </c>
      <c r="L480"/>
      <c r="M480"/>
      <c r="N480"/>
      <c r="O480"/>
      <c r="P480"/>
      <c r="Q480"/>
      <c r="R480"/>
      <c r="S480"/>
      <c r="T480"/>
      <c r="U480"/>
    </row>
    <row r="481" spans="1:21" s="7" customFormat="1" ht="30.75" customHeight="1" x14ac:dyDescent="0.25">
      <c r="A481"/>
      <c r="B481"/>
      <c r="C481" s="312" t="s">
        <v>7391</v>
      </c>
      <c r="D481" s="13" t="s">
        <v>7988</v>
      </c>
      <c r="E481" s="219" t="s">
        <v>7393</v>
      </c>
      <c r="F481" s="271" t="s">
        <v>8154</v>
      </c>
      <c r="G481" s="273">
        <v>319</v>
      </c>
      <c r="H481" s="273" t="s">
        <v>49</v>
      </c>
      <c r="I481" s="41" t="s">
        <v>7326</v>
      </c>
      <c r="J481" s="41" t="s">
        <v>47</v>
      </c>
      <c r="K481" s="324" t="s">
        <v>7388</v>
      </c>
      <c r="L481"/>
      <c r="M481"/>
      <c r="N481"/>
      <c r="O481"/>
      <c r="P481"/>
      <c r="Q481"/>
      <c r="R481"/>
      <c r="S481"/>
      <c r="T481"/>
      <c r="U481"/>
    </row>
    <row r="482" spans="1:21" s="7" customFormat="1" ht="30.75" customHeight="1" x14ac:dyDescent="0.25">
      <c r="A482"/>
      <c r="B482"/>
      <c r="C482" s="312" t="s">
        <v>7391</v>
      </c>
      <c r="D482" s="13" t="s">
        <v>7988</v>
      </c>
      <c r="E482" s="219" t="s">
        <v>7402</v>
      </c>
      <c r="F482" s="271" t="s">
        <v>8155</v>
      </c>
      <c r="G482" s="273">
        <v>303</v>
      </c>
      <c r="H482" s="273" t="s">
        <v>49</v>
      </c>
      <c r="I482" s="41" t="s">
        <v>7326</v>
      </c>
      <c r="J482" s="41" t="s">
        <v>47</v>
      </c>
      <c r="K482" s="324" t="s">
        <v>7388</v>
      </c>
      <c r="L482"/>
      <c r="M482"/>
      <c r="N482"/>
      <c r="O482"/>
      <c r="P482"/>
      <c r="Q482"/>
      <c r="R482"/>
      <c r="S482"/>
      <c r="T482"/>
      <c r="U482"/>
    </row>
    <row r="483" spans="1:21" s="7" customFormat="1" ht="30.75" customHeight="1" x14ac:dyDescent="0.25">
      <c r="A483"/>
      <c r="B483"/>
      <c r="C483" s="312" t="s">
        <v>7391</v>
      </c>
      <c r="D483" s="13" t="s">
        <v>7988</v>
      </c>
      <c r="E483" s="219" t="s">
        <v>7396</v>
      </c>
      <c r="F483" s="271" t="s">
        <v>1665</v>
      </c>
      <c r="G483" s="273">
        <v>290</v>
      </c>
      <c r="H483" s="273" t="s">
        <v>49</v>
      </c>
      <c r="I483" s="41" t="s">
        <v>7326</v>
      </c>
      <c r="J483" s="41" t="s">
        <v>47</v>
      </c>
      <c r="K483" s="324" t="s">
        <v>7388</v>
      </c>
      <c r="L483"/>
      <c r="M483"/>
      <c r="N483"/>
      <c r="O483"/>
      <c r="P483"/>
      <c r="Q483"/>
      <c r="R483"/>
      <c r="S483"/>
      <c r="T483"/>
      <c r="U483"/>
    </row>
    <row r="484" spans="1:21" s="7" customFormat="1" ht="30.75" customHeight="1" x14ac:dyDescent="0.25">
      <c r="A484"/>
      <c r="B484"/>
      <c r="C484" s="312" t="s">
        <v>7391</v>
      </c>
      <c r="D484" s="13" t="s">
        <v>7988</v>
      </c>
      <c r="E484" s="219" t="s">
        <v>7400</v>
      </c>
      <c r="F484" s="271" t="s">
        <v>7401</v>
      </c>
      <c r="G484" s="273">
        <v>289</v>
      </c>
      <c r="H484" s="273" t="s">
        <v>49</v>
      </c>
      <c r="I484" s="41" t="s">
        <v>7326</v>
      </c>
      <c r="J484" s="41" t="s">
        <v>47</v>
      </c>
      <c r="K484" s="324" t="s">
        <v>7388</v>
      </c>
      <c r="L484"/>
      <c r="M484"/>
      <c r="N484"/>
      <c r="O484"/>
      <c r="P484"/>
      <c r="Q484"/>
      <c r="R484"/>
      <c r="S484"/>
      <c r="T484"/>
      <c r="U484"/>
    </row>
    <row r="485" spans="1:21" s="7" customFormat="1" ht="30.75" customHeight="1" x14ac:dyDescent="0.25">
      <c r="A485"/>
      <c r="B485"/>
      <c r="C485" s="312" t="s">
        <v>7391</v>
      </c>
      <c r="D485" s="13" t="s">
        <v>7988</v>
      </c>
      <c r="E485" s="219" t="s">
        <v>7394</v>
      </c>
      <c r="F485" s="271" t="s">
        <v>8156</v>
      </c>
      <c r="G485" s="273">
        <v>289</v>
      </c>
      <c r="H485" s="273" t="s">
        <v>49</v>
      </c>
      <c r="I485" s="41" t="s">
        <v>7326</v>
      </c>
      <c r="J485" s="41" t="s">
        <v>47</v>
      </c>
      <c r="K485" s="324" t="s">
        <v>7388</v>
      </c>
      <c r="L485"/>
      <c r="M485"/>
      <c r="N485"/>
      <c r="O485"/>
      <c r="P485"/>
      <c r="Q485"/>
      <c r="R485"/>
      <c r="S485"/>
      <c r="T485"/>
      <c r="U485"/>
    </row>
    <row r="486" spans="1:21" s="7" customFormat="1" ht="30.75" customHeight="1" x14ac:dyDescent="0.25">
      <c r="A486"/>
      <c r="B486"/>
      <c r="C486" s="312" t="s">
        <v>7391</v>
      </c>
      <c r="D486" s="13" t="s">
        <v>7988</v>
      </c>
      <c r="E486" s="219" t="s">
        <v>7395</v>
      </c>
      <c r="F486" s="271" t="s">
        <v>8157</v>
      </c>
      <c r="G486" s="273">
        <v>284</v>
      </c>
      <c r="H486" s="273" t="s">
        <v>49</v>
      </c>
      <c r="I486" s="41" t="s">
        <v>7326</v>
      </c>
      <c r="J486" s="41" t="s">
        <v>47</v>
      </c>
      <c r="K486" s="324" t="s">
        <v>7388</v>
      </c>
      <c r="L486"/>
      <c r="M486"/>
      <c r="N486"/>
      <c r="O486"/>
      <c r="P486"/>
      <c r="Q486"/>
      <c r="R486"/>
      <c r="S486"/>
      <c r="T486"/>
      <c r="U486"/>
    </row>
    <row r="487" spans="1:21" s="7" customFormat="1" ht="30.75" customHeight="1" x14ac:dyDescent="0.25">
      <c r="A487"/>
      <c r="B487"/>
      <c r="C487" s="312" t="s">
        <v>7391</v>
      </c>
      <c r="D487" s="13" t="s">
        <v>7988</v>
      </c>
      <c r="E487" s="219" t="s">
        <v>7403</v>
      </c>
      <c r="F487" s="271" t="s">
        <v>8158</v>
      </c>
      <c r="G487" s="273">
        <v>279</v>
      </c>
      <c r="H487" s="273" t="s">
        <v>49</v>
      </c>
      <c r="I487" s="41" t="s">
        <v>7326</v>
      </c>
      <c r="J487" s="41" t="s">
        <v>47</v>
      </c>
      <c r="K487" s="324" t="s">
        <v>7388</v>
      </c>
      <c r="L487"/>
      <c r="M487"/>
      <c r="N487"/>
      <c r="O487"/>
      <c r="P487"/>
      <c r="Q487"/>
      <c r="R487"/>
      <c r="S487"/>
      <c r="T487"/>
      <c r="U487"/>
    </row>
    <row r="488" spans="1:21" s="7" customFormat="1" ht="31.5" customHeight="1" x14ac:dyDescent="0.25">
      <c r="A488"/>
      <c r="B488"/>
      <c r="C488" s="312" t="s">
        <v>7391</v>
      </c>
      <c r="D488" s="13" t="s">
        <v>7988</v>
      </c>
      <c r="E488" s="289" t="s">
        <v>7410</v>
      </c>
      <c r="F488" s="271" t="s">
        <v>7411</v>
      </c>
      <c r="G488" s="293">
        <v>206</v>
      </c>
      <c r="H488" s="273" t="s">
        <v>49</v>
      </c>
      <c r="I488" s="41" t="s">
        <v>7326</v>
      </c>
      <c r="J488" s="288" t="s">
        <v>47</v>
      </c>
      <c r="K488" s="342" t="s">
        <v>7388</v>
      </c>
      <c r="L488"/>
      <c r="M488"/>
      <c r="N488"/>
      <c r="O488"/>
      <c r="P488"/>
      <c r="Q488"/>
      <c r="R488"/>
      <c r="S488"/>
      <c r="T488"/>
      <c r="U488"/>
    </row>
    <row r="489" spans="1:21" s="7" customFormat="1" ht="21" customHeight="1" x14ac:dyDescent="0.25">
      <c r="A489"/>
      <c r="B489"/>
      <c r="C489" s="312" t="s">
        <v>7391</v>
      </c>
      <c r="D489" s="13" t="s">
        <v>7988</v>
      </c>
      <c r="E489" s="219" t="s">
        <v>7392</v>
      </c>
      <c r="F489" s="271" t="s">
        <v>3449</v>
      </c>
      <c r="G489" s="273">
        <v>177</v>
      </c>
      <c r="H489" s="273" t="s">
        <v>49</v>
      </c>
      <c r="I489" s="41" t="s">
        <v>7326</v>
      </c>
      <c r="J489" s="41" t="s">
        <v>47</v>
      </c>
      <c r="K489" s="324" t="s">
        <v>7388</v>
      </c>
      <c r="L489"/>
      <c r="M489"/>
      <c r="N489"/>
      <c r="O489"/>
      <c r="P489"/>
      <c r="Q489"/>
      <c r="R489"/>
      <c r="S489"/>
      <c r="T489"/>
      <c r="U489"/>
    </row>
    <row r="490" spans="1:21" s="7" customFormat="1" ht="18" customHeight="1" x14ac:dyDescent="0.25">
      <c r="A490"/>
      <c r="B490"/>
      <c r="C490" s="312" t="s">
        <v>7391</v>
      </c>
      <c r="D490" s="13" t="s">
        <v>7988</v>
      </c>
      <c r="E490" s="289" t="s">
        <v>7405</v>
      </c>
      <c r="F490" s="271" t="s">
        <v>8159</v>
      </c>
      <c r="G490" s="293">
        <v>171</v>
      </c>
      <c r="H490" s="273" t="s">
        <v>49</v>
      </c>
      <c r="I490" s="41" t="s">
        <v>7326</v>
      </c>
      <c r="J490" s="288" t="s">
        <v>47</v>
      </c>
      <c r="K490" s="342" t="s">
        <v>7388</v>
      </c>
      <c r="L490"/>
      <c r="M490"/>
      <c r="N490"/>
      <c r="O490"/>
      <c r="P490"/>
      <c r="Q490"/>
      <c r="R490"/>
      <c r="S490"/>
      <c r="T490"/>
      <c r="U490"/>
    </row>
    <row r="491" spans="1:21" s="7" customFormat="1" ht="31.5" customHeight="1" x14ac:dyDescent="0.25">
      <c r="A491"/>
      <c r="B491"/>
      <c r="C491" s="312" t="s">
        <v>7391</v>
      </c>
      <c r="D491" s="13" t="s">
        <v>7988</v>
      </c>
      <c r="E491" s="289" t="s">
        <v>7408</v>
      </c>
      <c r="F491" s="271" t="s">
        <v>7409</v>
      </c>
      <c r="G491" s="293">
        <v>127</v>
      </c>
      <c r="H491" s="273" t="s">
        <v>49</v>
      </c>
      <c r="I491" s="41" t="s">
        <v>7326</v>
      </c>
      <c r="J491" s="288" t="s">
        <v>47</v>
      </c>
      <c r="K491" s="342" t="s">
        <v>7388</v>
      </c>
      <c r="L491"/>
      <c r="M491"/>
      <c r="N491"/>
      <c r="O491"/>
      <c r="P491"/>
      <c r="Q491"/>
      <c r="R491"/>
      <c r="S491"/>
      <c r="T491"/>
      <c r="U491"/>
    </row>
    <row r="492" spans="1:21" s="7" customFormat="1" ht="30.75" customHeight="1" x14ac:dyDescent="0.25">
      <c r="A492"/>
      <c r="B492"/>
      <c r="C492" s="312" t="s">
        <v>7391</v>
      </c>
      <c r="D492" s="13" t="s">
        <v>7988</v>
      </c>
      <c r="E492" s="289" t="s">
        <v>7406</v>
      </c>
      <c r="F492" s="271" t="s">
        <v>7407</v>
      </c>
      <c r="G492" s="293">
        <v>98</v>
      </c>
      <c r="H492" s="273" t="s">
        <v>49</v>
      </c>
      <c r="I492" s="41" t="s">
        <v>7326</v>
      </c>
      <c r="J492" s="288" t="s">
        <v>47</v>
      </c>
      <c r="K492" s="342" t="s">
        <v>7388</v>
      </c>
      <c r="L492"/>
      <c r="M492"/>
      <c r="N492"/>
      <c r="O492"/>
      <c r="P492"/>
      <c r="Q492"/>
      <c r="R492"/>
      <c r="S492"/>
      <c r="T492"/>
      <c r="U492"/>
    </row>
    <row r="493" spans="1:21" s="7" customFormat="1" ht="30.75" customHeight="1" thickBot="1" x14ac:dyDescent="0.3">
      <c r="A493"/>
      <c r="B493"/>
      <c r="C493" s="312" t="s">
        <v>7391</v>
      </c>
      <c r="D493" s="13" t="s">
        <v>7988</v>
      </c>
      <c r="E493" s="219" t="s">
        <v>7398</v>
      </c>
      <c r="F493" s="271" t="s">
        <v>7399</v>
      </c>
      <c r="G493" s="273">
        <v>28</v>
      </c>
      <c r="H493" s="273" t="s">
        <v>49</v>
      </c>
      <c r="I493" s="41" t="s">
        <v>7326</v>
      </c>
      <c r="J493" s="41" t="s">
        <v>47</v>
      </c>
      <c r="K493" s="324" t="s">
        <v>7388</v>
      </c>
      <c r="L493"/>
      <c r="M493"/>
      <c r="N493"/>
      <c r="O493"/>
      <c r="P493"/>
      <c r="Q493"/>
      <c r="R493"/>
      <c r="S493"/>
      <c r="T493"/>
      <c r="U493"/>
    </row>
    <row r="494" spans="1:21" s="7" customFormat="1" ht="30.75" customHeight="1" x14ac:dyDescent="0.25">
      <c r="A494"/>
      <c r="B494"/>
      <c r="C494" s="338" t="s">
        <v>7391</v>
      </c>
      <c r="D494" s="339" t="s">
        <v>7825</v>
      </c>
      <c r="E494" s="327">
        <f>COUNTA(E478:E493)</f>
        <v>16</v>
      </c>
      <c r="F494" s="340" t="s">
        <v>7826</v>
      </c>
      <c r="G494" s="328">
        <f>SUM(G478:G493)</f>
        <v>4532</v>
      </c>
      <c r="H494" s="329"/>
      <c r="I494" s="330"/>
      <c r="J494" s="330"/>
      <c r="K494" s="331"/>
      <c r="L494"/>
      <c r="M494"/>
      <c r="N494"/>
      <c r="O494"/>
      <c r="P494"/>
      <c r="Q494"/>
      <c r="R494"/>
      <c r="S494"/>
      <c r="T494"/>
      <c r="U494"/>
    </row>
    <row r="495" spans="1:21" s="7" customFormat="1" ht="30.75" customHeight="1" x14ac:dyDescent="0.25">
      <c r="A495"/>
      <c r="B495"/>
      <c r="D495" s="13"/>
      <c r="E495" s="188"/>
      <c r="F495" s="228"/>
      <c r="G495" s="174"/>
      <c r="H495" s="14"/>
      <c r="I495" s="1"/>
      <c r="J495" s="1"/>
      <c r="K495" s="188"/>
      <c r="L495"/>
      <c r="M495"/>
      <c r="N495"/>
      <c r="O495"/>
      <c r="P495"/>
      <c r="Q495"/>
      <c r="R495"/>
      <c r="S495"/>
      <c r="T495"/>
      <c r="U495"/>
    </row>
    <row r="496" spans="1:21" s="7" customFormat="1" ht="30.75" customHeight="1" x14ac:dyDescent="0.25">
      <c r="A496"/>
      <c r="B496"/>
      <c r="D496" s="13"/>
      <c r="E496" s="188"/>
      <c r="F496" s="228"/>
      <c r="G496" s="174"/>
      <c r="H496" s="14"/>
      <c r="I496" s="1"/>
      <c r="J496" s="1"/>
      <c r="K496" s="188"/>
      <c r="L496"/>
      <c r="M496"/>
      <c r="N496"/>
      <c r="O496"/>
      <c r="P496"/>
      <c r="Q496"/>
      <c r="R496"/>
      <c r="S496"/>
      <c r="T496"/>
      <c r="U496"/>
    </row>
    <row r="497" spans="1:21" s="7" customFormat="1" ht="30.75" customHeight="1" x14ac:dyDescent="0.25">
      <c r="A497"/>
      <c r="B497"/>
      <c r="C497" s="235" t="s">
        <v>8</v>
      </c>
      <c r="D497" s="235" t="s">
        <v>7</v>
      </c>
      <c r="E497" s="236" t="s">
        <v>6</v>
      </c>
      <c r="F497" s="235" t="s">
        <v>5</v>
      </c>
      <c r="G497" s="237" t="s">
        <v>4</v>
      </c>
      <c r="H497" s="238" t="s">
        <v>3</v>
      </c>
      <c r="I497" s="239" t="s">
        <v>2</v>
      </c>
      <c r="J497" s="235" t="s">
        <v>1</v>
      </c>
      <c r="K497" s="236" t="s">
        <v>0</v>
      </c>
      <c r="L497"/>
      <c r="M497"/>
      <c r="N497"/>
      <c r="O497"/>
      <c r="P497"/>
      <c r="Q497"/>
      <c r="R497"/>
      <c r="S497"/>
      <c r="T497"/>
      <c r="U497"/>
    </row>
    <row r="498" spans="1:21" s="7" customFormat="1" ht="30.75" customHeight="1" x14ac:dyDescent="0.25">
      <c r="A498"/>
      <c r="B498"/>
      <c r="C498" s="312" t="s">
        <v>7413</v>
      </c>
      <c r="D498" s="13" t="s">
        <v>7988</v>
      </c>
      <c r="E498" s="219" t="s">
        <v>7428</v>
      </c>
      <c r="F498" s="279" t="s">
        <v>8160</v>
      </c>
      <c r="G498" s="273">
        <v>1004</v>
      </c>
      <c r="H498" s="273" t="s">
        <v>49</v>
      </c>
      <c r="I498" s="41" t="s">
        <v>7326</v>
      </c>
      <c r="J498" s="41" t="s">
        <v>47</v>
      </c>
      <c r="K498" s="324" t="s">
        <v>7388</v>
      </c>
      <c r="L498"/>
      <c r="M498"/>
      <c r="N498"/>
      <c r="O498"/>
      <c r="P498"/>
      <c r="Q498"/>
      <c r="R498"/>
      <c r="S498"/>
      <c r="T498"/>
      <c r="U498"/>
    </row>
    <row r="499" spans="1:21" s="7" customFormat="1" ht="30.75" customHeight="1" x14ac:dyDescent="0.25">
      <c r="A499"/>
      <c r="B499"/>
      <c r="C499" s="312" t="s">
        <v>7413</v>
      </c>
      <c r="D499" s="13" t="s">
        <v>7988</v>
      </c>
      <c r="E499" s="219" t="s">
        <v>7422</v>
      </c>
      <c r="F499" s="279" t="s">
        <v>7423</v>
      </c>
      <c r="G499" s="273">
        <v>762</v>
      </c>
      <c r="H499" s="273" t="s">
        <v>49</v>
      </c>
      <c r="I499" s="41" t="s">
        <v>7326</v>
      </c>
      <c r="J499" s="41" t="s">
        <v>47</v>
      </c>
      <c r="K499" s="324" t="s">
        <v>7388</v>
      </c>
      <c r="L499"/>
      <c r="M499"/>
      <c r="N499"/>
      <c r="O499"/>
      <c r="P499"/>
      <c r="Q499"/>
      <c r="R499"/>
      <c r="S499"/>
      <c r="T499"/>
      <c r="U499"/>
    </row>
    <row r="500" spans="1:21" s="7" customFormat="1" ht="30.75" customHeight="1" x14ac:dyDescent="0.25">
      <c r="A500"/>
      <c r="B500"/>
      <c r="C500" s="312" t="s">
        <v>7413</v>
      </c>
      <c r="D500" s="13" t="s">
        <v>7988</v>
      </c>
      <c r="E500" s="219" t="s">
        <v>7419</v>
      </c>
      <c r="F500" s="279" t="s">
        <v>8161</v>
      </c>
      <c r="G500" s="273">
        <v>782</v>
      </c>
      <c r="H500" s="273" t="s">
        <v>49</v>
      </c>
      <c r="I500" s="41" t="s">
        <v>7326</v>
      </c>
      <c r="J500" s="41" t="s">
        <v>47</v>
      </c>
      <c r="K500" s="324" t="s">
        <v>7388</v>
      </c>
      <c r="L500"/>
      <c r="M500"/>
      <c r="N500"/>
      <c r="O500"/>
      <c r="P500"/>
      <c r="Q500"/>
      <c r="R500"/>
      <c r="S500"/>
      <c r="T500"/>
      <c r="U500"/>
    </row>
    <row r="501" spans="1:21" s="7" customFormat="1" ht="30.75" customHeight="1" x14ac:dyDescent="0.25">
      <c r="A501"/>
      <c r="B501"/>
      <c r="C501" s="312" t="s">
        <v>7413</v>
      </c>
      <c r="D501" s="13" t="s">
        <v>7988</v>
      </c>
      <c r="E501" s="219" t="s">
        <v>7414</v>
      </c>
      <c r="F501" s="279" t="s">
        <v>7415</v>
      </c>
      <c r="G501" s="273">
        <v>695</v>
      </c>
      <c r="H501" s="273" t="s">
        <v>49</v>
      </c>
      <c r="I501" s="41" t="s">
        <v>7326</v>
      </c>
      <c r="J501" s="41" t="s">
        <v>47</v>
      </c>
      <c r="K501" s="324" t="s">
        <v>7388</v>
      </c>
      <c r="L501"/>
      <c r="M501"/>
      <c r="N501"/>
      <c r="O501"/>
      <c r="P501"/>
      <c r="Q501"/>
      <c r="R501"/>
      <c r="S501"/>
      <c r="T501"/>
      <c r="U501"/>
    </row>
    <row r="502" spans="1:21" s="7" customFormat="1" ht="30.75" customHeight="1" x14ac:dyDescent="0.25">
      <c r="A502"/>
      <c r="B502"/>
      <c r="C502" s="312" t="s">
        <v>7413</v>
      </c>
      <c r="D502" s="13" t="s">
        <v>7988</v>
      </c>
      <c r="E502" s="219" t="s">
        <v>7420</v>
      </c>
      <c r="F502" s="279" t="s">
        <v>4173</v>
      </c>
      <c r="G502" s="273">
        <v>645</v>
      </c>
      <c r="H502" s="273" t="s">
        <v>49</v>
      </c>
      <c r="I502" s="41" t="s">
        <v>7326</v>
      </c>
      <c r="J502" s="41" t="s">
        <v>47</v>
      </c>
      <c r="K502" s="324" t="s">
        <v>7388</v>
      </c>
      <c r="L502"/>
      <c r="M502"/>
      <c r="N502"/>
      <c r="O502"/>
      <c r="P502"/>
      <c r="Q502"/>
      <c r="R502"/>
      <c r="S502"/>
      <c r="T502"/>
      <c r="U502"/>
    </row>
    <row r="503" spans="1:21" s="7" customFormat="1" ht="30.75" customHeight="1" x14ac:dyDescent="0.25">
      <c r="A503"/>
      <c r="B503"/>
      <c r="C503" s="312" t="s">
        <v>7413</v>
      </c>
      <c r="D503" s="13" t="s">
        <v>7988</v>
      </c>
      <c r="E503" s="219" t="s">
        <v>7425</v>
      </c>
      <c r="F503" s="279" t="s">
        <v>536</v>
      </c>
      <c r="G503" s="273">
        <v>473</v>
      </c>
      <c r="H503" s="273" t="s">
        <v>49</v>
      </c>
      <c r="I503" s="41" t="s">
        <v>7326</v>
      </c>
      <c r="J503" s="41" t="s">
        <v>47</v>
      </c>
      <c r="K503" s="324" t="s">
        <v>7388</v>
      </c>
      <c r="L503"/>
      <c r="M503"/>
      <c r="N503"/>
      <c r="O503"/>
      <c r="P503"/>
      <c r="Q503"/>
      <c r="R503"/>
      <c r="S503"/>
      <c r="T503"/>
      <c r="U503"/>
    </row>
    <row r="504" spans="1:21" s="7" customFormat="1" ht="30.75" customHeight="1" x14ac:dyDescent="0.25">
      <c r="A504"/>
      <c r="B504"/>
      <c r="C504" s="312" t="s">
        <v>7413</v>
      </c>
      <c r="D504" s="13" t="s">
        <v>7988</v>
      </c>
      <c r="E504" s="219" t="s">
        <v>7412</v>
      </c>
      <c r="F504" s="279" t="s">
        <v>8162</v>
      </c>
      <c r="G504" s="273">
        <v>320</v>
      </c>
      <c r="H504" s="273" t="s">
        <v>49</v>
      </c>
      <c r="I504" s="41" t="s">
        <v>7326</v>
      </c>
      <c r="J504" s="41" t="s">
        <v>47</v>
      </c>
      <c r="K504" s="324" t="s">
        <v>7388</v>
      </c>
      <c r="L504"/>
      <c r="M504"/>
      <c r="N504"/>
      <c r="O504"/>
      <c r="P504"/>
      <c r="Q504"/>
      <c r="R504"/>
      <c r="S504"/>
      <c r="T504"/>
      <c r="U504"/>
    </row>
    <row r="505" spans="1:21" s="7" customFormat="1" ht="30.75" customHeight="1" x14ac:dyDescent="0.25">
      <c r="A505"/>
      <c r="B505"/>
      <c r="C505" s="312" t="s">
        <v>7413</v>
      </c>
      <c r="D505" s="13" t="s">
        <v>7988</v>
      </c>
      <c r="E505" s="219" t="s">
        <v>7421</v>
      </c>
      <c r="F505" s="279" t="s">
        <v>8163</v>
      </c>
      <c r="G505" s="273">
        <v>325</v>
      </c>
      <c r="H505" s="273" t="s">
        <v>49</v>
      </c>
      <c r="I505" s="41" t="s">
        <v>7326</v>
      </c>
      <c r="J505" s="41" t="s">
        <v>47</v>
      </c>
      <c r="K505" s="324" t="s">
        <v>7388</v>
      </c>
      <c r="L505"/>
      <c r="M505"/>
      <c r="N505"/>
      <c r="O505"/>
      <c r="P505"/>
      <c r="Q505"/>
      <c r="R505"/>
      <c r="S505"/>
      <c r="T505"/>
      <c r="U505"/>
    </row>
    <row r="506" spans="1:21" s="7" customFormat="1" ht="30.75" customHeight="1" x14ac:dyDescent="0.25">
      <c r="A506"/>
      <c r="B506"/>
      <c r="C506" s="312" t="s">
        <v>7413</v>
      </c>
      <c r="D506" s="13" t="s">
        <v>7988</v>
      </c>
      <c r="E506" s="219" t="s">
        <v>7418</v>
      </c>
      <c r="F506" s="279" t="s">
        <v>8164</v>
      </c>
      <c r="G506" s="273">
        <v>279</v>
      </c>
      <c r="H506" s="273" t="s">
        <v>49</v>
      </c>
      <c r="I506" s="41" t="s">
        <v>7326</v>
      </c>
      <c r="J506" s="41" t="s">
        <v>47</v>
      </c>
      <c r="K506" s="324" t="s">
        <v>7388</v>
      </c>
      <c r="L506"/>
      <c r="M506"/>
      <c r="N506"/>
      <c r="O506"/>
      <c r="P506"/>
      <c r="Q506"/>
      <c r="R506"/>
      <c r="S506"/>
      <c r="T506"/>
      <c r="U506"/>
    </row>
    <row r="507" spans="1:21" s="7" customFormat="1" ht="30.75" customHeight="1" x14ac:dyDescent="0.25">
      <c r="A507"/>
      <c r="B507"/>
      <c r="C507" s="312" t="s">
        <v>7413</v>
      </c>
      <c r="D507" s="13" t="s">
        <v>7988</v>
      </c>
      <c r="E507" s="219" t="s">
        <v>7435</v>
      </c>
      <c r="F507" s="279" t="s">
        <v>8165</v>
      </c>
      <c r="G507" s="273">
        <v>259</v>
      </c>
      <c r="H507" s="273" t="s">
        <v>49</v>
      </c>
      <c r="I507" s="41" t="s">
        <v>7326</v>
      </c>
      <c r="J507" s="41" t="s">
        <v>47</v>
      </c>
      <c r="K507" s="324" t="s">
        <v>7388</v>
      </c>
      <c r="L507"/>
      <c r="M507"/>
      <c r="N507"/>
      <c r="O507"/>
      <c r="P507"/>
      <c r="Q507"/>
      <c r="R507"/>
      <c r="S507"/>
      <c r="T507"/>
      <c r="U507"/>
    </row>
    <row r="508" spans="1:21" s="7" customFormat="1" ht="30.75" customHeight="1" x14ac:dyDescent="0.25">
      <c r="A508"/>
      <c r="B508"/>
      <c r="C508" s="312" t="s">
        <v>7413</v>
      </c>
      <c r="D508" s="13" t="s">
        <v>7988</v>
      </c>
      <c r="E508" s="219" t="s">
        <v>7416</v>
      </c>
      <c r="F508" s="279" t="s">
        <v>8166</v>
      </c>
      <c r="G508" s="273">
        <v>207</v>
      </c>
      <c r="H508" s="273" t="s">
        <v>49</v>
      </c>
      <c r="I508" s="41" t="s">
        <v>7326</v>
      </c>
      <c r="J508" s="41" t="s">
        <v>47</v>
      </c>
      <c r="K508" s="324" t="s">
        <v>7388</v>
      </c>
      <c r="L508"/>
      <c r="M508"/>
      <c r="N508"/>
      <c r="O508"/>
      <c r="P508"/>
      <c r="Q508"/>
      <c r="R508"/>
      <c r="S508"/>
      <c r="T508"/>
      <c r="U508"/>
    </row>
    <row r="509" spans="1:21" s="7" customFormat="1" ht="30.75" customHeight="1" x14ac:dyDescent="0.25">
      <c r="A509"/>
      <c r="B509"/>
      <c r="C509" s="312" t="s">
        <v>7413</v>
      </c>
      <c r="D509" s="13" t="s">
        <v>7988</v>
      </c>
      <c r="E509" s="219" t="s">
        <v>7429</v>
      </c>
      <c r="F509" s="279" t="s">
        <v>8167</v>
      </c>
      <c r="G509" s="273">
        <v>237</v>
      </c>
      <c r="H509" s="273" t="s">
        <v>49</v>
      </c>
      <c r="I509" s="41" t="s">
        <v>7326</v>
      </c>
      <c r="J509" s="41" t="s">
        <v>47</v>
      </c>
      <c r="K509" s="324" t="s">
        <v>7388</v>
      </c>
      <c r="L509"/>
      <c r="M509"/>
      <c r="N509"/>
      <c r="O509"/>
      <c r="P509"/>
      <c r="Q509"/>
      <c r="R509"/>
      <c r="S509"/>
      <c r="T509"/>
      <c r="U509"/>
    </row>
    <row r="510" spans="1:21" s="7" customFormat="1" ht="30.75" customHeight="1" x14ac:dyDescent="0.25">
      <c r="A510"/>
      <c r="B510"/>
      <c r="C510" s="312" t="s">
        <v>7413</v>
      </c>
      <c r="D510" s="13" t="s">
        <v>7988</v>
      </c>
      <c r="E510" s="219" t="s">
        <v>7426</v>
      </c>
      <c r="F510" s="279" t="s">
        <v>7427</v>
      </c>
      <c r="G510" s="273">
        <v>116</v>
      </c>
      <c r="H510" s="273" t="s">
        <v>49</v>
      </c>
      <c r="I510" s="41" t="s">
        <v>7326</v>
      </c>
      <c r="J510" s="41" t="s">
        <v>47</v>
      </c>
      <c r="K510" s="324" t="s">
        <v>7388</v>
      </c>
      <c r="L510"/>
      <c r="M510"/>
      <c r="N510"/>
      <c r="O510"/>
      <c r="P510"/>
      <c r="Q510"/>
      <c r="R510"/>
      <c r="S510"/>
      <c r="T510"/>
      <c r="U510"/>
    </row>
    <row r="511" spans="1:21" s="7" customFormat="1" ht="31.5" customHeight="1" x14ac:dyDescent="0.25">
      <c r="A511"/>
      <c r="B511"/>
      <c r="C511" s="312" t="s">
        <v>7413</v>
      </c>
      <c r="D511" s="13" t="s">
        <v>7988</v>
      </c>
      <c r="E511" s="219" t="s">
        <v>7434</v>
      </c>
      <c r="F511" s="279" t="s">
        <v>996</v>
      </c>
      <c r="G511" s="273">
        <v>108</v>
      </c>
      <c r="H511" s="273" t="s">
        <v>49</v>
      </c>
      <c r="I511" s="41" t="s">
        <v>7326</v>
      </c>
      <c r="J511" s="41" t="s">
        <v>47</v>
      </c>
      <c r="K511" s="324" t="s">
        <v>7388</v>
      </c>
      <c r="L511"/>
      <c r="M511"/>
      <c r="N511"/>
      <c r="O511"/>
      <c r="P511"/>
      <c r="Q511"/>
      <c r="R511"/>
      <c r="S511"/>
      <c r="T511"/>
      <c r="U511"/>
    </row>
    <row r="512" spans="1:21" s="7" customFormat="1" ht="31.5" customHeight="1" x14ac:dyDescent="0.25">
      <c r="A512"/>
      <c r="B512"/>
      <c r="C512" s="312" t="s">
        <v>7413</v>
      </c>
      <c r="D512" s="13" t="s">
        <v>7988</v>
      </c>
      <c r="E512" s="219" t="s">
        <v>7424</v>
      </c>
      <c r="F512" s="279" t="s">
        <v>8168</v>
      </c>
      <c r="G512" s="273">
        <v>105</v>
      </c>
      <c r="H512" s="273" t="s">
        <v>49</v>
      </c>
      <c r="I512" s="41" t="s">
        <v>7326</v>
      </c>
      <c r="J512" s="41" t="s">
        <v>47</v>
      </c>
      <c r="K512" s="324" t="s">
        <v>7388</v>
      </c>
      <c r="L512"/>
      <c r="M512"/>
      <c r="N512"/>
      <c r="O512"/>
      <c r="P512"/>
      <c r="Q512"/>
      <c r="R512"/>
      <c r="S512"/>
      <c r="T512"/>
      <c r="U512"/>
    </row>
    <row r="513" spans="1:21" s="7" customFormat="1" ht="31.5" customHeight="1" x14ac:dyDescent="0.25">
      <c r="A513"/>
      <c r="B513"/>
      <c r="C513" s="312" t="s">
        <v>7413</v>
      </c>
      <c r="D513" s="13" t="s">
        <v>7988</v>
      </c>
      <c r="E513" s="219" t="s">
        <v>7433</v>
      </c>
      <c r="F513" s="279" t="s">
        <v>8169</v>
      </c>
      <c r="G513" s="273">
        <v>98</v>
      </c>
      <c r="H513" s="273" t="s">
        <v>49</v>
      </c>
      <c r="I513" s="41" t="s">
        <v>7326</v>
      </c>
      <c r="J513" s="41" t="s">
        <v>47</v>
      </c>
      <c r="K513" s="324" t="s">
        <v>7388</v>
      </c>
      <c r="L513"/>
      <c r="M513"/>
      <c r="N513"/>
      <c r="O513"/>
      <c r="P513"/>
      <c r="Q513"/>
      <c r="R513"/>
      <c r="S513"/>
      <c r="T513"/>
      <c r="U513"/>
    </row>
    <row r="514" spans="1:21" s="7" customFormat="1" ht="31.5" customHeight="1" x14ac:dyDescent="0.25">
      <c r="A514"/>
      <c r="B514"/>
      <c r="C514" s="312" t="s">
        <v>7413</v>
      </c>
      <c r="D514" s="13" t="s">
        <v>7988</v>
      </c>
      <c r="E514" s="219" t="s">
        <v>7436</v>
      </c>
      <c r="F514" s="279" t="s">
        <v>8170</v>
      </c>
      <c r="G514" s="273">
        <v>87</v>
      </c>
      <c r="H514" s="273" t="s">
        <v>49</v>
      </c>
      <c r="I514" s="41" t="s">
        <v>7326</v>
      </c>
      <c r="J514" s="41" t="s">
        <v>47</v>
      </c>
      <c r="K514" s="324" t="s">
        <v>7388</v>
      </c>
      <c r="L514"/>
      <c r="M514"/>
      <c r="N514"/>
      <c r="O514"/>
      <c r="P514"/>
      <c r="Q514"/>
      <c r="R514"/>
      <c r="S514"/>
      <c r="T514"/>
      <c r="U514"/>
    </row>
    <row r="515" spans="1:21" s="7" customFormat="1" ht="21" customHeight="1" x14ac:dyDescent="0.25">
      <c r="A515"/>
      <c r="B515"/>
      <c r="C515" s="312" t="s">
        <v>7413</v>
      </c>
      <c r="D515" s="13" t="s">
        <v>7988</v>
      </c>
      <c r="E515" s="219" t="s">
        <v>7417</v>
      </c>
      <c r="F515" s="279" t="s">
        <v>481</v>
      </c>
      <c r="G515" s="273">
        <v>34</v>
      </c>
      <c r="H515" s="273" t="s">
        <v>49</v>
      </c>
      <c r="I515" s="41" t="s">
        <v>7326</v>
      </c>
      <c r="J515" s="41" t="s">
        <v>47</v>
      </c>
      <c r="K515" s="324" t="s">
        <v>7388</v>
      </c>
      <c r="L515"/>
      <c r="M515"/>
      <c r="N515"/>
      <c r="O515"/>
      <c r="P515"/>
      <c r="Q515"/>
      <c r="R515"/>
      <c r="S515"/>
      <c r="T515"/>
      <c r="U515"/>
    </row>
    <row r="516" spans="1:21" s="7" customFormat="1" ht="18" customHeight="1" x14ac:dyDescent="0.25">
      <c r="A516"/>
      <c r="B516"/>
      <c r="C516" s="312" t="s">
        <v>7413</v>
      </c>
      <c r="D516" s="13" t="s">
        <v>7988</v>
      </c>
      <c r="E516" s="219" t="s">
        <v>7432</v>
      </c>
      <c r="F516" s="279" t="s">
        <v>8171</v>
      </c>
      <c r="G516" s="273">
        <v>54</v>
      </c>
      <c r="H516" s="273" t="s">
        <v>49</v>
      </c>
      <c r="I516" s="41" t="s">
        <v>7326</v>
      </c>
      <c r="J516" s="41" t="s">
        <v>47</v>
      </c>
      <c r="K516" s="324" t="s">
        <v>7388</v>
      </c>
      <c r="L516"/>
      <c r="M516"/>
      <c r="N516"/>
      <c r="O516"/>
      <c r="P516"/>
      <c r="Q516"/>
      <c r="R516"/>
      <c r="S516"/>
      <c r="T516"/>
      <c r="U516"/>
    </row>
    <row r="517" spans="1:21" s="7" customFormat="1" ht="31.5" customHeight="1" x14ac:dyDescent="0.25">
      <c r="A517"/>
      <c r="B517"/>
      <c r="C517" s="312" t="s">
        <v>7413</v>
      </c>
      <c r="D517" s="13" t="s">
        <v>7988</v>
      </c>
      <c r="E517" s="219" t="s">
        <v>7430</v>
      </c>
      <c r="F517" s="279" t="s">
        <v>7431</v>
      </c>
      <c r="G517" s="273">
        <v>125</v>
      </c>
      <c r="H517" s="273" t="s">
        <v>49</v>
      </c>
      <c r="I517" s="41" t="s">
        <v>7326</v>
      </c>
      <c r="J517" s="41" t="s">
        <v>47</v>
      </c>
      <c r="K517" s="324" t="s">
        <v>7388</v>
      </c>
      <c r="L517"/>
      <c r="M517"/>
      <c r="N517"/>
      <c r="O517"/>
      <c r="P517"/>
      <c r="Q517"/>
      <c r="R517"/>
      <c r="S517"/>
      <c r="T517"/>
      <c r="U517"/>
    </row>
    <row r="518" spans="1:21" s="7" customFormat="1" ht="30.75" customHeight="1" x14ac:dyDescent="0.25">
      <c r="A518"/>
      <c r="B518"/>
      <c r="C518" s="312" t="s">
        <v>7413</v>
      </c>
      <c r="D518" s="13" t="s">
        <v>7988</v>
      </c>
      <c r="E518" s="289" t="s">
        <v>7439</v>
      </c>
      <c r="F518" s="279" t="s">
        <v>8172</v>
      </c>
      <c r="G518" s="293">
        <v>134</v>
      </c>
      <c r="H518" s="273" t="s">
        <v>49</v>
      </c>
      <c r="I518" s="41" t="s">
        <v>7326</v>
      </c>
      <c r="J518" s="288" t="s">
        <v>47</v>
      </c>
      <c r="K518" s="342" t="s">
        <v>7388</v>
      </c>
      <c r="L518"/>
      <c r="M518"/>
      <c r="N518"/>
      <c r="O518"/>
      <c r="P518"/>
      <c r="Q518"/>
      <c r="R518"/>
      <c r="S518"/>
      <c r="T518"/>
      <c r="U518"/>
    </row>
    <row r="519" spans="1:21" s="7" customFormat="1" ht="30.75" customHeight="1" thickBot="1" x14ac:dyDescent="0.3">
      <c r="A519"/>
      <c r="B519"/>
      <c r="C519" s="312" t="s">
        <v>7413</v>
      </c>
      <c r="D519" s="13" t="s">
        <v>7988</v>
      </c>
      <c r="E519" s="289" t="s">
        <v>7437</v>
      </c>
      <c r="F519" s="279" t="s">
        <v>7438</v>
      </c>
      <c r="G519" s="273">
        <v>410</v>
      </c>
      <c r="H519" s="273" t="s">
        <v>49</v>
      </c>
      <c r="I519" s="41" t="s">
        <v>7326</v>
      </c>
      <c r="J519" s="288" t="s">
        <v>47</v>
      </c>
      <c r="K519" s="342" t="s">
        <v>7388</v>
      </c>
      <c r="L519"/>
      <c r="M519"/>
      <c r="N519"/>
      <c r="O519"/>
      <c r="P519"/>
      <c r="Q519"/>
      <c r="R519"/>
      <c r="S519"/>
      <c r="T519"/>
      <c r="U519"/>
    </row>
    <row r="520" spans="1:21" s="7" customFormat="1" ht="30.75" customHeight="1" x14ac:dyDescent="0.25">
      <c r="A520"/>
      <c r="B520"/>
      <c r="C520" s="338" t="s">
        <v>7413</v>
      </c>
      <c r="D520" s="339" t="s">
        <v>7825</v>
      </c>
      <c r="E520" s="327">
        <f>COUNTA(E498:E519)</f>
        <v>22</v>
      </c>
      <c r="F520" s="340" t="s">
        <v>7826</v>
      </c>
      <c r="G520" s="328">
        <f>SUM(G498:G519)</f>
        <v>7259</v>
      </c>
      <c r="H520" s="329"/>
      <c r="I520" s="330"/>
      <c r="J520" s="330"/>
      <c r="K520" s="331"/>
      <c r="L520"/>
      <c r="M520"/>
      <c r="N520"/>
      <c r="O520"/>
      <c r="P520"/>
      <c r="Q520"/>
      <c r="R520"/>
      <c r="S520"/>
      <c r="T520"/>
      <c r="U520"/>
    </row>
    <row r="521" spans="1:21" s="7" customFormat="1" ht="30.75" customHeight="1" x14ac:dyDescent="0.25">
      <c r="A521"/>
      <c r="B521"/>
      <c r="D521" s="13"/>
      <c r="E521" s="188"/>
      <c r="F521" s="228"/>
      <c r="G521" s="174"/>
      <c r="H521" s="14"/>
      <c r="I521" s="1"/>
      <c r="J521" s="1"/>
      <c r="K521" s="188"/>
      <c r="L521"/>
      <c r="M521"/>
      <c r="N521"/>
      <c r="O521"/>
      <c r="P521"/>
      <c r="Q521"/>
      <c r="R521"/>
      <c r="S521"/>
      <c r="T521"/>
      <c r="U521"/>
    </row>
    <row r="522" spans="1:21" s="7" customFormat="1" ht="30.75" customHeight="1" x14ac:dyDescent="0.25">
      <c r="A522"/>
      <c r="B522"/>
      <c r="D522" s="13"/>
      <c r="E522" s="188"/>
      <c r="F522" s="228"/>
      <c r="G522" s="174"/>
      <c r="H522" s="14"/>
      <c r="I522" s="1"/>
      <c r="J522" s="1"/>
      <c r="K522" s="188"/>
      <c r="L522"/>
      <c r="M522"/>
      <c r="N522"/>
      <c r="O522"/>
      <c r="P522"/>
      <c r="Q522"/>
      <c r="R522"/>
      <c r="S522"/>
      <c r="T522"/>
      <c r="U522"/>
    </row>
    <row r="523" spans="1:21" s="7" customFormat="1" ht="30.75" customHeight="1" x14ac:dyDescent="0.25">
      <c r="A523"/>
      <c r="B523"/>
      <c r="C523" s="235" t="s">
        <v>8</v>
      </c>
      <c r="D523" s="235" t="s">
        <v>7</v>
      </c>
      <c r="E523" s="236" t="s">
        <v>6</v>
      </c>
      <c r="F523" s="235" t="s">
        <v>5</v>
      </c>
      <c r="G523" s="237" t="s">
        <v>4</v>
      </c>
      <c r="H523" s="238" t="s">
        <v>3</v>
      </c>
      <c r="I523" s="239" t="s">
        <v>2</v>
      </c>
      <c r="J523" s="235" t="s">
        <v>1</v>
      </c>
      <c r="K523" s="236" t="s">
        <v>0</v>
      </c>
      <c r="L523"/>
      <c r="M523"/>
      <c r="N523"/>
      <c r="O523"/>
      <c r="P523"/>
      <c r="Q523"/>
      <c r="R523"/>
      <c r="S523"/>
      <c r="T523"/>
      <c r="U523"/>
    </row>
    <row r="524" spans="1:21" s="7" customFormat="1" ht="30.75" customHeight="1" x14ac:dyDescent="0.25">
      <c r="A524"/>
      <c r="B524"/>
      <c r="C524" s="7" t="s">
        <v>7441</v>
      </c>
      <c r="D524" s="13" t="s">
        <v>7988</v>
      </c>
      <c r="E524" s="289" t="s">
        <v>7440</v>
      </c>
      <c r="F524" s="279" t="s">
        <v>8174</v>
      </c>
      <c r="G524" s="273">
        <v>385</v>
      </c>
      <c r="H524" s="273" t="s">
        <v>49</v>
      </c>
      <c r="I524" s="41" t="s">
        <v>7326</v>
      </c>
      <c r="J524" s="288" t="s">
        <v>47</v>
      </c>
      <c r="K524" s="287" t="s">
        <v>7388</v>
      </c>
      <c r="L524"/>
      <c r="M524"/>
      <c r="N524"/>
      <c r="O524"/>
      <c r="P524"/>
      <c r="Q524"/>
      <c r="R524"/>
      <c r="S524"/>
      <c r="T524"/>
      <c r="U524"/>
    </row>
    <row r="525" spans="1:21" s="7" customFormat="1" ht="30.75" customHeight="1" x14ac:dyDescent="0.25">
      <c r="A525"/>
      <c r="B525"/>
      <c r="C525" s="7" t="s">
        <v>7441</v>
      </c>
      <c r="D525" s="13" t="s">
        <v>7988</v>
      </c>
      <c r="E525" s="289" t="s">
        <v>7446</v>
      </c>
      <c r="F525" s="279" t="s">
        <v>364</v>
      </c>
      <c r="G525" s="293">
        <v>320</v>
      </c>
      <c r="H525" s="273" t="s">
        <v>49</v>
      </c>
      <c r="I525" s="41" t="s">
        <v>7326</v>
      </c>
      <c r="J525" s="288" t="s">
        <v>47</v>
      </c>
      <c r="K525" s="287" t="s">
        <v>7388</v>
      </c>
      <c r="L525"/>
      <c r="M525"/>
      <c r="N525"/>
      <c r="O525"/>
      <c r="P525"/>
      <c r="Q525"/>
      <c r="R525"/>
      <c r="S525"/>
      <c r="T525"/>
      <c r="U525"/>
    </row>
    <row r="526" spans="1:21" s="7" customFormat="1" ht="31.5" customHeight="1" x14ac:dyDescent="0.25">
      <c r="A526"/>
      <c r="B526"/>
      <c r="C526" s="7" t="s">
        <v>7441</v>
      </c>
      <c r="D526" s="13" t="s">
        <v>7988</v>
      </c>
      <c r="E526" s="289" t="s">
        <v>7447</v>
      </c>
      <c r="F526" s="279" t="s">
        <v>7448</v>
      </c>
      <c r="G526" s="293">
        <v>183</v>
      </c>
      <c r="H526" s="273" t="s">
        <v>49</v>
      </c>
      <c r="I526" s="41" t="s">
        <v>7326</v>
      </c>
      <c r="J526" s="288" t="s">
        <v>47</v>
      </c>
      <c r="K526" s="287" t="s">
        <v>7388</v>
      </c>
      <c r="L526"/>
      <c r="M526"/>
      <c r="N526"/>
      <c r="O526"/>
      <c r="P526"/>
      <c r="Q526"/>
      <c r="R526"/>
      <c r="S526"/>
      <c r="T526"/>
      <c r="U526"/>
    </row>
    <row r="527" spans="1:21" s="7" customFormat="1" ht="21" customHeight="1" x14ac:dyDescent="0.25">
      <c r="A527"/>
      <c r="B527"/>
      <c r="C527" s="7" t="s">
        <v>7441</v>
      </c>
      <c r="D527" s="13" t="s">
        <v>7988</v>
      </c>
      <c r="E527" s="289" t="s">
        <v>7442</v>
      </c>
      <c r="F527" s="279" t="s">
        <v>7443</v>
      </c>
      <c r="G527" s="293">
        <v>103</v>
      </c>
      <c r="H527" s="273" t="s">
        <v>49</v>
      </c>
      <c r="I527" s="41" t="s">
        <v>7326</v>
      </c>
      <c r="J527" s="288" t="s">
        <v>47</v>
      </c>
      <c r="K527" s="287" t="s">
        <v>7388</v>
      </c>
      <c r="L527"/>
      <c r="M527"/>
      <c r="N527"/>
      <c r="O527"/>
      <c r="P527"/>
      <c r="Q527"/>
      <c r="R527"/>
      <c r="S527"/>
      <c r="T527"/>
      <c r="U527"/>
    </row>
    <row r="528" spans="1:21" s="7" customFormat="1" ht="18" customHeight="1" x14ac:dyDescent="0.25">
      <c r="A528"/>
      <c r="B528"/>
      <c r="C528" s="7" t="s">
        <v>7441</v>
      </c>
      <c r="D528" s="13" t="s">
        <v>7988</v>
      </c>
      <c r="E528" s="289" t="s">
        <v>7451</v>
      </c>
      <c r="F528" s="279" t="s">
        <v>7452</v>
      </c>
      <c r="G528" s="293">
        <v>140</v>
      </c>
      <c r="H528" s="273" t="s">
        <v>49</v>
      </c>
      <c r="I528" s="41" t="s">
        <v>7326</v>
      </c>
      <c r="J528" s="288" t="s">
        <v>47</v>
      </c>
      <c r="K528" s="287" t="s">
        <v>7388</v>
      </c>
      <c r="L528"/>
      <c r="M528"/>
      <c r="N528"/>
      <c r="O528"/>
      <c r="P528"/>
      <c r="Q528"/>
      <c r="R528"/>
      <c r="S528"/>
      <c r="T528"/>
      <c r="U528"/>
    </row>
    <row r="529" spans="1:21" s="7" customFormat="1" ht="31.5" customHeight="1" x14ac:dyDescent="0.25">
      <c r="A529"/>
      <c r="B529"/>
      <c r="C529" s="7" t="s">
        <v>7441</v>
      </c>
      <c r="D529" s="13" t="s">
        <v>7988</v>
      </c>
      <c r="E529" s="289" t="s">
        <v>7444</v>
      </c>
      <c r="F529" s="279" t="s">
        <v>7445</v>
      </c>
      <c r="G529" s="293">
        <v>133</v>
      </c>
      <c r="H529" s="273" t="s">
        <v>49</v>
      </c>
      <c r="I529" s="41" t="s">
        <v>7326</v>
      </c>
      <c r="J529" s="288" t="s">
        <v>47</v>
      </c>
      <c r="K529" s="287" t="s">
        <v>7388</v>
      </c>
      <c r="L529"/>
      <c r="M529"/>
      <c r="N529"/>
      <c r="O529"/>
      <c r="P529"/>
      <c r="Q529"/>
      <c r="R529"/>
      <c r="S529"/>
      <c r="T529"/>
      <c r="U529"/>
    </row>
    <row r="530" spans="1:21" s="7" customFormat="1" ht="31.5" customHeight="1" x14ac:dyDescent="0.25">
      <c r="A530"/>
      <c r="B530"/>
      <c r="C530" s="7" t="s">
        <v>7441</v>
      </c>
      <c r="D530" s="13" t="s">
        <v>7988</v>
      </c>
      <c r="E530" s="289" t="s">
        <v>7449</v>
      </c>
      <c r="F530" s="279" t="s">
        <v>778</v>
      </c>
      <c r="G530" s="293">
        <v>123</v>
      </c>
      <c r="H530" s="273" t="s">
        <v>49</v>
      </c>
      <c r="I530" s="41" t="s">
        <v>7326</v>
      </c>
      <c r="J530" s="288" t="s">
        <v>47</v>
      </c>
      <c r="K530" s="287" t="s">
        <v>7388</v>
      </c>
      <c r="L530"/>
      <c r="M530"/>
      <c r="N530"/>
      <c r="O530"/>
      <c r="P530"/>
      <c r="Q530"/>
      <c r="R530"/>
      <c r="S530"/>
      <c r="T530"/>
      <c r="U530"/>
    </row>
    <row r="531" spans="1:21" s="7" customFormat="1" ht="31.5" customHeight="1" x14ac:dyDescent="0.25">
      <c r="A531"/>
      <c r="B531"/>
      <c r="C531" s="7" t="s">
        <v>7441</v>
      </c>
      <c r="D531" s="13" t="s">
        <v>7988</v>
      </c>
      <c r="E531" s="289" t="s">
        <v>7450</v>
      </c>
      <c r="F531" s="279" t="s">
        <v>4266</v>
      </c>
      <c r="G531" s="293">
        <v>94</v>
      </c>
      <c r="H531" s="273" t="s">
        <v>49</v>
      </c>
      <c r="I531" s="41" t="s">
        <v>7326</v>
      </c>
      <c r="J531" s="288" t="s">
        <v>47</v>
      </c>
      <c r="K531" s="287" t="s">
        <v>7388</v>
      </c>
      <c r="L531"/>
      <c r="M531"/>
      <c r="N531"/>
      <c r="O531"/>
      <c r="P531"/>
      <c r="Q531"/>
      <c r="R531"/>
      <c r="S531"/>
      <c r="T531"/>
      <c r="U531"/>
    </row>
    <row r="532" spans="1:21" s="7" customFormat="1" ht="31.5" customHeight="1" thickBot="1" x14ac:dyDescent="0.3">
      <c r="A532" s="166"/>
      <c r="B532" s="166"/>
      <c r="C532" s="7" t="s">
        <v>7441</v>
      </c>
      <c r="D532" s="13" t="s">
        <v>7988</v>
      </c>
      <c r="E532" s="289" t="s">
        <v>8173</v>
      </c>
      <c r="F532" s="279" t="s">
        <v>8175</v>
      </c>
      <c r="G532" s="293">
        <v>283</v>
      </c>
      <c r="H532" s="273" t="s">
        <v>49</v>
      </c>
      <c r="I532" s="41" t="s">
        <v>7326</v>
      </c>
      <c r="J532" s="288" t="s">
        <v>47</v>
      </c>
      <c r="K532" s="287" t="s">
        <v>7388</v>
      </c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</row>
    <row r="533" spans="1:21" s="7" customFormat="1" ht="30.75" customHeight="1" thickBot="1" x14ac:dyDescent="0.3">
      <c r="A533"/>
      <c r="B533"/>
      <c r="C533" s="241" t="s">
        <v>7441</v>
      </c>
      <c r="D533" s="242" t="s">
        <v>7825</v>
      </c>
      <c r="E533" s="274">
        <f>COUNTA(E524:E532)</f>
        <v>9</v>
      </c>
      <c r="F533" s="285" t="s">
        <v>7826</v>
      </c>
      <c r="G533" s="275">
        <f>SUM(G524:G532)</f>
        <v>1764</v>
      </c>
      <c r="H533" s="276"/>
      <c r="I533" s="277"/>
      <c r="J533" s="277"/>
      <c r="K533" s="278"/>
      <c r="L533"/>
      <c r="M533"/>
      <c r="N533"/>
      <c r="O533"/>
      <c r="P533"/>
      <c r="Q533"/>
      <c r="R533"/>
      <c r="S533"/>
      <c r="T533"/>
      <c r="U533"/>
    </row>
    <row r="534" spans="1:21" s="7" customFormat="1" ht="30.75" customHeight="1" x14ac:dyDescent="0.25">
      <c r="A534"/>
      <c r="B534"/>
      <c r="D534" s="13"/>
      <c r="E534" s="188"/>
      <c r="F534" s="228"/>
      <c r="G534" s="174"/>
      <c r="H534" s="14"/>
      <c r="I534" s="1"/>
      <c r="J534" s="1"/>
      <c r="K534" s="188"/>
      <c r="L534"/>
      <c r="M534"/>
      <c r="N534"/>
      <c r="O534"/>
      <c r="P534"/>
      <c r="Q534"/>
      <c r="R534"/>
      <c r="S534"/>
      <c r="T534"/>
      <c r="U534"/>
    </row>
    <row r="535" spans="1:21" s="7" customFormat="1" ht="30.75" customHeight="1" x14ac:dyDescent="0.25">
      <c r="A535"/>
      <c r="B535"/>
      <c r="D535" s="13"/>
      <c r="E535" s="188"/>
      <c r="F535" s="228"/>
      <c r="G535" s="174"/>
      <c r="H535" s="14"/>
      <c r="I535" s="1"/>
      <c r="J535" s="1"/>
      <c r="K535" s="188"/>
      <c r="L535"/>
      <c r="M535"/>
      <c r="N535"/>
      <c r="O535"/>
      <c r="P535"/>
      <c r="Q535"/>
      <c r="R535"/>
      <c r="S535"/>
      <c r="T535"/>
      <c r="U535"/>
    </row>
    <row r="536" spans="1:21" s="7" customFormat="1" ht="30.75" customHeight="1" x14ac:dyDescent="0.25">
      <c r="A536"/>
      <c r="B536"/>
      <c r="C536" s="235" t="s">
        <v>8</v>
      </c>
      <c r="D536" s="235" t="s">
        <v>7</v>
      </c>
      <c r="E536" s="236" t="s">
        <v>6</v>
      </c>
      <c r="F536" s="235" t="s">
        <v>5</v>
      </c>
      <c r="G536" s="237" t="s">
        <v>4</v>
      </c>
      <c r="H536" s="238" t="s">
        <v>3</v>
      </c>
      <c r="I536" s="239" t="s">
        <v>2</v>
      </c>
      <c r="J536" s="235" t="s">
        <v>1</v>
      </c>
      <c r="K536" s="236" t="s">
        <v>0</v>
      </c>
      <c r="L536"/>
      <c r="M536"/>
      <c r="N536"/>
      <c r="O536"/>
      <c r="P536"/>
      <c r="Q536"/>
      <c r="R536"/>
      <c r="S536"/>
      <c r="T536"/>
      <c r="U536"/>
    </row>
    <row r="537" spans="1:21" s="7" customFormat="1" ht="30.75" customHeight="1" x14ac:dyDescent="0.25">
      <c r="A537"/>
      <c r="B537"/>
      <c r="C537" s="332" t="s">
        <v>7511</v>
      </c>
      <c r="D537" s="42" t="s">
        <v>7988</v>
      </c>
      <c r="E537" s="343" t="s">
        <v>7536</v>
      </c>
      <c r="F537" s="335" t="s">
        <v>7463</v>
      </c>
      <c r="G537" s="335">
        <v>323</v>
      </c>
      <c r="H537" s="333" t="s">
        <v>49</v>
      </c>
      <c r="I537" s="333" t="s">
        <v>49</v>
      </c>
      <c r="J537" s="335" t="s">
        <v>47</v>
      </c>
      <c r="K537" s="336" t="s">
        <v>48</v>
      </c>
      <c r="L537"/>
      <c r="M537"/>
      <c r="N537"/>
      <c r="O537"/>
      <c r="P537"/>
      <c r="Q537"/>
      <c r="R537"/>
      <c r="S537"/>
      <c r="T537"/>
      <c r="U537"/>
    </row>
    <row r="538" spans="1:21" s="7" customFormat="1" ht="30.75" customHeight="1" x14ac:dyDescent="0.25">
      <c r="A538"/>
      <c r="B538"/>
      <c r="C538" s="312" t="s">
        <v>7511</v>
      </c>
      <c r="D538" s="13" t="s">
        <v>7988</v>
      </c>
      <c r="E538" s="219" t="s">
        <v>7540</v>
      </c>
      <c r="F538" s="279" t="s">
        <v>7541</v>
      </c>
      <c r="G538" s="273">
        <v>57</v>
      </c>
      <c r="H538" s="273" t="s">
        <v>49</v>
      </c>
      <c r="I538" s="41" t="s">
        <v>7205</v>
      </c>
      <c r="J538" s="41" t="s">
        <v>47</v>
      </c>
      <c r="K538" s="324" t="s">
        <v>48</v>
      </c>
      <c r="L538"/>
      <c r="M538"/>
      <c r="N538"/>
      <c r="O538"/>
      <c r="P538"/>
      <c r="Q538"/>
      <c r="R538"/>
      <c r="S538"/>
      <c r="T538"/>
      <c r="U538"/>
    </row>
    <row r="539" spans="1:21" s="7" customFormat="1" ht="30.75" customHeight="1" x14ac:dyDescent="0.25">
      <c r="A539"/>
      <c r="B539"/>
      <c r="C539" s="312" t="s">
        <v>7511</v>
      </c>
      <c r="D539" s="13" t="s">
        <v>7988</v>
      </c>
      <c r="E539" s="219" t="s">
        <v>7532</v>
      </c>
      <c r="F539" s="279" t="s">
        <v>6634</v>
      </c>
      <c r="G539" s="273">
        <v>66</v>
      </c>
      <c r="H539" s="273" t="s">
        <v>49</v>
      </c>
      <c r="I539" s="41" t="s">
        <v>7456</v>
      </c>
      <c r="J539" s="41" t="s">
        <v>47</v>
      </c>
      <c r="K539" s="324" t="s">
        <v>48</v>
      </c>
      <c r="L539"/>
      <c r="M539"/>
      <c r="N539"/>
      <c r="O539"/>
      <c r="P539"/>
      <c r="Q539"/>
      <c r="R539"/>
      <c r="S539"/>
      <c r="T539"/>
      <c r="U539"/>
    </row>
    <row r="540" spans="1:21" s="7" customFormat="1" ht="30.75" customHeight="1" x14ac:dyDescent="0.25">
      <c r="A540"/>
      <c r="B540"/>
      <c r="C540" s="312" t="s">
        <v>7511</v>
      </c>
      <c r="D540" s="13" t="s">
        <v>7988</v>
      </c>
      <c r="E540" s="219" t="s">
        <v>7524</v>
      </c>
      <c r="F540" s="279" t="s">
        <v>7470</v>
      </c>
      <c r="G540" s="273">
        <v>50</v>
      </c>
      <c r="H540" s="273" t="s">
        <v>49</v>
      </c>
      <c r="I540" s="41" t="s">
        <v>7456</v>
      </c>
      <c r="J540" s="41" t="s">
        <v>47</v>
      </c>
      <c r="K540" s="324" t="s">
        <v>48</v>
      </c>
      <c r="L540"/>
      <c r="M540"/>
      <c r="N540"/>
      <c r="O540"/>
      <c r="P540"/>
      <c r="Q540"/>
      <c r="R540"/>
      <c r="S540"/>
      <c r="T540"/>
      <c r="U540"/>
    </row>
    <row r="541" spans="1:21" s="7" customFormat="1" ht="30.75" customHeight="1" x14ac:dyDescent="0.25">
      <c r="A541"/>
      <c r="B541"/>
      <c r="C541" s="312" t="s">
        <v>7511</v>
      </c>
      <c r="D541" s="13" t="s">
        <v>7988</v>
      </c>
      <c r="E541" s="219" t="s">
        <v>7515</v>
      </c>
      <c r="F541" s="279" t="s">
        <v>7463</v>
      </c>
      <c r="G541" s="273">
        <v>356</v>
      </c>
      <c r="H541" s="273" t="s">
        <v>49</v>
      </c>
      <c r="I541" s="41" t="s">
        <v>7456</v>
      </c>
      <c r="J541" s="41" t="s">
        <v>47</v>
      </c>
      <c r="K541" s="324" t="s">
        <v>48</v>
      </c>
      <c r="L541"/>
      <c r="M541"/>
      <c r="N541"/>
      <c r="O541"/>
      <c r="P541"/>
      <c r="Q541"/>
      <c r="R541"/>
      <c r="S541"/>
      <c r="T541"/>
      <c r="U541"/>
    </row>
    <row r="542" spans="1:21" s="7" customFormat="1" ht="30.75" customHeight="1" x14ac:dyDescent="0.25">
      <c r="A542"/>
      <c r="B542"/>
      <c r="C542" s="312" t="s">
        <v>7511</v>
      </c>
      <c r="D542" s="13" t="s">
        <v>7988</v>
      </c>
      <c r="E542" s="219" t="s">
        <v>7537</v>
      </c>
      <c r="F542" s="279" t="s">
        <v>7538</v>
      </c>
      <c r="G542" s="273">
        <v>298</v>
      </c>
      <c r="H542" s="273" t="s">
        <v>49</v>
      </c>
      <c r="I542" s="41" t="s">
        <v>7205</v>
      </c>
      <c r="J542" s="41" t="s">
        <v>47</v>
      </c>
      <c r="K542" s="324" t="s">
        <v>48</v>
      </c>
      <c r="L542"/>
      <c r="M542"/>
      <c r="N542"/>
      <c r="O542"/>
      <c r="P542"/>
      <c r="Q542"/>
      <c r="R542"/>
      <c r="S542"/>
      <c r="T542"/>
      <c r="U542"/>
    </row>
    <row r="543" spans="1:21" s="7" customFormat="1" ht="30.75" customHeight="1" x14ac:dyDescent="0.25">
      <c r="A543"/>
      <c r="B543"/>
      <c r="C543" s="312" t="s">
        <v>7511</v>
      </c>
      <c r="D543" s="13" t="s">
        <v>7988</v>
      </c>
      <c r="E543" s="219" t="s">
        <v>7512</v>
      </c>
      <c r="F543" s="279" t="s">
        <v>7513</v>
      </c>
      <c r="G543" s="273">
        <v>338</v>
      </c>
      <c r="H543" s="273" t="s">
        <v>49</v>
      </c>
      <c r="I543" s="41" t="s">
        <v>7456</v>
      </c>
      <c r="J543" s="41" t="s">
        <v>47</v>
      </c>
      <c r="K543" s="324" t="s">
        <v>48</v>
      </c>
      <c r="L543"/>
      <c r="M543"/>
      <c r="N543"/>
      <c r="O543"/>
      <c r="P543"/>
      <c r="Q543"/>
      <c r="R543"/>
      <c r="S543"/>
      <c r="T543"/>
      <c r="U543"/>
    </row>
    <row r="544" spans="1:21" s="7" customFormat="1" ht="30.75" customHeight="1" x14ac:dyDescent="0.25">
      <c r="A544"/>
      <c r="B544"/>
      <c r="C544" s="312" t="s">
        <v>7511</v>
      </c>
      <c r="D544" s="13" t="s">
        <v>7988</v>
      </c>
      <c r="E544" s="219" t="s">
        <v>7514</v>
      </c>
      <c r="F544" s="279" t="s">
        <v>7462</v>
      </c>
      <c r="G544" s="273">
        <v>329</v>
      </c>
      <c r="H544" s="273" t="s">
        <v>49</v>
      </c>
      <c r="I544" s="41" t="s">
        <v>7456</v>
      </c>
      <c r="J544" s="41" t="s">
        <v>47</v>
      </c>
      <c r="K544" s="324" t="s">
        <v>48</v>
      </c>
      <c r="L544"/>
      <c r="M544"/>
      <c r="N544"/>
      <c r="O544"/>
      <c r="P544"/>
      <c r="Q544"/>
      <c r="R544"/>
      <c r="S544"/>
      <c r="T544"/>
      <c r="U544"/>
    </row>
    <row r="545" spans="1:21" s="7" customFormat="1" ht="30.75" customHeight="1" x14ac:dyDescent="0.25">
      <c r="A545"/>
      <c r="B545"/>
      <c r="C545" s="312" t="s">
        <v>7511</v>
      </c>
      <c r="D545" s="13" t="s">
        <v>7988</v>
      </c>
      <c r="E545" s="219" t="s">
        <v>7520</v>
      </c>
      <c r="F545" s="279" t="s">
        <v>1232</v>
      </c>
      <c r="G545" s="273">
        <v>266</v>
      </c>
      <c r="H545" s="273" t="s">
        <v>49</v>
      </c>
      <c r="I545" s="41" t="s">
        <v>7456</v>
      </c>
      <c r="J545" s="41" t="s">
        <v>47</v>
      </c>
      <c r="K545" s="324" t="s">
        <v>48</v>
      </c>
      <c r="L545"/>
      <c r="M545"/>
      <c r="N545"/>
      <c r="O545"/>
      <c r="P545"/>
      <c r="Q545"/>
      <c r="R545"/>
      <c r="S545"/>
      <c r="T545"/>
      <c r="U545"/>
    </row>
    <row r="546" spans="1:21" s="7" customFormat="1" ht="30.75" customHeight="1" x14ac:dyDescent="0.25">
      <c r="A546"/>
      <c r="B546"/>
      <c r="C546" s="312" t="s">
        <v>7511</v>
      </c>
      <c r="D546" s="13" t="s">
        <v>7988</v>
      </c>
      <c r="E546" s="219" t="s">
        <v>8002</v>
      </c>
      <c r="F546" s="279" t="s">
        <v>8176</v>
      </c>
      <c r="G546" s="273">
        <v>139</v>
      </c>
      <c r="H546" s="273" t="s">
        <v>49</v>
      </c>
      <c r="I546" s="41" t="s">
        <v>49</v>
      </c>
      <c r="J546" s="41">
        <v>17</v>
      </c>
      <c r="K546" s="324">
        <v>1702</v>
      </c>
      <c r="L546"/>
      <c r="M546"/>
      <c r="N546"/>
      <c r="O546"/>
      <c r="P546"/>
      <c r="Q546"/>
      <c r="R546"/>
      <c r="S546"/>
      <c r="T546"/>
      <c r="U546"/>
    </row>
    <row r="547" spans="1:21" s="7" customFormat="1" ht="30.75" customHeight="1" x14ac:dyDescent="0.25">
      <c r="A547"/>
      <c r="B547"/>
      <c r="C547" s="312" t="s">
        <v>7511</v>
      </c>
      <c r="D547" s="13" t="s">
        <v>7988</v>
      </c>
      <c r="E547" s="219" t="s">
        <v>7526</v>
      </c>
      <c r="F547" s="279" t="s">
        <v>7527</v>
      </c>
      <c r="G547" s="273">
        <v>66</v>
      </c>
      <c r="H547" s="273" t="s">
        <v>49</v>
      </c>
      <c r="I547" s="41" t="s">
        <v>7456</v>
      </c>
      <c r="J547" s="41" t="s">
        <v>47</v>
      </c>
      <c r="K547" s="324" t="s">
        <v>48</v>
      </c>
      <c r="L547"/>
      <c r="M547"/>
      <c r="N547"/>
      <c r="O547"/>
      <c r="P547"/>
      <c r="Q547"/>
      <c r="R547"/>
      <c r="S547"/>
      <c r="T547"/>
      <c r="U547"/>
    </row>
    <row r="548" spans="1:21" s="7" customFormat="1" ht="30.75" customHeight="1" x14ac:dyDescent="0.25">
      <c r="A548"/>
      <c r="B548"/>
      <c r="C548" s="312" t="s">
        <v>7511</v>
      </c>
      <c r="D548" s="13" t="s">
        <v>7988</v>
      </c>
      <c r="E548" s="219" t="s">
        <v>7530</v>
      </c>
      <c r="F548" s="279" t="s">
        <v>7531</v>
      </c>
      <c r="G548" s="273">
        <v>118</v>
      </c>
      <c r="H548" s="273" t="s">
        <v>49</v>
      </c>
      <c r="I548" s="41" t="s">
        <v>7456</v>
      </c>
      <c r="J548" s="41" t="s">
        <v>47</v>
      </c>
      <c r="K548" s="324" t="s">
        <v>48</v>
      </c>
      <c r="L548"/>
      <c r="M548"/>
      <c r="N548"/>
      <c r="O548"/>
      <c r="P548"/>
      <c r="Q548"/>
      <c r="R548"/>
      <c r="S548"/>
      <c r="T548"/>
      <c r="U548"/>
    </row>
    <row r="549" spans="1:21" s="7" customFormat="1" ht="30.75" customHeight="1" x14ac:dyDescent="0.25">
      <c r="A549"/>
      <c r="B549"/>
      <c r="C549" s="312" t="s">
        <v>7511</v>
      </c>
      <c r="D549" s="13" t="s">
        <v>7988</v>
      </c>
      <c r="E549" s="219" t="s">
        <v>7521</v>
      </c>
      <c r="F549" s="279" t="s">
        <v>8177</v>
      </c>
      <c r="G549" s="273">
        <v>122</v>
      </c>
      <c r="H549" s="273" t="s">
        <v>49</v>
      </c>
      <c r="I549" s="41" t="s">
        <v>7456</v>
      </c>
      <c r="J549" s="41" t="s">
        <v>47</v>
      </c>
      <c r="K549" s="324" t="s">
        <v>48</v>
      </c>
      <c r="L549"/>
      <c r="M549"/>
      <c r="N549"/>
      <c r="O549"/>
      <c r="P549"/>
      <c r="Q549"/>
      <c r="R549"/>
      <c r="S549"/>
      <c r="T549"/>
      <c r="U549"/>
    </row>
    <row r="550" spans="1:21" s="7" customFormat="1" ht="30.75" customHeight="1" x14ac:dyDescent="0.25">
      <c r="A550"/>
      <c r="B550"/>
      <c r="C550" s="312" t="s">
        <v>7511</v>
      </c>
      <c r="D550" s="13" t="s">
        <v>7988</v>
      </c>
      <c r="E550" s="219" t="s">
        <v>7509</v>
      </c>
      <c r="F550" s="279" t="s">
        <v>7510</v>
      </c>
      <c r="G550" s="273">
        <v>90</v>
      </c>
      <c r="H550" s="273" t="s">
        <v>49</v>
      </c>
      <c r="I550" s="41" t="s">
        <v>7456</v>
      </c>
      <c r="J550" s="41" t="s">
        <v>47</v>
      </c>
      <c r="K550" s="324" t="s">
        <v>48</v>
      </c>
      <c r="L550"/>
      <c r="M550"/>
      <c r="N550"/>
      <c r="O550"/>
      <c r="P550"/>
      <c r="Q550"/>
      <c r="R550"/>
      <c r="S550"/>
      <c r="T550"/>
      <c r="U550"/>
    </row>
    <row r="551" spans="1:21" s="7" customFormat="1" ht="30.75" customHeight="1" x14ac:dyDescent="0.25">
      <c r="A551"/>
      <c r="B551"/>
      <c r="C551" s="312" t="s">
        <v>7511</v>
      </c>
      <c r="D551" s="13" t="s">
        <v>7988</v>
      </c>
      <c r="E551" s="219" t="s">
        <v>7522</v>
      </c>
      <c r="F551" s="279" t="s">
        <v>7523</v>
      </c>
      <c r="G551" s="273">
        <v>91</v>
      </c>
      <c r="H551" s="273" t="s">
        <v>49</v>
      </c>
      <c r="I551" s="41" t="s">
        <v>7456</v>
      </c>
      <c r="J551" s="41" t="s">
        <v>47</v>
      </c>
      <c r="K551" s="324" t="s">
        <v>48</v>
      </c>
      <c r="L551"/>
      <c r="M551"/>
      <c r="N551"/>
      <c r="O551"/>
      <c r="P551"/>
      <c r="Q551"/>
      <c r="R551"/>
      <c r="S551"/>
      <c r="T551"/>
      <c r="U551"/>
    </row>
    <row r="552" spans="1:21" s="7" customFormat="1" ht="30.75" customHeight="1" x14ac:dyDescent="0.25">
      <c r="A552"/>
      <c r="B552"/>
      <c r="C552" s="312" t="s">
        <v>7511</v>
      </c>
      <c r="D552" s="13" t="s">
        <v>7988</v>
      </c>
      <c r="E552" s="219" t="s">
        <v>7528</v>
      </c>
      <c r="F552" s="279" t="s">
        <v>5717</v>
      </c>
      <c r="G552" s="273">
        <v>88</v>
      </c>
      <c r="H552" s="273" t="s">
        <v>49</v>
      </c>
      <c r="I552" s="41" t="s">
        <v>7456</v>
      </c>
      <c r="J552" s="41" t="s">
        <v>47</v>
      </c>
      <c r="K552" s="324" t="s">
        <v>48</v>
      </c>
      <c r="L552"/>
      <c r="M552"/>
      <c r="N552"/>
      <c r="O552"/>
      <c r="P552"/>
      <c r="Q552"/>
      <c r="R552"/>
      <c r="S552"/>
      <c r="T552"/>
      <c r="U552"/>
    </row>
    <row r="553" spans="1:21" s="7" customFormat="1" ht="30.75" customHeight="1" x14ac:dyDescent="0.25">
      <c r="A553"/>
      <c r="B553"/>
      <c r="C553" s="312" t="s">
        <v>7511</v>
      </c>
      <c r="D553" s="13" t="s">
        <v>7988</v>
      </c>
      <c r="E553" s="219" t="s">
        <v>7517</v>
      </c>
      <c r="F553" s="279" t="s">
        <v>8178</v>
      </c>
      <c r="G553" s="273">
        <v>36</v>
      </c>
      <c r="H553" s="273" t="s">
        <v>49</v>
      </c>
      <c r="I553" s="41" t="s">
        <v>7456</v>
      </c>
      <c r="J553" s="41" t="s">
        <v>47</v>
      </c>
      <c r="K553" s="324" t="s">
        <v>48</v>
      </c>
      <c r="L553"/>
      <c r="M553"/>
      <c r="N553"/>
      <c r="O553"/>
      <c r="P553"/>
      <c r="Q553"/>
      <c r="R553"/>
      <c r="S553"/>
      <c r="T553"/>
      <c r="U553"/>
    </row>
    <row r="554" spans="1:21" s="7" customFormat="1" ht="31.5" customHeight="1" x14ac:dyDescent="0.25">
      <c r="A554"/>
      <c r="B554"/>
      <c r="C554" s="312" t="s">
        <v>7511</v>
      </c>
      <c r="D554" s="13" t="s">
        <v>7988</v>
      </c>
      <c r="E554" s="219" t="s">
        <v>7539</v>
      </c>
      <c r="F554" s="279" t="s">
        <v>8179</v>
      </c>
      <c r="G554" s="273">
        <v>34</v>
      </c>
      <c r="H554" s="273" t="s">
        <v>49</v>
      </c>
      <c r="I554" s="41" t="s">
        <v>7205</v>
      </c>
      <c r="J554" s="41" t="s">
        <v>47</v>
      </c>
      <c r="K554" s="324" t="s">
        <v>48</v>
      </c>
      <c r="L554"/>
      <c r="M554"/>
      <c r="N554"/>
      <c r="O554"/>
      <c r="P554"/>
      <c r="Q554"/>
      <c r="R554"/>
      <c r="S554"/>
      <c r="T554"/>
      <c r="U554"/>
    </row>
    <row r="555" spans="1:21" s="7" customFormat="1" ht="21" customHeight="1" x14ac:dyDescent="0.25">
      <c r="A555"/>
      <c r="B555"/>
      <c r="C555" s="312" t="s">
        <v>7511</v>
      </c>
      <c r="D555" s="13" t="s">
        <v>7988</v>
      </c>
      <c r="E555" s="219" t="s">
        <v>7529</v>
      </c>
      <c r="F555" s="279" t="s">
        <v>8180</v>
      </c>
      <c r="G555" s="273">
        <v>31</v>
      </c>
      <c r="H555" s="273" t="s">
        <v>49</v>
      </c>
      <c r="I555" s="41" t="s">
        <v>7456</v>
      </c>
      <c r="J555" s="41" t="s">
        <v>47</v>
      </c>
      <c r="K555" s="324" t="s">
        <v>48</v>
      </c>
      <c r="L555"/>
      <c r="M555"/>
      <c r="N555"/>
      <c r="O555"/>
      <c r="P555"/>
      <c r="Q555"/>
      <c r="R555"/>
      <c r="S555"/>
      <c r="T555"/>
      <c r="U555"/>
    </row>
    <row r="556" spans="1:21" s="7" customFormat="1" ht="18" customHeight="1" x14ac:dyDescent="0.25">
      <c r="A556"/>
      <c r="B556"/>
      <c r="C556" s="312" t="s">
        <v>7511</v>
      </c>
      <c r="D556" s="13" t="s">
        <v>7988</v>
      </c>
      <c r="E556" s="219" t="s">
        <v>7533</v>
      </c>
      <c r="F556" s="279" t="s">
        <v>7534</v>
      </c>
      <c r="G556" s="273">
        <v>21</v>
      </c>
      <c r="H556" s="273" t="s">
        <v>49</v>
      </c>
      <c r="I556" s="41" t="s">
        <v>7535</v>
      </c>
      <c r="J556" s="41" t="s">
        <v>47</v>
      </c>
      <c r="K556" s="324" t="s">
        <v>48</v>
      </c>
      <c r="L556"/>
      <c r="M556"/>
      <c r="N556"/>
      <c r="O556"/>
      <c r="P556"/>
      <c r="Q556"/>
      <c r="R556"/>
      <c r="S556"/>
      <c r="T556"/>
      <c r="U556"/>
    </row>
    <row r="557" spans="1:21" s="7" customFormat="1" ht="31.5" customHeight="1" x14ac:dyDescent="0.25">
      <c r="A557"/>
      <c r="B557"/>
      <c r="C557" s="312" t="s">
        <v>7511</v>
      </c>
      <c r="D557" s="13" t="s">
        <v>7988</v>
      </c>
      <c r="E557" s="219" t="s">
        <v>7519</v>
      </c>
      <c r="F557" s="279" t="s">
        <v>8181</v>
      </c>
      <c r="G557" s="273">
        <v>21</v>
      </c>
      <c r="H557" s="273" t="s">
        <v>49</v>
      </c>
      <c r="I557" s="41" t="s">
        <v>7456</v>
      </c>
      <c r="J557" s="41" t="s">
        <v>47</v>
      </c>
      <c r="K557" s="324" t="s">
        <v>48</v>
      </c>
      <c r="L557"/>
      <c r="M557"/>
      <c r="N557"/>
      <c r="O557"/>
      <c r="P557"/>
      <c r="Q557"/>
      <c r="R557"/>
      <c r="S557"/>
      <c r="T557"/>
      <c r="U557"/>
    </row>
    <row r="558" spans="1:21" s="7" customFormat="1" ht="30.75" customHeight="1" x14ac:dyDescent="0.25">
      <c r="A558"/>
      <c r="B558"/>
      <c r="C558" s="312" t="s">
        <v>7511</v>
      </c>
      <c r="D558" s="13" t="s">
        <v>7988</v>
      </c>
      <c r="E558" s="219" t="s">
        <v>7518</v>
      </c>
      <c r="F558" s="279" t="s">
        <v>319</v>
      </c>
      <c r="G558" s="273">
        <v>19</v>
      </c>
      <c r="H558" s="273" t="s">
        <v>49</v>
      </c>
      <c r="I558" s="41" t="s">
        <v>7456</v>
      </c>
      <c r="J558" s="41" t="s">
        <v>47</v>
      </c>
      <c r="K558" s="324" t="s">
        <v>48</v>
      </c>
      <c r="L558"/>
      <c r="M558"/>
      <c r="N558"/>
      <c r="O558"/>
      <c r="P558"/>
      <c r="Q558"/>
      <c r="R558"/>
      <c r="S558"/>
      <c r="T558"/>
      <c r="U558"/>
    </row>
    <row r="559" spans="1:21" s="7" customFormat="1" ht="30.75" customHeight="1" x14ac:dyDescent="0.25">
      <c r="A559"/>
      <c r="B559"/>
      <c r="C559" s="312" t="s">
        <v>7511</v>
      </c>
      <c r="D559" s="13" t="s">
        <v>7988</v>
      </c>
      <c r="E559" s="219" t="s">
        <v>7525</v>
      </c>
      <c r="F559" s="279" t="s">
        <v>8182</v>
      </c>
      <c r="G559" s="273">
        <v>16</v>
      </c>
      <c r="H559" s="273" t="s">
        <v>49</v>
      </c>
      <c r="I559" s="41" t="s">
        <v>7456</v>
      </c>
      <c r="J559" s="41" t="s">
        <v>47</v>
      </c>
      <c r="K559" s="324" t="s">
        <v>48</v>
      </c>
      <c r="L559"/>
      <c r="M559"/>
      <c r="N559"/>
      <c r="O559"/>
      <c r="P559"/>
      <c r="Q559"/>
      <c r="R559"/>
      <c r="S559"/>
      <c r="T559"/>
      <c r="U559"/>
    </row>
    <row r="560" spans="1:21" s="7" customFormat="1" ht="30.75" customHeight="1" thickBot="1" x14ac:dyDescent="0.3">
      <c r="A560"/>
      <c r="B560"/>
      <c r="C560" s="312" t="s">
        <v>7511</v>
      </c>
      <c r="D560" s="13" t="s">
        <v>7988</v>
      </c>
      <c r="E560" s="219" t="s">
        <v>7516</v>
      </c>
      <c r="F560" s="279" t="s">
        <v>8183</v>
      </c>
      <c r="G560" s="273">
        <v>16</v>
      </c>
      <c r="H560" s="273" t="s">
        <v>49</v>
      </c>
      <c r="I560" s="41" t="s">
        <v>7456</v>
      </c>
      <c r="J560" s="41" t="s">
        <v>47</v>
      </c>
      <c r="K560" s="324" t="s">
        <v>48</v>
      </c>
      <c r="L560"/>
      <c r="M560"/>
      <c r="N560"/>
      <c r="O560"/>
      <c r="P560"/>
      <c r="Q560"/>
      <c r="R560"/>
      <c r="S560"/>
      <c r="T560"/>
      <c r="U560"/>
    </row>
    <row r="561" spans="1:21" s="7" customFormat="1" ht="30.75" customHeight="1" x14ac:dyDescent="0.25">
      <c r="A561"/>
      <c r="B561"/>
      <c r="C561" s="338" t="s">
        <v>7511</v>
      </c>
      <c r="D561" s="339" t="s">
        <v>7825</v>
      </c>
      <c r="E561" s="327">
        <f>COUNTA(E537:E560)</f>
        <v>24</v>
      </c>
      <c r="F561" s="340" t="s">
        <v>7826</v>
      </c>
      <c r="G561" s="328">
        <f>SUM(G537:G560)</f>
        <v>2991</v>
      </c>
      <c r="H561" s="329"/>
      <c r="I561" s="330"/>
      <c r="J561" s="330"/>
      <c r="K561" s="331"/>
      <c r="L561"/>
      <c r="M561"/>
      <c r="N561"/>
      <c r="O561"/>
      <c r="P561"/>
      <c r="Q561"/>
      <c r="R561"/>
      <c r="S561"/>
      <c r="T561"/>
      <c r="U561"/>
    </row>
    <row r="562" spans="1:21" s="7" customFormat="1" ht="30.75" customHeight="1" x14ac:dyDescent="0.25">
      <c r="A562"/>
      <c r="B562"/>
      <c r="D562" s="13"/>
      <c r="E562" s="188"/>
      <c r="F562" s="228"/>
      <c r="G562" s="174"/>
      <c r="H562" s="14"/>
      <c r="I562" s="1"/>
      <c r="J562" s="1"/>
      <c r="K562" s="188"/>
      <c r="L562"/>
      <c r="M562"/>
      <c r="N562"/>
      <c r="O562"/>
      <c r="P562"/>
      <c r="Q562"/>
      <c r="R562"/>
      <c r="S562"/>
      <c r="T562"/>
      <c r="U562"/>
    </row>
    <row r="563" spans="1:21" s="7" customFormat="1" ht="30.75" customHeight="1" x14ac:dyDescent="0.25">
      <c r="A563"/>
      <c r="B563"/>
      <c r="D563" s="13"/>
      <c r="E563" s="188"/>
      <c r="F563" s="228"/>
      <c r="G563" s="174"/>
      <c r="H563" s="14"/>
      <c r="I563" s="1"/>
      <c r="J563" s="1"/>
      <c r="K563" s="188"/>
      <c r="L563"/>
      <c r="M563"/>
      <c r="N563"/>
      <c r="O563"/>
      <c r="P563"/>
      <c r="Q563"/>
      <c r="R563"/>
      <c r="S563"/>
      <c r="T563"/>
      <c r="U563"/>
    </row>
    <row r="564" spans="1:21" s="7" customFormat="1" ht="30.75" customHeight="1" x14ac:dyDescent="0.25">
      <c r="A564"/>
      <c r="B564"/>
      <c r="C564" s="235" t="s">
        <v>8</v>
      </c>
      <c r="D564" s="235" t="s">
        <v>7</v>
      </c>
      <c r="E564" s="236" t="s">
        <v>6</v>
      </c>
      <c r="F564" s="235" t="s">
        <v>5</v>
      </c>
      <c r="G564" s="237" t="s">
        <v>4</v>
      </c>
      <c r="H564" s="238" t="s">
        <v>3</v>
      </c>
      <c r="I564" s="239" t="s">
        <v>2</v>
      </c>
      <c r="J564" s="235" t="s">
        <v>1</v>
      </c>
      <c r="K564" s="236" t="s">
        <v>0</v>
      </c>
      <c r="L564"/>
      <c r="M564"/>
      <c r="N564"/>
      <c r="O564"/>
      <c r="P564"/>
      <c r="Q564"/>
      <c r="R564"/>
      <c r="S564"/>
      <c r="T564"/>
      <c r="U564"/>
    </row>
    <row r="565" spans="1:21" s="7" customFormat="1" ht="30.75" customHeight="1" x14ac:dyDescent="0.25">
      <c r="A565"/>
      <c r="B565"/>
      <c r="C565" s="312" t="s">
        <v>7459</v>
      </c>
      <c r="D565" s="13" t="s">
        <v>7988</v>
      </c>
      <c r="E565" s="219" t="s">
        <v>7464</v>
      </c>
      <c r="F565" s="279" t="s">
        <v>7389</v>
      </c>
      <c r="G565" s="273">
        <v>1422</v>
      </c>
      <c r="H565" s="273" t="s">
        <v>49</v>
      </c>
      <c r="I565" s="41" t="s">
        <v>7456</v>
      </c>
      <c r="J565" s="41" t="s">
        <v>47</v>
      </c>
      <c r="K565" s="324" t="s">
        <v>48</v>
      </c>
      <c r="L565"/>
      <c r="M565"/>
      <c r="N565"/>
      <c r="O565"/>
      <c r="P565"/>
      <c r="Q565"/>
      <c r="R565"/>
      <c r="S565"/>
      <c r="T565"/>
      <c r="U565"/>
    </row>
    <row r="566" spans="1:21" s="7" customFormat="1" ht="30.75" customHeight="1" x14ac:dyDescent="0.25">
      <c r="A566"/>
      <c r="B566"/>
      <c r="C566" s="312" t="s">
        <v>7459</v>
      </c>
      <c r="D566" s="13" t="s">
        <v>7988</v>
      </c>
      <c r="E566" s="219" t="s">
        <v>7465</v>
      </c>
      <c r="F566" s="279" t="s">
        <v>932</v>
      </c>
      <c r="G566" s="273">
        <v>1179</v>
      </c>
      <c r="H566" s="273" t="s">
        <v>49</v>
      </c>
      <c r="I566" s="41" t="s">
        <v>7456</v>
      </c>
      <c r="J566" s="41" t="s">
        <v>47</v>
      </c>
      <c r="K566" s="324" t="s">
        <v>48</v>
      </c>
      <c r="L566"/>
      <c r="M566"/>
      <c r="N566"/>
      <c r="O566"/>
      <c r="P566"/>
      <c r="Q566"/>
      <c r="R566"/>
      <c r="S566"/>
      <c r="T566"/>
      <c r="U566"/>
    </row>
    <row r="567" spans="1:21" s="7" customFormat="1" ht="31.5" customHeight="1" x14ac:dyDescent="0.25">
      <c r="A567"/>
      <c r="B567"/>
      <c r="C567" s="312" t="s">
        <v>7459</v>
      </c>
      <c r="D567" s="13" t="s">
        <v>7988</v>
      </c>
      <c r="E567" s="219" t="s">
        <v>7466</v>
      </c>
      <c r="F567" s="279" t="s">
        <v>7467</v>
      </c>
      <c r="G567" s="273">
        <v>243</v>
      </c>
      <c r="H567" s="273" t="s">
        <v>49</v>
      </c>
      <c r="I567" s="41" t="s">
        <v>7456</v>
      </c>
      <c r="J567" s="41" t="s">
        <v>47</v>
      </c>
      <c r="K567" s="324" t="s">
        <v>48</v>
      </c>
      <c r="L567"/>
      <c r="M567"/>
      <c r="N567"/>
      <c r="O567"/>
      <c r="P567"/>
      <c r="Q567"/>
      <c r="R567"/>
      <c r="S567"/>
      <c r="T567"/>
      <c r="U567"/>
    </row>
    <row r="568" spans="1:21" s="7" customFormat="1" ht="21" customHeight="1" x14ac:dyDescent="0.25">
      <c r="A568"/>
      <c r="B568"/>
      <c r="C568" s="312" t="s">
        <v>7459</v>
      </c>
      <c r="D568" s="13" t="s">
        <v>7988</v>
      </c>
      <c r="E568" s="219" t="s">
        <v>7457</v>
      </c>
      <c r="F568" s="279" t="s">
        <v>7458</v>
      </c>
      <c r="G568" s="273">
        <v>361</v>
      </c>
      <c r="H568" s="273" t="s">
        <v>49</v>
      </c>
      <c r="I568" s="41" t="s">
        <v>7456</v>
      </c>
      <c r="J568" s="41" t="s">
        <v>47</v>
      </c>
      <c r="K568" s="324" t="s">
        <v>48</v>
      </c>
      <c r="L568"/>
      <c r="M568"/>
      <c r="N568"/>
      <c r="O568"/>
      <c r="P568"/>
      <c r="Q568"/>
      <c r="R568"/>
      <c r="S568"/>
      <c r="T568"/>
      <c r="U568"/>
    </row>
    <row r="569" spans="1:21" s="7" customFormat="1" ht="18" customHeight="1" x14ac:dyDescent="0.25">
      <c r="A569"/>
      <c r="B569"/>
      <c r="C569" s="312" t="s">
        <v>7459</v>
      </c>
      <c r="D569" s="13" t="s">
        <v>7988</v>
      </c>
      <c r="E569" s="219" t="s">
        <v>7468</v>
      </c>
      <c r="F569" s="279" t="s">
        <v>7469</v>
      </c>
      <c r="G569" s="273">
        <v>16</v>
      </c>
      <c r="H569" s="273" t="s">
        <v>49</v>
      </c>
      <c r="I569" s="41" t="s">
        <v>7456</v>
      </c>
      <c r="J569" s="41" t="s">
        <v>47</v>
      </c>
      <c r="K569" s="324" t="s">
        <v>48</v>
      </c>
      <c r="L569"/>
      <c r="M569"/>
      <c r="N569"/>
      <c r="O569"/>
      <c r="P569"/>
      <c r="Q569"/>
      <c r="R569"/>
      <c r="S569"/>
      <c r="T569"/>
      <c r="U569"/>
    </row>
    <row r="570" spans="1:21" s="7" customFormat="1" ht="31.5" customHeight="1" x14ac:dyDescent="0.25">
      <c r="A570"/>
      <c r="B570"/>
      <c r="C570" s="312" t="s">
        <v>7459</v>
      </c>
      <c r="D570" s="13" t="s">
        <v>7988</v>
      </c>
      <c r="E570" s="219" t="s">
        <v>7473</v>
      </c>
      <c r="F570" s="279" t="s">
        <v>7472</v>
      </c>
      <c r="G570" s="273">
        <v>194</v>
      </c>
      <c r="H570" s="273" t="s">
        <v>49</v>
      </c>
      <c r="I570" s="41" t="s">
        <v>7456</v>
      </c>
      <c r="J570" s="41" t="s">
        <v>47</v>
      </c>
      <c r="K570" s="324" t="s">
        <v>48</v>
      </c>
      <c r="L570"/>
      <c r="M570"/>
      <c r="N570"/>
      <c r="O570"/>
      <c r="P570"/>
      <c r="Q570"/>
      <c r="R570"/>
      <c r="S570"/>
      <c r="T570"/>
      <c r="U570"/>
    </row>
    <row r="571" spans="1:21" s="7" customFormat="1" ht="30.75" customHeight="1" x14ac:dyDescent="0.25">
      <c r="A571"/>
      <c r="B571"/>
      <c r="C571" s="312" t="s">
        <v>7459</v>
      </c>
      <c r="D571" s="13" t="s">
        <v>7988</v>
      </c>
      <c r="E571" s="219" t="s">
        <v>7474</v>
      </c>
      <c r="F571" s="279" t="s">
        <v>7475</v>
      </c>
      <c r="G571" s="273">
        <v>172</v>
      </c>
      <c r="H571" s="273" t="s">
        <v>49</v>
      </c>
      <c r="I571" s="41" t="s">
        <v>7456</v>
      </c>
      <c r="J571" s="41" t="s">
        <v>47</v>
      </c>
      <c r="K571" s="324" t="s">
        <v>48</v>
      </c>
      <c r="L571"/>
      <c r="M571"/>
      <c r="N571"/>
      <c r="O571"/>
      <c r="P571"/>
      <c r="Q571"/>
      <c r="R571"/>
      <c r="S571"/>
      <c r="T571"/>
      <c r="U571"/>
    </row>
    <row r="572" spans="1:21" s="7" customFormat="1" ht="30.75" customHeight="1" x14ac:dyDescent="0.25">
      <c r="A572"/>
      <c r="B572"/>
      <c r="C572" s="312" t="s">
        <v>7459</v>
      </c>
      <c r="D572" s="13" t="s">
        <v>7988</v>
      </c>
      <c r="E572" s="219" t="s">
        <v>7476</v>
      </c>
      <c r="F572" s="279" t="s">
        <v>7477</v>
      </c>
      <c r="G572" s="273">
        <v>35</v>
      </c>
      <c r="H572" s="273" t="s">
        <v>49</v>
      </c>
      <c r="I572" s="41" t="s">
        <v>7456</v>
      </c>
      <c r="J572" s="41" t="s">
        <v>47</v>
      </c>
      <c r="K572" s="324" t="s">
        <v>48</v>
      </c>
      <c r="L572"/>
      <c r="M572"/>
      <c r="N572"/>
      <c r="O572"/>
      <c r="P572"/>
      <c r="Q572"/>
      <c r="R572"/>
      <c r="S572"/>
      <c r="T572"/>
      <c r="U572"/>
    </row>
    <row r="573" spans="1:21" s="7" customFormat="1" ht="30.75" customHeight="1" thickBot="1" x14ac:dyDescent="0.3">
      <c r="A573"/>
      <c r="B573"/>
      <c r="C573" s="312" t="s">
        <v>7459</v>
      </c>
      <c r="D573" s="13" t="s">
        <v>7988</v>
      </c>
      <c r="E573" s="219" t="s">
        <v>7471</v>
      </c>
      <c r="F573" s="279" t="s">
        <v>8184</v>
      </c>
      <c r="G573" s="273">
        <v>33</v>
      </c>
      <c r="H573" s="273" t="s">
        <v>49</v>
      </c>
      <c r="I573" s="41" t="s">
        <v>7456</v>
      </c>
      <c r="J573" s="41" t="s">
        <v>47</v>
      </c>
      <c r="K573" s="324" t="s">
        <v>48</v>
      </c>
      <c r="L573"/>
      <c r="M573"/>
      <c r="N573"/>
      <c r="O573"/>
      <c r="P573"/>
      <c r="Q573"/>
      <c r="R573"/>
      <c r="S573"/>
      <c r="T573"/>
      <c r="U573"/>
    </row>
    <row r="574" spans="1:21" s="7" customFormat="1" ht="30.75" customHeight="1" x14ac:dyDescent="0.25">
      <c r="A574"/>
      <c r="B574"/>
      <c r="C574" s="338" t="s">
        <v>7459</v>
      </c>
      <c r="D574" s="339" t="s">
        <v>7825</v>
      </c>
      <c r="E574" s="327">
        <f>COUNTA(E565:E573)</f>
        <v>9</v>
      </c>
      <c r="F574" s="340" t="s">
        <v>7826</v>
      </c>
      <c r="G574" s="328">
        <f>SUM(G565:G573)</f>
        <v>3655</v>
      </c>
      <c r="H574" s="329"/>
      <c r="I574" s="330"/>
      <c r="J574" s="330"/>
      <c r="K574" s="331"/>
      <c r="L574"/>
      <c r="M574"/>
      <c r="N574"/>
      <c r="O574"/>
      <c r="P574"/>
      <c r="Q574"/>
      <c r="R574"/>
      <c r="S574"/>
      <c r="T574"/>
      <c r="U574"/>
    </row>
    <row r="575" spans="1:21" s="7" customFormat="1" ht="30.75" customHeight="1" x14ac:dyDescent="0.25">
      <c r="A575"/>
      <c r="B575"/>
      <c r="D575" s="13"/>
      <c r="E575" s="188"/>
      <c r="F575" s="228"/>
      <c r="G575" s="174"/>
      <c r="H575" s="14"/>
      <c r="I575" s="1"/>
      <c r="J575" s="1"/>
      <c r="K575" s="188"/>
      <c r="L575"/>
      <c r="M575"/>
      <c r="N575"/>
      <c r="O575"/>
      <c r="P575"/>
      <c r="Q575"/>
      <c r="R575"/>
      <c r="S575"/>
      <c r="T575"/>
      <c r="U575"/>
    </row>
    <row r="576" spans="1:21" s="7" customFormat="1" ht="30.75" customHeight="1" x14ac:dyDescent="0.25">
      <c r="A576"/>
      <c r="B576"/>
      <c r="D576" s="13"/>
      <c r="E576" s="188"/>
      <c r="F576" s="228"/>
      <c r="G576" s="174"/>
      <c r="H576" s="14"/>
      <c r="I576" s="1"/>
      <c r="J576" s="1"/>
      <c r="K576" s="188"/>
      <c r="L576"/>
      <c r="M576"/>
      <c r="N576"/>
      <c r="O576"/>
      <c r="P576"/>
      <c r="Q576"/>
      <c r="R576"/>
      <c r="S576"/>
      <c r="T576"/>
      <c r="U576"/>
    </row>
    <row r="577" spans="1:21" s="7" customFormat="1" ht="30.75" customHeight="1" x14ac:dyDescent="0.25">
      <c r="A577"/>
      <c r="B577"/>
      <c r="C577" s="235" t="s">
        <v>8</v>
      </c>
      <c r="D577" s="235" t="s">
        <v>7</v>
      </c>
      <c r="E577" s="236" t="s">
        <v>6</v>
      </c>
      <c r="F577" s="235" t="s">
        <v>5</v>
      </c>
      <c r="G577" s="237" t="s">
        <v>4</v>
      </c>
      <c r="H577" s="238" t="s">
        <v>3</v>
      </c>
      <c r="I577" s="239" t="s">
        <v>2</v>
      </c>
      <c r="J577" s="235" t="s">
        <v>1</v>
      </c>
      <c r="K577" s="236" t="s">
        <v>0</v>
      </c>
      <c r="L577"/>
      <c r="M577"/>
      <c r="N577"/>
      <c r="O577"/>
      <c r="P577"/>
      <c r="Q577"/>
      <c r="R577"/>
      <c r="S577"/>
      <c r="T577"/>
      <c r="U577"/>
    </row>
    <row r="578" spans="1:21" s="7" customFormat="1" ht="30.75" customHeight="1" x14ac:dyDescent="0.25">
      <c r="A578"/>
      <c r="B578"/>
      <c r="C578" s="323" t="s">
        <v>7598</v>
      </c>
      <c r="D578" s="333" t="s">
        <v>7988</v>
      </c>
      <c r="E578" s="343" t="s">
        <v>7613</v>
      </c>
      <c r="F578" s="335" t="s">
        <v>7614</v>
      </c>
      <c r="G578" s="335">
        <v>78</v>
      </c>
      <c r="H578" s="333" t="s">
        <v>49</v>
      </c>
      <c r="I578" s="333" t="s">
        <v>7205</v>
      </c>
      <c r="J578" s="335" t="s">
        <v>47</v>
      </c>
      <c r="K578" s="336" t="s">
        <v>7595</v>
      </c>
      <c r="L578"/>
      <c r="M578"/>
      <c r="N578"/>
      <c r="O578"/>
      <c r="P578"/>
      <c r="Q578"/>
      <c r="R578"/>
      <c r="S578"/>
      <c r="T578"/>
      <c r="U578"/>
    </row>
    <row r="579" spans="1:21" s="7" customFormat="1" ht="30.75" customHeight="1" x14ac:dyDescent="0.25">
      <c r="A579"/>
      <c r="B579"/>
      <c r="C579" s="323" t="s">
        <v>7598</v>
      </c>
      <c r="D579" s="279" t="s">
        <v>7988</v>
      </c>
      <c r="E579" s="219" t="s">
        <v>7596</v>
      </c>
      <c r="F579" s="279" t="s">
        <v>7597</v>
      </c>
      <c r="G579" s="273">
        <v>1372</v>
      </c>
      <c r="H579" s="273" t="s">
        <v>49</v>
      </c>
      <c r="I579" s="41" t="s">
        <v>7205</v>
      </c>
      <c r="J579" s="41" t="s">
        <v>47</v>
      </c>
      <c r="K579" s="324" t="s">
        <v>7595</v>
      </c>
      <c r="L579"/>
      <c r="M579"/>
      <c r="N579"/>
      <c r="O579"/>
      <c r="P579"/>
      <c r="Q579"/>
      <c r="R579"/>
      <c r="S579"/>
      <c r="T579"/>
      <c r="U579"/>
    </row>
    <row r="580" spans="1:21" s="7" customFormat="1" ht="30.75" customHeight="1" x14ac:dyDescent="0.25">
      <c r="A580"/>
      <c r="B580"/>
      <c r="C580" s="323" t="s">
        <v>7598</v>
      </c>
      <c r="D580" s="279" t="s">
        <v>7988</v>
      </c>
      <c r="E580" s="219" t="s">
        <v>7602</v>
      </c>
      <c r="F580" s="279" t="s">
        <v>3274</v>
      </c>
      <c r="G580" s="273">
        <v>1259</v>
      </c>
      <c r="H580" s="273" t="s">
        <v>49</v>
      </c>
      <c r="I580" s="41" t="s">
        <v>7205</v>
      </c>
      <c r="J580" s="41" t="s">
        <v>47</v>
      </c>
      <c r="K580" s="324" t="s">
        <v>7595</v>
      </c>
      <c r="L580"/>
      <c r="M580"/>
      <c r="N580"/>
      <c r="O580"/>
      <c r="P580"/>
      <c r="Q580"/>
      <c r="R580"/>
      <c r="S580"/>
      <c r="T580"/>
      <c r="U580"/>
    </row>
    <row r="581" spans="1:21" s="7" customFormat="1" ht="30.75" customHeight="1" x14ac:dyDescent="0.25">
      <c r="A581"/>
      <c r="B581"/>
      <c r="C581" s="323" t="s">
        <v>7598</v>
      </c>
      <c r="D581" s="279" t="s">
        <v>7988</v>
      </c>
      <c r="E581" s="219" t="s">
        <v>7610</v>
      </c>
      <c r="F581" s="279" t="s">
        <v>7611</v>
      </c>
      <c r="G581" s="273">
        <v>887</v>
      </c>
      <c r="H581" s="273" t="s">
        <v>49</v>
      </c>
      <c r="I581" s="41" t="s">
        <v>7205</v>
      </c>
      <c r="J581" s="41" t="s">
        <v>47</v>
      </c>
      <c r="K581" s="324" t="s">
        <v>7595</v>
      </c>
      <c r="L581"/>
      <c r="M581"/>
      <c r="N581"/>
      <c r="O581"/>
      <c r="P581"/>
      <c r="Q581"/>
      <c r="R581"/>
      <c r="S581"/>
      <c r="T581"/>
      <c r="U581"/>
    </row>
    <row r="582" spans="1:21" s="7" customFormat="1" ht="31.5" customHeight="1" x14ac:dyDescent="0.25">
      <c r="A582"/>
      <c r="B582"/>
      <c r="C582" s="323" t="s">
        <v>7598</v>
      </c>
      <c r="D582" s="279" t="s">
        <v>7988</v>
      </c>
      <c r="E582" s="219" t="s">
        <v>7603</v>
      </c>
      <c r="F582" s="279" t="s">
        <v>7604</v>
      </c>
      <c r="G582" s="273">
        <v>717</v>
      </c>
      <c r="H582" s="273" t="s">
        <v>49</v>
      </c>
      <c r="I582" s="41" t="s">
        <v>7205</v>
      </c>
      <c r="J582" s="41" t="s">
        <v>47</v>
      </c>
      <c r="K582" s="324" t="s">
        <v>7595</v>
      </c>
      <c r="L582"/>
      <c r="M582"/>
      <c r="N582"/>
      <c r="O582"/>
      <c r="P582"/>
      <c r="Q582"/>
      <c r="R582"/>
      <c r="S582"/>
      <c r="T582"/>
      <c r="U582"/>
    </row>
    <row r="583" spans="1:21" s="7" customFormat="1" ht="30.75" customHeight="1" x14ac:dyDescent="0.25">
      <c r="A583"/>
      <c r="B583"/>
      <c r="C583" s="323" t="s">
        <v>7598</v>
      </c>
      <c r="D583" s="279" t="s">
        <v>7988</v>
      </c>
      <c r="E583" s="219" t="s">
        <v>7607</v>
      </c>
      <c r="F583" s="279" t="s">
        <v>7608</v>
      </c>
      <c r="G583" s="273">
        <v>636</v>
      </c>
      <c r="H583" s="273" t="s">
        <v>49</v>
      </c>
      <c r="I583" s="41" t="s">
        <v>7205</v>
      </c>
      <c r="J583" s="41" t="s">
        <v>47</v>
      </c>
      <c r="K583" s="324" t="s">
        <v>7595</v>
      </c>
      <c r="L583"/>
      <c r="M583"/>
      <c r="N583"/>
      <c r="O583"/>
      <c r="P583"/>
      <c r="Q583"/>
      <c r="R583"/>
      <c r="S583"/>
      <c r="T583"/>
      <c r="U583"/>
    </row>
    <row r="584" spans="1:21" s="7" customFormat="1" ht="31.5" customHeight="1" x14ac:dyDescent="0.25">
      <c r="A584"/>
      <c r="B584"/>
      <c r="C584" s="323" t="s">
        <v>7598</v>
      </c>
      <c r="D584" s="279" t="s">
        <v>7988</v>
      </c>
      <c r="E584" s="219" t="s">
        <v>7601</v>
      </c>
      <c r="F584" s="279" t="s">
        <v>8185</v>
      </c>
      <c r="G584" s="273">
        <v>314</v>
      </c>
      <c r="H584" s="273" t="s">
        <v>49</v>
      </c>
      <c r="I584" s="41" t="s">
        <v>7205</v>
      </c>
      <c r="J584" s="41" t="s">
        <v>47</v>
      </c>
      <c r="K584" s="324" t="s">
        <v>7595</v>
      </c>
      <c r="L584"/>
      <c r="M584"/>
      <c r="N584"/>
      <c r="O584"/>
      <c r="P584"/>
      <c r="Q584"/>
      <c r="R584"/>
      <c r="S584"/>
      <c r="T584"/>
      <c r="U584"/>
    </row>
    <row r="585" spans="1:21" s="7" customFormat="1" ht="21" customHeight="1" x14ac:dyDescent="0.25">
      <c r="A585"/>
      <c r="B585"/>
      <c r="C585" s="323" t="s">
        <v>7598</v>
      </c>
      <c r="D585" s="279" t="s">
        <v>7988</v>
      </c>
      <c r="E585" s="219" t="s">
        <v>7599</v>
      </c>
      <c r="F585" s="279" t="s">
        <v>8186</v>
      </c>
      <c r="G585" s="273">
        <v>314</v>
      </c>
      <c r="H585" s="273" t="s">
        <v>49</v>
      </c>
      <c r="I585" s="41" t="s">
        <v>7205</v>
      </c>
      <c r="J585" s="41" t="s">
        <v>47</v>
      </c>
      <c r="K585" s="324" t="s">
        <v>7595</v>
      </c>
      <c r="L585"/>
      <c r="M585"/>
      <c r="N585"/>
      <c r="O585"/>
      <c r="P585"/>
      <c r="Q585"/>
      <c r="R585"/>
      <c r="S585"/>
      <c r="T585"/>
      <c r="U585"/>
    </row>
    <row r="586" spans="1:21" s="7" customFormat="1" ht="18" customHeight="1" x14ac:dyDescent="0.25">
      <c r="A586"/>
      <c r="B586"/>
      <c r="C586" s="323" t="s">
        <v>7598</v>
      </c>
      <c r="D586" s="279" t="s">
        <v>7988</v>
      </c>
      <c r="E586" s="219" t="s">
        <v>7606</v>
      </c>
      <c r="F586" s="279" t="s">
        <v>8187</v>
      </c>
      <c r="G586" s="273">
        <v>234</v>
      </c>
      <c r="H586" s="273" t="s">
        <v>49</v>
      </c>
      <c r="I586" s="41" t="s">
        <v>7205</v>
      </c>
      <c r="J586" s="41" t="s">
        <v>47</v>
      </c>
      <c r="K586" s="324" t="s">
        <v>7595</v>
      </c>
      <c r="L586"/>
      <c r="M586"/>
      <c r="N586"/>
      <c r="O586"/>
      <c r="P586"/>
      <c r="Q586"/>
      <c r="R586"/>
      <c r="S586"/>
      <c r="T586"/>
      <c r="U586"/>
    </row>
    <row r="587" spans="1:21" s="7" customFormat="1" ht="31.5" customHeight="1" x14ac:dyDescent="0.25">
      <c r="A587"/>
      <c r="B587"/>
      <c r="C587" s="323" t="s">
        <v>7598</v>
      </c>
      <c r="D587" s="279" t="s">
        <v>7988</v>
      </c>
      <c r="E587" s="219" t="s">
        <v>7600</v>
      </c>
      <c r="F587" s="279" t="s">
        <v>8188</v>
      </c>
      <c r="G587" s="273">
        <v>179</v>
      </c>
      <c r="H587" s="273" t="s">
        <v>49</v>
      </c>
      <c r="I587" s="41" t="s">
        <v>7205</v>
      </c>
      <c r="J587" s="41" t="s">
        <v>47</v>
      </c>
      <c r="K587" s="324" t="s">
        <v>7595</v>
      </c>
      <c r="L587"/>
      <c r="M587"/>
      <c r="N587"/>
      <c r="O587"/>
      <c r="P587"/>
      <c r="Q587"/>
      <c r="R587"/>
      <c r="S587"/>
      <c r="T587"/>
      <c r="U587"/>
    </row>
    <row r="588" spans="1:21" s="7" customFormat="1" ht="30.75" customHeight="1" x14ac:dyDescent="0.25">
      <c r="A588"/>
      <c r="B588"/>
      <c r="C588" s="323" t="s">
        <v>7598</v>
      </c>
      <c r="D588" s="279" t="s">
        <v>7988</v>
      </c>
      <c r="E588" s="219" t="s">
        <v>7609</v>
      </c>
      <c r="F588" s="279" t="s">
        <v>8189</v>
      </c>
      <c r="G588" s="273">
        <v>189</v>
      </c>
      <c r="H588" s="273" t="s">
        <v>49</v>
      </c>
      <c r="I588" s="41" t="s">
        <v>7205</v>
      </c>
      <c r="J588" s="41" t="s">
        <v>47</v>
      </c>
      <c r="K588" s="324" t="s">
        <v>7595</v>
      </c>
      <c r="L588"/>
      <c r="M588"/>
      <c r="N588"/>
      <c r="O588"/>
      <c r="P588"/>
      <c r="Q588"/>
      <c r="R588"/>
      <c r="S588"/>
      <c r="T588"/>
      <c r="U588"/>
    </row>
    <row r="589" spans="1:21" s="7" customFormat="1" ht="30.75" customHeight="1" x14ac:dyDescent="0.25">
      <c r="A589"/>
      <c r="B589"/>
      <c r="C589" s="323" t="s">
        <v>7598</v>
      </c>
      <c r="D589" s="279" t="s">
        <v>7988</v>
      </c>
      <c r="E589" s="219" t="s">
        <v>7612</v>
      </c>
      <c r="F589" s="279" t="s">
        <v>8190</v>
      </c>
      <c r="G589" s="273">
        <v>34</v>
      </c>
      <c r="H589" s="273" t="s">
        <v>49</v>
      </c>
      <c r="I589" s="41" t="s">
        <v>7205</v>
      </c>
      <c r="J589" s="41" t="s">
        <v>47</v>
      </c>
      <c r="K589" s="324" t="s">
        <v>7595</v>
      </c>
      <c r="L589"/>
      <c r="M589"/>
      <c r="N589"/>
      <c r="O589"/>
      <c r="P589"/>
      <c r="Q589"/>
      <c r="R589"/>
      <c r="S589"/>
      <c r="T589"/>
      <c r="U589"/>
    </row>
    <row r="590" spans="1:21" s="7" customFormat="1" ht="30.75" customHeight="1" thickBot="1" x14ac:dyDescent="0.3">
      <c r="A590"/>
      <c r="B590"/>
      <c r="C590" s="323" t="s">
        <v>7598</v>
      </c>
      <c r="D590" s="279" t="s">
        <v>7988</v>
      </c>
      <c r="E590" s="219" t="s">
        <v>7605</v>
      </c>
      <c r="F590" s="279" t="s">
        <v>8191</v>
      </c>
      <c r="G590" s="273">
        <v>15</v>
      </c>
      <c r="H590" s="273" t="s">
        <v>49</v>
      </c>
      <c r="I590" s="41" t="s">
        <v>7205</v>
      </c>
      <c r="J590" s="41" t="s">
        <v>47</v>
      </c>
      <c r="K590" s="324" t="s">
        <v>7595</v>
      </c>
      <c r="L590"/>
      <c r="M590"/>
      <c r="N590"/>
      <c r="O590"/>
      <c r="P590"/>
      <c r="Q590"/>
      <c r="R590"/>
      <c r="S590"/>
      <c r="T590"/>
      <c r="U590"/>
    </row>
    <row r="591" spans="1:21" s="7" customFormat="1" ht="30.75" customHeight="1" x14ac:dyDescent="0.25">
      <c r="A591"/>
      <c r="B591"/>
      <c r="C591" s="338" t="s">
        <v>7598</v>
      </c>
      <c r="D591" s="339" t="s">
        <v>7825</v>
      </c>
      <c r="E591" s="327">
        <f>COUNTA(E578:E590)</f>
        <v>13</v>
      </c>
      <c r="F591" s="340" t="s">
        <v>7826</v>
      </c>
      <c r="G591" s="328">
        <f>SUM(G578:G590)</f>
        <v>6228</v>
      </c>
      <c r="H591" s="329"/>
      <c r="I591" s="321"/>
      <c r="J591" s="321"/>
      <c r="K591" s="322"/>
      <c r="L591"/>
      <c r="M591"/>
      <c r="N591"/>
      <c r="O591"/>
      <c r="P591"/>
      <c r="Q591"/>
      <c r="R591"/>
      <c r="S591"/>
      <c r="T591"/>
      <c r="U591"/>
    </row>
    <row r="592" spans="1:21" s="7" customFormat="1" ht="30.75" customHeight="1" x14ac:dyDescent="0.25">
      <c r="A592"/>
      <c r="B592"/>
      <c r="D592" s="13"/>
      <c r="E592" s="188"/>
      <c r="F592" s="228"/>
      <c r="G592" s="174"/>
      <c r="H592" s="14"/>
      <c r="I592" s="1"/>
      <c r="J592" s="1"/>
      <c r="K592" s="188"/>
      <c r="L592"/>
      <c r="M592"/>
      <c r="N592"/>
      <c r="O592"/>
      <c r="P592"/>
      <c r="Q592"/>
      <c r="R592"/>
      <c r="S592"/>
      <c r="T592"/>
      <c r="U592"/>
    </row>
    <row r="593" spans="1:21" s="7" customFormat="1" ht="30.75" customHeight="1" x14ac:dyDescent="0.25">
      <c r="A593"/>
      <c r="B593"/>
      <c r="D593" s="13"/>
      <c r="E593" s="188"/>
      <c r="F593" s="228"/>
      <c r="G593" s="174"/>
      <c r="H593" s="14"/>
      <c r="I593" s="1"/>
      <c r="J593" s="1"/>
      <c r="K593" s="188"/>
      <c r="L593"/>
      <c r="M593"/>
      <c r="N593"/>
      <c r="O593"/>
      <c r="P593"/>
      <c r="Q593"/>
      <c r="R593"/>
      <c r="S593"/>
      <c r="T593"/>
      <c r="U593"/>
    </row>
    <row r="594" spans="1:21" s="7" customFormat="1" ht="30.75" customHeight="1" x14ac:dyDescent="0.25">
      <c r="A594"/>
      <c r="B594"/>
      <c r="C594" s="235" t="s">
        <v>8</v>
      </c>
      <c r="D594" s="235" t="s">
        <v>7</v>
      </c>
      <c r="E594" s="236" t="s">
        <v>6</v>
      </c>
      <c r="F594" s="235" t="s">
        <v>5</v>
      </c>
      <c r="G594" s="237" t="s">
        <v>4</v>
      </c>
      <c r="H594" s="238" t="s">
        <v>3</v>
      </c>
      <c r="I594" s="239" t="s">
        <v>2</v>
      </c>
      <c r="J594" s="235" t="s">
        <v>1</v>
      </c>
      <c r="K594" s="236" t="s">
        <v>0</v>
      </c>
      <c r="L594"/>
      <c r="M594"/>
      <c r="N594"/>
      <c r="O594"/>
      <c r="P594"/>
      <c r="Q594"/>
      <c r="R594"/>
      <c r="S594"/>
      <c r="T594"/>
      <c r="U594"/>
    </row>
    <row r="595" spans="1:21" s="7" customFormat="1" ht="30.75" customHeight="1" x14ac:dyDescent="0.25">
      <c r="A595"/>
      <c r="B595"/>
      <c r="C595" s="346" t="s">
        <v>7618</v>
      </c>
      <c r="D595" s="347" t="s">
        <v>7988</v>
      </c>
      <c r="E595" s="348" t="s">
        <v>7642</v>
      </c>
      <c r="F595" s="349" t="s">
        <v>7643</v>
      </c>
      <c r="G595" s="349">
        <v>270</v>
      </c>
      <c r="H595" s="347" t="s">
        <v>49</v>
      </c>
      <c r="I595" s="347" t="s">
        <v>7616</v>
      </c>
      <c r="J595" s="349" t="s">
        <v>47</v>
      </c>
      <c r="K595" s="350" t="s">
        <v>7615</v>
      </c>
      <c r="L595"/>
      <c r="M595"/>
      <c r="N595"/>
      <c r="O595"/>
      <c r="P595"/>
      <c r="Q595"/>
      <c r="R595"/>
      <c r="S595"/>
      <c r="T595"/>
      <c r="U595"/>
    </row>
    <row r="596" spans="1:21" s="7" customFormat="1" ht="30.75" customHeight="1" x14ac:dyDescent="0.25">
      <c r="A596"/>
      <c r="B596"/>
      <c r="C596" s="323" t="s">
        <v>7618</v>
      </c>
      <c r="D596" s="279" t="s">
        <v>7988</v>
      </c>
      <c r="E596" s="219" t="s">
        <v>7624</v>
      </c>
      <c r="F596" s="279" t="s">
        <v>8193</v>
      </c>
      <c r="G596" s="273">
        <v>523</v>
      </c>
      <c r="H596" s="273" t="s">
        <v>49</v>
      </c>
      <c r="I596" s="41" t="s">
        <v>7619</v>
      </c>
      <c r="J596" s="41" t="s">
        <v>47</v>
      </c>
      <c r="K596" s="324" t="s">
        <v>7615</v>
      </c>
      <c r="L596"/>
      <c r="M596"/>
      <c r="N596"/>
      <c r="O596"/>
      <c r="P596"/>
      <c r="Q596"/>
      <c r="R596"/>
      <c r="S596"/>
      <c r="T596"/>
      <c r="U596"/>
    </row>
    <row r="597" spans="1:21" s="7" customFormat="1" ht="30.75" customHeight="1" x14ac:dyDescent="0.25">
      <c r="A597"/>
      <c r="B597"/>
      <c r="C597" s="323" t="s">
        <v>7618</v>
      </c>
      <c r="D597" s="279" t="s">
        <v>7988</v>
      </c>
      <c r="E597" s="219" t="s">
        <v>7623</v>
      </c>
      <c r="F597" s="279" t="s">
        <v>8194</v>
      </c>
      <c r="G597" s="273">
        <v>435</v>
      </c>
      <c r="H597" s="273" t="s">
        <v>49</v>
      </c>
      <c r="I597" s="41" t="s">
        <v>7619</v>
      </c>
      <c r="J597" s="41" t="s">
        <v>47</v>
      </c>
      <c r="K597" s="324" t="s">
        <v>7615</v>
      </c>
      <c r="L597"/>
      <c r="M597"/>
      <c r="N597"/>
      <c r="O597"/>
      <c r="P597"/>
      <c r="Q597"/>
      <c r="R597"/>
      <c r="S597"/>
      <c r="T597"/>
      <c r="U597"/>
    </row>
    <row r="598" spans="1:21" s="7" customFormat="1" ht="30.75" customHeight="1" x14ac:dyDescent="0.25">
      <c r="A598"/>
      <c r="B598"/>
      <c r="C598" s="323" t="s">
        <v>7618</v>
      </c>
      <c r="D598" s="279" t="s">
        <v>7988</v>
      </c>
      <c r="E598" s="219" t="s">
        <v>7620</v>
      </c>
      <c r="F598" s="279" t="s">
        <v>407</v>
      </c>
      <c r="G598" s="273">
        <v>389</v>
      </c>
      <c r="H598" s="273" t="s">
        <v>49</v>
      </c>
      <c r="I598" s="41" t="s">
        <v>7619</v>
      </c>
      <c r="J598" s="41" t="s">
        <v>47</v>
      </c>
      <c r="K598" s="324" t="s">
        <v>7615</v>
      </c>
      <c r="L598"/>
      <c r="M598"/>
      <c r="N598"/>
      <c r="O598"/>
      <c r="P598"/>
      <c r="Q598"/>
      <c r="R598"/>
      <c r="S598"/>
      <c r="T598"/>
      <c r="U598"/>
    </row>
    <row r="599" spans="1:21" s="7" customFormat="1" ht="30.75" customHeight="1" x14ac:dyDescent="0.25">
      <c r="A599"/>
      <c r="B599"/>
      <c r="C599" s="323" t="s">
        <v>7618</v>
      </c>
      <c r="D599" s="279" t="s">
        <v>7988</v>
      </c>
      <c r="E599" s="219" t="s">
        <v>7630</v>
      </c>
      <c r="F599" s="279" t="s">
        <v>8195</v>
      </c>
      <c r="G599" s="273">
        <v>259</v>
      </c>
      <c r="H599" s="273" t="s">
        <v>49</v>
      </c>
      <c r="I599" s="41" t="s">
        <v>7619</v>
      </c>
      <c r="J599" s="41" t="s">
        <v>47</v>
      </c>
      <c r="K599" s="324" t="s">
        <v>7615</v>
      </c>
      <c r="L599"/>
      <c r="M599"/>
      <c r="N599"/>
      <c r="O599"/>
      <c r="P599"/>
      <c r="Q599"/>
      <c r="R599"/>
      <c r="S599"/>
      <c r="T599"/>
      <c r="U599"/>
    </row>
    <row r="600" spans="1:21" s="7" customFormat="1" ht="30.75" customHeight="1" x14ac:dyDescent="0.25">
      <c r="A600"/>
      <c r="B600"/>
      <c r="C600" s="323" t="s">
        <v>7618</v>
      </c>
      <c r="D600" s="279" t="s">
        <v>7988</v>
      </c>
      <c r="E600" s="219" t="s">
        <v>7625</v>
      </c>
      <c r="F600" s="279" t="s">
        <v>8196</v>
      </c>
      <c r="G600" s="273">
        <v>281</v>
      </c>
      <c r="H600" s="273" t="s">
        <v>49</v>
      </c>
      <c r="I600" s="41" t="s">
        <v>7619</v>
      </c>
      <c r="J600" s="41" t="s">
        <v>47</v>
      </c>
      <c r="K600" s="324" t="s">
        <v>7615</v>
      </c>
      <c r="L600"/>
      <c r="M600"/>
      <c r="N600"/>
      <c r="O600"/>
      <c r="P600"/>
      <c r="Q600"/>
      <c r="R600"/>
      <c r="S600"/>
      <c r="T600"/>
      <c r="U600"/>
    </row>
    <row r="601" spans="1:21" s="7" customFormat="1" ht="30.75" customHeight="1" x14ac:dyDescent="0.25">
      <c r="A601"/>
      <c r="B601"/>
      <c r="C601" s="323" t="s">
        <v>7618</v>
      </c>
      <c r="D601" s="279" t="s">
        <v>7988</v>
      </c>
      <c r="E601" s="219" t="s">
        <v>7635</v>
      </c>
      <c r="F601" s="279" t="s">
        <v>8197</v>
      </c>
      <c r="G601" s="273">
        <v>215</v>
      </c>
      <c r="H601" s="273" t="s">
        <v>49</v>
      </c>
      <c r="I601" s="41" t="s">
        <v>7619</v>
      </c>
      <c r="J601" s="41" t="s">
        <v>47</v>
      </c>
      <c r="K601" s="324" t="s">
        <v>7615</v>
      </c>
      <c r="L601"/>
      <c r="M601"/>
      <c r="N601"/>
      <c r="O601"/>
      <c r="P601"/>
      <c r="Q601"/>
      <c r="R601"/>
      <c r="S601"/>
      <c r="T601"/>
      <c r="U601"/>
    </row>
    <row r="602" spans="1:21" s="7" customFormat="1" ht="30.75" customHeight="1" x14ac:dyDescent="0.25">
      <c r="A602"/>
      <c r="B602"/>
      <c r="C602" s="323" t="s">
        <v>7618</v>
      </c>
      <c r="D602" s="279" t="s">
        <v>7988</v>
      </c>
      <c r="E602" s="219" t="s">
        <v>7617</v>
      </c>
      <c r="F602" s="279" t="s">
        <v>8198</v>
      </c>
      <c r="G602" s="273">
        <v>242</v>
      </c>
      <c r="H602" s="273" t="s">
        <v>49</v>
      </c>
      <c r="I602" s="41" t="s">
        <v>7619</v>
      </c>
      <c r="J602" s="41" t="s">
        <v>47</v>
      </c>
      <c r="K602" s="324" t="s">
        <v>7615</v>
      </c>
      <c r="L602"/>
      <c r="M602"/>
      <c r="N602"/>
      <c r="O602"/>
      <c r="P602"/>
      <c r="Q602"/>
      <c r="R602"/>
      <c r="S602"/>
      <c r="T602"/>
      <c r="U602"/>
    </row>
    <row r="603" spans="1:21" s="7" customFormat="1" ht="30.75" customHeight="1" x14ac:dyDescent="0.25">
      <c r="A603"/>
      <c r="B603"/>
      <c r="C603" s="323" t="s">
        <v>7618</v>
      </c>
      <c r="D603" s="279" t="s">
        <v>7988</v>
      </c>
      <c r="E603" s="219" t="s">
        <v>7638</v>
      </c>
      <c r="F603" s="279" t="s">
        <v>8199</v>
      </c>
      <c r="G603" s="273">
        <v>208</v>
      </c>
      <c r="H603" s="273" t="s">
        <v>49</v>
      </c>
      <c r="I603" s="41" t="s">
        <v>7105</v>
      </c>
      <c r="J603" s="41" t="s">
        <v>47</v>
      </c>
      <c r="K603" s="324" t="s">
        <v>7615</v>
      </c>
      <c r="L603"/>
      <c r="M603"/>
      <c r="N603"/>
      <c r="O603"/>
      <c r="P603"/>
      <c r="Q603"/>
      <c r="R603"/>
      <c r="S603"/>
      <c r="T603"/>
      <c r="U603"/>
    </row>
    <row r="604" spans="1:21" s="7" customFormat="1" ht="30.75" customHeight="1" x14ac:dyDescent="0.25">
      <c r="A604"/>
      <c r="B604"/>
      <c r="C604" s="323" t="s">
        <v>7618</v>
      </c>
      <c r="D604" s="279" t="s">
        <v>7988</v>
      </c>
      <c r="E604" s="219" t="s">
        <v>7621</v>
      </c>
      <c r="F604" s="279" t="s">
        <v>7622</v>
      </c>
      <c r="G604" s="273">
        <v>205</v>
      </c>
      <c r="H604" s="273" t="s">
        <v>49</v>
      </c>
      <c r="I604" s="41" t="s">
        <v>7619</v>
      </c>
      <c r="J604" s="41" t="s">
        <v>47</v>
      </c>
      <c r="K604" s="324" t="s">
        <v>7615</v>
      </c>
      <c r="L604"/>
      <c r="M604"/>
      <c r="N604"/>
      <c r="O604"/>
      <c r="P604"/>
      <c r="Q604"/>
      <c r="R604"/>
      <c r="S604"/>
      <c r="T604"/>
      <c r="U604"/>
    </row>
    <row r="605" spans="1:21" s="7" customFormat="1" ht="30.75" customHeight="1" x14ac:dyDescent="0.25">
      <c r="A605"/>
      <c r="B605"/>
      <c r="C605" s="323" t="s">
        <v>7618</v>
      </c>
      <c r="D605" s="279" t="s">
        <v>7988</v>
      </c>
      <c r="E605" s="219" t="s">
        <v>7626</v>
      </c>
      <c r="F605" s="279" t="s">
        <v>8200</v>
      </c>
      <c r="G605" s="273">
        <v>182</v>
      </c>
      <c r="H605" s="273" t="s">
        <v>49</v>
      </c>
      <c r="I605" s="41" t="s">
        <v>7619</v>
      </c>
      <c r="J605" s="41" t="s">
        <v>47</v>
      </c>
      <c r="K605" s="324" t="s">
        <v>7615</v>
      </c>
      <c r="L605"/>
      <c r="M605"/>
      <c r="N605"/>
      <c r="O605"/>
      <c r="P605"/>
      <c r="Q605"/>
      <c r="R605"/>
      <c r="S605"/>
      <c r="T605"/>
      <c r="U605"/>
    </row>
    <row r="606" spans="1:21" s="7" customFormat="1" ht="30.75" customHeight="1" x14ac:dyDescent="0.25">
      <c r="A606"/>
      <c r="B606"/>
      <c r="C606" s="323" t="s">
        <v>7618</v>
      </c>
      <c r="D606" s="279" t="s">
        <v>7988</v>
      </c>
      <c r="E606" s="219" t="s">
        <v>7627</v>
      </c>
      <c r="F606" s="279" t="s">
        <v>8201</v>
      </c>
      <c r="G606" s="273">
        <v>199</v>
      </c>
      <c r="H606" s="273" t="s">
        <v>49</v>
      </c>
      <c r="I606" s="41" t="s">
        <v>7619</v>
      </c>
      <c r="J606" s="41" t="s">
        <v>47</v>
      </c>
      <c r="K606" s="324" t="s">
        <v>7615</v>
      </c>
      <c r="L606"/>
      <c r="M606"/>
      <c r="N606"/>
      <c r="O606"/>
      <c r="P606"/>
      <c r="Q606"/>
      <c r="R606"/>
      <c r="S606"/>
      <c r="T606"/>
      <c r="U606"/>
    </row>
    <row r="607" spans="1:21" s="7" customFormat="1" ht="30.75" customHeight="1" x14ac:dyDescent="0.25">
      <c r="A607"/>
      <c r="B607"/>
      <c r="C607" s="323" t="s">
        <v>7618</v>
      </c>
      <c r="D607" s="279" t="s">
        <v>7988</v>
      </c>
      <c r="E607" s="289" t="s">
        <v>7640</v>
      </c>
      <c r="F607" s="279" t="s">
        <v>7641</v>
      </c>
      <c r="G607" s="293">
        <v>110</v>
      </c>
      <c r="H607" s="273" t="s">
        <v>49</v>
      </c>
      <c r="I607" s="41" t="s">
        <v>7105</v>
      </c>
      <c r="J607" s="288" t="s">
        <v>47</v>
      </c>
      <c r="K607" s="342" t="s">
        <v>7615</v>
      </c>
      <c r="L607"/>
      <c r="M607"/>
      <c r="N607"/>
      <c r="O607"/>
      <c r="P607"/>
      <c r="Q607"/>
      <c r="R607"/>
      <c r="S607"/>
      <c r="T607"/>
      <c r="U607"/>
    </row>
    <row r="608" spans="1:21" s="7" customFormat="1" ht="30.75" customHeight="1" x14ac:dyDescent="0.25">
      <c r="A608"/>
      <c r="B608"/>
      <c r="C608" s="323" t="s">
        <v>7618</v>
      </c>
      <c r="D608" s="279" t="s">
        <v>7988</v>
      </c>
      <c r="E608" s="219" t="s">
        <v>7644</v>
      </c>
      <c r="F608" s="279" t="s">
        <v>8202</v>
      </c>
      <c r="G608" s="273">
        <v>156</v>
      </c>
      <c r="H608" s="273" t="s">
        <v>49</v>
      </c>
      <c r="I608" s="41" t="s">
        <v>7326</v>
      </c>
      <c r="J608" s="41" t="s">
        <v>47</v>
      </c>
      <c r="K608" s="324" t="s">
        <v>7615</v>
      </c>
      <c r="L608"/>
      <c r="M608"/>
      <c r="N608"/>
      <c r="O608"/>
      <c r="P608"/>
      <c r="Q608"/>
      <c r="R608"/>
      <c r="S608"/>
      <c r="T608"/>
      <c r="U608"/>
    </row>
    <row r="609" spans="1:21" s="7" customFormat="1" ht="30.75" customHeight="1" x14ac:dyDescent="0.25">
      <c r="A609"/>
      <c r="B609"/>
      <c r="C609" s="323" t="s">
        <v>7618</v>
      </c>
      <c r="D609" s="279" t="s">
        <v>7988</v>
      </c>
      <c r="E609" s="219" t="s">
        <v>7634</v>
      </c>
      <c r="F609" s="279" t="s">
        <v>8203</v>
      </c>
      <c r="G609" s="273">
        <v>161</v>
      </c>
      <c r="H609" s="273" t="s">
        <v>49</v>
      </c>
      <c r="I609" s="41" t="s">
        <v>7619</v>
      </c>
      <c r="J609" s="41" t="s">
        <v>47</v>
      </c>
      <c r="K609" s="324" t="s">
        <v>7615</v>
      </c>
      <c r="L609"/>
      <c r="M609"/>
      <c r="N609"/>
      <c r="O609"/>
      <c r="P609"/>
      <c r="Q609"/>
      <c r="R609"/>
      <c r="S609"/>
      <c r="T609"/>
      <c r="U609"/>
    </row>
    <row r="610" spans="1:21" s="7" customFormat="1" ht="30.75" customHeight="1" x14ac:dyDescent="0.25">
      <c r="A610"/>
      <c r="B610"/>
      <c r="C610" s="323" t="s">
        <v>7618</v>
      </c>
      <c r="D610" s="279" t="s">
        <v>7988</v>
      </c>
      <c r="E610" s="219" t="s">
        <v>7628</v>
      </c>
      <c r="F610" s="279" t="s">
        <v>8204</v>
      </c>
      <c r="G610" s="273">
        <v>97</v>
      </c>
      <c r="H610" s="273" t="s">
        <v>49</v>
      </c>
      <c r="I610" s="41" t="s">
        <v>7619</v>
      </c>
      <c r="J610" s="41" t="s">
        <v>47</v>
      </c>
      <c r="K610" s="324" t="s">
        <v>7615</v>
      </c>
      <c r="L610"/>
      <c r="M610"/>
      <c r="N610"/>
      <c r="O610"/>
      <c r="P610"/>
      <c r="Q610"/>
      <c r="R610"/>
      <c r="S610"/>
      <c r="T610"/>
      <c r="U610"/>
    </row>
    <row r="611" spans="1:21" s="7" customFormat="1" ht="31.5" customHeight="1" x14ac:dyDescent="0.25">
      <c r="A611"/>
      <c r="B611"/>
      <c r="C611" s="323" t="s">
        <v>7618</v>
      </c>
      <c r="D611" s="279" t="s">
        <v>7988</v>
      </c>
      <c r="E611" s="219" t="s">
        <v>7629</v>
      </c>
      <c r="F611" s="279" t="s">
        <v>8205</v>
      </c>
      <c r="G611" s="273">
        <v>125</v>
      </c>
      <c r="H611" s="273" t="s">
        <v>49</v>
      </c>
      <c r="I611" s="41" t="s">
        <v>7619</v>
      </c>
      <c r="J611" s="41" t="s">
        <v>47</v>
      </c>
      <c r="K611" s="324" t="s">
        <v>7615</v>
      </c>
      <c r="L611"/>
      <c r="M611"/>
      <c r="N611"/>
      <c r="O611"/>
      <c r="P611"/>
      <c r="Q611"/>
      <c r="R611"/>
      <c r="S611"/>
      <c r="T611"/>
      <c r="U611"/>
    </row>
    <row r="612" spans="1:21" s="7" customFormat="1" ht="21" customHeight="1" x14ac:dyDescent="0.25">
      <c r="A612"/>
      <c r="B612"/>
      <c r="C612" s="323" t="s">
        <v>7618</v>
      </c>
      <c r="D612" s="279" t="s">
        <v>7988</v>
      </c>
      <c r="E612" s="289" t="s">
        <v>7649</v>
      </c>
      <c r="F612" s="279" t="s">
        <v>8206</v>
      </c>
      <c r="G612" s="293">
        <v>123</v>
      </c>
      <c r="H612" s="273" t="s">
        <v>49</v>
      </c>
      <c r="I612" s="41" t="s">
        <v>7326</v>
      </c>
      <c r="J612" s="288" t="s">
        <v>47</v>
      </c>
      <c r="K612" s="342" t="s">
        <v>7615</v>
      </c>
      <c r="L612"/>
      <c r="M612"/>
      <c r="N612"/>
      <c r="O612"/>
      <c r="P612"/>
      <c r="Q612"/>
      <c r="R612"/>
      <c r="S612"/>
      <c r="T612"/>
      <c r="U612"/>
    </row>
    <row r="613" spans="1:21" s="7" customFormat="1" ht="18" customHeight="1" x14ac:dyDescent="0.25">
      <c r="A613"/>
      <c r="B613"/>
      <c r="C613" s="323" t="s">
        <v>7618</v>
      </c>
      <c r="D613" s="279" t="s">
        <v>7988</v>
      </c>
      <c r="E613" s="219" t="s">
        <v>7648</v>
      </c>
      <c r="F613" s="279" t="s">
        <v>8207</v>
      </c>
      <c r="G613" s="273">
        <v>109</v>
      </c>
      <c r="H613" s="273" t="s">
        <v>49</v>
      </c>
      <c r="I613" s="41" t="s">
        <v>7326</v>
      </c>
      <c r="J613" s="41" t="s">
        <v>47</v>
      </c>
      <c r="K613" s="324" t="s">
        <v>7615</v>
      </c>
      <c r="L613"/>
      <c r="M613"/>
      <c r="N613"/>
      <c r="O613"/>
      <c r="P613"/>
      <c r="Q613"/>
      <c r="R613"/>
      <c r="S613"/>
      <c r="T613"/>
      <c r="U613"/>
    </row>
    <row r="614" spans="1:21" s="7" customFormat="1" ht="31.5" customHeight="1" x14ac:dyDescent="0.25">
      <c r="A614"/>
      <c r="B614"/>
      <c r="C614" s="323" t="s">
        <v>7618</v>
      </c>
      <c r="D614" s="279" t="s">
        <v>7988</v>
      </c>
      <c r="E614" s="289" t="s">
        <v>7645</v>
      </c>
      <c r="F614" s="279" t="s">
        <v>7646</v>
      </c>
      <c r="G614" s="293">
        <v>140</v>
      </c>
      <c r="H614" s="273" t="s">
        <v>49</v>
      </c>
      <c r="I614" s="41" t="s">
        <v>7326</v>
      </c>
      <c r="J614" s="288" t="s">
        <v>47</v>
      </c>
      <c r="K614" s="342" t="s">
        <v>7615</v>
      </c>
      <c r="L614"/>
      <c r="M614"/>
      <c r="N614"/>
      <c r="O614"/>
      <c r="P614"/>
      <c r="Q614"/>
      <c r="R614"/>
      <c r="S614"/>
      <c r="T614"/>
      <c r="U614"/>
    </row>
    <row r="615" spans="1:21" s="7" customFormat="1" ht="31.5" customHeight="1" x14ac:dyDescent="0.25">
      <c r="A615"/>
      <c r="B615"/>
      <c r="C615" s="323" t="s">
        <v>7618</v>
      </c>
      <c r="D615" s="279" t="s">
        <v>7988</v>
      </c>
      <c r="E615" s="219" t="s">
        <v>7639</v>
      </c>
      <c r="F615" s="279" t="s">
        <v>8208</v>
      </c>
      <c r="G615" s="273">
        <v>55</v>
      </c>
      <c r="H615" s="273" t="s">
        <v>49</v>
      </c>
      <c r="I615" s="41" t="s">
        <v>7105</v>
      </c>
      <c r="J615" s="41" t="s">
        <v>47</v>
      </c>
      <c r="K615" s="324" t="s">
        <v>7615</v>
      </c>
      <c r="L615"/>
      <c r="M615"/>
      <c r="N615"/>
      <c r="O615"/>
      <c r="P615"/>
      <c r="Q615"/>
      <c r="R615"/>
      <c r="S615"/>
      <c r="T615"/>
      <c r="U615"/>
    </row>
    <row r="616" spans="1:21" s="7" customFormat="1" ht="31.5" customHeight="1" x14ac:dyDescent="0.25">
      <c r="A616"/>
      <c r="B616"/>
      <c r="C616" s="323" t="s">
        <v>7618</v>
      </c>
      <c r="D616" s="279" t="s">
        <v>7988</v>
      </c>
      <c r="E616" s="219" t="s">
        <v>7633</v>
      </c>
      <c r="F616" s="279" t="s">
        <v>8209</v>
      </c>
      <c r="G616" s="273">
        <v>32</v>
      </c>
      <c r="H616" s="273" t="s">
        <v>49</v>
      </c>
      <c r="I616" s="41" t="s">
        <v>7619</v>
      </c>
      <c r="J616" s="41" t="s">
        <v>47</v>
      </c>
      <c r="K616" s="324" t="s">
        <v>7615</v>
      </c>
      <c r="L616"/>
      <c r="M616"/>
      <c r="N616"/>
      <c r="O616"/>
      <c r="P616"/>
      <c r="Q616"/>
      <c r="R616"/>
      <c r="S616"/>
      <c r="T616"/>
      <c r="U616"/>
    </row>
    <row r="617" spans="1:21" s="7" customFormat="1" ht="31.5" customHeight="1" x14ac:dyDescent="0.25">
      <c r="A617"/>
      <c r="B617"/>
      <c r="C617" s="323" t="s">
        <v>7618</v>
      </c>
      <c r="D617" s="279" t="s">
        <v>7988</v>
      </c>
      <c r="E617" s="219" t="s">
        <v>7632</v>
      </c>
      <c r="F617" s="279" t="s">
        <v>8210</v>
      </c>
      <c r="G617" s="273">
        <v>22</v>
      </c>
      <c r="H617" s="273" t="s">
        <v>49</v>
      </c>
      <c r="I617" s="41" t="s">
        <v>7619</v>
      </c>
      <c r="J617" s="41" t="s">
        <v>47</v>
      </c>
      <c r="K617" s="324" t="s">
        <v>7615</v>
      </c>
      <c r="L617"/>
      <c r="M617"/>
      <c r="N617"/>
      <c r="O617"/>
      <c r="P617"/>
      <c r="Q617"/>
      <c r="R617"/>
      <c r="S617"/>
      <c r="T617"/>
      <c r="U617"/>
    </row>
    <row r="618" spans="1:21" s="7" customFormat="1" ht="31.5" customHeight="1" x14ac:dyDescent="0.25">
      <c r="A618"/>
      <c r="B618"/>
      <c r="C618" s="323" t="s">
        <v>7618</v>
      </c>
      <c r="D618" s="279" t="s">
        <v>7988</v>
      </c>
      <c r="E618" s="289" t="s">
        <v>7636</v>
      </c>
      <c r="F618" s="279" t="s">
        <v>7637</v>
      </c>
      <c r="G618" s="293">
        <v>20</v>
      </c>
      <c r="H618" s="273" t="s">
        <v>49</v>
      </c>
      <c r="I618" s="41" t="s">
        <v>7619</v>
      </c>
      <c r="J618" s="288" t="s">
        <v>47</v>
      </c>
      <c r="K618" s="342" t="s">
        <v>7615</v>
      </c>
      <c r="L618"/>
      <c r="M618"/>
      <c r="N618"/>
      <c r="O618"/>
      <c r="P618"/>
      <c r="Q618"/>
      <c r="R618"/>
      <c r="S618"/>
      <c r="T618"/>
      <c r="U618"/>
    </row>
    <row r="619" spans="1:21" s="7" customFormat="1" ht="31.5" customHeight="1" x14ac:dyDescent="0.25">
      <c r="A619"/>
      <c r="B619"/>
      <c r="C619" s="323" t="s">
        <v>7618</v>
      </c>
      <c r="D619" s="279" t="s">
        <v>7988</v>
      </c>
      <c r="E619" s="219" t="s">
        <v>7631</v>
      </c>
      <c r="F619" s="279" t="s">
        <v>8211</v>
      </c>
      <c r="G619" s="273">
        <v>14</v>
      </c>
      <c r="H619" s="273" t="s">
        <v>49</v>
      </c>
      <c r="I619" s="41" t="s">
        <v>7619</v>
      </c>
      <c r="J619" s="41" t="s">
        <v>47</v>
      </c>
      <c r="K619" s="324" t="s">
        <v>7615</v>
      </c>
      <c r="L619"/>
      <c r="M619"/>
      <c r="N619"/>
      <c r="O619"/>
      <c r="P619"/>
      <c r="Q619"/>
      <c r="R619"/>
      <c r="S619"/>
      <c r="T619"/>
      <c r="U619"/>
    </row>
    <row r="620" spans="1:21" s="7" customFormat="1" ht="31.5" customHeight="1" x14ac:dyDescent="0.25">
      <c r="A620"/>
      <c r="B620"/>
      <c r="C620" s="323" t="s">
        <v>7618</v>
      </c>
      <c r="D620" s="279" t="s">
        <v>7988</v>
      </c>
      <c r="E620" s="219" t="s">
        <v>7647</v>
      </c>
      <c r="F620" s="279" t="s">
        <v>8212</v>
      </c>
      <c r="G620" s="273">
        <v>7</v>
      </c>
      <c r="H620" s="273" t="s">
        <v>49</v>
      </c>
      <c r="I620" s="41" t="s">
        <v>7326</v>
      </c>
      <c r="J620" s="41" t="s">
        <v>47</v>
      </c>
      <c r="K620" s="324" t="s">
        <v>7615</v>
      </c>
      <c r="L620"/>
      <c r="M620"/>
      <c r="N620"/>
      <c r="O620"/>
      <c r="P620"/>
      <c r="Q620"/>
      <c r="R620"/>
      <c r="S620"/>
      <c r="T620"/>
      <c r="U620"/>
    </row>
    <row r="621" spans="1:21" s="7" customFormat="1" ht="31.5" customHeight="1" thickBot="1" x14ac:dyDescent="0.3">
      <c r="A621" s="166"/>
      <c r="B621" s="166"/>
      <c r="C621" s="323" t="s">
        <v>7618</v>
      </c>
      <c r="D621" s="279" t="s">
        <v>7988</v>
      </c>
      <c r="E621" s="219" t="s">
        <v>8192</v>
      </c>
      <c r="F621" s="279" t="s">
        <v>8213</v>
      </c>
      <c r="G621" s="273">
        <v>66</v>
      </c>
      <c r="H621" s="273" t="s">
        <v>49</v>
      </c>
      <c r="I621" s="41" t="s">
        <v>7326</v>
      </c>
      <c r="J621" s="41" t="s">
        <v>47</v>
      </c>
      <c r="K621" s="324" t="s">
        <v>7615</v>
      </c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</row>
    <row r="622" spans="1:21" s="7" customFormat="1" ht="31.5" customHeight="1" x14ac:dyDescent="0.25">
      <c r="A622"/>
      <c r="B622"/>
      <c r="C622" s="351" t="s">
        <v>7618</v>
      </c>
      <c r="D622" s="340" t="s">
        <v>7825</v>
      </c>
      <c r="E622" s="327">
        <f>COUNTA(E595:E621)</f>
        <v>27</v>
      </c>
      <c r="F622" s="340" t="s">
        <v>7826</v>
      </c>
      <c r="G622" s="328">
        <f>SUM(G595:G621)</f>
        <v>4645</v>
      </c>
      <c r="H622" s="329"/>
      <c r="I622" s="330"/>
      <c r="J622" s="330"/>
      <c r="K622" s="331"/>
      <c r="L622"/>
      <c r="M622"/>
      <c r="N622"/>
      <c r="O622"/>
      <c r="P622"/>
      <c r="Q622"/>
      <c r="R622"/>
      <c r="S622"/>
      <c r="T622"/>
      <c r="U622"/>
    </row>
    <row r="623" spans="1:21" s="7" customFormat="1" ht="31.5" customHeight="1" x14ac:dyDescent="0.25">
      <c r="A623"/>
      <c r="B623"/>
      <c r="D623" s="13"/>
      <c r="E623" s="188"/>
      <c r="F623" s="228"/>
      <c r="G623" s="174"/>
      <c r="H623" s="14"/>
      <c r="I623" s="1"/>
      <c r="J623" s="1"/>
      <c r="K623" s="188"/>
      <c r="L623"/>
      <c r="M623"/>
      <c r="N623"/>
      <c r="O623"/>
      <c r="P623"/>
      <c r="Q623"/>
      <c r="R623"/>
      <c r="S623"/>
      <c r="T623"/>
      <c r="U623"/>
    </row>
    <row r="624" spans="1:21" s="7" customFormat="1" ht="31.5" customHeight="1" x14ac:dyDescent="0.25">
      <c r="A624"/>
      <c r="B624"/>
      <c r="D624" s="13"/>
      <c r="E624" s="188"/>
      <c r="F624" s="228"/>
      <c r="G624" s="174"/>
      <c r="H624" s="14"/>
      <c r="I624" s="1"/>
      <c r="J624" s="1"/>
      <c r="K624" s="188"/>
      <c r="L624"/>
      <c r="M624"/>
      <c r="N624"/>
      <c r="O624"/>
      <c r="P624"/>
      <c r="Q624"/>
      <c r="R624"/>
      <c r="S624"/>
      <c r="T624"/>
      <c r="U624"/>
    </row>
    <row r="625" spans="1:21" s="7" customFormat="1" ht="31.5" customHeight="1" x14ac:dyDescent="0.25">
      <c r="A625"/>
      <c r="B625"/>
      <c r="C625" s="235" t="s">
        <v>8</v>
      </c>
      <c r="D625" s="235" t="s">
        <v>7</v>
      </c>
      <c r="E625" s="236" t="s">
        <v>6</v>
      </c>
      <c r="F625" s="235" t="s">
        <v>5</v>
      </c>
      <c r="G625" s="237" t="s">
        <v>4</v>
      </c>
      <c r="H625" s="238" t="s">
        <v>3</v>
      </c>
      <c r="I625" s="239" t="s">
        <v>2</v>
      </c>
      <c r="J625" s="235" t="s">
        <v>1</v>
      </c>
      <c r="K625" s="236" t="s">
        <v>0</v>
      </c>
      <c r="L625"/>
      <c r="M625"/>
      <c r="N625"/>
      <c r="O625"/>
      <c r="P625"/>
      <c r="Q625"/>
      <c r="R625"/>
      <c r="S625"/>
      <c r="T625"/>
      <c r="U625"/>
    </row>
    <row r="626" spans="1:21" s="7" customFormat="1" ht="31.5" customHeight="1" x14ac:dyDescent="0.25">
      <c r="A626"/>
      <c r="B626"/>
      <c r="C626" s="346" t="s">
        <v>7651</v>
      </c>
      <c r="D626" s="352" t="s">
        <v>7988</v>
      </c>
      <c r="E626" s="353" t="s">
        <v>7671</v>
      </c>
      <c r="F626" s="352" t="s">
        <v>1985</v>
      </c>
      <c r="G626" s="354">
        <v>320</v>
      </c>
      <c r="H626" s="354" t="s">
        <v>49</v>
      </c>
      <c r="I626" s="355" t="s">
        <v>7326</v>
      </c>
      <c r="J626" s="355" t="s">
        <v>47</v>
      </c>
      <c r="K626" s="356" t="s">
        <v>7615</v>
      </c>
      <c r="L626"/>
      <c r="M626"/>
      <c r="N626"/>
      <c r="O626"/>
      <c r="P626"/>
      <c r="Q626"/>
      <c r="R626"/>
      <c r="S626"/>
      <c r="T626"/>
      <c r="U626"/>
    </row>
    <row r="627" spans="1:21" s="7" customFormat="1" ht="31.5" customHeight="1" x14ac:dyDescent="0.25">
      <c r="A627"/>
      <c r="B627"/>
      <c r="C627" s="323" t="s">
        <v>7651</v>
      </c>
      <c r="D627" s="279" t="s">
        <v>7988</v>
      </c>
      <c r="E627" s="219" t="s">
        <v>7660</v>
      </c>
      <c r="F627" s="279" t="s">
        <v>8215</v>
      </c>
      <c r="G627" s="273">
        <v>91</v>
      </c>
      <c r="H627" s="273" t="s">
        <v>49</v>
      </c>
      <c r="I627" s="41" t="s">
        <v>7619</v>
      </c>
      <c r="J627" s="41" t="s">
        <v>47</v>
      </c>
      <c r="K627" s="324" t="s">
        <v>7615</v>
      </c>
      <c r="L627"/>
      <c r="M627"/>
      <c r="N627"/>
      <c r="O627"/>
      <c r="P627"/>
      <c r="Q627"/>
      <c r="R627"/>
      <c r="S627"/>
      <c r="T627"/>
      <c r="U627"/>
    </row>
    <row r="628" spans="1:21" s="7" customFormat="1" ht="31.5" customHeight="1" x14ac:dyDescent="0.25">
      <c r="A628"/>
      <c r="B628"/>
      <c r="C628" s="323" t="s">
        <v>7651</v>
      </c>
      <c r="D628" s="279" t="s">
        <v>7988</v>
      </c>
      <c r="E628" s="219" t="s">
        <v>7663</v>
      </c>
      <c r="F628" s="279" t="s">
        <v>8216</v>
      </c>
      <c r="G628" s="273">
        <v>126</v>
      </c>
      <c r="H628" s="273" t="s">
        <v>49</v>
      </c>
      <c r="I628" s="41" t="s">
        <v>7619</v>
      </c>
      <c r="J628" s="41" t="s">
        <v>47</v>
      </c>
      <c r="K628" s="324" t="s">
        <v>7615</v>
      </c>
      <c r="L628"/>
      <c r="M628"/>
      <c r="N628"/>
      <c r="O628"/>
      <c r="P628"/>
      <c r="Q628"/>
      <c r="R628"/>
      <c r="S628"/>
      <c r="T628"/>
      <c r="U628"/>
    </row>
    <row r="629" spans="1:21" s="7" customFormat="1" ht="31.5" customHeight="1" x14ac:dyDescent="0.25">
      <c r="A629"/>
      <c r="B629"/>
      <c r="C629" s="323" t="s">
        <v>7651</v>
      </c>
      <c r="D629" s="279" t="s">
        <v>7988</v>
      </c>
      <c r="E629" s="219" t="s">
        <v>7661</v>
      </c>
      <c r="F629" s="279" t="s">
        <v>8217</v>
      </c>
      <c r="G629" s="273">
        <v>158</v>
      </c>
      <c r="H629" s="273" t="s">
        <v>49</v>
      </c>
      <c r="I629" s="41" t="s">
        <v>7619</v>
      </c>
      <c r="J629" s="41" t="s">
        <v>47</v>
      </c>
      <c r="K629" s="324" t="s">
        <v>7615</v>
      </c>
      <c r="L629"/>
      <c r="M629"/>
      <c r="N629"/>
      <c r="O629"/>
      <c r="P629"/>
      <c r="Q629"/>
      <c r="R629"/>
      <c r="S629"/>
      <c r="T629"/>
      <c r="U629"/>
    </row>
    <row r="630" spans="1:21" s="7" customFormat="1" ht="31.5" customHeight="1" x14ac:dyDescent="0.25">
      <c r="A630"/>
      <c r="B630"/>
      <c r="C630" s="323" t="s">
        <v>7651</v>
      </c>
      <c r="D630" s="279" t="s">
        <v>7988</v>
      </c>
      <c r="E630" s="219" t="s">
        <v>7672</v>
      </c>
      <c r="F630" s="279" t="s">
        <v>8218</v>
      </c>
      <c r="G630" s="273">
        <v>105</v>
      </c>
      <c r="H630" s="273" t="s">
        <v>49</v>
      </c>
      <c r="I630" s="41" t="s">
        <v>7326</v>
      </c>
      <c r="J630" s="41" t="s">
        <v>47</v>
      </c>
      <c r="K630" s="324" t="s">
        <v>7615</v>
      </c>
      <c r="L630"/>
      <c r="M630"/>
      <c r="N630"/>
      <c r="O630"/>
      <c r="P630"/>
      <c r="Q630"/>
      <c r="R630"/>
      <c r="S630"/>
      <c r="T630"/>
      <c r="U630"/>
    </row>
    <row r="631" spans="1:21" s="7" customFormat="1" ht="31.5" customHeight="1" x14ac:dyDescent="0.25">
      <c r="A631"/>
      <c r="B631"/>
      <c r="C631" s="323" t="s">
        <v>7651</v>
      </c>
      <c r="D631" s="279" t="s">
        <v>7988</v>
      </c>
      <c r="E631" s="219" t="s">
        <v>7674</v>
      </c>
      <c r="F631" s="279" t="s">
        <v>8219</v>
      </c>
      <c r="G631" s="273">
        <v>100</v>
      </c>
      <c r="H631" s="273" t="s">
        <v>49</v>
      </c>
      <c r="I631" s="41" t="s">
        <v>7326</v>
      </c>
      <c r="J631" s="41" t="s">
        <v>47</v>
      </c>
      <c r="K631" s="324" t="s">
        <v>7615</v>
      </c>
      <c r="L631"/>
      <c r="M631"/>
      <c r="N631"/>
      <c r="O631"/>
      <c r="P631"/>
      <c r="Q631"/>
      <c r="R631"/>
      <c r="S631"/>
      <c r="T631"/>
      <c r="U631"/>
    </row>
    <row r="632" spans="1:21" s="7" customFormat="1" ht="31.5" customHeight="1" x14ac:dyDescent="0.25">
      <c r="A632"/>
      <c r="B632"/>
      <c r="C632" s="323" t="s">
        <v>7651</v>
      </c>
      <c r="D632" s="279" t="s">
        <v>7988</v>
      </c>
      <c r="E632" s="219" t="s">
        <v>7673</v>
      </c>
      <c r="F632" s="279" t="s">
        <v>8220</v>
      </c>
      <c r="G632" s="273">
        <v>55</v>
      </c>
      <c r="H632" s="273" t="s">
        <v>49</v>
      </c>
      <c r="I632" s="41" t="s">
        <v>7326</v>
      </c>
      <c r="J632" s="41" t="s">
        <v>47</v>
      </c>
      <c r="K632" s="324" t="s">
        <v>7615</v>
      </c>
      <c r="L632"/>
      <c r="M632"/>
      <c r="N632"/>
      <c r="O632"/>
      <c r="P632"/>
      <c r="Q632"/>
      <c r="R632"/>
      <c r="S632"/>
      <c r="T632"/>
      <c r="U632"/>
    </row>
    <row r="633" spans="1:21" s="7" customFormat="1" ht="31.5" customHeight="1" x14ac:dyDescent="0.25">
      <c r="A633"/>
      <c r="B633"/>
      <c r="C633" s="323" t="s">
        <v>7651</v>
      </c>
      <c r="D633" s="279" t="s">
        <v>7988</v>
      </c>
      <c r="E633" s="219" t="s">
        <v>7668</v>
      </c>
      <c r="F633" s="279" t="s">
        <v>3057</v>
      </c>
      <c r="G633" s="273">
        <v>74</v>
      </c>
      <c r="H633" s="273" t="s">
        <v>49</v>
      </c>
      <c r="I633" s="41" t="s">
        <v>7326</v>
      </c>
      <c r="J633" s="41" t="s">
        <v>47</v>
      </c>
      <c r="K633" s="324" t="s">
        <v>7615</v>
      </c>
      <c r="L633"/>
      <c r="M633"/>
      <c r="N633"/>
      <c r="O633"/>
      <c r="P633"/>
      <c r="Q633"/>
      <c r="R633"/>
      <c r="S633"/>
      <c r="T633"/>
      <c r="U633"/>
    </row>
    <row r="634" spans="1:21" s="7" customFormat="1" ht="31.5" customHeight="1" x14ac:dyDescent="0.25">
      <c r="A634"/>
      <c r="B634"/>
      <c r="C634" s="323" t="s">
        <v>7651</v>
      </c>
      <c r="D634" s="279" t="s">
        <v>7988</v>
      </c>
      <c r="E634" s="219" t="s">
        <v>7664</v>
      </c>
      <c r="F634" s="279" t="s">
        <v>8221</v>
      </c>
      <c r="G634" s="273">
        <v>76</v>
      </c>
      <c r="H634" s="273" t="s">
        <v>49</v>
      </c>
      <c r="I634" s="41" t="s">
        <v>7619</v>
      </c>
      <c r="J634" s="41" t="s">
        <v>47</v>
      </c>
      <c r="K634" s="324" t="s">
        <v>7615</v>
      </c>
      <c r="L634"/>
      <c r="M634"/>
      <c r="N634"/>
      <c r="O634"/>
      <c r="P634"/>
      <c r="Q634"/>
      <c r="R634"/>
      <c r="S634"/>
      <c r="T634"/>
      <c r="U634"/>
    </row>
    <row r="635" spans="1:21" s="7" customFormat="1" ht="31.5" customHeight="1" x14ac:dyDescent="0.25">
      <c r="A635"/>
      <c r="B635"/>
      <c r="C635" s="323" t="s">
        <v>7651</v>
      </c>
      <c r="D635" s="279" t="s">
        <v>7988</v>
      </c>
      <c r="E635" s="219" t="s">
        <v>7670</v>
      </c>
      <c r="F635" s="279" t="s">
        <v>8222</v>
      </c>
      <c r="G635" s="273">
        <v>64</v>
      </c>
      <c r="H635" s="273" t="s">
        <v>49</v>
      </c>
      <c r="I635" s="41" t="s">
        <v>7326</v>
      </c>
      <c r="J635" s="41" t="s">
        <v>47</v>
      </c>
      <c r="K635" s="324" t="s">
        <v>7615</v>
      </c>
      <c r="L635"/>
      <c r="M635"/>
      <c r="N635"/>
      <c r="O635"/>
      <c r="P635"/>
      <c r="Q635"/>
      <c r="R635"/>
      <c r="S635"/>
      <c r="T635"/>
      <c r="U635"/>
    </row>
    <row r="636" spans="1:21" s="7" customFormat="1" ht="31.5" customHeight="1" x14ac:dyDescent="0.25">
      <c r="A636"/>
      <c r="B636"/>
      <c r="C636" s="323" t="s">
        <v>7651</v>
      </c>
      <c r="D636" s="279" t="s">
        <v>7988</v>
      </c>
      <c r="E636" s="219" t="s">
        <v>7657</v>
      </c>
      <c r="F636" s="279" t="s">
        <v>8209</v>
      </c>
      <c r="G636" s="273">
        <v>39</v>
      </c>
      <c r="H636" s="273" t="s">
        <v>49</v>
      </c>
      <c r="I636" s="41" t="s">
        <v>7619</v>
      </c>
      <c r="J636" s="41" t="s">
        <v>47</v>
      </c>
      <c r="K636" s="324" t="s">
        <v>7615</v>
      </c>
      <c r="L636"/>
      <c r="M636"/>
      <c r="N636"/>
      <c r="O636"/>
      <c r="P636"/>
      <c r="Q636"/>
      <c r="R636"/>
      <c r="S636"/>
      <c r="T636"/>
      <c r="U636"/>
    </row>
    <row r="637" spans="1:21" s="7" customFormat="1" ht="31.5" customHeight="1" x14ac:dyDescent="0.25">
      <c r="A637"/>
      <c r="B637"/>
      <c r="C637" s="323" t="s">
        <v>7651</v>
      </c>
      <c r="D637" s="279" t="s">
        <v>7988</v>
      </c>
      <c r="E637" s="219" t="s">
        <v>7650</v>
      </c>
      <c r="F637" s="279" t="s">
        <v>8223</v>
      </c>
      <c r="G637" s="273">
        <v>55</v>
      </c>
      <c r="H637" s="273" t="s">
        <v>49</v>
      </c>
      <c r="I637" s="41" t="s">
        <v>7619</v>
      </c>
      <c r="J637" s="41" t="s">
        <v>47</v>
      </c>
      <c r="K637" s="324" t="s">
        <v>7615</v>
      </c>
      <c r="L637"/>
      <c r="M637"/>
      <c r="N637"/>
      <c r="O637"/>
      <c r="P637"/>
      <c r="Q637"/>
      <c r="R637"/>
      <c r="S637"/>
      <c r="T637"/>
      <c r="U637"/>
    </row>
    <row r="638" spans="1:21" s="7" customFormat="1" ht="31.5" customHeight="1" x14ac:dyDescent="0.25">
      <c r="A638"/>
      <c r="B638"/>
      <c r="C638" s="323" t="s">
        <v>7651</v>
      </c>
      <c r="D638" s="279" t="s">
        <v>7988</v>
      </c>
      <c r="E638" s="219" t="s">
        <v>7659</v>
      </c>
      <c r="F638" s="279" t="s">
        <v>8224</v>
      </c>
      <c r="G638" s="273">
        <v>39</v>
      </c>
      <c r="H638" s="273" t="s">
        <v>49</v>
      </c>
      <c r="I638" s="41" t="s">
        <v>7619</v>
      </c>
      <c r="J638" s="41" t="s">
        <v>47</v>
      </c>
      <c r="K638" s="324" t="s">
        <v>7615</v>
      </c>
      <c r="L638"/>
      <c r="M638"/>
      <c r="N638"/>
      <c r="O638"/>
      <c r="P638"/>
      <c r="Q638"/>
      <c r="R638"/>
      <c r="S638"/>
      <c r="T638"/>
      <c r="U638"/>
    </row>
    <row r="639" spans="1:21" s="7" customFormat="1" ht="31.5" customHeight="1" x14ac:dyDescent="0.25">
      <c r="A639"/>
      <c r="B639"/>
      <c r="C639" s="323" t="s">
        <v>7651</v>
      </c>
      <c r="D639" s="279" t="s">
        <v>7988</v>
      </c>
      <c r="E639" s="219" t="s">
        <v>7658</v>
      </c>
      <c r="F639" s="279" t="s">
        <v>8225</v>
      </c>
      <c r="G639" s="273">
        <v>56</v>
      </c>
      <c r="H639" s="273" t="s">
        <v>49</v>
      </c>
      <c r="I639" s="41" t="s">
        <v>7619</v>
      </c>
      <c r="J639" s="41" t="s">
        <v>47</v>
      </c>
      <c r="K639" s="324" t="s">
        <v>7615</v>
      </c>
      <c r="L639"/>
      <c r="M639"/>
      <c r="N639"/>
      <c r="O639"/>
      <c r="P639"/>
      <c r="Q639"/>
      <c r="R639"/>
      <c r="S639"/>
      <c r="T639"/>
      <c r="U639"/>
    </row>
    <row r="640" spans="1:21" s="7" customFormat="1" ht="30.75" customHeight="1" x14ac:dyDescent="0.25">
      <c r="A640"/>
      <c r="B640"/>
      <c r="C640" s="323" t="s">
        <v>7651</v>
      </c>
      <c r="D640" s="279" t="s">
        <v>7988</v>
      </c>
      <c r="E640" s="219" t="s">
        <v>7662</v>
      </c>
      <c r="F640" s="279" t="s">
        <v>8055</v>
      </c>
      <c r="G640" s="273">
        <v>48</v>
      </c>
      <c r="H640" s="273" t="s">
        <v>49</v>
      </c>
      <c r="I640" s="41" t="s">
        <v>7619</v>
      </c>
      <c r="J640" s="41" t="s">
        <v>47</v>
      </c>
      <c r="K640" s="324" t="s">
        <v>7615</v>
      </c>
      <c r="L640"/>
      <c r="M640"/>
      <c r="N640"/>
      <c r="O640"/>
      <c r="P640"/>
      <c r="Q640"/>
      <c r="R640"/>
      <c r="S640"/>
      <c r="T640"/>
      <c r="U640"/>
    </row>
    <row r="641" spans="1:21" s="7" customFormat="1" ht="30.75" customHeight="1" x14ac:dyDescent="0.25">
      <c r="A641"/>
      <c r="B641"/>
      <c r="C641" s="323" t="s">
        <v>7651</v>
      </c>
      <c r="D641" s="279" t="s">
        <v>7988</v>
      </c>
      <c r="E641" s="219" t="s">
        <v>7656</v>
      </c>
      <c r="F641" s="279" t="s">
        <v>117</v>
      </c>
      <c r="G641" s="273">
        <v>40</v>
      </c>
      <c r="H641" s="273" t="s">
        <v>49</v>
      </c>
      <c r="I641" s="41" t="s">
        <v>7619</v>
      </c>
      <c r="J641" s="41" t="s">
        <v>47</v>
      </c>
      <c r="K641" s="324" t="s">
        <v>7615</v>
      </c>
      <c r="L641"/>
      <c r="M641"/>
      <c r="N641"/>
      <c r="O641"/>
      <c r="P641"/>
      <c r="Q641"/>
      <c r="R641"/>
      <c r="S641"/>
      <c r="T641"/>
      <c r="U641"/>
    </row>
    <row r="642" spans="1:21" s="7" customFormat="1" ht="30.75" customHeight="1" x14ac:dyDescent="0.25">
      <c r="A642"/>
      <c r="B642"/>
      <c r="C642" s="323" t="s">
        <v>7651</v>
      </c>
      <c r="D642" s="279" t="s">
        <v>7988</v>
      </c>
      <c r="E642" s="219" t="s">
        <v>7669</v>
      </c>
      <c r="F642" s="279" t="s">
        <v>8226</v>
      </c>
      <c r="G642" s="273">
        <v>31</v>
      </c>
      <c r="H642" s="273" t="s">
        <v>49</v>
      </c>
      <c r="I642" s="41" t="s">
        <v>7326</v>
      </c>
      <c r="J642" s="41" t="s">
        <v>47</v>
      </c>
      <c r="K642" s="324" t="s">
        <v>7615</v>
      </c>
      <c r="L642"/>
      <c r="M642"/>
      <c r="N642"/>
      <c r="O642"/>
      <c r="P642"/>
      <c r="Q642"/>
      <c r="R642"/>
      <c r="S642"/>
      <c r="T642"/>
      <c r="U642"/>
    </row>
    <row r="643" spans="1:21" s="7" customFormat="1" ht="30.75" customHeight="1" x14ac:dyDescent="0.25">
      <c r="A643"/>
      <c r="B643"/>
      <c r="C643" s="323" t="s">
        <v>7651</v>
      </c>
      <c r="D643" s="279" t="s">
        <v>7988</v>
      </c>
      <c r="E643" s="219" t="s">
        <v>7654</v>
      </c>
      <c r="F643" s="279" t="s">
        <v>7655</v>
      </c>
      <c r="G643" s="273">
        <v>17</v>
      </c>
      <c r="H643" s="273" t="s">
        <v>49</v>
      </c>
      <c r="I643" s="41" t="s">
        <v>7619</v>
      </c>
      <c r="J643" s="41" t="s">
        <v>47</v>
      </c>
      <c r="K643" s="324" t="s">
        <v>7615</v>
      </c>
      <c r="L643"/>
      <c r="M643"/>
      <c r="N643"/>
      <c r="O643"/>
      <c r="P643"/>
      <c r="Q643"/>
      <c r="R643"/>
      <c r="S643"/>
      <c r="T643"/>
      <c r="U643"/>
    </row>
    <row r="644" spans="1:21" s="7" customFormat="1" ht="30.75" customHeight="1" x14ac:dyDescent="0.25">
      <c r="A644"/>
      <c r="B644"/>
      <c r="C644" s="323" t="s">
        <v>7651</v>
      </c>
      <c r="D644" s="279" t="s">
        <v>7988</v>
      </c>
      <c r="E644" s="219" t="s">
        <v>7652</v>
      </c>
      <c r="F644" s="279" t="s">
        <v>8227</v>
      </c>
      <c r="G644" s="273">
        <v>29</v>
      </c>
      <c r="H644" s="273" t="s">
        <v>49</v>
      </c>
      <c r="I644" s="41" t="s">
        <v>7619</v>
      </c>
      <c r="J644" s="41" t="s">
        <v>47</v>
      </c>
      <c r="K644" s="324" t="s">
        <v>7615</v>
      </c>
      <c r="L644"/>
      <c r="M644"/>
      <c r="N644"/>
      <c r="O644"/>
      <c r="P644"/>
      <c r="Q644"/>
      <c r="R644"/>
      <c r="S644"/>
      <c r="T644"/>
      <c r="U644"/>
    </row>
    <row r="645" spans="1:21" s="7" customFormat="1" ht="30.75" customHeight="1" x14ac:dyDescent="0.25">
      <c r="A645"/>
      <c r="B645"/>
      <c r="C645" s="323" t="s">
        <v>7651</v>
      </c>
      <c r="D645" s="279" t="s">
        <v>7988</v>
      </c>
      <c r="E645" s="219" t="s">
        <v>7666</v>
      </c>
      <c r="F645" s="279" t="s">
        <v>7667</v>
      </c>
      <c r="G645" s="273">
        <v>25</v>
      </c>
      <c r="H645" s="273" t="s">
        <v>49</v>
      </c>
      <c r="I645" s="41" t="s">
        <v>7326</v>
      </c>
      <c r="J645" s="41" t="s">
        <v>47</v>
      </c>
      <c r="K645" s="324" t="s">
        <v>7615</v>
      </c>
      <c r="L645"/>
      <c r="M645"/>
      <c r="N645"/>
      <c r="O645"/>
      <c r="P645"/>
      <c r="Q645"/>
      <c r="R645"/>
      <c r="S645"/>
      <c r="T645"/>
      <c r="U645"/>
    </row>
    <row r="646" spans="1:21" s="7" customFormat="1" ht="30.75" customHeight="1" x14ac:dyDescent="0.25">
      <c r="A646"/>
      <c r="B646"/>
      <c r="C646" s="323" t="s">
        <v>7651</v>
      </c>
      <c r="D646" s="279" t="s">
        <v>7988</v>
      </c>
      <c r="E646" s="219" t="s">
        <v>7665</v>
      </c>
      <c r="F646" s="279" t="s">
        <v>8228</v>
      </c>
      <c r="G646" s="273">
        <v>18</v>
      </c>
      <c r="H646" s="273" t="s">
        <v>49</v>
      </c>
      <c r="I646" s="41" t="s">
        <v>7326</v>
      </c>
      <c r="J646" s="41" t="s">
        <v>47</v>
      </c>
      <c r="K646" s="324" t="s">
        <v>7615</v>
      </c>
      <c r="L646"/>
      <c r="M646"/>
      <c r="N646"/>
      <c r="O646"/>
      <c r="P646"/>
      <c r="Q646"/>
      <c r="R646"/>
      <c r="S646"/>
      <c r="T646"/>
      <c r="U646"/>
    </row>
    <row r="647" spans="1:21" s="7" customFormat="1" ht="30.75" customHeight="1" x14ac:dyDescent="0.25">
      <c r="A647"/>
      <c r="B647"/>
      <c r="C647" s="323" t="s">
        <v>7651</v>
      </c>
      <c r="D647" s="279" t="s">
        <v>7988</v>
      </c>
      <c r="E647" s="219" t="s">
        <v>7653</v>
      </c>
      <c r="F647" s="279" t="s">
        <v>8229</v>
      </c>
      <c r="G647" s="273">
        <v>16</v>
      </c>
      <c r="H647" s="273" t="s">
        <v>49</v>
      </c>
      <c r="I647" s="41" t="s">
        <v>7619</v>
      </c>
      <c r="J647" s="41" t="s">
        <v>47</v>
      </c>
      <c r="K647" s="324" t="s">
        <v>7615</v>
      </c>
      <c r="L647"/>
      <c r="M647"/>
      <c r="N647"/>
      <c r="O647"/>
      <c r="P647"/>
      <c r="Q647"/>
      <c r="R647"/>
      <c r="S647"/>
      <c r="T647"/>
      <c r="U647"/>
    </row>
    <row r="648" spans="1:21" s="7" customFormat="1" ht="30.75" customHeight="1" thickBot="1" x14ac:dyDescent="0.3">
      <c r="A648" s="166"/>
      <c r="B648" s="166"/>
      <c r="C648" s="323" t="s">
        <v>7651</v>
      </c>
      <c r="D648" s="279" t="s">
        <v>7988</v>
      </c>
      <c r="E648" s="219" t="s">
        <v>8214</v>
      </c>
      <c r="F648" s="279" t="s">
        <v>8230</v>
      </c>
      <c r="G648" s="273">
        <v>24</v>
      </c>
      <c r="H648" s="273" t="s">
        <v>49</v>
      </c>
      <c r="I648" s="41" t="s">
        <v>7619</v>
      </c>
      <c r="J648" s="41" t="s">
        <v>47</v>
      </c>
      <c r="K648" s="324" t="s">
        <v>7615</v>
      </c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</row>
    <row r="649" spans="1:21" s="7" customFormat="1" ht="30.75" customHeight="1" x14ac:dyDescent="0.25">
      <c r="A649"/>
      <c r="B649"/>
      <c r="C649" s="351" t="s">
        <v>7651</v>
      </c>
      <c r="D649" s="340" t="s">
        <v>7825</v>
      </c>
      <c r="E649" s="327">
        <f>COUNTA(E626:E648)</f>
        <v>23</v>
      </c>
      <c r="F649" s="340" t="s">
        <v>7826</v>
      </c>
      <c r="G649" s="328">
        <f>SUM(G626:G648)</f>
        <v>1606</v>
      </c>
      <c r="H649" s="329"/>
      <c r="I649" s="330"/>
      <c r="J649" s="330"/>
      <c r="K649" s="331"/>
      <c r="L649"/>
      <c r="M649"/>
      <c r="N649"/>
      <c r="O649"/>
      <c r="P649"/>
      <c r="Q649"/>
      <c r="R649"/>
      <c r="S649"/>
      <c r="T649"/>
      <c r="U649"/>
    </row>
    <row r="650" spans="1:21" s="7" customFormat="1" ht="30.75" customHeight="1" x14ac:dyDescent="0.25">
      <c r="A650"/>
      <c r="B650"/>
      <c r="D650" s="8"/>
      <c r="E650" s="186"/>
      <c r="F650" s="171"/>
      <c r="G650" s="167"/>
      <c r="K650" s="186"/>
      <c r="L650"/>
      <c r="M650"/>
      <c r="N650"/>
      <c r="O650"/>
      <c r="P650"/>
      <c r="Q650"/>
      <c r="R650"/>
      <c r="S650"/>
      <c r="T650"/>
      <c r="U650"/>
    </row>
    <row r="651" spans="1:21" s="7" customFormat="1" ht="30.75" customHeight="1" x14ac:dyDescent="0.25">
      <c r="A651"/>
      <c r="B651"/>
      <c r="D651" s="8"/>
      <c r="E651" s="186"/>
      <c r="F651" s="171"/>
      <c r="G651" s="167"/>
      <c r="K651" s="186"/>
      <c r="L651"/>
      <c r="M651"/>
      <c r="N651"/>
      <c r="O651"/>
      <c r="P651"/>
      <c r="Q651"/>
      <c r="R651"/>
      <c r="S651"/>
      <c r="T651"/>
      <c r="U651"/>
    </row>
    <row r="652" spans="1:21" s="7" customFormat="1" ht="30.75" customHeight="1" x14ac:dyDescent="0.25">
      <c r="A652"/>
      <c r="B652"/>
      <c r="C652" s="725" t="s">
        <v>7962</v>
      </c>
      <c r="D652" s="725"/>
      <c r="E652" s="725"/>
      <c r="F652" s="725"/>
      <c r="G652" s="725"/>
      <c r="H652" s="725"/>
      <c r="I652" s="725"/>
      <c r="J652" s="725"/>
      <c r="K652" s="725"/>
      <c r="L652"/>
      <c r="M652"/>
      <c r="N652"/>
      <c r="O652"/>
      <c r="P652"/>
      <c r="Q652"/>
      <c r="R652"/>
      <c r="S652"/>
      <c r="T652"/>
      <c r="U652"/>
    </row>
    <row r="653" spans="1:21" s="7" customFormat="1" ht="30.75" customHeight="1" x14ac:dyDescent="0.25">
      <c r="A653"/>
      <c r="B653"/>
      <c r="D653" s="8"/>
      <c r="E653" s="186"/>
      <c r="F653" s="171"/>
      <c r="G653" s="167"/>
      <c r="K653" s="186"/>
      <c r="L653"/>
      <c r="M653"/>
      <c r="N653"/>
      <c r="O653"/>
      <c r="P653"/>
      <c r="Q653"/>
      <c r="R653"/>
      <c r="S653"/>
      <c r="T653"/>
      <c r="U653"/>
    </row>
    <row r="654" spans="1:21" s="7" customFormat="1" ht="30.75" customHeight="1" x14ac:dyDescent="0.25">
      <c r="A654"/>
      <c r="B654"/>
      <c r="D654" s="8"/>
      <c r="E654" s="186"/>
      <c r="F654" s="171"/>
      <c r="G654" s="167"/>
      <c r="K654" s="186"/>
      <c r="L654"/>
      <c r="M654"/>
      <c r="N654"/>
      <c r="O654"/>
      <c r="P654"/>
      <c r="Q654"/>
      <c r="R654"/>
      <c r="S654"/>
      <c r="T654"/>
      <c r="U654"/>
    </row>
    <row r="655" spans="1:21" s="7" customFormat="1" ht="30.75" customHeight="1" x14ac:dyDescent="0.25">
      <c r="A655"/>
      <c r="B655"/>
      <c r="C655" s="235" t="s">
        <v>8</v>
      </c>
      <c r="D655" s="235" t="s">
        <v>7</v>
      </c>
      <c r="E655" s="236" t="s">
        <v>6</v>
      </c>
      <c r="F655" s="235" t="s">
        <v>5</v>
      </c>
      <c r="G655" s="237" t="s">
        <v>4</v>
      </c>
      <c r="H655" s="238" t="s">
        <v>3</v>
      </c>
      <c r="I655" s="239" t="s">
        <v>2</v>
      </c>
      <c r="J655" s="235" t="s">
        <v>1</v>
      </c>
      <c r="K655" s="236" t="s">
        <v>0</v>
      </c>
      <c r="L655"/>
      <c r="M655"/>
      <c r="N655"/>
      <c r="O655"/>
      <c r="P655"/>
      <c r="Q655"/>
      <c r="R655"/>
      <c r="S655"/>
      <c r="T655"/>
      <c r="U655"/>
    </row>
    <row r="656" spans="1:21" s="7" customFormat="1" ht="30.75" customHeight="1" x14ac:dyDescent="0.25">
      <c r="A656"/>
      <c r="B656"/>
      <c r="C656" s="357" t="s">
        <v>4534</v>
      </c>
      <c r="D656" s="358" t="s">
        <v>7989</v>
      </c>
      <c r="E656" s="359" t="s">
        <v>8231</v>
      </c>
      <c r="F656" s="360" t="s">
        <v>8235</v>
      </c>
      <c r="G656" s="361">
        <v>1334</v>
      </c>
      <c r="H656" s="361" t="s">
        <v>18</v>
      </c>
      <c r="I656" s="358" t="s">
        <v>4427</v>
      </c>
      <c r="J656" s="358" t="s">
        <v>14</v>
      </c>
      <c r="K656" s="362" t="s">
        <v>4425</v>
      </c>
      <c r="L656"/>
      <c r="M656"/>
      <c r="N656"/>
      <c r="O656"/>
      <c r="P656"/>
      <c r="Q656"/>
      <c r="R656"/>
      <c r="S656"/>
      <c r="T656"/>
      <c r="U656"/>
    </row>
    <row r="657" spans="1:21" s="7" customFormat="1" ht="30.75" customHeight="1" x14ac:dyDescent="0.25">
      <c r="A657"/>
      <c r="B657"/>
      <c r="C657" s="363" t="s">
        <v>4534</v>
      </c>
      <c r="D657" s="294" t="s">
        <v>7989</v>
      </c>
      <c r="E657" s="334" t="s">
        <v>8232</v>
      </c>
      <c r="F657" s="271" t="s">
        <v>8236</v>
      </c>
      <c r="G657" s="295">
        <v>722</v>
      </c>
      <c r="H657" s="295" t="s">
        <v>18</v>
      </c>
      <c r="I657" s="294" t="s">
        <v>4427</v>
      </c>
      <c r="J657" s="294" t="s">
        <v>14</v>
      </c>
      <c r="K657" s="364" t="s">
        <v>4425</v>
      </c>
      <c r="L657"/>
      <c r="M657"/>
      <c r="N657"/>
      <c r="O657"/>
      <c r="P657"/>
      <c r="Q657"/>
      <c r="R657"/>
      <c r="S657"/>
      <c r="T657"/>
      <c r="U657"/>
    </row>
    <row r="658" spans="1:21" s="7" customFormat="1" ht="30.75" customHeight="1" x14ac:dyDescent="0.25">
      <c r="A658"/>
      <c r="B658"/>
      <c r="C658" s="363" t="s">
        <v>4534</v>
      </c>
      <c r="D658" s="294" t="s">
        <v>7989</v>
      </c>
      <c r="E658" s="334" t="s">
        <v>8233</v>
      </c>
      <c r="F658" s="271" t="s">
        <v>8237</v>
      </c>
      <c r="G658" s="295">
        <v>1397</v>
      </c>
      <c r="H658" s="295" t="s">
        <v>18</v>
      </c>
      <c r="I658" s="294" t="s">
        <v>4427</v>
      </c>
      <c r="J658" s="294" t="s">
        <v>14</v>
      </c>
      <c r="K658" s="364" t="s">
        <v>4425</v>
      </c>
      <c r="L658"/>
      <c r="M658"/>
      <c r="N658"/>
      <c r="O658"/>
      <c r="P658"/>
      <c r="Q658"/>
      <c r="R658"/>
      <c r="S658"/>
      <c r="T658"/>
      <c r="U658"/>
    </row>
    <row r="659" spans="1:21" s="7" customFormat="1" ht="30.75" customHeight="1" thickBot="1" x14ac:dyDescent="0.3">
      <c r="A659"/>
      <c r="B659"/>
      <c r="C659" s="363" t="s">
        <v>4534</v>
      </c>
      <c r="D659" s="294" t="s">
        <v>7989</v>
      </c>
      <c r="E659" s="334" t="s">
        <v>8234</v>
      </c>
      <c r="F659" s="271" t="s">
        <v>8238</v>
      </c>
      <c r="G659" s="295">
        <v>692</v>
      </c>
      <c r="H659" s="295" t="s">
        <v>18</v>
      </c>
      <c r="I659" s="294" t="s">
        <v>4427</v>
      </c>
      <c r="J659" s="294" t="s">
        <v>14</v>
      </c>
      <c r="K659" s="364" t="s">
        <v>4425</v>
      </c>
      <c r="L659"/>
      <c r="M659"/>
      <c r="N659"/>
      <c r="O659"/>
      <c r="P659"/>
      <c r="Q659"/>
      <c r="R659"/>
      <c r="S659"/>
      <c r="T659"/>
      <c r="U659"/>
    </row>
    <row r="660" spans="1:21" s="7" customFormat="1" ht="30.75" customHeight="1" x14ac:dyDescent="0.25">
      <c r="A660"/>
      <c r="B660"/>
      <c r="C660" s="365" t="s">
        <v>4534</v>
      </c>
      <c r="D660" s="366" t="s">
        <v>7825</v>
      </c>
      <c r="E660" s="367">
        <f>COUNTA(E656:E659)</f>
        <v>4</v>
      </c>
      <c r="F660" s="368" t="s">
        <v>7826</v>
      </c>
      <c r="G660" s="369">
        <f>SUM(G656:G659)</f>
        <v>4145</v>
      </c>
      <c r="H660" s="370"/>
      <c r="I660" s="371"/>
      <c r="J660" s="371"/>
      <c r="K660" s="372"/>
      <c r="L660"/>
      <c r="M660"/>
      <c r="N660"/>
      <c r="O660"/>
      <c r="P660"/>
      <c r="Q660"/>
      <c r="R660"/>
      <c r="S660"/>
      <c r="T660"/>
      <c r="U660"/>
    </row>
    <row r="661" spans="1:21" s="7" customFormat="1" ht="30.75" customHeight="1" x14ac:dyDescent="0.25">
      <c r="A661"/>
      <c r="B661"/>
      <c r="C661" s="111"/>
      <c r="D661" s="110"/>
      <c r="E661" s="191"/>
      <c r="F661" s="229"/>
      <c r="G661" s="185"/>
      <c r="H661" s="113"/>
      <c r="I661" s="110"/>
      <c r="J661" s="110"/>
      <c r="K661" s="191"/>
      <c r="L661"/>
      <c r="M661"/>
      <c r="N661"/>
      <c r="O661"/>
      <c r="P661"/>
      <c r="Q661"/>
      <c r="R661"/>
      <c r="S661"/>
      <c r="T661"/>
      <c r="U661"/>
    </row>
    <row r="662" spans="1:21" s="7" customFormat="1" ht="30.75" customHeight="1" x14ac:dyDescent="0.25">
      <c r="A662"/>
      <c r="B662"/>
      <c r="C662" s="111"/>
      <c r="D662" s="110"/>
      <c r="E662" s="191"/>
      <c r="F662" s="229"/>
      <c r="G662" s="185"/>
      <c r="H662" s="113"/>
      <c r="I662" s="110"/>
      <c r="J662" s="110"/>
      <c r="K662" s="191"/>
      <c r="L662"/>
      <c r="M662"/>
      <c r="N662"/>
      <c r="O662"/>
      <c r="P662"/>
      <c r="Q662"/>
      <c r="R662"/>
      <c r="S662"/>
      <c r="T662"/>
      <c r="U662"/>
    </row>
    <row r="663" spans="1:21" s="7" customFormat="1" ht="30.75" customHeight="1" x14ac:dyDescent="0.25">
      <c r="A663"/>
      <c r="B663"/>
      <c r="C663" s="235" t="s">
        <v>8</v>
      </c>
      <c r="D663" s="235" t="s">
        <v>7</v>
      </c>
      <c r="E663" s="236" t="s">
        <v>6</v>
      </c>
      <c r="F663" s="235" t="s">
        <v>5</v>
      </c>
      <c r="G663" s="237" t="s">
        <v>4</v>
      </c>
      <c r="H663" s="238" t="s">
        <v>3</v>
      </c>
      <c r="I663" s="239" t="s">
        <v>2</v>
      </c>
      <c r="J663" s="235" t="s">
        <v>1</v>
      </c>
      <c r="K663" s="236" t="s">
        <v>0</v>
      </c>
      <c r="L663"/>
      <c r="M663"/>
      <c r="N663"/>
      <c r="O663"/>
      <c r="P663"/>
      <c r="Q663"/>
      <c r="R663"/>
      <c r="S663"/>
      <c r="T663"/>
      <c r="U663"/>
    </row>
    <row r="664" spans="1:21" s="7" customFormat="1" ht="30.75" customHeight="1" thickBot="1" x14ac:dyDescent="0.3">
      <c r="A664"/>
      <c r="B664"/>
      <c r="C664" s="357" t="s">
        <v>4476</v>
      </c>
      <c r="D664" s="358" t="s">
        <v>7989</v>
      </c>
      <c r="E664" s="373" t="s">
        <v>4475</v>
      </c>
      <c r="F664" s="374" t="s">
        <v>8239</v>
      </c>
      <c r="G664" s="361">
        <v>1685</v>
      </c>
      <c r="H664" s="361" t="s">
        <v>18</v>
      </c>
      <c r="I664" s="358" t="s">
        <v>4427</v>
      </c>
      <c r="J664" s="358" t="s">
        <v>14</v>
      </c>
      <c r="K664" s="362" t="s">
        <v>4425</v>
      </c>
      <c r="L664"/>
      <c r="M664"/>
      <c r="N664"/>
      <c r="O664"/>
      <c r="P664"/>
      <c r="Q664"/>
      <c r="R664"/>
      <c r="S664"/>
      <c r="T664"/>
      <c r="U664"/>
    </row>
    <row r="665" spans="1:21" s="7" customFormat="1" ht="30.75" customHeight="1" x14ac:dyDescent="0.25">
      <c r="A665"/>
      <c r="B665"/>
      <c r="C665" s="365" t="s">
        <v>4476</v>
      </c>
      <c r="D665" s="366" t="s">
        <v>7825</v>
      </c>
      <c r="E665" s="367">
        <f>COUNTA(E664)</f>
        <v>1</v>
      </c>
      <c r="F665" s="368" t="s">
        <v>7826</v>
      </c>
      <c r="G665" s="369">
        <v>1685</v>
      </c>
      <c r="H665" s="370"/>
      <c r="I665" s="371"/>
      <c r="J665" s="371"/>
      <c r="K665" s="372"/>
      <c r="L665"/>
      <c r="M665"/>
      <c r="N665"/>
      <c r="O665"/>
      <c r="P665"/>
      <c r="Q665"/>
      <c r="R665"/>
      <c r="S665"/>
      <c r="T665"/>
      <c r="U665"/>
    </row>
    <row r="666" spans="1:21" s="7" customFormat="1" ht="30.75" customHeight="1" x14ac:dyDescent="0.25">
      <c r="A666"/>
      <c r="B666"/>
      <c r="C666" s="111"/>
      <c r="D666" s="110"/>
      <c r="E666" s="191"/>
      <c r="F666" s="229"/>
      <c r="G666" s="185"/>
      <c r="H666" s="113"/>
      <c r="I666" s="110"/>
      <c r="J666" s="110"/>
      <c r="K666" s="191"/>
      <c r="L666"/>
      <c r="M666"/>
      <c r="N666"/>
      <c r="O666"/>
      <c r="P666"/>
      <c r="Q666"/>
      <c r="R666"/>
      <c r="S666"/>
      <c r="T666"/>
      <c r="U666"/>
    </row>
    <row r="667" spans="1:21" s="7" customFormat="1" ht="30.75" customHeight="1" x14ac:dyDescent="0.25">
      <c r="A667"/>
      <c r="B667"/>
      <c r="C667" s="111"/>
      <c r="D667" s="110"/>
      <c r="E667" s="191"/>
      <c r="F667" s="229"/>
      <c r="G667" s="185"/>
      <c r="H667" s="113"/>
      <c r="I667" s="110"/>
      <c r="J667" s="110"/>
      <c r="K667" s="191"/>
      <c r="L667"/>
      <c r="M667"/>
      <c r="N667"/>
      <c r="O667"/>
      <c r="P667"/>
      <c r="Q667"/>
      <c r="R667"/>
      <c r="S667"/>
      <c r="T667"/>
      <c r="U667"/>
    </row>
    <row r="668" spans="1:21" s="7" customFormat="1" ht="30.75" customHeight="1" x14ac:dyDescent="0.25">
      <c r="A668"/>
      <c r="B668"/>
      <c r="C668" s="235" t="s">
        <v>8</v>
      </c>
      <c r="D668" s="235" t="s">
        <v>7</v>
      </c>
      <c r="E668" s="236" t="s">
        <v>6</v>
      </c>
      <c r="F668" s="235" t="s">
        <v>5</v>
      </c>
      <c r="G668" s="237" t="s">
        <v>4</v>
      </c>
      <c r="H668" s="238" t="s">
        <v>3</v>
      </c>
      <c r="I668" s="239" t="s">
        <v>2</v>
      </c>
      <c r="J668" s="235" t="s">
        <v>1</v>
      </c>
      <c r="K668" s="236" t="s">
        <v>0</v>
      </c>
      <c r="L668"/>
      <c r="M668"/>
      <c r="N668"/>
      <c r="O668"/>
      <c r="P668"/>
      <c r="Q668"/>
      <c r="R668"/>
      <c r="S668"/>
      <c r="T668"/>
      <c r="U668"/>
    </row>
    <row r="669" spans="1:21" s="7" customFormat="1" ht="30.75" customHeight="1" x14ac:dyDescent="0.25">
      <c r="A669"/>
      <c r="B669" s="224"/>
      <c r="C669" s="357" t="s">
        <v>4438</v>
      </c>
      <c r="D669" s="358" t="s">
        <v>7989</v>
      </c>
      <c r="E669" s="379" t="s">
        <v>4439</v>
      </c>
      <c r="F669" s="374" t="s">
        <v>8134</v>
      </c>
      <c r="G669" s="361">
        <v>1157</v>
      </c>
      <c r="H669" s="361" t="s">
        <v>18</v>
      </c>
      <c r="I669" s="358" t="s">
        <v>4427</v>
      </c>
      <c r="J669" s="358" t="s">
        <v>14</v>
      </c>
      <c r="K669" s="362" t="s">
        <v>4425</v>
      </c>
      <c r="L669"/>
      <c r="M669"/>
      <c r="N669"/>
      <c r="O669"/>
      <c r="P669"/>
      <c r="Q669"/>
      <c r="R669"/>
      <c r="S669"/>
      <c r="T669"/>
      <c r="U669"/>
    </row>
    <row r="670" spans="1:21" s="7" customFormat="1" ht="30.75" customHeight="1" thickBot="1" x14ac:dyDescent="0.3">
      <c r="A670"/>
      <c r="B670" s="224"/>
      <c r="C670" s="363" t="s">
        <v>4438</v>
      </c>
      <c r="D670" s="294" t="s">
        <v>7989</v>
      </c>
      <c r="E670" s="296" t="s">
        <v>4436</v>
      </c>
      <c r="F670" s="305" t="s">
        <v>4437</v>
      </c>
      <c r="G670" s="295">
        <v>896</v>
      </c>
      <c r="H670" s="295" t="s">
        <v>18</v>
      </c>
      <c r="I670" s="294" t="s">
        <v>4427</v>
      </c>
      <c r="J670" s="294" t="s">
        <v>14</v>
      </c>
      <c r="K670" s="364" t="s">
        <v>4425</v>
      </c>
      <c r="L670"/>
      <c r="M670"/>
      <c r="N670"/>
      <c r="O670"/>
      <c r="P670"/>
      <c r="Q670"/>
      <c r="R670"/>
      <c r="S670"/>
      <c r="T670"/>
      <c r="U670"/>
    </row>
    <row r="671" spans="1:21" s="7" customFormat="1" ht="30.75" customHeight="1" x14ac:dyDescent="0.25">
      <c r="A671"/>
      <c r="B671" s="224"/>
      <c r="C671" s="365" t="s">
        <v>4438</v>
      </c>
      <c r="D671" s="366" t="s">
        <v>7825</v>
      </c>
      <c r="E671" s="367">
        <f>COUNTA(E669:E670)</f>
        <v>2</v>
      </c>
      <c r="F671" s="368" t="s">
        <v>7826</v>
      </c>
      <c r="G671" s="369">
        <v>2053</v>
      </c>
      <c r="H671" s="370"/>
      <c r="I671" s="371"/>
      <c r="J671" s="371"/>
      <c r="K671" s="372"/>
      <c r="L671"/>
      <c r="M671"/>
      <c r="N671"/>
      <c r="O671"/>
      <c r="P671"/>
      <c r="Q671"/>
      <c r="R671"/>
      <c r="S671"/>
      <c r="T671"/>
      <c r="U671"/>
    </row>
    <row r="672" spans="1:21" s="7" customFormat="1" ht="30.75" customHeight="1" x14ac:dyDescent="0.25">
      <c r="A672"/>
      <c r="B672"/>
      <c r="C672" s="111"/>
      <c r="D672" s="110"/>
      <c r="E672" s="191"/>
      <c r="F672" s="229"/>
      <c r="G672" s="185"/>
      <c r="H672" s="113"/>
      <c r="I672" s="110"/>
      <c r="J672" s="110"/>
      <c r="K672" s="191"/>
      <c r="L672"/>
      <c r="M672"/>
      <c r="N672"/>
      <c r="O672"/>
      <c r="P672"/>
      <c r="Q672"/>
      <c r="R672"/>
      <c r="S672"/>
      <c r="T672"/>
      <c r="U672"/>
    </row>
    <row r="673" spans="1:21" s="7" customFormat="1" ht="30.75" customHeight="1" x14ac:dyDescent="0.25">
      <c r="A673"/>
      <c r="B673"/>
      <c r="C673" s="235" t="s">
        <v>8</v>
      </c>
      <c r="D673" s="235" t="s">
        <v>7</v>
      </c>
      <c r="E673" s="236" t="s">
        <v>6</v>
      </c>
      <c r="F673" s="235" t="s">
        <v>5</v>
      </c>
      <c r="G673" s="237" t="s">
        <v>4</v>
      </c>
      <c r="H673" s="238" t="s">
        <v>3</v>
      </c>
      <c r="I673" s="239" t="s">
        <v>2</v>
      </c>
      <c r="J673" s="235" t="s">
        <v>1</v>
      </c>
      <c r="K673" s="236" t="s">
        <v>0</v>
      </c>
      <c r="L673"/>
      <c r="M673"/>
      <c r="N673"/>
      <c r="O673"/>
      <c r="P673"/>
      <c r="Q673"/>
      <c r="R673"/>
      <c r="S673"/>
      <c r="T673"/>
      <c r="U673"/>
    </row>
    <row r="674" spans="1:21" s="7" customFormat="1" ht="30.75" customHeight="1" x14ac:dyDescent="0.25">
      <c r="A674"/>
      <c r="B674"/>
      <c r="C674" s="357" t="s">
        <v>4536</v>
      </c>
      <c r="D674" s="358" t="s">
        <v>7989</v>
      </c>
      <c r="E674" s="379" t="s">
        <v>4538</v>
      </c>
      <c r="F674" s="360" t="s">
        <v>4539</v>
      </c>
      <c r="G674" s="361">
        <v>1520</v>
      </c>
      <c r="H674" s="361" t="s">
        <v>18</v>
      </c>
      <c r="I674" s="358" t="s">
        <v>4427</v>
      </c>
      <c r="J674" s="358" t="s">
        <v>14</v>
      </c>
      <c r="K674" s="362" t="s">
        <v>4425</v>
      </c>
      <c r="L674"/>
      <c r="M674"/>
      <c r="N674"/>
      <c r="O674"/>
      <c r="P674"/>
      <c r="Q674"/>
      <c r="R674"/>
      <c r="S674"/>
      <c r="T674"/>
      <c r="U674"/>
    </row>
    <row r="675" spans="1:21" s="7" customFormat="1" ht="30.75" customHeight="1" x14ac:dyDescent="0.25">
      <c r="A675"/>
      <c r="B675"/>
      <c r="C675" s="363" t="s">
        <v>4536</v>
      </c>
      <c r="D675" s="294" t="s">
        <v>7989</v>
      </c>
      <c r="E675" s="296" t="s">
        <v>4537</v>
      </c>
      <c r="F675" s="271" t="s">
        <v>8240</v>
      </c>
      <c r="G675" s="295">
        <v>759</v>
      </c>
      <c r="H675" s="295" t="s">
        <v>18</v>
      </c>
      <c r="I675" s="294" t="s">
        <v>4427</v>
      </c>
      <c r="J675" s="294" t="s">
        <v>14</v>
      </c>
      <c r="K675" s="364" t="s">
        <v>4425</v>
      </c>
      <c r="L675"/>
      <c r="M675"/>
      <c r="N675"/>
      <c r="O675"/>
      <c r="P675"/>
      <c r="Q675"/>
      <c r="R675"/>
      <c r="S675"/>
      <c r="T675"/>
      <c r="U675"/>
    </row>
    <row r="676" spans="1:21" s="7" customFormat="1" ht="30.75" customHeight="1" x14ac:dyDescent="0.25">
      <c r="A676"/>
      <c r="B676"/>
      <c r="C676" s="363" t="s">
        <v>4536</v>
      </c>
      <c r="D676" s="294" t="s">
        <v>7989</v>
      </c>
      <c r="E676" s="296" t="s">
        <v>4540</v>
      </c>
      <c r="F676" s="271" t="s">
        <v>4541</v>
      </c>
      <c r="G676" s="295">
        <v>746</v>
      </c>
      <c r="H676" s="295" t="s">
        <v>18</v>
      </c>
      <c r="I676" s="294" t="s">
        <v>4427</v>
      </c>
      <c r="J676" s="294" t="s">
        <v>14</v>
      </c>
      <c r="K676" s="364" t="s">
        <v>4425</v>
      </c>
      <c r="L676"/>
      <c r="M676"/>
      <c r="N676"/>
      <c r="O676"/>
      <c r="P676"/>
      <c r="Q676"/>
      <c r="R676"/>
      <c r="S676"/>
      <c r="T676"/>
      <c r="U676"/>
    </row>
    <row r="677" spans="1:21" s="7" customFormat="1" ht="30.75" customHeight="1" thickBot="1" x14ac:dyDescent="0.3">
      <c r="A677"/>
      <c r="B677"/>
      <c r="C677" s="363" t="s">
        <v>4536</v>
      </c>
      <c r="D677" s="294" t="s">
        <v>7989</v>
      </c>
      <c r="E677" s="296" t="s">
        <v>4535</v>
      </c>
      <c r="F677" s="271" t="s">
        <v>8241</v>
      </c>
      <c r="G677" s="295">
        <v>116</v>
      </c>
      <c r="H677" s="295" t="s">
        <v>18</v>
      </c>
      <c r="I677" s="294" t="s">
        <v>19</v>
      </c>
      <c r="J677" s="294" t="s">
        <v>14</v>
      </c>
      <c r="K677" s="364" t="s">
        <v>4425</v>
      </c>
      <c r="L677"/>
      <c r="M677"/>
      <c r="N677"/>
      <c r="O677"/>
      <c r="P677"/>
      <c r="Q677"/>
      <c r="R677"/>
      <c r="S677"/>
      <c r="T677"/>
      <c r="U677"/>
    </row>
    <row r="678" spans="1:21" s="7" customFormat="1" ht="30.75" customHeight="1" x14ac:dyDescent="0.25">
      <c r="A678"/>
      <c r="B678"/>
      <c r="C678" s="365" t="s">
        <v>4536</v>
      </c>
      <c r="D678" s="366" t="s">
        <v>7825</v>
      </c>
      <c r="E678" s="367">
        <f>COUNTA(E674:E677)</f>
        <v>4</v>
      </c>
      <c r="F678" s="368" t="s">
        <v>7826</v>
      </c>
      <c r="G678" s="369">
        <v>3141</v>
      </c>
      <c r="H678" s="370"/>
      <c r="I678" s="371"/>
      <c r="J678" s="371"/>
      <c r="K678" s="372"/>
      <c r="L678"/>
      <c r="M678"/>
      <c r="N678"/>
      <c r="O678"/>
      <c r="P678"/>
      <c r="Q678"/>
      <c r="R678"/>
      <c r="S678"/>
      <c r="T678"/>
      <c r="U678"/>
    </row>
    <row r="679" spans="1:21" s="7" customFormat="1" ht="30.75" customHeight="1" x14ac:dyDescent="0.25">
      <c r="A679"/>
      <c r="B679"/>
      <c r="C679" s="111"/>
      <c r="D679" s="110"/>
      <c r="E679" s="191"/>
      <c r="F679" s="229"/>
      <c r="G679" s="185"/>
      <c r="H679" s="113"/>
      <c r="I679" s="110"/>
      <c r="J679" s="110"/>
      <c r="K679" s="191"/>
      <c r="L679"/>
      <c r="M679"/>
      <c r="N679"/>
      <c r="O679"/>
      <c r="P679"/>
      <c r="Q679"/>
      <c r="R679"/>
      <c r="S679"/>
      <c r="T679"/>
      <c r="U679"/>
    </row>
    <row r="680" spans="1:21" s="7" customFormat="1" ht="30.75" customHeight="1" x14ac:dyDescent="0.25">
      <c r="A680"/>
      <c r="B680"/>
      <c r="C680" s="111"/>
      <c r="D680" s="110"/>
      <c r="E680" s="191"/>
      <c r="F680" s="229"/>
      <c r="G680" s="185"/>
      <c r="H680" s="113"/>
      <c r="I680" s="110"/>
      <c r="J680" s="110"/>
      <c r="K680" s="191"/>
      <c r="L680"/>
      <c r="M680"/>
      <c r="N680"/>
      <c r="O680"/>
      <c r="P680"/>
      <c r="Q680"/>
      <c r="R680"/>
      <c r="S680"/>
      <c r="T680"/>
      <c r="U680"/>
    </row>
    <row r="681" spans="1:21" s="7" customFormat="1" ht="30.75" customHeight="1" x14ac:dyDescent="0.25">
      <c r="A681"/>
      <c r="B681"/>
      <c r="C681" s="235" t="s">
        <v>8</v>
      </c>
      <c r="D681" s="235" t="s">
        <v>7</v>
      </c>
      <c r="E681" s="236" t="s">
        <v>6</v>
      </c>
      <c r="F681" s="235" t="s">
        <v>5</v>
      </c>
      <c r="G681" s="237" t="s">
        <v>4</v>
      </c>
      <c r="H681" s="238" t="s">
        <v>3</v>
      </c>
      <c r="I681" s="239" t="s">
        <v>2</v>
      </c>
      <c r="J681" s="235" t="s">
        <v>1</v>
      </c>
      <c r="K681" s="236" t="s">
        <v>0</v>
      </c>
      <c r="L681"/>
      <c r="M681"/>
      <c r="N681"/>
      <c r="O681"/>
      <c r="P681"/>
      <c r="Q681"/>
      <c r="R681"/>
      <c r="S681"/>
      <c r="T681"/>
      <c r="U681"/>
    </row>
    <row r="682" spans="1:21" s="7" customFormat="1" ht="30.75" customHeight="1" x14ac:dyDescent="0.25">
      <c r="A682"/>
      <c r="B682"/>
      <c r="C682" s="357" t="s">
        <v>4426</v>
      </c>
      <c r="D682" s="358" t="s">
        <v>7989</v>
      </c>
      <c r="E682" s="359" t="s">
        <v>4449</v>
      </c>
      <c r="F682" s="374" t="s">
        <v>4450</v>
      </c>
      <c r="G682" s="361">
        <v>1394</v>
      </c>
      <c r="H682" s="361" t="s">
        <v>18</v>
      </c>
      <c r="I682" s="358" t="s">
        <v>4427</v>
      </c>
      <c r="J682" s="358" t="s">
        <v>14</v>
      </c>
      <c r="K682" s="362" t="s">
        <v>4425</v>
      </c>
      <c r="L682"/>
      <c r="M682"/>
      <c r="N682"/>
      <c r="O682"/>
      <c r="P682"/>
      <c r="Q682"/>
      <c r="R682"/>
      <c r="S682"/>
      <c r="T682"/>
      <c r="U682"/>
    </row>
    <row r="683" spans="1:21" s="7" customFormat="1" ht="30.75" customHeight="1" x14ac:dyDescent="0.25">
      <c r="A683"/>
      <c r="B683"/>
      <c r="C683" s="363" t="s">
        <v>4426</v>
      </c>
      <c r="D683" s="294" t="s">
        <v>7989</v>
      </c>
      <c r="E683" s="334" t="s">
        <v>4451</v>
      </c>
      <c r="F683" s="305" t="s">
        <v>4452</v>
      </c>
      <c r="G683" s="295">
        <v>875</v>
      </c>
      <c r="H683" s="295" t="s">
        <v>18</v>
      </c>
      <c r="I683" s="294" t="s">
        <v>4427</v>
      </c>
      <c r="J683" s="294" t="s">
        <v>14</v>
      </c>
      <c r="K683" s="364" t="s">
        <v>4425</v>
      </c>
      <c r="L683"/>
      <c r="M683"/>
      <c r="N683"/>
      <c r="O683"/>
      <c r="P683"/>
      <c r="Q683"/>
      <c r="R683"/>
      <c r="S683"/>
      <c r="T683"/>
      <c r="U683"/>
    </row>
    <row r="684" spans="1:21" s="7" customFormat="1" ht="30.75" customHeight="1" x14ac:dyDescent="0.25">
      <c r="A684"/>
      <c r="B684"/>
      <c r="C684" s="363" t="s">
        <v>4426</v>
      </c>
      <c r="D684" s="294" t="s">
        <v>7989</v>
      </c>
      <c r="E684" s="334" t="s">
        <v>4448</v>
      </c>
      <c r="F684" s="305" t="s">
        <v>8242</v>
      </c>
      <c r="G684" s="295">
        <v>1075</v>
      </c>
      <c r="H684" s="295" t="s">
        <v>18</v>
      </c>
      <c r="I684" s="294" t="s">
        <v>19</v>
      </c>
      <c r="J684" s="294" t="s">
        <v>14</v>
      </c>
      <c r="K684" s="364" t="s">
        <v>4425</v>
      </c>
      <c r="L684"/>
      <c r="M684"/>
      <c r="N684"/>
      <c r="O684"/>
      <c r="P684"/>
      <c r="Q684"/>
      <c r="R684"/>
      <c r="S684"/>
      <c r="T684"/>
      <c r="U684"/>
    </row>
    <row r="685" spans="1:21" s="7" customFormat="1" ht="30.75" customHeight="1" thickBot="1" x14ac:dyDescent="0.3">
      <c r="A685"/>
      <c r="B685"/>
      <c r="C685" s="363" t="s">
        <v>4426</v>
      </c>
      <c r="D685" s="294" t="s">
        <v>7989</v>
      </c>
      <c r="E685" s="334" t="s">
        <v>4423</v>
      </c>
      <c r="F685" s="305" t="s">
        <v>4424</v>
      </c>
      <c r="G685" s="295">
        <v>998</v>
      </c>
      <c r="H685" s="295" t="s">
        <v>18</v>
      </c>
      <c r="I685" s="294" t="s">
        <v>4427</v>
      </c>
      <c r="J685" s="294" t="s">
        <v>14</v>
      </c>
      <c r="K685" s="364" t="s">
        <v>4425</v>
      </c>
      <c r="L685"/>
      <c r="M685"/>
      <c r="N685"/>
      <c r="O685"/>
      <c r="P685"/>
      <c r="Q685"/>
      <c r="R685"/>
      <c r="S685"/>
      <c r="T685"/>
      <c r="U685"/>
    </row>
    <row r="686" spans="1:21" s="7" customFormat="1" ht="30.75" customHeight="1" x14ac:dyDescent="0.25">
      <c r="A686"/>
      <c r="B686"/>
      <c r="C686" s="365" t="s">
        <v>4426</v>
      </c>
      <c r="D686" s="366" t="s">
        <v>7825</v>
      </c>
      <c r="E686" s="367">
        <f>COUNTA(E682:E685)</f>
        <v>4</v>
      </c>
      <c r="F686" s="368" t="s">
        <v>7826</v>
      </c>
      <c r="G686" s="369">
        <f>SUM(G682:G685)</f>
        <v>4342</v>
      </c>
      <c r="H686" s="370"/>
      <c r="I686" s="371"/>
      <c r="J686" s="371"/>
      <c r="K686" s="372"/>
      <c r="L686"/>
      <c r="M686"/>
      <c r="N686"/>
      <c r="O686"/>
      <c r="P686"/>
      <c r="Q686"/>
      <c r="R686"/>
      <c r="S686"/>
      <c r="T686"/>
      <c r="U686"/>
    </row>
    <row r="687" spans="1:21" s="7" customFormat="1" ht="30.75" customHeight="1" x14ac:dyDescent="0.25">
      <c r="A687"/>
      <c r="B687"/>
      <c r="C687" s="111"/>
      <c r="D687" s="110"/>
      <c r="E687" s="191"/>
      <c r="F687" s="229"/>
      <c r="G687" s="185"/>
      <c r="H687" s="113"/>
      <c r="I687" s="110"/>
      <c r="J687" s="110"/>
      <c r="K687" s="191"/>
      <c r="L687"/>
      <c r="M687"/>
      <c r="N687"/>
      <c r="O687"/>
      <c r="P687"/>
      <c r="Q687"/>
      <c r="R687"/>
      <c r="S687"/>
      <c r="T687"/>
      <c r="U687"/>
    </row>
    <row r="688" spans="1:21" s="7" customFormat="1" ht="30.75" customHeight="1" x14ac:dyDescent="0.25">
      <c r="A688"/>
      <c r="B688"/>
      <c r="C688" s="111"/>
      <c r="D688" s="110"/>
      <c r="E688" s="191"/>
      <c r="F688" s="229"/>
      <c r="G688" s="185"/>
      <c r="H688" s="113"/>
      <c r="I688" s="110"/>
      <c r="J688" s="110"/>
      <c r="K688" s="191"/>
      <c r="L688"/>
      <c r="M688"/>
      <c r="N688"/>
      <c r="O688"/>
      <c r="P688"/>
      <c r="Q688"/>
      <c r="R688"/>
      <c r="S688"/>
      <c r="T688"/>
      <c r="U688"/>
    </row>
    <row r="689" spans="1:21" s="7" customFormat="1" ht="30.75" customHeight="1" x14ac:dyDescent="0.25">
      <c r="A689"/>
      <c r="B689"/>
      <c r="C689" s="235" t="s">
        <v>8</v>
      </c>
      <c r="D689" s="235" t="s">
        <v>7</v>
      </c>
      <c r="E689" s="236" t="s">
        <v>6</v>
      </c>
      <c r="F689" s="235" t="s">
        <v>5</v>
      </c>
      <c r="G689" s="237" t="s">
        <v>4</v>
      </c>
      <c r="H689" s="238" t="s">
        <v>3</v>
      </c>
      <c r="I689" s="239" t="s">
        <v>2</v>
      </c>
      <c r="J689" s="235" t="s">
        <v>1</v>
      </c>
      <c r="K689" s="236" t="s">
        <v>0</v>
      </c>
      <c r="L689"/>
      <c r="M689"/>
      <c r="N689"/>
      <c r="O689"/>
      <c r="P689"/>
      <c r="Q689"/>
      <c r="R689"/>
      <c r="S689"/>
      <c r="T689"/>
      <c r="U689"/>
    </row>
    <row r="690" spans="1:21" s="7" customFormat="1" ht="30.75" customHeight="1" x14ac:dyDescent="0.25">
      <c r="A690"/>
      <c r="B690"/>
      <c r="C690" s="357" t="s">
        <v>4788</v>
      </c>
      <c r="D690" s="358" t="s">
        <v>7989</v>
      </c>
      <c r="E690" s="379" t="s">
        <v>4789</v>
      </c>
      <c r="F690" s="374" t="s">
        <v>4790</v>
      </c>
      <c r="G690" s="361">
        <v>737</v>
      </c>
      <c r="H690" s="361" t="s">
        <v>18</v>
      </c>
      <c r="I690" s="358" t="s">
        <v>4667</v>
      </c>
      <c r="J690" s="358" t="s">
        <v>14</v>
      </c>
      <c r="K690" s="362" t="s">
        <v>4662</v>
      </c>
      <c r="L690"/>
      <c r="M690"/>
      <c r="N690"/>
      <c r="O690"/>
      <c r="P690"/>
      <c r="Q690"/>
      <c r="R690"/>
      <c r="S690"/>
      <c r="T690"/>
      <c r="U690"/>
    </row>
    <row r="691" spans="1:21" s="7" customFormat="1" ht="30.75" customHeight="1" x14ac:dyDescent="0.25">
      <c r="A691"/>
      <c r="B691"/>
      <c r="C691" s="363" t="s">
        <v>4788</v>
      </c>
      <c r="D691" s="294" t="s">
        <v>7989</v>
      </c>
      <c r="E691" s="296" t="s">
        <v>4798</v>
      </c>
      <c r="F691" s="305" t="s">
        <v>8243</v>
      </c>
      <c r="G691" s="295">
        <v>377</v>
      </c>
      <c r="H691" s="295" t="s">
        <v>18</v>
      </c>
      <c r="I691" s="294" t="s">
        <v>4667</v>
      </c>
      <c r="J691" s="294" t="s">
        <v>14</v>
      </c>
      <c r="K691" s="364" t="s">
        <v>4662</v>
      </c>
      <c r="L691"/>
      <c r="M691"/>
      <c r="N691"/>
      <c r="O691"/>
      <c r="P691"/>
      <c r="Q691"/>
      <c r="R691"/>
      <c r="S691"/>
      <c r="T691"/>
      <c r="U691"/>
    </row>
    <row r="692" spans="1:21" s="7" customFormat="1" ht="30.75" customHeight="1" x14ac:dyDescent="0.25">
      <c r="A692"/>
      <c r="B692"/>
      <c r="C692" s="363" t="s">
        <v>4788</v>
      </c>
      <c r="D692" s="294" t="s">
        <v>7989</v>
      </c>
      <c r="E692" s="296" t="s">
        <v>4797</v>
      </c>
      <c r="F692" s="305" t="s">
        <v>8244</v>
      </c>
      <c r="G692" s="295">
        <v>324</v>
      </c>
      <c r="H692" s="295" t="s">
        <v>18</v>
      </c>
      <c r="I692" s="294" t="s">
        <v>4667</v>
      </c>
      <c r="J692" s="294" t="s">
        <v>14</v>
      </c>
      <c r="K692" s="364" t="s">
        <v>4662</v>
      </c>
      <c r="L692"/>
      <c r="M692"/>
      <c r="N692"/>
      <c r="O692"/>
      <c r="P692"/>
      <c r="Q692"/>
      <c r="R692"/>
      <c r="S692"/>
      <c r="T692"/>
      <c r="U692"/>
    </row>
    <row r="693" spans="1:21" s="7" customFormat="1" ht="30.75" customHeight="1" x14ac:dyDescent="0.25">
      <c r="A693"/>
      <c r="B693"/>
      <c r="C693" s="363" t="s">
        <v>4788</v>
      </c>
      <c r="D693" s="294" t="s">
        <v>7989</v>
      </c>
      <c r="E693" s="296" t="s">
        <v>4793</v>
      </c>
      <c r="F693" s="305" t="s">
        <v>8245</v>
      </c>
      <c r="G693" s="295">
        <v>275</v>
      </c>
      <c r="H693" s="295" t="s">
        <v>18</v>
      </c>
      <c r="I693" s="294" t="s">
        <v>4667</v>
      </c>
      <c r="J693" s="294" t="s">
        <v>14</v>
      </c>
      <c r="K693" s="364" t="s">
        <v>4662</v>
      </c>
      <c r="L693"/>
      <c r="M693"/>
      <c r="N693"/>
      <c r="O693"/>
      <c r="P693"/>
      <c r="Q693"/>
      <c r="R693"/>
      <c r="S693"/>
      <c r="T693"/>
      <c r="U693"/>
    </row>
    <row r="694" spans="1:21" s="7" customFormat="1" ht="30.75" customHeight="1" x14ac:dyDescent="0.25">
      <c r="A694"/>
      <c r="B694"/>
      <c r="C694" s="363" t="s">
        <v>4788</v>
      </c>
      <c r="D694" s="294" t="s">
        <v>7989</v>
      </c>
      <c r="E694" s="296" t="s">
        <v>4794</v>
      </c>
      <c r="F694" s="305" t="s">
        <v>4795</v>
      </c>
      <c r="G694" s="295">
        <v>254</v>
      </c>
      <c r="H694" s="295" t="s">
        <v>18</v>
      </c>
      <c r="I694" s="294" t="s">
        <v>4667</v>
      </c>
      <c r="J694" s="294" t="s">
        <v>14</v>
      </c>
      <c r="K694" s="364" t="s">
        <v>4662</v>
      </c>
      <c r="L694"/>
      <c r="M694"/>
      <c r="N694"/>
      <c r="O694"/>
      <c r="P694"/>
      <c r="Q694"/>
      <c r="R694"/>
      <c r="S694"/>
      <c r="T694"/>
      <c r="U694"/>
    </row>
    <row r="695" spans="1:21" s="7" customFormat="1" ht="30.75" customHeight="1" x14ac:dyDescent="0.25">
      <c r="A695"/>
      <c r="B695"/>
      <c r="C695" s="363" t="s">
        <v>4788</v>
      </c>
      <c r="D695" s="294" t="s">
        <v>7989</v>
      </c>
      <c r="E695" s="296" t="s">
        <v>4799</v>
      </c>
      <c r="F695" s="305" t="s">
        <v>8246</v>
      </c>
      <c r="G695" s="295">
        <v>173</v>
      </c>
      <c r="H695" s="295" t="s">
        <v>18</v>
      </c>
      <c r="I695" s="294" t="s">
        <v>19</v>
      </c>
      <c r="J695" s="294" t="s">
        <v>14</v>
      </c>
      <c r="K695" s="364" t="s">
        <v>4662</v>
      </c>
      <c r="L695"/>
      <c r="M695"/>
      <c r="N695"/>
      <c r="O695"/>
      <c r="P695"/>
      <c r="Q695"/>
      <c r="R695"/>
      <c r="S695"/>
      <c r="T695"/>
      <c r="U695"/>
    </row>
    <row r="696" spans="1:21" s="7" customFormat="1" ht="30.75" customHeight="1" x14ac:dyDescent="0.25">
      <c r="A696"/>
      <c r="B696"/>
      <c r="C696" s="363" t="s">
        <v>4788</v>
      </c>
      <c r="D696" s="294" t="s">
        <v>7989</v>
      </c>
      <c r="E696" s="296" t="s">
        <v>4792</v>
      </c>
      <c r="F696" s="305" t="s">
        <v>8247</v>
      </c>
      <c r="G696" s="295">
        <v>122</v>
      </c>
      <c r="H696" s="295" t="s">
        <v>18</v>
      </c>
      <c r="I696" s="294" t="s">
        <v>4667</v>
      </c>
      <c r="J696" s="294" t="s">
        <v>14</v>
      </c>
      <c r="K696" s="364" t="s">
        <v>4662</v>
      </c>
      <c r="L696"/>
      <c r="M696"/>
      <c r="N696"/>
      <c r="O696"/>
      <c r="P696"/>
      <c r="Q696"/>
      <c r="R696"/>
      <c r="S696"/>
      <c r="T696"/>
      <c r="U696"/>
    </row>
    <row r="697" spans="1:21" s="7" customFormat="1" ht="30.75" customHeight="1" x14ac:dyDescent="0.25">
      <c r="A697"/>
      <c r="B697"/>
      <c r="C697" s="363" t="s">
        <v>4788</v>
      </c>
      <c r="D697" s="294" t="s">
        <v>7989</v>
      </c>
      <c r="E697" s="296" t="s">
        <v>4796</v>
      </c>
      <c r="F697" s="305" t="s">
        <v>8248</v>
      </c>
      <c r="G697" s="295">
        <v>95</v>
      </c>
      <c r="H697" s="295" t="s">
        <v>18</v>
      </c>
      <c r="I697" s="294" t="s">
        <v>4667</v>
      </c>
      <c r="J697" s="294" t="s">
        <v>14</v>
      </c>
      <c r="K697" s="364" t="s">
        <v>4662</v>
      </c>
      <c r="L697"/>
      <c r="M697"/>
      <c r="N697"/>
      <c r="O697"/>
      <c r="P697"/>
      <c r="Q697"/>
      <c r="R697"/>
      <c r="S697"/>
      <c r="T697"/>
      <c r="U697"/>
    </row>
    <row r="698" spans="1:21" s="7" customFormat="1" ht="30.75" customHeight="1" x14ac:dyDescent="0.25">
      <c r="A698"/>
      <c r="B698"/>
      <c r="C698" s="363" t="s">
        <v>4788</v>
      </c>
      <c r="D698" s="294" t="s">
        <v>7989</v>
      </c>
      <c r="E698" s="296" t="s">
        <v>4791</v>
      </c>
      <c r="F698" s="305" t="s">
        <v>1107</v>
      </c>
      <c r="G698" s="295">
        <v>50</v>
      </c>
      <c r="H698" s="295" t="s">
        <v>18</v>
      </c>
      <c r="I698" s="294" t="s">
        <v>4667</v>
      </c>
      <c r="J698" s="294" t="s">
        <v>14</v>
      </c>
      <c r="K698" s="364" t="s">
        <v>4662</v>
      </c>
      <c r="L698"/>
      <c r="M698"/>
      <c r="N698"/>
      <c r="O698"/>
      <c r="P698"/>
      <c r="Q698"/>
      <c r="R698"/>
      <c r="S698"/>
      <c r="T698"/>
      <c r="U698"/>
    </row>
    <row r="699" spans="1:21" s="7" customFormat="1" ht="30.75" customHeight="1" thickBot="1" x14ac:dyDescent="0.3">
      <c r="A699"/>
      <c r="B699"/>
      <c r="C699" s="363" t="s">
        <v>4788</v>
      </c>
      <c r="D699" s="294" t="s">
        <v>7989</v>
      </c>
      <c r="E699" s="296" t="s">
        <v>4786</v>
      </c>
      <c r="F699" s="305" t="s">
        <v>4787</v>
      </c>
      <c r="G699" s="295">
        <v>34</v>
      </c>
      <c r="H699" s="295" t="s">
        <v>18</v>
      </c>
      <c r="I699" s="294" t="s">
        <v>4667</v>
      </c>
      <c r="J699" s="294" t="s">
        <v>14</v>
      </c>
      <c r="K699" s="364" t="s">
        <v>4662</v>
      </c>
      <c r="L699"/>
      <c r="M699"/>
      <c r="N699"/>
      <c r="O699"/>
      <c r="P699"/>
      <c r="Q699"/>
      <c r="R699"/>
      <c r="S699"/>
      <c r="T699"/>
      <c r="U699"/>
    </row>
    <row r="700" spans="1:21" s="7" customFormat="1" ht="30.75" customHeight="1" x14ac:dyDescent="0.25">
      <c r="A700"/>
      <c r="B700"/>
      <c r="C700" s="365" t="s">
        <v>4788</v>
      </c>
      <c r="D700" s="366" t="s">
        <v>7825</v>
      </c>
      <c r="E700" s="367">
        <f>COUNTA(E690:E699)</f>
        <v>10</v>
      </c>
      <c r="F700" s="368" t="s">
        <v>7826</v>
      </c>
      <c r="G700" s="369">
        <f>SUM(G690:G699)</f>
        <v>2441</v>
      </c>
      <c r="H700" s="370"/>
      <c r="I700" s="371"/>
      <c r="J700" s="371"/>
      <c r="K700" s="372"/>
      <c r="L700"/>
      <c r="M700"/>
      <c r="N700"/>
      <c r="O700"/>
      <c r="P700"/>
      <c r="Q700"/>
      <c r="R700"/>
      <c r="S700"/>
      <c r="T700"/>
      <c r="U700"/>
    </row>
    <row r="701" spans="1:21" s="7" customFormat="1" ht="30.75" customHeight="1" x14ac:dyDescent="0.25">
      <c r="A701"/>
      <c r="B701"/>
      <c r="C701" s="111"/>
      <c r="D701" s="110"/>
      <c r="E701" s="191"/>
      <c r="F701" s="229"/>
      <c r="G701" s="185"/>
      <c r="H701" s="113"/>
      <c r="I701" s="110"/>
      <c r="J701" s="110"/>
      <c r="K701" s="191"/>
      <c r="L701"/>
      <c r="M701"/>
      <c r="N701"/>
      <c r="O701"/>
      <c r="P701"/>
      <c r="Q701"/>
      <c r="R701"/>
      <c r="S701"/>
      <c r="T701"/>
      <c r="U701"/>
    </row>
    <row r="702" spans="1:21" s="7" customFormat="1" ht="30.75" customHeight="1" x14ac:dyDescent="0.25">
      <c r="A702"/>
      <c r="B702"/>
      <c r="C702" s="111"/>
      <c r="D702" s="110"/>
      <c r="E702" s="191"/>
      <c r="F702" s="229"/>
      <c r="G702" s="185"/>
      <c r="H702" s="113"/>
      <c r="I702" s="110"/>
      <c r="J702" s="110"/>
      <c r="K702" s="191"/>
      <c r="L702"/>
      <c r="M702"/>
      <c r="N702"/>
      <c r="O702"/>
      <c r="P702"/>
      <c r="Q702"/>
      <c r="R702"/>
      <c r="S702"/>
      <c r="T702"/>
      <c r="U702"/>
    </row>
    <row r="703" spans="1:21" s="7" customFormat="1" ht="30.75" customHeight="1" x14ac:dyDescent="0.25">
      <c r="A703"/>
      <c r="B703"/>
      <c r="C703" s="235" t="s">
        <v>8</v>
      </c>
      <c r="D703" s="235" t="s">
        <v>7</v>
      </c>
      <c r="E703" s="236" t="s">
        <v>6</v>
      </c>
      <c r="F703" s="235" t="s">
        <v>5</v>
      </c>
      <c r="G703" s="237" t="s">
        <v>4</v>
      </c>
      <c r="H703" s="238" t="s">
        <v>3</v>
      </c>
      <c r="I703" s="239" t="s">
        <v>2</v>
      </c>
      <c r="J703" s="235" t="s">
        <v>1</v>
      </c>
      <c r="K703" s="236" t="s">
        <v>0</v>
      </c>
      <c r="L703"/>
      <c r="M703"/>
      <c r="N703"/>
      <c r="O703"/>
      <c r="P703"/>
      <c r="Q703"/>
      <c r="R703"/>
      <c r="S703"/>
      <c r="T703"/>
      <c r="U703"/>
    </row>
    <row r="704" spans="1:21" s="7" customFormat="1" ht="30.75" customHeight="1" x14ac:dyDescent="0.25">
      <c r="A704"/>
      <c r="B704"/>
      <c r="C704" s="357" t="s">
        <v>4980</v>
      </c>
      <c r="D704" s="358" t="s">
        <v>7989</v>
      </c>
      <c r="E704" s="379" t="s">
        <v>4986</v>
      </c>
      <c r="F704" s="374" t="s">
        <v>4987</v>
      </c>
      <c r="G704" s="361">
        <v>2535</v>
      </c>
      <c r="H704" s="361" t="s">
        <v>18</v>
      </c>
      <c r="I704" s="358" t="s">
        <v>19</v>
      </c>
      <c r="J704" s="358" t="s">
        <v>14</v>
      </c>
      <c r="K704" s="362" t="s">
        <v>4933</v>
      </c>
      <c r="L704"/>
      <c r="M704"/>
      <c r="N704"/>
      <c r="O704"/>
      <c r="P704"/>
      <c r="Q704"/>
      <c r="R704"/>
      <c r="S704"/>
      <c r="T704"/>
      <c r="U704"/>
    </row>
    <row r="705" spans="1:21" s="7" customFormat="1" ht="30.75" customHeight="1" x14ac:dyDescent="0.25">
      <c r="A705"/>
      <c r="B705"/>
      <c r="C705" s="363" t="s">
        <v>4980</v>
      </c>
      <c r="D705" s="294" t="s">
        <v>7989</v>
      </c>
      <c r="E705" s="296" t="s">
        <v>4988</v>
      </c>
      <c r="F705" s="305" t="s">
        <v>4989</v>
      </c>
      <c r="G705" s="295">
        <v>855</v>
      </c>
      <c r="H705" s="295" t="s">
        <v>18</v>
      </c>
      <c r="I705" s="294" t="s">
        <v>19</v>
      </c>
      <c r="J705" s="294" t="s">
        <v>14</v>
      </c>
      <c r="K705" s="364" t="s">
        <v>4933</v>
      </c>
      <c r="L705"/>
      <c r="M705"/>
      <c r="N705"/>
      <c r="O705"/>
      <c r="P705"/>
      <c r="Q705"/>
      <c r="R705"/>
      <c r="S705"/>
      <c r="T705"/>
      <c r="U705"/>
    </row>
    <row r="706" spans="1:21" s="7" customFormat="1" ht="30.75" customHeight="1" x14ac:dyDescent="0.25">
      <c r="A706"/>
      <c r="B706"/>
      <c r="C706" s="363" t="s">
        <v>4980</v>
      </c>
      <c r="D706" s="294" t="s">
        <v>7989</v>
      </c>
      <c r="E706" s="296" t="s">
        <v>4983</v>
      </c>
      <c r="F706" s="305" t="s">
        <v>4984</v>
      </c>
      <c r="G706" s="295">
        <v>872</v>
      </c>
      <c r="H706" s="295" t="s">
        <v>18</v>
      </c>
      <c r="I706" s="294" t="s">
        <v>19</v>
      </c>
      <c r="J706" s="294" t="s">
        <v>14</v>
      </c>
      <c r="K706" s="364" t="s">
        <v>4933</v>
      </c>
      <c r="L706"/>
      <c r="M706"/>
      <c r="N706"/>
      <c r="O706"/>
      <c r="P706"/>
      <c r="Q706"/>
      <c r="R706"/>
      <c r="S706"/>
      <c r="T706"/>
      <c r="U706"/>
    </row>
    <row r="707" spans="1:21" s="7" customFormat="1" ht="30.75" customHeight="1" x14ac:dyDescent="0.25">
      <c r="A707"/>
      <c r="B707"/>
      <c r="C707" s="363" t="s">
        <v>4980</v>
      </c>
      <c r="D707" s="294" t="s">
        <v>7989</v>
      </c>
      <c r="E707" s="296" t="s">
        <v>4990</v>
      </c>
      <c r="F707" s="305" t="s">
        <v>8250</v>
      </c>
      <c r="G707" s="295">
        <v>922</v>
      </c>
      <c r="H707" s="295" t="s">
        <v>18</v>
      </c>
      <c r="I707" s="294" t="s">
        <v>19</v>
      </c>
      <c r="J707" s="294" t="s">
        <v>14</v>
      </c>
      <c r="K707" s="364" t="s">
        <v>4933</v>
      </c>
      <c r="L707"/>
      <c r="M707"/>
      <c r="N707"/>
      <c r="O707"/>
      <c r="P707"/>
      <c r="Q707"/>
      <c r="R707"/>
      <c r="S707"/>
      <c r="T707"/>
      <c r="U707"/>
    </row>
    <row r="708" spans="1:21" s="7" customFormat="1" ht="30.75" customHeight="1" x14ac:dyDescent="0.25">
      <c r="A708"/>
      <c r="B708"/>
      <c r="C708" s="363" t="s">
        <v>4980</v>
      </c>
      <c r="D708" s="294" t="s">
        <v>7989</v>
      </c>
      <c r="E708" s="296" t="s">
        <v>4979</v>
      </c>
      <c r="F708" s="305" t="s">
        <v>8251</v>
      </c>
      <c r="G708" s="295">
        <v>500</v>
      </c>
      <c r="H708" s="295" t="s">
        <v>18</v>
      </c>
      <c r="I708" s="294" t="s">
        <v>19</v>
      </c>
      <c r="J708" s="294" t="s">
        <v>14</v>
      </c>
      <c r="K708" s="364" t="s">
        <v>4933</v>
      </c>
      <c r="L708"/>
      <c r="M708"/>
      <c r="N708"/>
      <c r="O708"/>
      <c r="P708"/>
      <c r="Q708"/>
      <c r="R708"/>
      <c r="S708"/>
      <c r="T708"/>
      <c r="U708"/>
    </row>
    <row r="709" spans="1:21" s="7" customFormat="1" ht="30.75" customHeight="1" x14ac:dyDescent="0.25">
      <c r="A709"/>
      <c r="B709"/>
      <c r="C709" s="363" t="s">
        <v>4980</v>
      </c>
      <c r="D709" s="294" t="s">
        <v>7989</v>
      </c>
      <c r="E709" s="296" t="s">
        <v>4985</v>
      </c>
      <c r="F709" s="305" t="s">
        <v>8252</v>
      </c>
      <c r="G709" s="295">
        <v>387</v>
      </c>
      <c r="H709" s="295" t="s">
        <v>18</v>
      </c>
      <c r="I709" s="294" t="s">
        <v>19</v>
      </c>
      <c r="J709" s="294" t="s">
        <v>14</v>
      </c>
      <c r="K709" s="364" t="s">
        <v>4933</v>
      </c>
      <c r="L709"/>
      <c r="M709"/>
      <c r="N709"/>
      <c r="O709"/>
      <c r="P709"/>
      <c r="Q709"/>
      <c r="R709"/>
      <c r="S709"/>
      <c r="T709"/>
      <c r="U709"/>
    </row>
    <row r="710" spans="1:21" s="7" customFormat="1" ht="30.75" customHeight="1" x14ac:dyDescent="0.25">
      <c r="A710"/>
      <c r="B710"/>
      <c r="C710" s="363" t="s">
        <v>4980</v>
      </c>
      <c r="D710" s="294" t="s">
        <v>7989</v>
      </c>
      <c r="E710" s="296" t="s">
        <v>4981</v>
      </c>
      <c r="F710" s="305" t="s">
        <v>4982</v>
      </c>
      <c r="G710" s="295">
        <v>183</v>
      </c>
      <c r="H710" s="295" t="s">
        <v>18</v>
      </c>
      <c r="I710" s="294" t="s">
        <v>19</v>
      </c>
      <c r="J710" s="294" t="s">
        <v>14</v>
      </c>
      <c r="K710" s="364" t="s">
        <v>4933</v>
      </c>
      <c r="L710"/>
      <c r="M710"/>
      <c r="N710"/>
      <c r="O710"/>
      <c r="P710"/>
      <c r="Q710"/>
      <c r="R710"/>
      <c r="S710"/>
      <c r="T710"/>
      <c r="U710"/>
    </row>
    <row r="711" spans="1:21" s="7" customFormat="1" ht="30.75" customHeight="1" thickBot="1" x14ac:dyDescent="0.3">
      <c r="A711" s="234"/>
      <c r="B711" s="234"/>
      <c r="C711" s="363" t="s">
        <v>4980</v>
      </c>
      <c r="D711" s="294" t="s">
        <v>7989</v>
      </c>
      <c r="E711" s="296" t="s">
        <v>8249</v>
      </c>
      <c r="F711" s="305" t="s">
        <v>8253</v>
      </c>
      <c r="G711" s="295">
        <v>332</v>
      </c>
      <c r="H711" s="295" t="s">
        <v>18</v>
      </c>
      <c r="I711" s="294" t="s">
        <v>19</v>
      </c>
      <c r="J711" s="294" t="s">
        <v>14</v>
      </c>
      <c r="K711" s="364" t="s">
        <v>4933</v>
      </c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</row>
    <row r="712" spans="1:21" s="7" customFormat="1" ht="30.75" customHeight="1" x14ac:dyDescent="0.25">
      <c r="A712"/>
      <c r="B712"/>
      <c r="C712" s="365" t="s">
        <v>4980</v>
      </c>
      <c r="D712" s="366" t="s">
        <v>7825</v>
      </c>
      <c r="E712" s="367">
        <f>COUNTA(E704:E711)</f>
        <v>8</v>
      </c>
      <c r="F712" s="368" t="s">
        <v>7826</v>
      </c>
      <c r="G712" s="369">
        <f>SUM(G704:G711)</f>
        <v>6586</v>
      </c>
      <c r="H712" s="370"/>
      <c r="I712" s="371"/>
      <c r="J712" s="371"/>
      <c r="K712" s="372"/>
      <c r="L712"/>
      <c r="M712"/>
      <c r="N712"/>
      <c r="O712"/>
      <c r="P712"/>
      <c r="Q712"/>
      <c r="R712"/>
      <c r="S712"/>
      <c r="T712"/>
      <c r="U712"/>
    </row>
    <row r="713" spans="1:21" s="7" customFormat="1" ht="30.75" customHeight="1" x14ac:dyDescent="0.25">
      <c r="A713"/>
      <c r="B713"/>
      <c r="C713" s="111"/>
      <c r="D713" s="110"/>
      <c r="E713" s="191"/>
      <c r="F713" s="229"/>
      <c r="G713" s="185"/>
      <c r="H713" s="113"/>
      <c r="I713" s="110"/>
      <c r="J713" s="110"/>
      <c r="K713" s="191"/>
      <c r="L713"/>
      <c r="M713"/>
      <c r="N713"/>
      <c r="O713"/>
      <c r="P713"/>
      <c r="Q713"/>
      <c r="R713"/>
      <c r="S713"/>
      <c r="T713"/>
      <c r="U713"/>
    </row>
    <row r="714" spans="1:21" s="7" customFormat="1" ht="30.75" customHeight="1" x14ac:dyDescent="0.25">
      <c r="A714"/>
      <c r="B714"/>
      <c r="C714" s="111"/>
      <c r="D714" s="110"/>
      <c r="E714" s="191"/>
      <c r="F714" s="229"/>
      <c r="G714" s="185"/>
      <c r="H714" s="113"/>
      <c r="I714" s="110"/>
      <c r="J714" s="110"/>
      <c r="K714" s="191"/>
      <c r="L714"/>
      <c r="M714"/>
      <c r="N714"/>
      <c r="O714"/>
      <c r="P714"/>
      <c r="Q714"/>
      <c r="R714"/>
      <c r="S714"/>
      <c r="T714"/>
      <c r="U714"/>
    </row>
    <row r="715" spans="1:21" s="7" customFormat="1" ht="30.75" customHeight="1" x14ac:dyDescent="0.25">
      <c r="A715"/>
      <c r="B715"/>
      <c r="C715" s="235" t="s">
        <v>8</v>
      </c>
      <c r="D715" s="235" t="s">
        <v>7</v>
      </c>
      <c r="E715" s="236" t="s">
        <v>6</v>
      </c>
      <c r="F715" s="235" t="s">
        <v>5</v>
      </c>
      <c r="G715" s="237" t="s">
        <v>4</v>
      </c>
      <c r="H715" s="238" t="s">
        <v>3</v>
      </c>
      <c r="I715" s="239" t="s">
        <v>2</v>
      </c>
      <c r="J715" s="235" t="s">
        <v>1</v>
      </c>
      <c r="K715" s="236" t="s">
        <v>0</v>
      </c>
      <c r="L715"/>
      <c r="M715"/>
      <c r="N715"/>
      <c r="O715"/>
      <c r="P715"/>
      <c r="Q715"/>
      <c r="R715"/>
      <c r="S715"/>
      <c r="T715"/>
      <c r="U715"/>
    </row>
    <row r="716" spans="1:21" s="7" customFormat="1" ht="30.75" customHeight="1" x14ac:dyDescent="0.25">
      <c r="A716"/>
      <c r="B716"/>
      <c r="C716" s="357" t="s">
        <v>4814</v>
      </c>
      <c r="D716" s="358" t="s">
        <v>7989</v>
      </c>
      <c r="E716" s="379" t="s">
        <v>4839</v>
      </c>
      <c r="F716" s="374" t="s">
        <v>4840</v>
      </c>
      <c r="G716" s="361">
        <v>1308</v>
      </c>
      <c r="H716" s="361" t="s">
        <v>18</v>
      </c>
      <c r="I716" s="358" t="s">
        <v>19</v>
      </c>
      <c r="J716" s="358" t="s">
        <v>14</v>
      </c>
      <c r="K716" s="362" t="s">
        <v>15</v>
      </c>
      <c r="L716"/>
      <c r="M716"/>
      <c r="N716"/>
      <c r="O716"/>
      <c r="P716"/>
      <c r="Q716"/>
      <c r="R716"/>
      <c r="S716"/>
      <c r="T716"/>
      <c r="U716"/>
    </row>
    <row r="717" spans="1:21" s="7" customFormat="1" ht="30.75" customHeight="1" x14ac:dyDescent="0.25">
      <c r="A717"/>
      <c r="B717"/>
      <c r="C717" s="363" t="s">
        <v>4814</v>
      </c>
      <c r="D717" s="152" t="s">
        <v>7989</v>
      </c>
      <c r="E717" s="201" t="s">
        <v>4812</v>
      </c>
      <c r="F717" s="121" t="s">
        <v>4813</v>
      </c>
      <c r="G717" s="121">
        <v>293</v>
      </c>
      <c r="H717" s="152" t="s">
        <v>18</v>
      </c>
      <c r="I717" s="152" t="s">
        <v>19</v>
      </c>
      <c r="J717" s="121" t="s">
        <v>14</v>
      </c>
      <c r="K717" s="388" t="s">
        <v>15</v>
      </c>
      <c r="L717"/>
      <c r="M717"/>
      <c r="N717"/>
      <c r="O717"/>
      <c r="P717"/>
      <c r="Q717"/>
      <c r="R717"/>
      <c r="S717"/>
      <c r="T717"/>
      <c r="U717"/>
    </row>
    <row r="718" spans="1:21" s="7" customFormat="1" ht="30.75" customHeight="1" thickBot="1" x14ac:dyDescent="0.3">
      <c r="A718"/>
      <c r="B718"/>
      <c r="C718" s="363" t="s">
        <v>4814</v>
      </c>
      <c r="D718" s="294" t="s">
        <v>7989</v>
      </c>
      <c r="E718" s="296" t="s">
        <v>4837</v>
      </c>
      <c r="F718" s="305" t="s">
        <v>4838</v>
      </c>
      <c r="G718" s="295">
        <v>1098</v>
      </c>
      <c r="H718" s="295" t="s">
        <v>18</v>
      </c>
      <c r="I718" s="294" t="s">
        <v>19</v>
      </c>
      <c r="J718" s="294" t="s">
        <v>14</v>
      </c>
      <c r="K718" s="364" t="s">
        <v>15</v>
      </c>
      <c r="L718"/>
      <c r="M718"/>
      <c r="N718"/>
      <c r="O718"/>
      <c r="P718"/>
      <c r="Q718"/>
      <c r="R718"/>
      <c r="S718"/>
      <c r="T718"/>
      <c r="U718"/>
    </row>
    <row r="719" spans="1:21" s="7" customFormat="1" ht="30.75" customHeight="1" x14ac:dyDescent="0.25">
      <c r="A719"/>
      <c r="B719"/>
      <c r="C719" s="365" t="s">
        <v>4814</v>
      </c>
      <c r="D719" s="366" t="s">
        <v>7825</v>
      </c>
      <c r="E719" s="367">
        <f>COUNTA(E716:E718)</f>
        <v>3</v>
      </c>
      <c r="F719" s="368" t="s">
        <v>7826</v>
      </c>
      <c r="G719" s="369">
        <v>2699</v>
      </c>
      <c r="H719" s="370"/>
      <c r="I719" s="371"/>
      <c r="J719" s="371"/>
      <c r="K719" s="372"/>
      <c r="L719"/>
      <c r="M719"/>
      <c r="N719"/>
      <c r="O719"/>
      <c r="P719"/>
      <c r="Q719"/>
      <c r="R719"/>
      <c r="S719"/>
      <c r="T719"/>
      <c r="U719"/>
    </row>
    <row r="720" spans="1:21" s="7" customFormat="1" ht="30.75" customHeight="1" x14ac:dyDescent="0.25">
      <c r="A720"/>
      <c r="B720"/>
      <c r="C720" s="111"/>
      <c r="D720" s="110"/>
      <c r="E720" s="191"/>
      <c r="F720" s="229"/>
      <c r="G720" s="185"/>
      <c r="H720" s="113"/>
      <c r="I720" s="110"/>
      <c r="J720" s="110"/>
      <c r="K720" s="191"/>
      <c r="L720"/>
      <c r="M720"/>
      <c r="N720"/>
      <c r="O720"/>
      <c r="P720"/>
      <c r="Q720"/>
      <c r="R720"/>
      <c r="S720"/>
      <c r="T720"/>
      <c r="U720"/>
    </row>
    <row r="721" spans="1:21" s="7" customFormat="1" ht="30.75" customHeight="1" x14ac:dyDescent="0.25">
      <c r="A721"/>
      <c r="B721"/>
      <c r="C721" s="111"/>
      <c r="D721" s="110"/>
      <c r="E721" s="191"/>
      <c r="F721" s="229"/>
      <c r="G721" s="185"/>
      <c r="H721" s="113"/>
      <c r="I721" s="110"/>
      <c r="J721" s="110"/>
      <c r="K721" s="191"/>
      <c r="L721"/>
      <c r="M721"/>
      <c r="N721"/>
      <c r="O721"/>
      <c r="P721"/>
      <c r="Q721"/>
      <c r="R721"/>
      <c r="S721"/>
      <c r="T721"/>
      <c r="U721"/>
    </row>
    <row r="722" spans="1:21" s="7" customFormat="1" ht="30.75" customHeight="1" x14ac:dyDescent="0.25">
      <c r="A722"/>
      <c r="B722"/>
      <c r="C722" s="235" t="s">
        <v>8</v>
      </c>
      <c r="D722" s="235" t="s">
        <v>7</v>
      </c>
      <c r="E722" s="236" t="s">
        <v>6</v>
      </c>
      <c r="F722" s="235" t="s">
        <v>5</v>
      </c>
      <c r="G722" s="237" t="s">
        <v>4</v>
      </c>
      <c r="H722" s="238" t="s">
        <v>3</v>
      </c>
      <c r="I722" s="239" t="s">
        <v>2</v>
      </c>
      <c r="J722" s="235" t="s">
        <v>1</v>
      </c>
      <c r="K722" s="236" t="s">
        <v>0</v>
      </c>
      <c r="L722"/>
      <c r="M722"/>
      <c r="N722"/>
      <c r="O722"/>
      <c r="P722"/>
      <c r="Q722"/>
      <c r="R722"/>
      <c r="S722"/>
      <c r="T722"/>
      <c r="U722"/>
    </row>
    <row r="723" spans="1:21" s="7" customFormat="1" ht="30.75" customHeight="1" x14ac:dyDescent="0.25">
      <c r="A723"/>
      <c r="B723"/>
      <c r="C723" s="357" t="s">
        <v>4842</v>
      </c>
      <c r="D723" s="358" t="s">
        <v>7989</v>
      </c>
      <c r="E723" s="359" t="s">
        <v>4843</v>
      </c>
      <c r="F723" s="360" t="s">
        <v>678</v>
      </c>
      <c r="G723" s="361">
        <v>1262</v>
      </c>
      <c r="H723" s="361" t="s">
        <v>18</v>
      </c>
      <c r="I723" s="358" t="s">
        <v>19</v>
      </c>
      <c r="J723" s="358" t="s">
        <v>14</v>
      </c>
      <c r="K723" s="362" t="s">
        <v>15</v>
      </c>
      <c r="L723"/>
      <c r="M723"/>
      <c r="N723"/>
      <c r="O723"/>
      <c r="P723"/>
      <c r="Q723"/>
      <c r="R723"/>
      <c r="S723"/>
      <c r="T723"/>
      <c r="U723"/>
    </row>
    <row r="724" spans="1:21" s="7" customFormat="1" ht="30.75" customHeight="1" x14ac:dyDescent="0.25">
      <c r="A724"/>
      <c r="B724"/>
      <c r="C724" s="363" t="s">
        <v>4842</v>
      </c>
      <c r="D724" s="294" t="s">
        <v>7989</v>
      </c>
      <c r="E724" s="334" t="s">
        <v>4844</v>
      </c>
      <c r="F724" s="271" t="s">
        <v>8254</v>
      </c>
      <c r="G724" s="295">
        <v>800</v>
      </c>
      <c r="H724" s="295" t="s">
        <v>18</v>
      </c>
      <c r="I724" s="294" t="s">
        <v>19</v>
      </c>
      <c r="J724" s="294" t="s">
        <v>14</v>
      </c>
      <c r="K724" s="364" t="s">
        <v>15</v>
      </c>
      <c r="L724"/>
      <c r="M724"/>
      <c r="N724"/>
      <c r="O724"/>
      <c r="P724"/>
      <c r="Q724"/>
      <c r="R724"/>
      <c r="S724"/>
      <c r="T724"/>
      <c r="U724"/>
    </row>
    <row r="725" spans="1:21" s="7" customFormat="1" ht="30.75" customHeight="1" thickBot="1" x14ac:dyDescent="0.3">
      <c r="A725"/>
      <c r="B725"/>
      <c r="C725" s="363" t="s">
        <v>4842</v>
      </c>
      <c r="D725" s="294" t="s">
        <v>7989</v>
      </c>
      <c r="E725" s="334" t="s">
        <v>4841</v>
      </c>
      <c r="F725" s="271" t="s">
        <v>8255</v>
      </c>
      <c r="G725" s="295">
        <v>583</v>
      </c>
      <c r="H725" s="295" t="s">
        <v>18</v>
      </c>
      <c r="I725" s="294" t="s">
        <v>19</v>
      </c>
      <c r="J725" s="294" t="s">
        <v>14</v>
      </c>
      <c r="K725" s="364" t="s">
        <v>15</v>
      </c>
      <c r="L725"/>
      <c r="M725"/>
      <c r="N725"/>
      <c r="O725"/>
      <c r="P725"/>
      <c r="Q725"/>
      <c r="R725"/>
      <c r="S725"/>
      <c r="T725"/>
      <c r="U725"/>
    </row>
    <row r="726" spans="1:21" s="7" customFormat="1" ht="30.75" customHeight="1" x14ac:dyDescent="0.25">
      <c r="A726"/>
      <c r="B726"/>
      <c r="C726" s="365" t="s">
        <v>4842</v>
      </c>
      <c r="D726" s="366" t="s">
        <v>7825</v>
      </c>
      <c r="E726" s="367">
        <f>COUNTA(E723:E725)</f>
        <v>3</v>
      </c>
      <c r="F726" s="368" t="s">
        <v>7826</v>
      </c>
      <c r="G726" s="369">
        <f>SUM(G723:G725)</f>
        <v>2645</v>
      </c>
      <c r="H726" s="370"/>
      <c r="I726" s="371"/>
      <c r="J726" s="371"/>
      <c r="K726" s="372"/>
      <c r="L726"/>
      <c r="M726"/>
      <c r="N726"/>
      <c r="O726"/>
      <c r="P726"/>
      <c r="Q726"/>
      <c r="R726"/>
      <c r="S726"/>
      <c r="T726"/>
      <c r="U726"/>
    </row>
    <row r="727" spans="1:21" s="7" customFormat="1" ht="30.75" customHeight="1" x14ac:dyDescent="0.25">
      <c r="A727"/>
      <c r="B727"/>
      <c r="C727" s="111"/>
      <c r="D727" s="110"/>
      <c r="E727" s="191"/>
      <c r="F727" s="229"/>
      <c r="G727" s="185"/>
      <c r="H727" s="113"/>
      <c r="I727" s="110"/>
      <c r="J727" s="110"/>
      <c r="K727" s="191"/>
      <c r="L727"/>
      <c r="M727"/>
      <c r="N727"/>
      <c r="O727"/>
      <c r="P727"/>
      <c r="Q727"/>
      <c r="R727"/>
      <c r="S727"/>
      <c r="T727"/>
      <c r="U727"/>
    </row>
    <row r="728" spans="1:21" s="7" customFormat="1" ht="30.75" customHeight="1" x14ac:dyDescent="0.25">
      <c r="A728"/>
      <c r="B728"/>
      <c r="C728" s="111"/>
      <c r="D728" s="110"/>
      <c r="E728" s="191"/>
      <c r="F728" s="229"/>
      <c r="G728" s="185"/>
      <c r="H728" s="113"/>
      <c r="I728" s="110"/>
      <c r="J728" s="110"/>
      <c r="K728" s="191"/>
      <c r="L728"/>
      <c r="M728"/>
      <c r="N728"/>
      <c r="O728"/>
      <c r="P728"/>
      <c r="Q728"/>
      <c r="R728"/>
      <c r="S728"/>
      <c r="T728"/>
      <c r="U728"/>
    </row>
    <row r="729" spans="1:21" s="7" customFormat="1" ht="30.75" customHeight="1" x14ac:dyDescent="0.25">
      <c r="A729"/>
      <c r="B729"/>
      <c r="C729" s="235" t="s">
        <v>8</v>
      </c>
      <c r="D729" s="235" t="s">
        <v>7</v>
      </c>
      <c r="E729" s="236" t="s">
        <v>6</v>
      </c>
      <c r="F729" s="235" t="s">
        <v>5</v>
      </c>
      <c r="G729" s="237" t="s">
        <v>4</v>
      </c>
      <c r="H729" s="238" t="s">
        <v>3</v>
      </c>
      <c r="I729" s="239" t="s">
        <v>2</v>
      </c>
      <c r="J729" s="235" t="s">
        <v>1</v>
      </c>
      <c r="K729" s="236" t="s">
        <v>0</v>
      </c>
      <c r="L729"/>
      <c r="M729"/>
      <c r="N729"/>
      <c r="O729"/>
      <c r="P729"/>
      <c r="Q729"/>
      <c r="R729"/>
      <c r="S729"/>
      <c r="T729"/>
      <c r="U729"/>
    </row>
    <row r="730" spans="1:21" s="7" customFormat="1" ht="30.75" customHeight="1" x14ac:dyDescent="0.25">
      <c r="A730"/>
      <c r="B730"/>
      <c r="C730" s="357" t="s">
        <v>4519</v>
      </c>
      <c r="D730" s="358" t="s">
        <v>7989</v>
      </c>
      <c r="E730" s="379" t="s">
        <v>4525</v>
      </c>
      <c r="F730" s="374" t="s">
        <v>4526</v>
      </c>
      <c r="G730" s="361">
        <v>940</v>
      </c>
      <c r="H730" s="361" t="s">
        <v>18</v>
      </c>
      <c r="I730" s="358" t="s">
        <v>4427</v>
      </c>
      <c r="J730" s="378" t="s">
        <v>14</v>
      </c>
      <c r="K730" s="362" t="s">
        <v>4425</v>
      </c>
      <c r="L730"/>
      <c r="M730"/>
      <c r="N730"/>
      <c r="O730"/>
      <c r="P730"/>
      <c r="Q730"/>
      <c r="R730"/>
      <c r="S730"/>
      <c r="T730"/>
      <c r="U730"/>
    </row>
    <row r="731" spans="1:21" s="7" customFormat="1" ht="30.75" customHeight="1" x14ac:dyDescent="0.25">
      <c r="A731"/>
      <c r="B731"/>
      <c r="C731" s="363" t="s">
        <v>4519</v>
      </c>
      <c r="D731" s="294" t="s">
        <v>7989</v>
      </c>
      <c r="E731" s="296" t="s">
        <v>4520</v>
      </c>
      <c r="F731" s="305" t="s">
        <v>8256</v>
      </c>
      <c r="G731" s="295">
        <v>893</v>
      </c>
      <c r="H731" s="295" t="s">
        <v>18</v>
      </c>
      <c r="I731" s="294" t="s">
        <v>4427</v>
      </c>
      <c r="J731" s="294" t="s">
        <v>14</v>
      </c>
      <c r="K731" s="364" t="s">
        <v>4425</v>
      </c>
      <c r="L731"/>
      <c r="M731"/>
      <c r="N731"/>
      <c r="O731"/>
      <c r="P731"/>
      <c r="Q731"/>
      <c r="R731"/>
      <c r="S731"/>
      <c r="T731"/>
      <c r="U731"/>
    </row>
    <row r="732" spans="1:21" s="7" customFormat="1" ht="30.75" customHeight="1" x14ac:dyDescent="0.25">
      <c r="A732"/>
      <c r="B732"/>
      <c r="C732" s="363" t="s">
        <v>4519</v>
      </c>
      <c r="D732" s="294" t="s">
        <v>7989</v>
      </c>
      <c r="E732" s="296" t="s">
        <v>4517</v>
      </c>
      <c r="F732" s="305" t="s">
        <v>4518</v>
      </c>
      <c r="G732" s="295">
        <v>809</v>
      </c>
      <c r="H732" s="295" t="s">
        <v>18</v>
      </c>
      <c r="I732" s="294" t="s">
        <v>4427</v>
      </c>
      <c r="J732" s="294" t="s">
        <v>14</v>
      </c>
      <c r="K732" s="364" t="s">
        <v>4425</v>
      </c>
      <c r="L732"/>
      <c r="M732"/>
      <c r="N732"/>
      <c r="O732"/>
      <c r="P732"/>
      <c r="Q732"/>
      <c r="R732"/>
      <c r="S732"/>
      <c r="T732"/>
      <c r="U732"/>
    </row>
    <row r="733" spans="1:21" s="7" customFormat="1" ht="30.75" customHeight="1" x14ac:dyDescent="0.25">
      <c r="A733"/>
      <c r="B733"/>
      <c r="C733" s="363" t="s">
        <v>4519</v>
      </c>
      <c r="D733" s="294" t="s">
        <v>7989</v>
      </c>
      <c r="E733" s="296" t="s">
        <v>4523</v>
      </c>
      <c r="F733" s="305" t="s">
        <v>4524</v>
      </c>
      <c r="G733" s="295">
        <v>675</v>
      </c>
      <c r="H733" s="295" t="s">
        <v>18</v>
      </c>
      <c r="I733" s="294" t="s">
        <v>4427</v>
      </c>
      <c r="J733" s="294" t="s">
        <v>14</v>
      </c>
      <c r="K733" s="364" t="s">
        <v>4425</v>
      </c>
      <c r="L733"/>
      <c r="M733"/>
      <c r="N733"/>
      <c r="O733"/>
      <c r="P733"/>
      <c r="Q733"/>
      <c r="R733"/>
      <c r="S733"/>
      <c r="T733"/>
      <c r="U733"/>
    </row>
    <row r="734" spans="1:21" s="7" customFormat="1" ht="30.75" customHeight="1" x14ac:dyDescent="0.25">
      <c r="A734"/>
      <c r="B734"/>
      <c r="C734" s="363" t="s">
        <v>4519</v>
      </c>
      <c r="D734" s="294" t="s">
        <v>7989</v>
      </c>
      <c r="E734" s="296" t="s">
        <v>4521</v>
      </c>
      <c r="F734" s="305" t="s">
        <v>807</v>
      </c>
      <c r="G734" s="295">
        <v>367</v>
      </c>
      <c r="H734" s="295" t="s">
        <v>18</v>
      </c>
      <c r="I734" s="294" t="s">
        <v>4427</v>
      </c>
      <c r="J734" s="294" t="s">
        <v>14</v>
      </c>
      <c r="K734" s="364" t="s">
        <v>4425</v>
      </c>
      <c r="L734"/>
      <c r="M734"/>
      <c r="N734"/>
      <c r="O734"/>
      <c r="P734"/>
      <c r="Q734"/>
      <c r="R734"/>
      <c r="S734"/>
      <c r="T734"/>
      <c r="U734"/>
    </row>
    <row r="735" spans="1:21" s="7" customFormat="1" ht="30.75" customHeight="1" x14ac:dyDescent="0.25">
      <c r="A735"/>
      <c r="B735"/>
      <c r="C735" s="363" t="s">
        <v>4519</v>
      </c>
      <c r="D735" s="294" t="s">
        <v>7989</v>
      </c>
      <c r="E735" s="296" t="s">
        <v>4522</v>
      </c>
      <c r="F735" s="305" t="s">
        <v>8257</v>
      </c>
      <c r="G735" s="295">
        <v>815</v>
      </c>
      <c r="H735" s="295" t="s">
        <v>18</v>
      </c>
      <c r="I735" s="294" t="s">
        <v>4427</v>
      </c>
      <c r="J735" s="294" t="s">
        <v>14</v>
      </c>
      <c r="K735" s="364" t="s">
        <v>4425</v>
      </c>
      <c r="L735"/>
      <c r="M735"/>
      <c r="N735"/>
      <c r="O735"/>
      <c r="P735"/>
      <c r="Q735"/>
      <c r="R735"/>
      <c r="S735"/>
      <c r="T735"/>
      <c r="U735"/>
    </row>
    <row r="736" spans="1:21" s="7" customFormat="1" ht="30.75" customHeight="1" thickBot="1" x14ac:dyDescent="0.3">
      <c r="A736"/>
      <c r="B736"/>
      <c r="C736" s="363" t="s">
        <v>4519</v>
      </c>
      <c r="D736" s="294" t="s">
        <v>7989</v>
      </c>
      <c r="E736" s="296" t="s">
        <v>4645</v>
      </c>
      <c r="F736" s="305" t="s">
        <v>4646</v>
      </c>
      <c r="G736" s="295">
        <v>103</v>
      </c>
      <c r="H736" s="295" t="s">
        <v>18</v>
      </c>
      <c r="I736" s="294" t="s">
        <v>4427</v>
      </c>
      <c r="J736" s="294" t="s">
        <v>14</v>
      </c>
      <c r="K736" s="364" t="s">
        <v>4544</v>
      </c>
      <c r="L736"/>
      <c r="M736"/>
      <c r="N736"/>
      <c r="O736"/>
      <c r="P736"/>
      <c r="Q736"/>
      <c r="R736"/>
      <c r="S736"/>
      <c r="T736"/>
      <c r="U736"/>
    </row>
    <row r="737" spans="1:21" s="7" customFormat="1" ht="30.75" customHeight="1" x14ac:dyDescent="0.25">
      <c r="A737"/>
      <c r="B737"/>
      <c r="C737" s="365" t="s">
        <v>4519</v>
      </c>
      <c r="D737" s="366" t="s">
        <v>7825</v>
      </c>
      <c r="E737" s="367">
        <f>COUNTA(E730:E736)</f>
        <v>7</v>
      </c>
      <c r="F737" s="368" t="s">
        <v>7826</v>
      </c>
      <c r="G737" s="369">
        <f>SUM(G730:G736)</f>
        <v>4602</v>
      </c>
      <c r="H737" s="370"/>
      <c r="I737" s="371"/>
      <c r="J737" s="371"/>
      <c r="K737" s="372"/>
      <c r="L737"/>
      <c r="M737"/>
      <c r="N737"/>
      <c r="O737"/>
      <c r="P737"/>
      <c r="Q737"/>
      <c r="R737"/>
      <c r="S737"/>
      <c r="T737"/>
      <c r="U737"/>
    </row>
    <row r="738" spans="1:21" s="7" customFormat="1" ht="30.75" customHeight="1" x14ac:dyDescent="0.25">
      <c r="A738"/>
      <c r="B738"/>
      <c r="C738" s="111"/>
      <c r="D738" s="110"/>
      <c r="E738" s="191"/>
      <c r="F738" s="229"/>
      <c r="G738" s="185"/>
      <c r="H738" s="113"/>
      <c r="I738" s="110"/>
      <c r="J738" s="110"/>
      <c r="K738" s="191"/>
      <c r="L738"/>
      <c r="M738"/>
      <c r="N738"/>
      <c r="O738"/>
      <c r="P738"/>
      <c r="Q738"/>
      <c r="R738"/>
      <c r="S738"/>
      <c r="T738"/>
      <c r="U738"/>
    </row>
    <row r="739" spans="1:21" s="7" customFormat="1" ht="30.75" customHeight="1" x14ac:dyDescent="0.25">
      <c r="A739"/>
      <c r="B739"/>
      <c r="C739" s="111"/>
      <c r="D739" s="110"/>
      <c r="E739" s="191"/>
      <c r="F739" s="229"/>
      <c r="G739" s="185"/>
      <c r="H739" s="113"/>
      <c r="I739" s="110"/>
      <c r="J739" s="110"/>
      <c r="K739" s="191"/>
      <c r="L739"/>
      <c r="M739"/>
      <c r="N739"/>
      <c r="O739"/>
      <c r="P739"/>
      <c r="Q739"/>
      <c r="R739"/>
      <c r="S739"/>
      <c r="T739"/>
      <c r="U739"/>
    </row>
    <row r="740" spans="1:21" s="7" customFormat="1" ht="30.75" customHeight="1" x14ac:dyDescent="0.25">
      <c r="A740"/>
      <c r="B740"/>
      <c r="C740" s="235" t="s">
        <v>8</v>
      </c>
      <c r="D740" s="235" t="s">
        <v>7</v>
      </c>
      <c r="E740" s="236" t="s">
        <v>6</v>
      </c>
      <c r="F740" s="235" t="s">
        <v>5</v>
      </c>
      <c r="G740" s="237" t="s">
        <v>4</v>
      </c>
      <c r="H740" s="238" t="s">
        <v>3</v>
      </c>
      <c r="I740" s="239" t="s">
        <v>2</v>
      </c>
      <c r="J740" s="235" t="s">
        <v>1</v>
      </c>
      <c r="K740" s="236" t="s">
        <v>0</v>
      </c>
      <c r="L740"/>
      <c r="M740"/>
      <c r="N740"/>
      <c r="O740"/>
      <c r="P740"/>
      <c r="Q740"/>
      <c r="R740"/>
      <c r="S740"/>
      <c r="T740"/>
      <c r="U740"/>
    </row>
    <row r="741" spans="1:21" s="7" customFormat="1" ht="30.75" customHeight="1" x14ac:dyDescent="0.25">
      <c r="A741"/>
      <c r="B741"/>
      <c r="C741" s="380" t="s">
        <v>4435</v>
      </c>
      <c r="D741" s="381" t="s">
        <v>7989</v>
      </c>
      <c r="E741" s="379" t="s">
        <v>4527</v>
      </c>
      <c r="F741" s="374" t="s">
        <v>4478</v>
      </c>
      <c r="G741" s="361">
        <v>1158</v>
      </c>
      <c r="H741" s="361" t="s">
        <v>18</v>
      </c>
      <c r="I741" s="358" t="s">
        <v>4427</v>
      </c>
      <c r="J741" s="358" t="s">
        <v>14</v>
      </c>
      <c r="K741" s="362" t="s">
        <v>4425</v>
      </c>
      <c r="L741" s="224"/>
      <c r="M741"/>
      <c r="N741"/>
      <c r="O741"/>
      <c r="P741"/>
      <c r="Q741"/>
      <c r="R741"/>
      <c r="S741"/>
      <c r="T741"/>
      <c r="U741"/>
    </row>
    <row r="742" spans="1:21" s="7" customFormat="1" ht="30.75" customHeight="1" x14ac:dyDescent="0.25">
      <c r="A742"/>
      <c r="B742"/>
      <c r="C742" s="383" t="s">
        <v>4435</v>
      </c>
      <c r="D742" s="110" t="s">
        <v>7989</v>
      </c>
      <c r="E742" s="296" t="s">
        <v>4529</v>
      </c>
      <c r="F742" s="305" t="s">
        <v>4530</v>
      </c>
      <c r="G742" s="295">
        <v>609</v>
      </c>
      <c r="H742" s="295" t="s">
        <v>18</v>
      </c>
      <c r="I742" s="294" t="s">
        <v>4427</v>
      </c>
      <c r="J742" s="294" t="s">
        <v>14</v>
      </c>
      <c r="K742" s="364" t="s">
        <v>4425</v>
      </c>
      <c r="L742" s="224"/>
      <c r="M742"/>
      <c r="N742"/>
      <c r="O742"/>
      <c r="P742"/>
      <c r="Q742"/>
      <c r="R742"/>
      <c r="S742"/>
      <c r="T742"/>
      <c r="U742"/>
    </row>
    <row r="743" spans="1:21" s="7" customFormat="1" ht="30.75" customHeight="1" x14ac:dyDescent="0.25">
      <c r="A743"/>
      <c r="B743"/>
      <c r="C743" s="383" t="s">
        <v>4435</v>
      </c>
      <c r="D743" s="110" t="s">
        <v>7989</v>
      </c>
      <c r="E743" s="296" t="s">
        <v>4531</v>
      </c>
      <c r="F743" s="305" t="s">
        <v>282</v>
      </c>
      <c r="G743" s="295">
        <v>1044</v>
      </c>
      <c r="H743" s="295" t="s">
        <v>18</v>
      </c>
      <c r="I743" s="294" t="s">
        <v>4427</v>
      </c>
      <c r="J743" s="294" t="s">
        <v>14</v>
      </c>
      <c r="K743" s="364" t="s">
        <v>4425</v>
      </c>
      <c r="L743" s="224"/>
      <c r="M743"/>
      <c r="N743"/>
      <c r="O743"/>
      <c r="P743"/>
      <c r="Q743"/>
      <c r="R743"/>
      <c r="S743"/>
      <c r="T743"/>
      <c r="U743"/>
    </row>
    <row r="744" spans="1:21" s="7" customFormat="1" ht="30.75" customHeight="1" x14ac:dyDescent="0.25">
      <c r="A744"/>
      <c r="B744"/>
      <c r="C744" s="383" t="s">
        <v>4435</v>
      </c>
      <c r="D744" s="110" t="s">
        <v>7989</v>
      </c>
      <c r="E744" s="296" t="s">
        <v>4528</v>
      </c>
      <c r="F744" s="305" t="s">
        <v>8259</v>
      </c>
      <c r="G744" s="295">
        <v>755</v>
      </c>
      <c r="H744" s="295" t="s">
        <v>18</v>
      </c>
      <c r="I744" s="294" t="s">
        <v>4427</v>
      </c>
      <c r="J744" s="294" t="s">
        <v>14</v>
      </c>
      <c r="K744" s="364" t="s">
        <v>4425</v>
      </c>
      <c r="L744" s="224"/>
      <c r="M744"/>
      <c r="N744"/>
      <c r="O744"/>
      <c r="P744"/>
      <c r="Q744"/>
      <c r="R744"/>
      <c r="S744"/>
      <c r="T744"/>
      <c r="U744"/>
    </row>
    <row r="745" spans="1:21" s="7" customFormat="1" ht="30.75" customHeight="1" x14ac:dyDescent="0.25">
      <c r="A745"/>
      <c r="B745"/>
      <c r="C745" s="383" t="s">
        <v>4435</v>
      </c>
      <c r="D745" s="110" t="s">
        <v>7989</v>
      </c>
      <c r="E745" s="296" t="s">
        <v>4532</v>
      </c>
      <c r="F745" s="305" t="s">
        <v>4533</v>
      </c>
      <c r="G745" s="295">
        <v>678</v>
      </c>
      <c r="H745" s="295" t="s">
        <v>18</v>
      </c>
      <c r="I745" s="294" t="s">
        <v>4427</v>
      </c>
      <c r="J745" s="294" t="s">
        <v>14</v>
      </c>
      <c r="K745" s="364" t="s">
        <v>4425</v>
      </c>
      <c r="L745" s="224"/>
      <c r="M745"/>
      <c r="N745"/>
      <c r="O745"/>
      <c r="P745"/>
      <c r="Q745"/>
      <c r="R745"/>
      <c r="S745"/>
      <c r="T745"/>
      <c r="U745"/>
    </row>
    <row r="746" spans="1:21" s="21" customFormat="1" ht="30.75" customHeight="1" x14ac:dyDescent="0.25">
      <c r="A746" s="4"/>
      <c r="B746" s="4"/>
      <c r="C746" s="383" t="s">
        <v>4435</v>
      </c>
      <c r="D746" s="110" t="s">
        <v>7989</v>
      </c>
      <c r="E746" s="296" t="s">
        <v>7928</v>
      </c>
      <c r="F746" s="305" t="s">
        <v>7929</v>
      </c>
      <c r="G746" s="295">
        <v>604</v>
      </c>
      <c r="H746" s="295" t="s">
        <v>18</v>
      </c>
      <c r="I746" s="294" t="s">
        <v>4427</v>
      </c>
      <c r="J746" s="294" t="s">
        <v>14</v>
      </c>
      <c r="K746" s="364" t="s">
        <v>4425</v>
      </c>
      <c r="L746" s="283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7" customFormat="1" ht="30.75" customHeight="1" x14ac:dyDescent="0.25">
      <c r="A747"/>
      <c r="B747"/>
      <c r="C747" s="383" t="s">
        <v>4435</v>
      </c>
      <c r="D747" s="110" t="s">
        <v>7989</v>
      </c>
      <c r="E747" s="296" t="s">
        <v>4433</v>
      </c>
      <c r="F747" s="305" t="s">
        <v>4434</v>
      </c>
      <c r="G747" s="295">
        <v>347</v>
      </c>
      <c r="H747" s="295" t="s">
        <v>18</v>
      </c>
      <c r="I747" s="294" t="s">
        <v>4427</v>
      </c>
      <c r="J747" s="294" t="s">
        <v>14</v>
      </c>
      <c r="K747" s="364" t="s">
        <v>4425</v>
      </c>
      <c r="L747" s="224"/>
      <c r="M747"/>
      <c r="N747"/>
      <c r="O747"/>
      <c r="P747"/>
      <c r="Q747"/>
      <c r="R747"/>
      <c r="S747"/>
      <c r="T747"/>
      <c r="U747"/>
    </row>
    <row r="748" spans="1:21" s="7" customFormat="1" ht="30.75" customHeight="1" thickBot="1" x14ac:dyDescent="0.3">
      <c r="A748" s="234"/>
      <c r="B748" s="234"/>
      <c r="C748" s="383" t="s">
        <v>4435</v>
      </c>
      <c r="D748" s="110" t="s">
        <v>7989</v>
      </c>
      <c r="E748" s="296" t="s">
        <v>8258</v>
      </c>
      <c r="F748" s="305" t="s">
        <v>8260</v>
      </c>
      <c r="G748" s="295">
        <v>343</v>
      </c>
      <c r="H748" s="295" t="s">
        <v>18</v>
      </c>
      <c r="I748" s="294" t="s">
        <v>4427</v>
      </c>
      <c r="J748" s="294" t="s">
        <v>14</v>
      </c>
      <c r="K748" s="364" t="s">
        <v>4425</v>
      </c>
      <c r="L748" s="224"/>
      <c r="M748" s="234"/>
      <c r="N748" s="234"/>
      <c r="O748" s="234"/>
      <c r="P748" s="234"/>
      <c r="Q748" s="234"/>
      <c r="R748" s="234"/>
      <c r="S748" s="234"/>
      <c r="T748" s="234"/>
      <c r="U748" s="234"/>
    </row>
    <row r="749" spans="1:21" s="7" customFormat="1" ht="30.75" customHeight="1" x14ac:dyDescent="0.25">
      <c r="A749"/>
      <c r="B749"/>
      <c r="C749" s="384" t="s">
        <v>4435</v>
      </c>
      <c r="D749" s="385" t="s">
        <v>7825</v>
      </c>
      <c r="E749" s="367">
        <f>COUNTA(E741:E748)</f>
        <v>8</v>
      </c>
      <c r="F749" s="368" t="s">
        <v>7826</v>
      </c>
      <c r="G749" s="369">
        <f>SUM(G741:G748)</f>
        <v>5538</v>
      </c>
      <c r="H749" s="370"/>
      <c r="I749" s="371"/>
      <c r="J749" s="371"/>
      <c r="K749" s="372"/>
      <c r="L749" s="224"/>
      <c r="M749"/>
      <c r="N749"/>
      <c r="O749"/>
      <c r="P749"/>
      <c r="Q749"/>
      <c r="R749"/>
      <c r="S749"/>
      <c r="T749"/>
      <c r="U749"/>
    </row>
    <row r="750" spans="1:21" s="7" customFormat="1" ht="30.75" customHeight="1" x14ac:dyDescent="0.25">
      <c r="A750"/>
      <c r="B750"/>
      <c r="C750" s="111"/>
      <c r="D750" s="110"/>
      <c r="E750" s="191"/>
      <c r="F750" s="229"/>
      <c r="G750" s="185"/>
      <c r="H750" s="113"/>
      <c r="I750" s="110"/>
      <c r="J750" s="110"/>
      <c r="K750" s="191"/>
      <c r="L750"/>
      <c r="M750"/>
      <c r="N750"/>
      <c r="O750"/>
      <c r="P750"/>
      <c r="Q750"/>
      <c r="R750"/>
      <c r="S750"/>
      <c r="T750"/>
      <c r="U750"/>
    </row>
    <row r="751" spans="1:21" s="7" customFormat="1" ht="30.75" customHeight="1" x14ac:dyDescent="0.25">
      <c r="A751"/>
      <c r="B751"/>
      <c r="C751" s="111"/>
      <c r="D751" s="110"/>
      <c r="E751" s="191"/>
      <c r="F751" s="229"/>
      <c r="G751" s="185"/>
      <c r="H751" s="113"/>
      <c r="I751" s="110"/>
      <c r="J751" s="110"/>
      <c r="K751" s="191"/>
      <c r="L751"/>
      <c r="M751"/>
      <c r="N751"/>
      <c r="O751"/>
      <c r="P751"/>
      <c r="Q751"/>
      <c r="R751"/>
      <c r="S751"/>
      <c r="T751"/>
      <c r="U751"/>
    </row>
    <row r="752" spans="1:21" s="7" customFormat="1" ht="30.75" customHeight="1" x14ac:dyDescent="0.25">
      <c r="A752"/>
      <c r="B752"/>
      <c r="C752" s="235" t="s">
        <v>8</v>
      </c>
      <c r="D752" s="235" t="s">
        <v>7</v>
      </c>
      <c r="E752" s="236" t="s">
        <v>6</v>
      </c>
      <c r="F752" s="235" t="s">
        <v>5</v>
      </c>
      <c r="G752" s="237" t="s">
        <v>4</v>
      </c>
      <c r="H752" s="238" t="s">
        <v>3</v>
      </c>
      <c r="I752" s="239" t="s">
        <v>2</v>
      </c>
      <c r="J752" s="235" t="s">
        <v>1</v>
      </c>
      <c r="K752" s="236" t="s">
        <v>0</v>
      </c>
      <c r="L752"/>
      <c r="M752"/>
      <c r="N752"/>
      <c r="O752"/>
      <c r="P752"/>
      <c r="Q752"/>
      <c r="R752"/>
      <c r="S752"/>
      <c r="T752"/>
      <c r="U752"/>
    </row>
    <row r="753" spans="1:21" s="7" customFormat="1" ht="30.75" customHeight="1" x14ac:dyDescent="0.25">
      <c r="A753"/>
      <c r="B753"/>
      <c r="C753" s="380" t="s">
        <v>4479</v>
      </c>
      <c r="D753" s="381" t="s">
        <v>7989</v>
      </c>
      <c r="E753" s="389" t="s">
        <v>4480</v>
      </c>
      <c r="F753" s="374" t="s">
        <v>4481</v>
      </c>
      <c r="G753" s="361">
        <v>241</v>
      </c>
      <c r="H753" s="361" t="s">
        <v>18</v>
      </c>
      <c r="I753" s="358" t="s">
        <v>4427</v>
      </c>
      <c r="J753" s="378" t="s">
        <v>14</v>
      </c>
      <c r="K753" s="362" t="s">
        <v>4425</v>
      </c>
      <c r="L753"/>
      <c r="M753"/>
      <c r="N753"/>
      <c r="O753"/>
      <c r="P753"/>
      <c r="Q753"/>
      <c r="R753"/>
      <c r="S753"/>
      <c r="T753"/>
      <c r="U753"/>
    </row>
    <row r="754" spans="1:21" s="7" customFormat="1" ht="30.75" customHeight="1" x14ac:dyDescent="0.25">
      <c r="A754"/>
      <c r="B754"/>
      <c r="C754" s="383" t="s">
        <v>4479</v>
      </c>
      <c r="D754" s="110" t="s">
        <v>7989</v>
      </c>
      <c r="E754" s="306" t="s">
        <v>4483</v>
      </c>
      <c r="F754" s="305" t="s">
        <v>8261</v>
      </c>
      <c r="G754" s="295">
        <v>1205</v>
      </c>
      <c r="H754" s="295" t="s">
        <v>18</v>
      </c>
      <c r="I754" s="294" t="s">
        <v>4427</v>
      </c>
      <c r="J754" s="152" t="s">
        <v>14</v>
      </c>
      <c r="K754" s="364" t="s">
        <v>4425</v>
      </c>
      <c r="L754"/>
      <c r="M754"/>
      <c r="N754"/>
      <c r="O754"/>
      <c r="P754"/>
      <c r="Q754"/>
      <c r="R754"/>
      <c r="S754"/>
      <c r="T754"/>
      <c r="U754"/>
    </row>
    <row r="755" spans="1:21" s="7" customFormat="1" ht="30.75" customHeight="1" x14ac:dyDescent="0.25">
      <c r="A755"/>
      <c r="B755"/>
      <c r="C755" s="383" t="s">
        <v>4479</v>
      </c>
      <c r="D755" s="110" t="s">
        <v>7989</v>
      </c>
      <c r="E755" s="296" t="s">
        <v>4484</v>
      </c>
      <c r="F755" s="305" t="s">
        <v>3274</v>
      </c>
      <c r="G755" s="295">
        <v>685</v>
      </c>
      <c r="H755" s="295" t="s">
        <v>18</v>
      </c>
      <c r="I755" s="294" t="s">
        <v>4427</v>
      </c>
      <c r="J755" s="294" t="s">
        <v>14</v>
      </c>
      <c r="K755" s="364" t="s">
        <v>4425</v>
      </c>
      <c r="L755"/>
      <c r="M755"/>
      <c r="N755"/>
      <c r="O755"/>
      <c r="P755"/>
      <c r="Q755"/>
      <c r="R755"/>
      <c r="S755"/>
      <c r="T755"/>
      <c r="U755"/>
    </row>
    <row r="756" spans="1:21" s="7" customFormat="1" ht="30.75" customHeight="1" x14ac:dyDescent="0.25">
      <c r="A756"/>
      <c r="B756"/>
      <c r="C756" s="383" t="s">
        <v>4479</v>
      </c>
      <c r="D756" s="110" t="s">
        <v>7989</v>
      </c>
      <c r="E756" s="296" t="s">
        <v>4477</v>
      </c>
      <c r="F756" s="305" t="s">
        <v>4478</v>
      </c>
      <c r="G756" s="295">
        <v>1143</v>
      </c>
      <c r="H756" s="295" t="s">
        <v>18</v>
      </c>
      <c r="I756" s="294" t="s">
        <v>4427</v>
      </c>
      <c r="J756" s="294" t="s">
        <v>14</v>
      </c>
      <c r="K756" s="364" t="s">
        <v>4425</v>
      </c>
      <c r="L756"/>
      <c r="M756"/>
      <c r="N756"/>
      <c r="O756"/>
      <c r="P756"/>
      <c r="Q756"/>
      <c r="R756"/>
      <c r="S756"/>
      <c r="T756"/>
      <c r="U756"/>
    </row>
    <row r="757" spans="1:21" s="7" customFormat="1" ht="30.75" customHeight="1" thickBot="1" x14ac:dyDescent="0.3">
      <c r="A757"/>
      <c r="B757"/>
      <c r="C757" s="383" t="s">
        <v>4479</v>
      </c>
      <c r="D757" s="110" t="s">
        <v>7989</v>
      </c>
      <c r="E757" s="296" t="s">
        <v>4482</v>
      </c>
      <c r="F757" s="305" t="s">
        <v>8262</v>
      </c>
      <c r="G757" s="295">
        <v>435</v>
      </c>
      <c r="H757" s="295" t="s">
        <v>18</v>
      </c>
      <c r="I757" s="294" t="s">
        <v>4427</v>
      </c>
      <c r="J757" s="294" t="s">
        <v>14</v>
      </c>
      <c r="K757" s="364" t="s">
        <v>4425</v>
      </c>
      <c r="L757"/>
      <c r="M757"/>
      <c r="N757"/>
      <c r="O757"/>
      <c r="P757"/>
      <c r="Q757"/>
      <c r="R757"/>
      <c r="S757"/>
      <c r="T757"/>
      <c r="U757"/>
    </row>
    <row r="758" spans="1:21" s="7" customFormat="1" ht="30.75" customHeight="1" x14ac:dyDescent="0.25">
      <c r="A758"/>
      <c r="B758"/>
      <c r="C758" s="384" t="s">
        <v>4479</v>
      </c>
      <c r="D758" s="385" t="s">
        <v>7825</v>
      </c>
      <c r="E758" s="367">
        <f>COUNTA(E753:E757)</f>
        <v>5</v>
      </c>
      <c r="F758" s="368" t="s">
        <v>7826</v>
      </c>
      <c r="G758" s="369">
        <v>3709</v>
      </c>
      <c r="H758" s="370"/>
      <c r="I758" s="371"/>
      <c r="J758" s="371"/>
      <c r="K758" s="372"/>
      <c r="L758"/>
      <c r="M758"/>
      <c r="N758"/>
      <c r="O758"/>
      <c r="P758"/>
      <c r="Q758"/>
      <c r="R758"/>
      <c r="S758"/>
      <c r="T758"/>
      <c r="U758"/>
    </row>
    <row r="759" spans="1:21" s="7" customFormat="1" ht="30.75" customHeight="1" x14ac:dyDescent="0.25">
      <c r="A759"/>
      <c r="B759"/>
      <c r="C759" s="111"/>
      <c r="D759" s="111"/>
      <c r="E759" s="192"/>
      <c r="F759" s="230"/>
      <c r="G759" s="178"/>
      <c r="H759" s="111"/>
      <c r="I759" s="111"/>
      <c r="J759" s="157"/>
      <c r="K759" s="192"/>
      <c r="L759"/>
      <c r="M759"/>
      <c r="N759"/>
      <c r="O759"/>
      <c r="P759"/>
      <c r="Q759"/>
      <c r="R759"/>
      <c r="S759"/>
      <c r="T759"/>
      <c r="U759"/>
    </row>
    <row r="760" spans="1:21" s="7" customFormat="1" ht="30.75" customHeight="1" x14ac:dyDescent="0.25">
      <c r="A760"/>
      <c r="B760"/>
      <c r="C760" s="111"/>
      <c r="D760" s="111"/>
      <c r="E760" s="192"/>
      <c r="F760" s="230"/>
      <c r="G760" s="178"/>
      <c r="H760" s="111"/>
      <c r="I760" s="111"/>
      <c r="J760" s="157"/>
      <c r="K760" s="192"/>
      <c r="L760"/>
      <c r="M760"/>
      <c r="N760"/>
      <c r="O760"/>
      <c r="P760"/>
      <c r="Q760"/>
      <c r="R760"/>
      <c r="S760"/>
      <c r="T760"/>
      <c r="U760"/>
    </row>
    <row r="761" spans="1:21" s="7" customFormat="1" ht="30.75" customHeight="1" x14ac:dyDescent="0.25">
      <c r="A761"/>
      <c r="B761"/>
      <c r="C761" s="235" t="s">
        <v>8</v>
      </c>
      <c r="D761" s="235" t="s">
        <v>7</v>
      </c>
      <c r="E761" s="236" t="s">
        <v>6</v>
      </c>
      <c r="F761" s="235" t="s">
        <v>5</v>
      </c>
      <c r="G761" s="237" t="s">
        <v>4</v>
      </c>
      <c r="H761" s="238" t="s">
        <v>3</v>
      </c>
      <c r="I761" s="239" t="s">
        <v>2</v>
      </c>
      <c r="J761" s="235" t="s">
        <v>1</v>
      </c>
      <c r="K761" s="236" t="s">
        <v>0</v>
      </c>
      <c r="L761"/>
      <c r="M761"/>
      <c r="N761"/>
      <c r="O761"/>
      <c r="P761"/>
      <c r="Q761"/>
      <c r="R761"/>
      <c r="S761"/>
      <c r="T761"/>
      <c r="U761"/>
    </row>
    <row r="762" spans="1:21" s="7" customFormat="1" ht="30.75" customHeight="1" x14ac:dyDescent="0.25">
      <c r="A762"/>
      <c r="B762"/>
      <c r="C762" s="380" t="s">
        <v>4801</v>
      </c>
      <c r="D762" s="381" t="s">
        <v>7989</v>
      </c>
      <c r="E762" s="379" t="s">
        <v>4800</v>
      </c>
      <c r="F762" s="374" t="s">
        <v>8264</v>
      </c>
      <c r="G762" s="361">
        <v>986</v>
      </c>
      <c r="H762" s="361" t="s">
        <v>18</v>
      </c>
      <c r="I762" s="358" t="s">
        <v>19</v>
      </c>
      <c r="J762" s="358" t="s">
        <v>14</v>
      </c>
      <c r="K762" s="362" t="s">
        <v>4662</v>
      </c>
      <c r="L762"/>
      <c r="M762"/>
      <c r="N762"/>
      <c r="O762"/>
      <c r="P762"/>
      <c r="Q762"/>
      <c r="R762"/>
      <c r="S762"/>
      <c r="T762"/>
      <c r="U762"/>
    </row>
    <row r="763" spans="1:21" s="7" customFormat="1" ht="30.75" customHeight="1" x14ac:dyDescent="0.25">
      <c r="A763"/>
      <c r="B763"/>
      <c r="C763" s="383" t="s">
        <v>4801</v>
      </c>
      <c r="D763" s="110" t="s">
        <v>7989</v>
      </c>
      <c r="E763" s="308" t="s">
        <v>4804</v>
      </c>
      <c r="F763" s="309" t="s">
        <v>8265</v>
      </c>
      <c r="G763" s="310">
        <v>401</v>
      </c>
      <c r="H763" s="295" t="s">
        <v>18</v>
      </c>
      <c r="I763" s="310" t="s">
        <v>19</v>
      </c>
      <c r="J763" s="294" t="s">
        <v>14</v>
      </c>
      <c r="K763" s="364" t="s">
        <v>4662</v>
      </c>
      <c r="L763"/>
      <c r="M763"/>
      <c r="N763"/>
      <c r="O763"/>
      <c r="P763"/>
      <c r="Q763"/>
      <c r="R763"/>
      <c r="S763"/>
      <c r="T763"/>
      <c r="U763"/>
    </row>
    <row r="764" spans="1:21" s="7" customFormat="1" ht="30.75" customHeight="1" x14ac:dyDescent="0.25">
      <c r="A764"/>
      <c r="B764"/>
      <c r="C764" s="383" t="s">
        <v>4801</v>
      </c>
      <c r="D764" s="110" t="s">
        <v>7989</v>
      </c>
      <c r="E764" s="296" t="s">
        <v>4802</v>
      </c>
      <c r="F764" s="305" t="s">
        <v>4803</v>
      </c>
      <c r="G764" s="310">
        <v>65</v>
      </c>
      <c r="H764" s="295" t="s">
        <v>18</v>
      </c>
      <c r="I764" s="294" t="s">
        <v>19</v>
      </c>
      <c r="J764" s="294" t="s">
        <v>14</v>
      </c>
      <c r="K764" s="364" t="s">
        <v>4662</v>
      </c>
      <c r="L764"/>
      <c r="M764"/>
      <c r="N764"/>
      <c r="O764"/>
      <c r="P764"/>
      <c r="Q764"/>
      <c r="R764"/>
      <c r="S764"/>
      <c r="T764"/>
      <c r="U764"/>
    </row>
    <row r="765" spans="1:21" s="7" customFormat="1" ht="30.75" customHeight="1" x14ac:dyDescent="0.25">
      <c r="A765"/>
      <c r="B765"/>
      <c r="C765" s="383" t="s">
        <v>4801</v>
      </c>
      <c r="D765" s="110" t="s">
        <v>7989</v>
      </c>
      <c r="E765" s="308" t="s">
        <v>4805</v>
      </c>
      <c r="F765" s="309" t="s">
        <v>4806</v>
      </c>
      <c r="G765" s="310">
        <v>401</v>
      </c>
      <c r="H765" s="295" t="s">
        <v>18</v>
      </c>
      <c r="I765" s="310" t="s">
        <v>19</v>
      </c>
      <c r="J765" s="294" t="s">
        <v>14</v>
      </c>
      <c r="K765" s="364" t="s">
        <v>4662</v>
      </c>
      <c r="L765"/>
      <c r="M765"/>
      <c r="N765"/>
      <c r="O765"/>
      <c r="P765"/>
      <c r="Q765"/>
      <c r="R765"/>
      <c r="S765"/>
      <c r="T765"/>
      <c r="U765"/>
    </row>
    <row r="766" spans="1:21" s="7" customFormat="1" ht="30.75" customHeight="1" thickBot="1" x14ac:dyDescent="0.3">
      <c r="A766" s="234"/>
      <c r="B766" s="234"/>
      <c r="C766" s="383" t="s">
        <v>4801</v>
      </c>
      <c r="D766" s="110" t="s">
        <v>7989</v>
      </c>
      <c r="E766" s="308" t="s">
        <v>8263</v>
      </c>
      <c r="F766" s="309" t="s">
        <v>8266</v>
      </c>
      <c r="G766" s="310">
        <v>1430</v>
      </c>
      <c r="H766" s="295" t="s">
        <v>18</v>
      </c>
      <c r="I766" s="310" t="s">
        <v>19</v>
      </c>
      <c r="J766" s="294" t="s">
        <v>14</v>
      </c>
      <c r="K766" s="364" t="s">
        <v>4662</v>
      </c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</row>
    <row r="767" spans="1:21" s="7" customFormat="1" ht="30.75" customHeight="1" x14ac:dyDescent="0.25">
      <c r="A767"/>
      <c r="B767"/>
      <c r="C767" s="390" t="s">
        <v>4801</v>
      </c>
      <c r="D767" s="391" t="s">
        <v>7825</v>
      </c>
      <c r="E767" s="367">
        <f>COUNTA(E762:E766)</f>
        <v>5</v>
      </c>
      <c r="F767" s="392" t="s">
        <v>7826</v>
      </c>
      <c r="G767" s="369">
        <f>SUM(G762:G766)</f>
        <v>3283</v>
      </c>
      <c r="H767" s="370"/>
      <c r="I767" s="371"/>
      <c r="J767" s="371"/>
      <c r="K767" s="372"/>
      <c r="L767"/>
      <c r="M767"/>
      <c r="N767"/>
      <c r="O767"/>
      <c r="P767"/>
      <c r="Q767"/>
      <c r="R767"/>
      <c r="S767"/>
      <c r="T767"/>
      <c r="U767"/>
    </row>
    <row r="768" spans="1:21" s="7" customFormat="1" ht="30.75" customHeight="1" x14ac:dyDescent="0.25">
      <c r="A768"/>
      <c r="B768"/>
      <c r="C768" s="111"/>
      <c r="D768" s="111"/>
      <c r="E768" s="192"/>
      <c r="F768" s="230"/>
      <c r="G768" s="178"/>
      <c r="H768" s="111"/>
      <c r="I768" s="111"/>
      <c r="J768" s="157"/>
      <c r="K768" s="192"/>
      <c r="L768"/>
      <c r="M768"/>
      <c r="N768"/>
      <c r="O768"/>
      <c r="P768"/>
      <c r="Q768"/>
      <c r="R768"/>
      <c r="S768"/>
      <c r="T768"/>
      <c r="U768"/>
    </row>
    <row r="769" spans="1:21" s="7" customFormat="1" ht="30.75" customHeight="1" x14ac:dyDescent="0.25">
      <c r="A769"/>
      <c r="B769"/>
      <c r="C769" s="111"/>
      <c r="D769" s="111"/>
      <c r="E769" s="192"/>
      <c r="F769" s="230"/>
      <c r="G769" s="178"/>
      <c r="H769" s="111"/>
      <c r="I769" s="111"/>
      <c r="J769" s="157"/>
      <c r="K769" s="192"/>
      <c r="L769"/>
      <c r="M769"/>
      <c r="N769"/>
      <c r="O769"/>
      <c r="P769"/>
      <c r="Q769"/>
      <c r="R769"/>
      <c r="S769"/>
      <c r="T769"/>
      <c r="U769"/>
    </row>
    <row r="770" spans="1:21" s="7" customFormat="1" ht="30.75" customHeight="1" x14ac:dyDescent="0.25">
      <c r="A770"/>
      <c r="B770"/>
      <c r="C770" s="235" t="s">
        <v>8</v>
      </c>
      <c r="D770" s="235" t="s">
        <v>7</v>
      </c>
      <c r="E770" s="236" t="s">
        <v>6</v>
      </c>
      <c r="F770" s="235" t="s">
        <v>5</v>
      </c>
      <c r="G770" s="237" t="s">
        <v>4</v>
      </c>
      <c r="H770" s="238" t="s">
        <v>3</v>
      </c>
      <c r="I770" s="239" t="s">
        <v>2</v>
      </c>
      <c r="J770" s="235" t="s">
        <v>1</v>
      </c>
      <c r="K770" s="236" t="s">
        <v>0</v>
      </c>
      <c r="L770"/>
      <c r="M770"/>
      <c r="N770"/>
      <c r="O770"/>
      <c r="P770"/>
      <c r="Q770"/>
      <c r="R770"/>
      <c r="S770"/>
      <c r="T770"/>
      <c r="U770"/>
    </row>
    <row r="771" spans="1:21" s="7" customFormat="1" ht="30.75" customHeight="1" x14ac:dyDescent="0.25">
      <c r="A771"/>
      <c r="B771"/>
      <c r="C771" s="380" t="s">
        <v>7554</v>
      </c>
      <c r="D771" s="381" t="s">
        <v>7989</v>
      </c>
      <c r="E771" s="359" t="s">
        <v>7556</v>
      </c>
      <c r="F771" s="374" t="s">
        <v>7557</v>
      </c>
      <c r="G771" s="361">
        <v>780</v>
      </c>
      <c r="H771" s="361" t="s">
        <v>49</v>
      </c>
      <c r="I771" s="358" t="s">
        <v>7555</v>
      </c>
      <c r="J771" s="358" t="s">
        <v>47</v>
      </c>
      <c r="K771" s="362" t="s">
        <v>7552</v>
      </c>
      <c r="L771"/>
      <c r="M771"/>
      <c r="N771"/>
      <c r="O771"/>
      <c r="P771"/>
      <c r="Q771"/>
      <c r="R771"/>
      <c r="S771"/>
      <c r="T771"/>
      <c r="U771"/>
    </row>
    <row r="772" spans="1:21" s="7" customFormat="1" ht="30.75" customHeight="1" x14ac:dyDescent="0.25">
      <c r="A772"/>
      <c r="B772"/>
      <c r="C772" s="383" t="s">
        <v>7554</v>
      </c>
      <c r="D772" s="110" t="s">
        <v>7989</v>
      </c>
      <c r="E772" s="334" t="s">
        <v>7558</v>
      </c>
      <c r="F772" s="305" t="s">
        <v>7559</v>
      </c>
      <c r="G772" s="295">
        <v>497</v>
      </c>
      <c r="H772" s="295" t="s">
        <v>49</v>
      </c>
      <c r="I772" s="294" t="s">
        <v>7555</v>
      </c>
      <c r="J772" s="294" t="s">
        <v>47</v>
      </c>
      <c r="K772" s="364" t="s">
        <v>7552</v>
      </c>
      <c r="L772"/>
      <c r="M772"/>
      <c r="N772"/>
      <c r="O772"/>
      <c r="P772"/>
      <c r="Q772"/>
      <c r="R772"/>
      <c r="S772"/>
      <c r="T772"/>
      <c r="U772"/>
    </row>
    <row r="773" spans="1:21" s="7" customFormat="1" ht="30.75" customHeight="1" x14ac:dyDescent="0.25">
      <c r="A773"/>
      <c r="B773"/>
      <c r="C773" s="383" t="s">
        <v>7554</v>
      </c>
      <c r="D773" s="110" t="s">
        <v>7989</v>
      </c>
      <c r="E773" s="334" t="s">
        <v>7563</v>
      </c>
      <c r="F773" s="305" t="s">
        <v>7564</v>
      </c>
      <c r="G773" s="295">
        <v>308</v>
      </c>
      <c r="H773" s="295" t="s">
        <v>49</v>
      </c>
      <c r="I773" s="294" t="s">
        <v>7555</v>
      </c>
      <c r="J773" s="294" t="s">
        <v>47</v>
      </c>
      <c r="K773" s="364" t="s">
        <v>7552</v>
      </c>
      <c r="L773"/>
      <c r="M773"/>
      <c r="N773"/>
      <c r="O773"/>
      <c r="P773"/>
      <c r="Q773"/>
      <c r="R773"/>
      <c r="S773"/>
      <c r="T773"/>
      <c r="U773"/>
    </row>
    <row r="774" spans="1:21" s="7" customFormat="1" ht="30.75" customHeight="1" x14ac:dyDescent="0.25">
      <c r="A774"/>
      <c r="B774"/>
      <c r="C774" s="383" t="s">
        <v>7554</v>
      </c>
      <c r="D774" s="110" t="s">
        <v>7989</v>
      </c>
      <c r="E774" s="334" t="s">
        <v>7565</v>
      </c>
      <c r="F774" s="305" t="s">
        <v>1633</v>
      </c>
      <c r="G774" s="295">
        <v>202</v>
      </c>
      <c r="H774" s="295" t="s">
        <v>49</v>
      </c>
      <c r="I774" s="294" t="s">
        <v>7555</v>
      </c>
      <c r="J774" s="294" t="s">
        <v>47</v>
      </c>
      <c r="K774" s="364" t="s">
        <v>7552</v>
      </c>
      <c r="L774"/>
      <c r="M774"/>
      <c r="N774"/>
      <c r="O774"/>
      <c r="P774"/>
      <c r="Q774"/>
      <c r="R774"/>
      <c r="S774"/>
      <c r="T774"/>
      <c r="U774"/>
    </row>
    <row r="775" spans="1:21" s="7" customFormat="1" ht="30.75" customHeight="1" x14ac:dyDescent="0.25">
      <c r="A775"/>
      <c r="B775"/>
      <c r="C775" s="383" t="s">
        <v>7554</v>
      </c>
      <c r="D775" s="110" t="s">
        <v>7989</v>
      </c>
      <c r="E775" s="334" t="s">
        <v>7560</v>
      </c>
      <c r="F775" s="305" t="s">
        <v>8267</v>
      </c>
      <c r="G775" s="295">
        <v>125</v>
      </c>
      <c r="H775" s="295" t="s">
        <v>49</v>
      </c>
      <c r="I775" s="294" t="s">
        <v>7555</v>
      </c>
      <c r="J775" s="294" t="s">
        <v>47</v>
      </c>
      <c r="K775" s="364" t="s">
        <v>7552</v>
      </c>
      <c r="L775"/>
      <c r="M775"/>
      <c r="N775"/>
      <c r="O775"/>
      <c r="P775"/>
      <c r="Q775"/>
      <c r="R775"/>
      <c r="S775"/>
      <c r="T775"/>
      <c r="U775"/>
    </row>
    <row r="776" spans="1:21" s="7" customFormat="1" ht="30.75" customHeight="1" x14ac:dyDescent="0.25">
      <c r="A776"/>
      <c r="B776"/>
      <c r="C776" s="383" t="s">
        <v>7554</v>
      </c>
      <c r="D776" s="110" t="s">
        <v>7989</v>
      </c>
      <c r="E776" s="334" t="s">
        <v>7567</v>
      </c>
      <c r="F776" s="305" t="s">
        <v>8268</v>
      </c>
      <c r="G776" s="295">
        <v>32</v>
      </c>
      <c r="H776" s="295" t="s">
        <v>49</v>
      </c>
      <c r="I776" s="294" t="s">
        <v>7555</v>
      </c>
      <c r="J776" s="294" t="s">
        <v>47</v>
      </c>
      <c r="K776" s="364" t="s">
        <v>7552</v>
      </c>
      <c r="L776"/>
      <c r="M776"/>
      <c r="N776"/>
      <c r="O776"/>
      <c r="P776"/>
      <c r="Q776"/>
      <c r="R776"/>
      <c r="S776"/>
      <c r="T776"/>
      <c r="U776"/>
    </row>
    <row r="777" spans="1:21" s="7" customFormat="1" ht="30.75" customHeight="1" x14ac:dyDescent="0.25">
      <c r="A777"/>
      <c r="B777"/>
      <c r="C777" s="383" t="s">
        <v>7554</v>
      </c>
      <c r="D777" s="110" t="s">
        <v>7989</v>
      </c>
      <c r="E777" s="334" t="s">
        <v>7566</v>
      </c>
      <c r="F777" s="305" t="s">
        <v>8269</v>
      </c>
      <c r="G777" s="295">
        <v>31</v>
      </c>
      <c r="H777" s="295" t="s">
        <v>49</v>
      </c>
      <c r="I777" s="294" t="s">
        <v>7555</v>
      </c>
      <c r="J777" s="294" t="s">
        <v>47</v>
      </c>
      <c r="K777" s="364" t="s">
        <v>7552</v>
      </c>
      <c r="L777"/>
      <c r="M777"/>
      <c r="N777"/>
      <c r="O777"/>
      <c r="P777"/>
      <c r="Q777"/>
      <c r="R777"/>
      <c r="S777"/>
      <c r="T777"/>
      <c r="U777"/>
    </row>
    <row r="778" spans="1:21" s="7" customFormat="1" ht="30.75" customHeight="1" x14ac:dyDescent="0.25">
      <c r="A778"/>
      <c r="B778"/>
      <c r="C778" s="383" t="s">
        <v>7554</v>
      </c>
      <c r="D778" s="110" t="s">
        <v>7989</v>
      </c>
      <c r="E778" s="334" t="s">
        <v>7553</v>
      </c>
      <c r="F778" s="305" t="s">
        <v>8270</v>
      </c>
      <c r="G778" s="295">
        <v>447</v>
      </c>
      <c r="H778" s="295" t="s">
        <v>49</v>
      </c>
      <c r="I778" s="294" t="s">
        <v>7555</v>
      </c>
      <c r="J778" s="294" t="s">
        <v>47</v>
      </c>
      <c r="K778" s="364" t="s">
        <v>7552</v>
      </c>
      <c r="L778"/>
      <c r="M778"/>
      <c r="N778"/>
      <c r="O778"/>
      <c r="P778"/>
      <c r="Q778"/>
      <c r="R778"/>
      <c r="S778"/>
      <c r="T778"/>
      <c r="U778"/>
    </row>
    <row r="779" spans="1:21" s="7" customFormat="1" ht="30.75" customHeight="1" x14ac:dyDescent="0.25">
      <c r="A779"/>
      <c r="B779"/>
      <c r="C779" s="383" t="s">
        <v>7554</v>
      </c>
      <c r="D779" s="110" t="s">
        <v>7989</v>
      </c>
      <c r="E779" s="334" t="s">
        <v>7561</v>
      </c>
      <c r="F779" s="305" t="s">
        <v>8271</v>
      </c>
      <c r="G779" s="295">
        <v>63</v>
      </c>
      <c r="H779" s="295" t="s">
        <v>49</v>
      </c>
      <c r="I779" s="294" t="s">
        <v>7555</v>
      </c>
      <c r="J779" s="294" t="s">
        <v>47</v>
      </c>
      <c r="K779" s="364" t="s">
        <v>7552</v>
      </c>
      <c r="L779"/>
      <c r="M779"/>
      <c r="N779"/>
      <c r="O779"/>
      <c r="P779"/>
      <c r="Q779"/>
      <c r="R779"/>
      <c r="S779"/>
      <c r="T779"/>
      <c r="U779"/>
    </row>
    <row r="780" spans="1:21" s="7" customFormat="1" ht="30.75" customHeight="1" x14ac:dyDescent="0.25">
      <c r="A780"/>
      <c r="B780"/>
      <c r="C780" s="383" t="s">
        <v>7554</v>
      </c>
      <c r="D780" s="110" t="s">
        <v>7989</v>
      </c>
      <c r="E780" s="334" t="s">
        <v>7568</v>
      </c>
      <c r="F780" s="305" t="s">
        <v>8272</v>
      </c>
      <c r="G780" s="295">
        <v>40</v>
      </c>
      <c r="H780" s="295" t="s">
        <v>49</v>
      </c>
      <c r="I780" s="294" t="s">
        <v>7555</v>
      </c>
      <c r="J780" s="294" t="s">
        <v>47</v>
      </c>
      <c r="K780" s="364" t="s">
        <v>7552</v>
      </c>
      <c r="L780"/>
      <c r="M780"/>
      <c r="N780"/>
      <c r="O780"/>
      <c r="P780"/>
      <c r="Q780"/>
      <c r="R780"/>
      <c r="S780"/>
      <c r="T780"/>
      <c r="U780"/>
    </row>
    <row r="781" spans="1:21" s="7" customFormat="1" ht="30.75" customHeight="1" x14ac:dyDescent="0.25">
      <c r="A781"/>
      <c r="B781"/>
      <c r="C781" s="383" t="s">
        <v>7554</v>
      </c>
      <c r="D781" s="110" t="s">
        <v>7989</v>
      </c>
      <c r="E781" s="334" t="s">
        <v>7562</v>
      </c>
      <c r="F781" s="305" t="s">
        <v>284</v>
      </c>
      <c r="G781" s="295">
        <v>31</v>
      </c>
      <c r="H781" s="295" t="s">
        <v>49</v>
      </c>
      <c r="I781" s="294" t="s">
        <v>7555</v>
      </c>
      <c r="J781" s="294" t="s">
        <v>47</v>
      </c>
      <c r="K781" s="364" t="s">
        <v>7552</v>
      </c>
      <c r="L781"/>
      <c r="M781"/>
      <c r="N781"/>
      <c r="O781"/>
      <c r="P781"/>
      <c r="Q781"/>
      <c r="R781"/>
      <c r="S781"/>
      <c r="T781"/>
      <c r="U781"/>
    </row>
    <row r="782" spans="1:21" s="7" customFormat="1" ht="30.75" customHeight="1" thickBot="1" x14ac:dyDescent="0.3">
      <c r="A782"/>
      <c r="B782"/>
      <c r="C782" s="383" t="s">
        <v>7554</v>
      </c>
      <c r="D782" s="110" t="s">
        <v>7989</v>
      </c>
      <c r="E782" s="334" t="s">
        <v>7569</v>
      </c>
      <c r="F782" s="305" t="s">
        <v>8273</v>
      </c>
      <c r="G782" s="295">
        <v>24</v>
      </c>
      <c r="H782" s="295" t="s">
        <v>49</v>
      </c>
      <c r="I782" s="294" t="s">
        <v>7555</v>
      </c>
      <c r="J782" s="294" t="s">
        <v>47</v>
      </c>
      <c r="K782" s="364" t="s">
        <v>7552</v>
      </c>
      <c r="L782"/>
      <c r="M782"/>
      <c r="N782"/>
      <c r="O782"/>
      <c r="P782"/>
      <c r="Q782"/>
      <c r="R782"/>
      <c r="S782"/>
      <c r="T782"/>
      <c r="U782"/>
    </row>
    <row r="783" spans="1:21" s="7" customFormat="1" ht="30.75" customHeight="1" x14ac:dyDescent="0.25">
      <c r="A783"/>
      <c r="B783"/>
      <c r="C783" s="384" t="s">
        <v>7554</v>
      </c>
      <c r="D783" s="385" t="s">
        <v>7825</v>
      </c>
      <c r="E783" s="367">
        <f>COUNTA(E771:E782)</f>
        <v>12</v>
      </c>
      <c r="F783" s="368" t="s">
        <v>7826</v>
      </c>
      <c r="G783" s="369">
        <f>SUM(G771:G782)</f>
        <v>2580</v>
      </c>
      <c r="H783" s="370"/>
      <c r="I783" s="371"/>
      <c r="J783" s="371"/>
      <c r="K783" s="372"/>
      <c r="L783"/>
      <c r="M783"/>
      <c r="N783"/>
      <c r="O783"/>
      <c r="P783"/>
      <c r="Q783"/>
      <c r="R783"/>
      <c r="S783"/>
      <c r="T783"/>
      <c r="U783"/>
    </row>
    <row r="784" spans="1:21" s="7" customFormat="1" ht="30.75" customHeight="1" x14ac:dyDescent="0.25">
      <c r="A784"/>
      <c r="B784"/>
      <c r="C784" s="111"/>
      <c r="D784" s="110"/>
      <c r="E784" s="191"/>
      <c r="F784" s="229"/>
      <c r="G784" s="185"/>
      <c r="H784" s="113"/>
      <c r="I784" s="110"/>
      <c r="J784" s="110"/>
      <c r="K784" s="191"/>
      <c r="L784"/>
      <c r="M784"/>
      <c r="N784"/>
      <c r="O784"/>
      <c r="P784"/>
      <c r="Q784"/>
      <c r="R784"/>
      <c r="S784"/>
      <c r="T784"/>
      <c r="U784"/>
    </row>
    <row r="785" spans="1:21" s="7" customFormat="1" ht="30.75" customHeight="1" x14ac:dyDescent="0.25">
      <c r="A785"/>
      <c r="B785"/>
      <c r="C785" s="111"/>
      <c r="D785" s="110"/>
      <c r="E785" s="191"/>
      <c r="F785" s="229"/>
      <c r="G785" s="185"/>
      <c r="H785" s="113"/>
      <c r="I785" s="110"/>
      <c r="J785" s="110"/>
      <c r="K785" s="191"/>
      <c r="L785"/>
      <c r="M785"/>
      <c r="N785"/>
      <c r="O785"/>
      <c r="P785"/>
      <c r="Q785"/>
      <c r="R785"/>
      <c r="S785"/>
      <c r="T785"/>
      <c r="U785"/>
    </row>
    <row r="786" spans="1:21" s="7" customFormat="1" ht="30.75" customHeight="1" x14ac:dyDescent="0.25">
      <c r="A786"/>
      <c r="B786"/>
      <c r="C786" s="235" t="s">
        <v>8</v>
      </c>
      <c r="D786" s="235" t="s">
        <v>7</v>
      </c>
      <c r="E786" s="236" t="s">
        <v>6</v>
      </c>
      <c r="F786" s="235" t="s">
        <v>5</v>
      </c>
      <c r="G786" s="237" t="s">
        <v>4</v>
      </c>
      <c r="H786" s="238" t="s">
        <v>3</v>
      </c>
      <c r="I786" s="239" t="s">
        <v>2</v>
      </c>
      <c r="J786" s="235" t="s">
        <v>1</v>
      </c>
      <c r="K786" s="236" t="s">
        <v>0</v>
      </c>
      <c r="L786"/>
      <c r="M786"/>
      <c r="N786"/>
      <c r="O786"/>
      <c r="P786"/>
      <c r="Q786"/>
      <c r="R786"/>
      <c r="S786"/>
      <c r="T786"/>
      <c r="U786"/>
    </row>
    <row r="787" spans="1:21" s="7" customFormat="1" ht="30.75" customHeight="1" x14ac:dyDescent="0.25">
      <c r="A787"/>
      <c r="B787"/>
      <c r="C787" s="111" t="s">
        <v>7543</v>
      </c>
      <c r="D787" s="110" t="s">
        <v>7989</v>
      </c>
      <c r="E787" s="272" t="s">
        <v>7545</v>
      </c>
      <c r="F787" s="305" t="s">
        <v>7546</v>
      </c>
      <c r="G787" s="295">
        <v>218</v>
      </c>
      <c r="H787" s="295" t="s">
        <v>49</v>
      </c>
      <c r="I787" s="294" t="s">
        <v>7456</v>
      </c>
      <c r="J787" s="294" t="s">
        <v>47</v>
      </c>
      <c r="K787" s="296" t="s">
        <v>48</v>
      </c>
      <c r="L787"/>
      <c r="M787"/>
      <c r="N787"/>
      <c r="O787"/>
      <c r="P787"/>
      <c r="Q787"/>
      <c r="R787"/>
      <c r="S787"/>
      <c r="T787"/>
      <c r="U787"/>
    </row>
    <row r="788" spans="1:21" s="7" customFormat="1" ht="30.75" customHeight="1" x14ac:dyDescent="0.25">
      <c r="A788"/>
      <c r="B788"/>
      <c r="C788" s="111" t="s">
        <v>7543</v>
      </c>
      <c r="D788" s="110" t="s">
        <v>7989</v>
      </c>
      <c r="E788" s="272" t="s">
        <v>7548</v>
      </c>
      <c r="F788" s="305" t="s">
        <v>8274</v>
      </c>
      <c r="G788" s="295">
        <v>170</v>
      </c>
      <c r="H788" s="295" t="s">
        <v>49</v>
      </c>
      <c r="I788" s="294" t="s">
        <v>7456</v>
      </c>
      <c r="J788" s="294" t="s">
        <v>47</v>
      </c>
      <c r="K788" s="296" t="s">
        <v>48</v>
      </c>
      <c r="L788"/>
      <c r="M788"/>
      <c r="N788"/>
      <c r="O788"/>
      <c r="P788"/>
      <c r="Q788"/>
      <c r="R788"/>
      <c r="S788"/>
      <c r="T788"/>
      <c r="U788"/>
    </row>
    <row r="789" spans="1:21" s="7" customFormat="1" ht="30.75" customHeight="1" x14ac:dyDescent="0.25">
      <c r="A789"/>
      <c r="B789"/>
      <c r="C789" s="111" t="s">
        <v>7543</v>
      </c>
      <c r="D789" s="110" t="s">
        <v>7989</v>
      </c>
      <c r="E789" s="272" t="s">
        <v>7544</v>
      </c>
      <c r="F789" s="305" t="s">
        <v>2414</v>
      </c>
      <c r="G789" s="295">
        <v>132</v>
      </c>
      <c r="H789" s="295" t="s">
        <v>49</v>
      </c>
      <c r="I789" s="294" t="s">
        <v>7456</v>
      </c>
      <c r="J789" s="294" t="s">
        <v>47</v>
      </c>
      <c r="K789" s="296" t="s">
        <v>48</v>
      </c>
      <c r="L789"/>
      <c r="M789"/>
      <c r="N789"/>
      <c r="O789"/>
      <c r="P789"/>
      <c r="Q789"/>
      <c r="R789"/>
      <c r="S789"/>
      <c r="T789"/>
      <c r="U789"/>
    </row>
    <row r="790" spans="1:21" s="7" customFormat="1" ht="30.75" customHeight="1" x14ac:dyDescent="0.25">
      <c r="A790"/>
      <c r="B790"/>
      <c r="C790" s="111" t="s">
        <v>7543</v>
      </c>
      <c r="D790" s="110" t="s">
        <v>7989</v>
      </c>
      <c r="E790" s="272" t="s">
        <v>7542</v>
      </c>
      <c r="F790" s="305" t="s">
        <v>8275</v>
      </c>
      <c r="G790" s="295">
        <v>92</v>
      </c>
      <c r="H790" s="295" t="s">
        <v>49</v>
      </c>
      <c r="I790" s="294" t="s">
        <v>7456</v>
      </c>
      <c r="J790" s="294" t="s">
        <v>47</v>
      </c>
      <c r="K790" s="296" t="s">
        <v>48</v>
      </c>
      <c r="L790"/>
      <c r="M790"/>
      <c r="N790"/>
      <c r="O790"/>
      <c r="P790"/>
      <c r="Q790"/>
      <c r="R790"/>
      <c r="S790"/>
      <c r="T790"/>
      <c r="U790"/>
    </row>
    <row r="791" spans="1:21" s="7" customFormat="1" ht="30.75" customHeight="1" x14ac:dyDescent="0.25">
      <c r="A791"/>
      <c r="B791"/>
      <c r="C791" s="111" t="s">
        <v>7543</v>
      </c>
      <c r="D791" s="110" t="s">
        <v>7989</v>
      </c>
      <c r="E791" s="272" t="s">
        <v>7551</v>
      </c>
      <c r="F791" s="305" t="s">
        <v>8276</v>
      </c>
      <c r="G791" s="295">
        <v>39</v>
      </c>
      <c r="H791" s="295" t="s">
        <v>49</v>
      </c>
      <c r="I791" s="294" t="s">
        <v>7205</v>
      </c>
      <c r="J791" s="294" t="s">
        <v>47</v>
      </c>
      <c r="K791" s="296" t="s">
        <v>48</v>
      </c>
      <c r="L791"/>
      <c r="M791"/>
      <c r="N791"/>
      <c r="O791"/>
      <c r="P791"/>
      <c r="Q791"/>
      <c r="R791"/>
      <c r="S791"/>
      <c r="T791"/>
      <c r="U791"/>
    </row>
    <row r="792" spans="1:21" s="7" customFormat="1" ht="30.75" customHeight="1" x14ac:dyDescent="0.25">
      <c r="A792"/>
      <c r="B792"/>
      <c r="C792" s="111" t="s">
        <v>7543</v>
      </c>
      <c r="D792" s="110" t="s">
        <v>7989</v>
      </c>
      <c r="E792" s="272" t="s">
        <v>7549</v>
      </c>
      <c r="F792" s="305" t="s">
        <v>7550</v>
      </c>
      <c r="G792" s="295">
        <v>27</v>
      </c>
      <c r="H792" s="295" t="s">
        <v>49</v>
      </c>
      <c r="I792" s="294" t="s">
        <v>7456</v>
      </c>
      <c r="J792" s="294" t="s">
        <v>47</v>
      </c>
      <c r="K792" s="296" t="s">
        <v>48</v>
      </c>
      <c r="L792"/>
      <c r="M792"/>
      <c r="N792"/>
      <c r="O792"/>
      <c r="P792"/>
      <c r="Q792"/>
      <c r="R792"/>
      <c r="S792"/>
      <c r="T792"/>
      <c r="U792"/>
    </row>
    <row r="793" spans="1:21" s="7" customFormat="1" ht="30.75" customHeight="1" thickBot="1" x14ac:dyDescent="0.3">
      <c r="A793"/>
      <c r="B793"/>
      <c r="C793" s="111" t="s">
        <v>7543</v>
      </c>
      <c r="D793" s="110" t="s">
        <v>7989</v>
      </c>
      <c r="E793" s="272" t="s">
        <v>7547</v>
      </c>
      <c r="F793" s="305" t="s">
        <v>8277</v>
      </c>
      <c r="G793" s="295">
        <v>9</v>
      </c>
      <c r="H793" s="295" t="s">
        <v>49</v>
      </c>
      <c r="I793" s="294" t="s">
        <v>7456</v>
      </c>
      <c r="J793" s="294" t="s">
        <v>47</v>
      </c>
      <c r="K793" s="296" t="s">
        <v>48</v>
      </c>
      <c r="L793"/>
      <c r="M793"/>
      <c r="N793"/>
      <c r="O793"/>
      <c r="P793"/>
      <c r="Q793"/>
      <c r="R793"/>
      <c r="S793"/>
      <c r="T793"/>
      <c r="U793"/>
    </row>
    <row r="794" spans="1:21" s="7" customFormat="1" ht="30.75" customHeight="1" thickBot="1" x14ac:dyDescent="0.3">
      <c r="A794"/>
      <c r="B794"/>
      <c r="C794" s="245" t="s">
        <v>7543</v>
      </c>
      <c r="D794" s="246" t="s">
        <v>7825</v>
      </c>
      <c r="E794" s="299">
        <f>COUNTA(E787:E793)</f>
        <v>7</v>
      </c>
      <c r="F794" s="300" t="s">
        <v>7826</v>
      </c>
      <c r="G794" s="301">
        <f>SUM(G787:G793)</f>
        <v>687</v>
      </c>
      <c r="H794" s="302"/>
      <c r="I794" s="303"/>
      <c r="J794" s="303"/>
      <c r="K794" s="304"/>
      <c r="L794"/>
      <c r="M794"/>
      <c r="N794"/>
      <c r="O794"/>
      <c r="P794"/>
      <c r="Q794"/>
      <c r="R794"/>
      <c r="S794"/>
      <c r="T794"/>
      <c r="U794"/>
    </row>
    <row r="795" spans="1:21" s="7" customFormat="1" ht="30.75" customHeight="1" x14ac:dyDescent="0.25">
      <c r="A795"/>
      <c r="B795"/>
      <c r="C795" s="111"/>
      <c r="D795" s="110"/>
      <c r="E795" s="191"/>
      <c r="F795" s="229"/>
      <c r="G795" s="185"/>
      <c r="H795" s="113"/>
      <c r="I795" s="110"/>
      <c r="J795" s="110"/>
      <c r="K795" s="191"/>
      <c r="L795"/>
      <c r="M795"/>
      <c r="N795"/>
      <c r="O795"/>
      <c r="P795"/>
      <c r="Q795"/>
      <c r="R795"/>
      <c r="S795"/>
      <c r="T795"/>
      <c r="U795"/>
    </row>
    <row r="796" spans="1:21" s="7" customFormat="1" ht="30.75" customHeight="1" x14ac:dyDescent="0.25">
      <c r="A796"/>
      <c r="B796"/>
      <c r="C796" s="111"/>
      <c r="D796" s="110"/>
      <c r="E796" s="191"/>
      <c r="F796" s="229"/>
      <c r="G796" s="185"/>
      <c r="H796" s="113"/>
      <c r="I796" s="110"/>
      <c r="J796" s="110"/>
      <c r="K796" s="191"/>
      <c r="L796"/>
      <c r="M796"/>
      <c r="N796"/>
      <c r="O796"/>
      <c r="P796"/>
      <c r="Q796"/>
      <c r="R796"/>
      <c r="S796"/>
      <c r="T796"/>
      <c r="U796"/>
    </row>
    <row r="797" spans="1:21" s="7" customFormat="1" ht="30.75" customHeight="1" x14ac:dyDescent="0.25">
      <c r="A797"/>
      <c r="B797"/>
      <c r="C797" s="235" t="s">
        <v>8</v>
      </c>
      <c r="D797" s="235" t="s">
        <v>7</v>
      </c>
      <c r="E797" s="236" t="s">
        <v>6</v>
      </c>
      <c r="F797" s="235" t="s">
        <v>5</v>
      </c>
      <c r="G797" s="237" t="s">
        <v>4</v>
      </c>
      <c r="H797" s="238" t="s">
        <v>3</v>
      </c>
      <c r="I797" s="239" t="s">
        <v>2</v>
      </c>
      <c r="J797" s="235" t="s">
        <v>1</v>
      </c>
      <c r="K797" s="236" t="s">
        <v>0</v>
      </c>
      <c r="L797"/>
      <c r="M797"/>
      <c r="N797"/>
      <c r="O797"/>
      <c r="P797"/>
      <c r="Q797"/>
      <c r="R797"/>
      <c r="S797"/>
      <c r="T797"/>
      <c r="U797"/>
    </row>
    <row r="798" spans="1:21" s="7" customFormat="1" ht="30.75" customHeight="1" x14ac:dyDescent="0.25">
      <c r="A798"/>
      <c r="B798"/>
      <c r="C798" s="380" t="s">
        <v>7506</v>
      </c>
      <c r="D798" s="381" t="s">
        <v>7989</v>
      </c>
      <c r="E798" s="379" t="s">
        <v>7507</v>
      </c>
      <c r="F798" s="374" t="s">
        <v>8278</v>
      </c>
      <c r="G798" s="361">
        <v>469</v>
      </c>
      <c r="H798" s="361" t="s">
        <v>49</v>
      </c>
      <c r="I798" s="358" t="s">
        <v>7456</v>
      </c>
      <c r="J798" s="358" t="s">
        <v>47</v>
      </c>
      <c r="K798" s="362" t="s">
        <v>48</v>
      </c>
      <c r="L798"/>
      <c r="M798"/>
      <c r="N798"/>
      <c r="O798"/>
      <c r="P798"/>
      <c r="Q798"/>
      <c r="R798"/>
      <c r="S798"/>
      <c r="T798"/>
      <c r="U798"/>
    </row>
    <row r="799" spans="1:21" s="7" customFormat="1" ht="30.75" customHeight="1" x14ac:dyDescent="0.25">
      <c r="A799"/>
      <c r="B799"/>
      <c r="C799" s="383" t="s">
        <v>7506</v>
      </c>
      <c r="D799" s="110" t="s">
        <v>7989</v>
      </c>
      <c r="E799" s="311" t="s">
        <v>7508</v>
      </c>
      <c r="F799" s="305" t="s">
        <v>8279</v>
      </c>
      <c r="G799" s="295">
        <v>385</v>
      </c>
      <c r="H799" s="295" t="s">
        <v>49</v>
      </c>
      <c r="I799" s="294" t="s">
        <v>7456</v>
      </c>
      <c r="J799" s="152" t="s">
        <v>47</v>
      </c>
      <c r="K799" s="393" t="s">
        <v>48</v>
      </c>
      <c r="L799"/>
      <c r="M799"/>
      <c r="N799"/>
      <c r="O799"/>
      <c r="P799"/>
      <c r="Q799"/>
      <c r="R799"/>
      <c r="S799"/>
      <c r="T799"/>
      <c r="U799"/>
    </row>
    <row r="800" spans="1:21" s="7" customFormat="1" ht="30.75" customHeight="1" thickBot="1" x14ac:dyDescent="0.3">
      <c r="A800"/>
      <c r="B800"/>
      <c r="C800" s="383" t="s">
        <v>7506</v>
      </c>
      <c r="D800" s="110" t="s">
        <v>7989</v>
      </c>
      <c r="E800" s="296" t="s">
        <v>7505</v>
      </c>
      <c r="F800" s="305" t="s">
        <v>8280</v>
      </c>
      <c r="G800" s="295">
        <v>268</v>
      </c>
      <c r="H800" s="295" t="s">
        <v>49</v>
      </c>
      <c r="I800" s="294" t="s">
        <v>7456</v>
      </c>
      <c r="J800" s="294" t="s">
        <v>47</v>
      </c>
      <c r="K800" s="364" t="s">
        <v>48</v>
      </c>
      <c r="L800"/>
      <c r="M800"/>
      <c r="N800"/>
      <c r="O800"/>
      <c r="P800"/>
      <c r="Q800"/>
      <c r="R800"/>
      <c r="S800"/>
      <c r="T800"/>
      <c r="U800"/>
    </row>
    <row r="801" spans="1:21" s="7" customFormat="1" ht="30.75" customHeight="1" x14ac:dyDescent="0.25">
      <c r="A801"/>
      <c r="B801"/>
      <c r="C801" s="384" t="s">
        <v>7506</v>
      </c>
      <c r="D801" s="385" t="s">
        <v>7825</v>
      </c>
      <c r="E801" s="367">
        <f>COUNTA(E798:E800)</f>
        <v>3</v>
      </c>
      <c r="F801" s="368" t="s">
        <v>7826</v>
      </c>
      <c r="G801" s="369">
        <v>1122</v>
      </c>
      <c r="H801" s="370"/>
      <c r="I801" s="371"/>
      <c r="J801" s="371"/>
      <c r="K801" s="372"/>
      <c r="L801"/>
      <c r="M801"/>
      <c r="N801"/>
      <c r="O801"/>
      <c r="P801"/>
      <c r="Q801"/>
      <c r="R801"/>
      <c r="S801"/>
      <c r="T801"/>
      <c r="U801"/>
    </row>
    <row r="802" spans="1:21" s="7" customFormat="1" ht="30.75" customHeight="1" x14ac:dyDescent="0.25">
      <c r="A802"/>
      <c r="B802"/>
      <c r="C802" s="111"/>
      <c r="D802" s="110"/>
      <c r="E802" s="296"/>
      <c r="F802" s="305"/>
      <c r="G802" s="295"/>
      <c r="H802" s="295"/>
      <c r="I802" s="294"/>
      <c r="J802" s="294"/>
      <c r="K802" s="296"/>
      <c r="L802"/>
      <c r="M802"/>
      <c r="N802"/>
      <c r="O802"/>
      <c r="P802"/>
      <c r="Q802"/>
      <c r="R802"/>
      <c r="S802"/>
      <c r="T802"/>
      <c r="U802"/>
    </row>
    <row r="803" spans="1:21" s="7" customFormat="1" ht="30.75" customHeight="1" x14ac:dyDescent="0.25">
      <c r="A803"/>
      <c r="B803"/>
      <c r="C803" s="111"/>
      <c r="D803" s="110"/>
      <c r="E803" s="191"/>
      <c r="F803" s="229"/>
      <c r="G803" s="185"/>
      <c r="H803" s="113"/>
      <c r="I803" s="110"/>
      <c r="J803" s="110"/>
      <c r="K803" s="191"/>
      <c r="L803"/>
      <c r="M803"/>
      <c r="N803"/>
      <c r="O803"/>
      <c r="P803"/>
      <c r="Q803"/>
      <c r="R803"/>
      <c r="S803"/>
      <c r="T803"/>
      <c r="U803"/>
    </row>
    <row r="804" spans="1:21" s="7" customFormat="1" ht="30.75" customHeight="1" x14ac:dyDescent="0.25">
      <c r="A804"/>
      <c r="B804"/>
      <c r="C804" s="235" t="s">
        <v>8</v>
      </c>
      <c r="D804" s="235" t="s">
        <v>7</v>
      </c>
      <c r="E804" s="236" t="s">
        <v>6</v>
      </c>
      <c r="F804" s="235" t="s">
        <v>5</v>
      </c>
      <c r="G804" s="237" t="s">
        <v>4</v>
      </c>
      <c r="H804" s="238" t="s">
        <v>3</v>
      </c>
      <c r="I804" s="239" t="s">
        <v>2</v>
      </c>
      <c r="J804" s="235" t="s">
        <v>1</v>
      </c>
      <c r="K804" s="236" t="s">
        <v>0</v>
      </c>
      <c r="L804"/>
      <c r="M804"/>
      <c r="N804"/>
      <c r="O804"/>
      <c r="P804"/>
      <c r="Q804"/>
      <c r="R804"/>
      <c r="S804"/>
      <c r="T804"/>
      <c r="U804"/>
    </row>
    <row r="805" spans="1:21" s="7" customFormat="1" ht="30.75" customHeight="1" x14ac:dyDescent="0.25">
      <c r="A805"/>
      <c r="B805"/>
      <c r="C805" s="380" t="s">
        <v>7490</v>
      </c>
      <c r="D805" s="381" t="s">
        <v>7989</v>
      </c>
      <c r="E805" s="379" t="s">
        <v>7491</v>
      </c>
      <c r="F805" s="374" t="s">
        <v>8281</v>
      </c>
      <c r="G805" s="361">
        <v>592</v>
      </c>
      <c r="H805" s="361" t="s">
        <v>49</v>
      </c>
      <c r="I805" s="358" t="s">
        <v>7456</v>
      </c>
      <c r="J805" s="358" t="s">
        <v>47</v>
      </c>
      <c r="K805" s="362" t="s">
        <v>48</v>
      </c>
      <c r="L805"/>
      <c r="M805"/>
      <c r="N805"/>
      <c r="O805"/>
      <c r="P805"/>
      <c r="Q805"/>
      <c r="R805"/>
      <c r="S805"/>
      <c r="T805"/>
      <c r="U805"/>
    </row>
    <row r="806" spans="1:21" s="7" customFormat="1" ht="30.75" customHeight="1" x14ac:dyDescent="0.25">
      <c r="A806"/>
      <c r="B806"/>
      <c r="C806" s="383" t="s">
        <v>7490</v>
      </c>
      <c r="D806" s="110" t="s">
        <v>7989</v>
      </c>
      <c r="E806" s="296" t="s">
        <v>7489</v>
      </c>
      <c r="F806" s="305" t="s">
        <v>8134</v>
      </c>
      <c r="G806" s="295">
        <v>230</v>
      </c>
      <c r="H806" s="295" t="s">
        <v>49</v>
      </c>
      <c r="I806" s="294" t="s">
        <v>7456</v>
      </c>
      <c r="J806" s="294" t="s">
        <v>47</v>
      </c>
      <c r="K806" s="364" t="s">
        <v>48</v>
      </c>
      <c r="L806"/>
      <c r="M806"/>
      <c r="N806"/>
      <c r="O806"/>
      <c r="P806"/>
      <c r="Q806"/>
      <c r="R806"/>
      <c r="S806"/>
      <c r="T806"/>
      <c r="U806"/>
    </row>
    <row r="807" spans="1:21" s="7" customFormat="1" ht="30.75" customHeight="1" thickBot="1" x14ac:dyDescent="0.3">
      <c r="A807"/>
      <c r="B807"/>
      <c r="C807" s="383" t="s">
        <v>7490</v>
      </c>
      <c r="D807" s="110" t="s">
        <v>7989</v>
      </c>
      <c r="E807" s="296" t="s">
        <v>7492</v>
      </c>
      <c r="F807" s="305" t="s">
        <v>8282</v>
      </c>
      <c r="G807" s="295">
        <v>9</v>
      </c>
      <c r="H807" s="295" t="s">
        <v>49</v>
      </c>
      <c r="I807" s="294" t="s">
        <v>7456</v>
      </c>
      <c r="J807" s="294" t="s">
        <v>47</v>
      </c>
      <c r="K807" s="364" t="s">
        <v>48</v>
      </c>
      <c r="L807"/>
      <c r="M807"/>
      <c r="N807"/>
      <c r="O807"/>
      <c r="P807"/>
      <c r="Q807"/>
      <c r="R807"/>
      <c r="S807"/>
      <c r="T807"/>
      <c r="U807"/>
    </row>
    <row r="808" spans="1:21" s="7" customFormat="1" ht="30.75" customHeight="1" x14ac:dyDescent="0.25">
      <c r="A808"/>
      <c r="B808"/>
      <c r="C808" s="384" t="s">
        <v>7490</v>
      </c>
      <c r="D808" s="385" t="s">
        <v>7825</v>
      </c>
      <c r="E808" s="367">
        <f>COUNTA(E805:E807)</f>
        <v>3</v>
      </c>
      <c r="F808" s="368" t="s">
        <v>7826</v>
      </c>
      <c r="G808" s="369">
        <f>SUM(G805:G807)</f>
        <v>831</v>
      </c>
      <c r="H808" s="370"/>
      <c r="I808" s="371"/>
      <c r="J808" s="371"/>
      <c r="K808" s="372"/>
      <c r="L808"/>
      <c r="M808"/>
      <c r="N808"/>
      <c r="O808"/>
      <c r="P808"/>
      <c r="Q808"/>
      <c r="R808"/>
      <c r="S808"/>
      <c r="T808"/>
      <c r="U808"/>
    </row>
    <row r="809" spans="1:21" s="7" customFormat="1" ht="30.75" customHeight="1" x14ac:dyDescent="0.25">
      <c r="A809"/>
      <c r="B809"/>
      <c r="C809" s="111"/>
      <c r="D809" s="110"/>
      <c r="E809" s="191"/>
      <c r="F809" s="229"/>
      <c r="G809" s="185"/>
      <c r="H809" s="113"/>
      <c r="I809" s="110"/>
      <c r="J809" s="110"/>
      <c r="K809" s="191"/>
      <c r="L809"/>
      <c r="M809"/>
      <c r="N809"/>
      <c r="O809"/>
      <c r="P809"/>
      <c r="Q809"/>
      <c r="R809"/>
      <c r="S809"/>
      <c r="T809"/>
      <c r="U809"/>
    </row>
    <row r="810" spans="1:21" s="7" customFormat="1" ht="30.75" customHeight="1" x14ac:dyDescent="0.25">
      <c r="A810"/>
      <c r="B810"/>
      <c r="C810" s="111"/>
      <c r="D810" s="110"/>
      <c r="E810" s="191"/>
      <c r="F810" s="229"/>
      <c r="G810" s="185"/>
      <c r="H810" s="113"/>
      <c r="I810" s="110"/>
      <c r="J810" s="110"/>
      <c r="K810" s="191"/>
      <c r="L810"/>
      <c r="M810"/>
      <c r="N810"/>
      <c r="O810"/>
      <c r="P810"/>
      <c r="Q810"/>
      <c r="R810"/>
      <c r="S810"/>
      <c r="T810"/>
      <c r="U810"/>
    </row>
    <row r="811" spans="1:21" s="7" customFormat="1" ht="30.75" customHeight="1" x14ac:dyDescent="0.25">
      <c r="A811"/>
      <c r="B811"/>
      <c r="C811" s="235" t="s">
        <v>8</v>
      </c>
      <c r="D811" s="235" t="s">
        <v>7</v>
      </c>
      <c r="E811" s="236" t="s">
        <v>6</v>
      </c>
      <c r="F811" s="235" t="s">
        <v>5</v>
      </c>
      <c r="G811" s="237" t="s">
        <v>4</v>
      </c>
      <c r="H811" s="238" t="s">
        <v>3</v>
      </c>
      <c r="I811" s="239" t="s">
        <v>2</v>
      </c>
      <c r="J811" s="235" t="s">
        <v>1</v>
      </c>
      <c r="K811" s="236" t="s">
        <v>0</v>
      </c>
      <c r="L811"/>
      <c r="M811"/>
      <c r="N811"/>
      <c r="O811"/>
      <c r="P811"/>
      <c r="Q811"/>
      <c r="R811"/>
      <c r="S811"/>
      <c r="T811"/>
      <c r="U811"/>
    </row>
    <row r="812" spans="1:21" s="7" customFormat="1" ht="30.75" customHeight="1" x14ac:dyDescent="0.25">
      <c r="A812"/>
      <c r="B812"/>
      <c r="C812" s="380" t="s">
        <v>7571</v>
      </c>
      <c r="D812" s="381" t="s">
        <v>7989</v>
      </c>
      <c r="E812" s="359" t="s">
        <v>7572</v>
      </c>
      <c r="F812" s="360" t="s">
        <v>1308</v>
      </c>
      <c r="G812" s="361">
        <v>768</v>
      </c>
      <c r="H812" s="361" t="s">
        <v>49</v>
      </c>
      <c r="I812" s="358" t="s">
        <v>7555</v>
      </c>
      <c r="J812" s="358" t="s">
        <v>47</v>
      </c>
      <c r="K812" s="362" t="s">
        <v>7552</v>
      </c>
      <c r="L812"/>
      <c r="M812"/>
      <c r="N812"/>
      <c r="O812"/>
      <c r="P812"/>
      <c r="Q812"/>
      <c r="R812"/>
      <c r="S812"/>
      <c r="T812"/>
      <c r="U812"/>
    </row>
    <row r="813" spans="1:21" s="7" customFormat="1" ht="30.75" customHeight="1" x14ac:dyDescent="0.25">
      <c r="A813"/>
      <c r="B813"/>
      <c r="C813" s="383" t="s">
        <v>7571</v>
      </c>
      <c r="D813" s="110" t="s">
        <v>7989</v>
      </c>
      <c r="E813" s="334" t="s">
        <v>7575</v>
      </c>
      <c r="F813" s="271" t="s">
        <v>5718</v>
      </c>
      <c r="G813" s="295">
        <v>572</v>
      </c>
      <c r="H813" s="295" t="s">
        <v>49</v>
      </c>
      <c r="I813" s="294" t="s">
        <v>7555</v>
      </c>
      <c r="J813" s="294" t="s">
        <v>47</v>
      </c>
      <c r="K813" s="364" t="s">
        <v>7552</v>
      </c>
      <c r="L813"/>
      <c r="M813"/>
      <c r="N813"/>
      <c r="O813"/>
      <c r="P813"/>
      <c r="Q813"/>
      <c r="R813"/>
      <c r="S813"/>
      <c r="T813"/>
      <c r="U813"/>
    </row>
    <row r="814" spans="1:21" s="7" customFormat="1" ht="30.75" customHeight="1" x14ac:dyDescent="0.25">
      <c r="A814"/>
      <c r="B814"/>
      <c r="C814" s="383" t="s">
        <v>7571</v>
      </c>
      <c r="D814" s="110" t="s">
        <v>7989</v>
      </c>
      <c r="E814" s="334" t="s">
        <v>7578</v>
      </c>
      <c r="F814" s="271" t="s">
        <v>7579</v>
      </c>
      <c r="G814" s="295">
        <v>300</v>
      </c>
      <c r="H814" s="295" t="s">
        <v>49</v>
      </c>
      <c r="I814" s="294" t="s">
        <v>7555</v>
      </c>
      <c r="J814" s="294" t="s">
        <v>47</v>
      </c>
      <c r="K814" s="364" t="s">
        <v>7552</v>
      </c>
      <c r="L814"/>
      <c r="M814"/>
      <c r="N814"/>
      <c r="O814"/>
      <c r="P814"/>
      <c r="Q814"/>
      <c r="R814"/>
      <c r="S814"/>
      <c r="T814"/>
      <c r="U814"/>
    </row>
    <row r="815" spans="1:21" s="7" customFormat="1" ht="30.75" customHeight="1" x14ac:dyDescent="0.25">
      <c r="A815"/>
      <c r="B815"/>
      <c r="C815" s="383" t="s">
        <v>7571</v>
      </c>
      <c r="D815" s="110" t="s">
        <v>7989</v>
      </c>
      <c r="E815" s="334" t="s">
        <v>7570</v>
      </c>
      <c r="F815" s="271" t="s">
        <v>8283</v>
      </c>
      <c r="G815" s="295">
        <v>312</v>
      </c>
      <c r="H815" s="295" t="s">
        <v>49</v>
      </c>
      <c r="I815" s="294" t="s">
        <v>7555</v>
      </c>
      <c r="J815" s="294" t="s">
        <v>47</v>
      </c>
      <c r="K815" s="364" t="s">
        <v>7552</v>
      </c>
      <c r="L815"/>
      <c r="M815"/>
      <c r="N815"/>
      <c r="O815"/>
      <c r="P815"/>
      <c r="Q815"/>
      <c r="R815"/>
      <c r="S815"/>
      <c r="T815"/>
      <c r="U815"/>
    </row>
    <row r="816" spans="1:21" s="7" customFormat="1" ht="30.75" customHeight="1" x14ac:dyDescent="0.25">
      <c r="A816"/>
      <c r="B816"/>
      <c r="C816" s="383" t="s">
        <v>7571</v>
      </c>
      <c r="D816" s="110" t="s">
        <v>7989</v>
      </c>
      <c r="E816" s="334" t="s">
        <v>7586</v>
      </c>
      <c r="F816" s="271" t="s">
        <v>8284</v>
      </c>
      <c r="G816" s="295">
        <v>160</v>
      </c>
      <c r="H816" s="295" t="s">
        <v>49</v>
      </c>
      <c r="I816" s="294" t="s">
        <v>7555</v>
      </c>
      <c r="J816" s="294" t="s">
        <v>47</v>
      </c>
      <c r="K816" s="364" t="s">
        <v>7552</v>
      </c>
      <c r="L816"/>
      <c r="M816"/>
      <c r="N816"/>
      <c r="O816"/>
      <c r="P816"/>
      <c r="Q816"/>
      <c r="R816"/>
      <c r="S816"/>
      <c r="T816"/>
      <c r="U816"/>
    </row>
    <row r="817" spans="1:21" s="7" customFormat="1" ht="30.75" customHeight="1" x14ac:dyDescent="0.25">
      <c r="A817"/>
      <c r="B817"/>
      <c r="C817" s="383" t="s">
        <v>7571</v>
      </c>
      <c r="D817" s="110" t="s">
        <v>7989</v>
      </c>
      <c r="E817" s="334" t="s">
        <v>7591</v>
      </c>
      <c r="F817" s="271" t="s">
        <v>8285</v>
      </c>
      <c r="G817" s="295">
        <v>79</v>
      </c>
      <c r="H817" s="295" t="s">
        <v>49</v>
      </c>
      <c r="I817" s="294" t="s">
        <v>7555</v>
      </c>
      <c r="J817" s="294" t="s">
        <v>47</v>
      </c>
      <c r="K817" s="364" t="s">
        <v>7552</v>
      </c>
      <c r="L817"/>
      <c r="M817"/>
      <c r="N817"/>
      <c r="O817"/>
      <c r="P817"/>
      <c r="Q817"/>
      <c r="R817"/>
      <c r="S817"/>
      <c r="T817"/>
      <c r="U817"/>
    </row>
    <row r="818" spans="1:21" s="7" customFormat="1" ht="30.75" customHeight="1" x14ac:dyDescent="0.25">
      <c r="A818"/>
      <c r="B818"/>
      <c r="C818" s="383" t="s">
        <v>7571</v>
      </c>
      <c r="D818" s="110" t="s">
        <v>7989</v>
      </c>
      <c r="E818" s="334" t="s">
        <v>7593</v>
      </c>
      <c r="F818" s="271" t="s">
        <v>8286</v>
      </c>
      <c r="G818" s="295">
        <v>65</v>
      </c>
      <c r="H818" s="295" t="s">
        <v>49</v>
      </c>
      <c r="I818" s="294" t="s">
        <v>7555</v>
      </c>
      <c r="J818" s="294" t="s">
        <v>47</v>
      </c>
      <c r="K818" s="364" t="s">
        <v>7552</v>
      </c>
      <c r="L818"/>
      <c r="M818"/>
      <c r="N818"/>
      <c r="O818"/>
      <c r="P818"/>
      <c r="Q818"/>
      <c r="R818"/>
      <c r="S818"/>
      <c r="T818"/>
      <c r="U818"/>
    </row>
    <row r="819" spans="1:21" s="7" customFormat="1" ht="30.75" customHeight="1" x14ac:dyDescent="0.25">
      <c r="A819"/>
      <c r="B819"/>
      <c r="C819" s="383" t="s">
        <v>7571</v>
      </c>
      <c r="D819" s="110" t="s">
        <v>7989</v>
      </c>
      <c r="E819" s="334" t="s">
        <v>7592</v>
      </c>
      <c r="F819" s="271" t="s">
        <v>6987</v>
      </c>
      <c r="G819" s="295">
        <v>55</v>
      </c>
      <c r="H819" s="295" t="s">
        <v>49</v>
      </c>
      <c r="I819" s="294" t="s">
        <v>7555</v>
      </c>
      <c r="J819" s="294" t="s">
        <v>47</v>
      </c>
      <c r="K819" s="364" t="s">
        <v>7552</v>
      </c>
      <c r="L819"/>
      <c r="M819"/>
      <c r="N819"/>
      <c r="O819"/>
      <c r="P819"/>
      <c r="Q819"/>
      <c r="R819"/>
      <c r="S819"/>
      <c r="T819"/>
      <c r="U819"/>
    </row>
    <row r="820" spans="1:21" s="7" customFormat="1" ht="30.75" customHeight="1" x14ac:dyDescent="0.25">
      <c r="A820"/>
      <c r="B820"/>
      <c r="C820" s="383" t="s">
        <v>7571</v>
      </c>
      <c r="D820" s="110" t="s">
        <v>7989</v>
      </c>
      <c r="E820" s="334" t="s">
        <v>7584</v>
      </c>
      <c r="F820" s="271" t="s">
        <v>7585</v>
      </c>
      <c r="G820" s="295">
        <v>47</v>
      </c>
      <c r="H820" s="295" t="s">
        <v>49</v>
      </c>
      <c r="I820" s="294" t="s">
        <v>7555</v>
      </c>
      <c r="J820" s="294" t="s">
        <v>47</v>
      </c>
      <c r="K820" s="364" t="s">
        <v>7552</v>
      </c>
      <c r="L820"/>
      <c r="M820"/>
      <c r="N820"/>
      <c r="O820"/>
      <c r="P820"/>
      <c r="Q820"/>
      <c r="R820"/>
      <c r="S820"/>
      <c r="T820"/>
      <c r="U820"/>
    </row>
    <row r="821" spans="1:21" s="7" customFormat="1" ht="30.75" customHeight="1" x14ac:dyDescent="0.25">
      <c r="A821"/>
      <c r="B821"/>
      <c r="C821" s="383" t="s">
        <v>7571</v>
      </c>
      <c r="D821" s="110" t="s">
        <v>7989</v>
      </c>
      <c r="E821" s="334" t="s">
        <v>7590</v>
      </c>
      <c r="F821" s="271" t="s">
        <v>8287</v>
      </c>
      <c r="G821" s="295">
        <v>29</v>
      </c>
      <c r="H821" s="295" t="s">
        <v>49</v>
      </c>
      <c r="I821" s="294" t="s">
        <v>7555</v>
      </c>
      <c r="J821" s="294" t="s">
        <v>47</v>
      </c>
      <c r="K821" s="364" t="s">
        <v>7552</v>
      </c>
      <c r="L821"/>
      <c r="M821"/>
      <c r="N821"/>
      <c r="O821"/>
      <c r="P821"/>
      <c r="Q821"/>
      <c r="R821"/>
      <c r="S821"/>
      <c r="T821"/>
      <c r="U821"/>
    </row>
    <row r="822" spans="1:21" s="7" customFormat="1" ht="30.75" customHeight="1" x14ac:dyDescent="0.25">
      <c r="A822"/>
      <c r="B822"/>
      <c r="C822" s="383" t="s">
        <v>7571</v>
      </c>
      <c r="D822" s="110" t="s">
        <v>7989</v>
      </c>
      <c r="E822" s="334" t="s">
        <v>7588</v>
      </c>
      <c r="F822" s="271" t="s">
        <v>8288</v>
      </c>
      <c r="G822" s="295">
        <v>30</v>
      </c>
      <c r="H822" s="295" t="s">
        <v>49</v>
      </c>
      <c r="I822" s="294" t="s">
        <v>7555</v>
      </c>
      <c r="J822" s="294" t="s">
        <v>47</v>
      </c>
      <c r="K822" s="364" t="s">
        <v>7552</v>
      </c>
      <c r="L822"/>
      <c r="M822"/>
      <c r="N822"/>
      <c r="O822"/>
      <c r="P822"/>
      <c r="Q822"/>
      <c r="R822"/>
      <c r="S822"/>
      <c r="T822"/>
      <c r="U822"/>
    </row>
    <row r="823" spans="1:21" s="7" customFormat="1" ht="30.75" customHeight="1" x14ac:dyDescent="0.25">
      <c r="A823"/>
      <c r="B823"/>
      <c r="C823" s="383" t="s">
        <v>7571</v>
      </c>
      <c r="D823" s="110" t="s">
        <v>7989</v>
      </c>
      <c r="E823" s="334" t="s">
        <v>7587</v>
      </c>
      <c r="F823" s="271" t="s">
        <v>8289</v>
      </c>
      <c r="G823" s="295">
        <v>30</v>
      </c>
      <c r="H823" s="295" t="s">
        <v>49</v>
      </c>
      <c r="I823" s="294" t="s">
        <v>7555</v>
      </c>
      <c r="J823" s="294" t="s">
        <v>47</v>
      </c>
      <c r="K823" s="364" t="s">
        <v>7552</v>
      </c>
      <c r="L823"/>
      <c r="M823"/>
      <c r="N823"/>
      <c r="O823"/>
      <c r="P823"/>
      <c r="Q823"/>
      <c r="R823"/>
      <c r="S823"/>
      <c r="T823"/>
      <c r="U823"/>
    </row>
    <row r="824" spans="1:21" s="7" customFormat="1" ht="30.75" customHeight="1" x14ac:dyDescent="0.25">
      <c r="A824"/>
      <c r="B824"/>
      <c r="C824" s="383" t="s">
        <v>7571</v>
      </c>
      <c r="D824" s="110" t="s">
        <v>7989</v>
      </c>
      <c r="E824" s="334" t="s">
        <v>7589</v>
      </c>
      <c r="F824" s="271" t="s">
        <v>6511</v>
      </c>
      <c r="G824" s="295">
        <v>30</v>
      </c>
      <c r="H824" s="295" t="s">
        <v>49</v>
      </c>
      <c r="I824" s="294" t="s">
        <v>7555</v>
      </c>
      <c r="J824" s="294" t="s">
        <v>47</v>
      </c>
      <c r="K824" s="364" t="s">
        <v>7552</v>
      </c>
      <c r="L824"/>
      <c r="M824"/>
      <c r="N824"/>
      <c r="O824"/>
      <c r="P824"/>
      <c r="Q824"/>
      <c r="R824"/>
      <c r="S824"/>
      <c r="T824"/>
      <c r="U824"/>
    </row>
    <row r="825" spans="1:21" s="7" customFormat="1" ht="30.75" customHeight="1" x14ac:dyDescent="0.25">
      <c r="A825"/>
      <c r="B825"/>
      <c r="C825" s="383" t="s">
        <v>7571</v>
      </c>
      <c r="D825" s="110" t="s">
        <v>7989</v>
      </c>
      <c r="E825" s="334" t="s">
        <v>7581</v>
      </c>
      <c r="F825" s="271" t="s">
        <v>7582</v>
      </c>
      <c r="G825" s="295">
        <v>23</v>
      </c>
      <c r="H825" s="295" t="s">
        <v>49</v>
      </c>
      <c r="I825" s="294" t="s">
        <v>7555</v>
      </c>
      <c r="J825" s="294" t="s">
        <v>47</v>
      </c>
      <c r="K825" s="364" t="s">
        <v>7552</v>
      </c>
      <c r="L825"/>
      <c r="M825"/>
      <c r="N825"/>
      <c r="O825"/>
      <c r="P825"/>
      <c r="Q825"/>
      <c r="R825"/>
      <c r="S825"/>
      <c r="T825"/>
      <c r="U825"/>
    </row>
    <row r="826" spans="1:21" s="7" customFormat="1" ht="30.75" customHeight="1" x14ac:dyDescent="0.25">
      <c r="A826"/>
      <c r="B826"/>
      <c r="C826" s="383" t="s">
        <v>7571</v>
      </c>
      <c r="D826" s="110" t="s">
        <v>7989</v>
      </c>
      <c r="E826" s="334" t="s">
        <v>7580</v>
      </c>
      <c r="F826" s="271" t="s">
        <v>426</v>
      </c>
      <c r="G826" s="295">
        <v>19</v>
      </c>
      <c r="H826" s="295" t="s">
        <v>49</v>
      </c>
      <c r="I826" s="294" t="s">
        <v>7555</v>
      </c>
      <c r="J826" s="294" t="s">
        <v>47</v>
      </c>
      <c r="K826" s="364" t="s">
        <v>7552</v>
      </c>
      <c r="L826"/>
      <c r="M826"/>
      <c r="N826"/>
      <c r="O826"/>
      <c r="P826"/>
      <c r="Q826"/>
      <c r="R826"/>
      <c r="S826"/>
      <c r="T826"/>
      <c r="U826"/>
    </row>
    <row r="827" spans="1:21" s="7" customFormat="1" ht="30.75" customHeight="1" x14ac:dyDescent="0.25">
      <c r="A827"/>
      <c r="B827"/>
      <c r="C827" s="383" t="s">
        <v>7571</v>
      </c>
      <c r="D827" s="110" t="s">
        <v>7989</v>
      </c>
      <c r="E827" s="334" t="s">
        <v>7583</v>
      </c>
      <c r="F827" s="271" t="s">
        <v>8290</v>
      </c>
      <c r="G827" s="295">
        <v>30</v>
      </c>
      <c r="H827" s="295" t="s">
        <v>49</v>
      </c>
      <c r="I827" s="294" t="s">
        <v>7555</v>
      </c>
      <c r="J827" s="294" t="s">
        <v>47</v>
      </c>
      <c r="K827" s="364" t="s">
        <v>7552</v>
      </c>
      <c r="L827"/>
      <c r="M827"/>
      <c r="N827"/>
      <c r="O827"/>
      <c r="P827"/>
      <c r="Q827"/>
      <c r="R827"/>
      <c r="S827"/>
      <c r="T827"/>
      <c r="U827"/>
    </row>
    <row r="828" spans="1:21" s="7" customFormat="1" ht="30.75" customHeight="1" x14ac:dyDescent="0.25">
      <c r="A828"/>
      <c r="B828"/>
      <c r="C828" s="383" t="s">
        <v>7571</v>
      </c>
      <c r="D828" s="110" t="s">
        <v>7989</v>
      </c>
      <c r="E828" s="334" t="s">
        <v>7594</v>
      </c>
      <c r="F828" s="271" t="s">
        <v>8291</v>
      </c>
      <c r="G828" s="295">
        <v>52</v>
      </c>
      <c r="H828" s="295" t="s">
        <v>49</v>
      </c>
      <c r="I828" s="294" t="s">
        <v>7555</v>
      </c>
      <c r="J828" s="294" t="s">
        <v>47</v>
      </c>
      <c r="K828" s="364" t="s">
        <v>7552</v>
      </c>
      <c r="L828"/>
      <c r="M828"/>
      <c r="N828"/>
      <c r="O828"/>
      <c r="P828"/>
      <c r="Q828"/>
      <c r="R828"/>
      <c r="S828"/>
      <c r="T828"/>
      <c r="U828"/>
    </row>
    <row r="829" spans="1:21" s="7" customFormat="1" ht="30.75" customHeight="1" x14ac:dyDescent="0.25">
      <c r="A829"/>
      <c r="B829"/>
      <c r="C829" s="383" t="s">
        <v>7571</v>
      </c>
      <c r="D829" s="110" t="s">
        <v>7989</v>
      </c>
      <c r="E829" s="334" t="s">
        <v>7576</v>
      </c>
      <c r="F829" s="271" t="s">
        <v>7577</v>
      </c>
      <c r="G829" s="295">
        <v>567</v>
      </c>
      <c r="H829" s="295" t="s">
        <v>49</v>
      </c>
      <c r="I829" s="294" t="s">
        <v>7555</v>
      </c>
      <c r="J829" s="294" t="s">
        <v>47</v>
      </c>
      <c r="K829" s="364" t="s">
        <v>7552</v>
      </c>
      <c r="L829"/>
      <c r="M829"/>
      <c r="N829"/>
      <c r="O829"/>
      <c r="P829"/>
      <c r="Q829"/>
      <c r="R829"/>
      <c r="S829"/>
      <c r="T829"/>
      <c r="U829"/>
    </row>
    <row r="830" spans="1:21" s="7" customFormat="1" ht="30.75" customHeight="1" thickBot="1" x14ac:dyDescent="0.3">
      <c r="A830"/>
      <c r="B830"/>
      <c r="C830" s="383" t="s">
        <v>7571</v>
      </c>
      <c r="D830" s="110" t="s">
        <v>7989</v>
      </c>
      <c r="E830" s="334" t="s">
        <v>7573</v>
      </c>
      <c r="F830" s="271" t="s">
        <v>7574</v>
      </c>
      <c r="G830" s="310">
        <v>35</v>
      </c>
      <c r="H830" s="295" t="s">
        <v>49</v>
      </c>
      <c r="I830" s="310" t="s">
        <v>7555</v>
      </c>
      <c r="J830" s="294" t="s">
        <v>47</v>
      </c>
      <c r="K830" s="364" t="s">
        <v>7552</v>
      </c>
      <c r="L830"/>
      <c r="M830"/>
      <c r="N830"/>
      <c r="O830"/>
      <c r="P830"/>
      <c r="Q830"/>
      <c r="R830"/>
      <c r="S830"/>
      <c r="T830"/>
      <c r="U830"/>
    </row>
    <row r="831" spans="1:21" s="7" customFormat="1" ht="30.75" customHeight="1" x14ac:dyDescent="0.25">
      <c r="A831"/>
      <c r="B831"/>
      <c r="C831" s="384" t="s">
        <v>7571</v>
      </c>
      <c r="D831" s="385" t="s">
        <v>7825</v>
      </c>
      <c r="E831" s="367">
        <f>COUNTA(E812:E830)</f>
        <v>19</v>
      </c>
      <c r="F831" s="368" t="s">
        <v>7826</v>
      </c>
      <c r="G831" s="369">
        <f>SUM(G812:G830)</f>
        <v>3203</v>
      </c>
      <c r="H831" s="370"/>
      <c r="I831" s="371"/>
      <c r="J831" s="371"/>
      <c r="K831" s="372"/>
      <c r="L831"/>
      <c r="M831"/>
      <c r="N831"/>
      <c r="O831"/>
      <c r="P831"/>
      <c r="Q831"/>
      <c r="R831"/>
      <c r="S831"/>
      <c r="T831"/>
      <c r="U831"/>
    </row>
    <row r="832" spans="1:21" s="7" customFormat="1" ht="30.75" customHeight="1" x14ac:dyDescent="0.25">
      <c r="A832"/>
      <c r="B832"/>
      <c r="C832" s="111"/>
      <c r="D832" s="111"/>
      <c r="E832" s="192"/>
      <c r="F832" s="230"/>
      <c r="G832" s="178"/>
      <c r="H832" s="111"/>
      <c r="I832" s="111"/>
      <c r="J832" s="157"/>
      <c r="K832" s="192"/>
      <c r="L832"/>
      <c r="M832"/>
      <c r="N832"/>
      <c r="O832"/>
      <c r="P832"/>
      <c r="Q832"/>
      <c r="R832"/>
      <c r="S832"/>
      <c r="T832"/>
      <c r="U832"/>
    </row>
    <row r="833" spans="1:21" s="7" customFormat="1" ht="30.75" customHeight="1" x14ac:dyDescent="0.25">
      <c r="A833"/>
      <c r="B833"/>
      <c r="C833" s="111"/>
      <c r="D833" s="111"/>
      <c r="E833" s="192"/>
      <c r="F833" s="230"/>
      <c r="G833" s="178"/>
      <c r="H833" s="111"/>
      <c r="I833" s="111"/>
      <c r="J833" s="157"/>
      <c r="K833" s="192"/>
      <c r="L833"/>
      <c r="M833"/>
      <c r="N833"/>
      <c r="O833"/>
      <c r="P833"/>
      <c r="Q833"/>
      <c r="R833"/>
      <c r="S833"/>
      <c r="T833"/>
      <c r="U833"/>
    </row>
    <row r="834" spans="1:21" s="7" customFormat="1" ht="30.75" customHeight="1" x14ac:dyDescent="0.25">
      <c r="A834"/>
      <c r="B834"/>
      <c r="C834" s="235" t="s">
        <v>8</v>
      </c>
      <c r="D834" s="235" t="s">
        <v>7</v>
      </c>
      <c r="E834" s="236" t="s">
        <v>6</v>
      </c>
      <c r="F834" s="235" t="s">
        <v>5</v>
      </c>
      <c r="G834" s="237" t="s">
        <v>4</v>
      </c>
      <c r="H834" s="238" t="s">
        <v>3</v>
      </c>
      <c r="I834" s="239" t="s">
        <v>2</v>
      </c>
      <c r="J834" s="235" t="s">
        <v>1</v>
      </c>
      <c r="K834" s="236" t="s">
        <v>0</v>
      </c>
      <c r="L834"/>
      <c r="M834"/>
      <c r="N834"/>
      <c r="O834"/>
      <c r="P834"/>
      <c r="Q834"/>
      <c r="R834"/>
      <c r="S834"/>
      <c r="T834"/>
      <c r="U834"/>
    </row>
    <row r="835" spans="1:21" s="7" customFormat="1" ht="30.75" customHeight="1" x14ac:dyDescent="0.25">
      <c r="A835"/>
      <c r="B835"/>
      <c r="C835" s="357" t="s">
        <v>7455</v>
      </c>
      <c r="D835" s="358" t="s">
        <v>7989</v>
      </c>
      <c r="E835" s="379" t="s">
        <v>7498</v>
      </c>
      <c r="F835" s="374" t="s">
        <v>7499</v>
      </c>
      <c r="G835" s="361">
        <v>791</v>
      </c>
      <c r="H835" s="361" t="s">
        <v>49</v>
      </c>
      <c r="I835" s="358" t="s">
        <v>7456</v>
      </c>
      <c r="J835" s="358" t="s">
        <v>47</v>
      </c>
      <c r="K835" s="362" t="s">
        <v>48</v>
      </c>
      <c r="L835" s="224"/>
      <c r="M835"/>
      <c r="N835"/>
      <c r="O835"/>
      <c r="P835"/>
      <c r="Q835"/>
      <c r="R835"/>
      <c r="S835"/>
      <c r="T835"/>
      <c r="U835"/>
    </row>
    <row r="836" spans="1:21" s="7" customFormat="1" ht="30.75" customHeight="1" x14ac:dyDescent="0.25">
      <c r="A836"/>
      <c r="B836"/>
      <c r="C836" s="363" t="s">
        <v>7455</v>
      </c>
      <c r="D836" s="294" t="s">
        <v>7989</v>
      </c>
      <c r="E836" s="296" t="s">
        <v>7493</v>
      </c>
      <c r="F836" s="305" t="s">
        <v>8293</v>
      </c>
      <c r="G836" s="295">
        <v>726</v>
      </c>
      <c r="H836" s="295" t="s">
        <v>49</v>
      </c>
      <c r="I836" s="294" t="s">
        <v>7456</v>
      </c>
      <c r="J836" s="294" t="s">
        <v>47</v>
      </c>
      <c r="K836" s="364" t="s">
        <v>48</v>
      </c>
      <c r="L836" s="224"/>
      <c r="M836"/>
      <c r="N836"/>
      <c r="O836"/>
      <c r="P836"/>
      <c r="Q836"/>
      <c r="R836"/>
      <c r="S836"/>
      <c r="T836"/>
      <c r="U836"/>
    </row>
    <row r="837" spans="1:21" s="7" customFormat="1" ht="30.75" customHeight="1" x14ac:dyDescent="0.25">
      <c r="A837"/>
      <c r="B837"/>
      <c r="C837" s="363" t="s">
        <v>7455</v>
      </c>
      <c r="D837" s="294" t="s">
        <v>7989</v>
      </c>
      <c r="E837" s="296" t="s">
        <v>7494</v>
      </c>
      <c r="F837" s="305" t="s">
        <v>7495</v>
      </c>
      <c r="G837" s="295">
        <v>460</v>
      </c>
      <c r="H837" s="295" t="s">
        <v>49</v>
      </c>
      <c r="I837" s="294" t="s">
        <v>7456</v>
      </c>
      <c r="J837" s="294" t="s">
        <v>47</v>
      </c>
      <c r="K837" s="364" t="s">
        <v>48</v>
      </c>
      <c r="L837" s="224"/>
      <c r="M837"/>
      <c r="N837"/>
      <c r="O837"/>
      <c r="P837"/>
      <c r="Q837"/>
      <c r="R837"/>
      <c r="S837"/>
      <c r="T837"/>
      <c r="U837"/>
    </row>
    <row r="838" spans="1:21" s="7" customFormat="1" ht="30.75" customHeight="1" x14ac:dyDescent="0.25">
      <c r="A838"/>
      <c r="B838"/>
      <c r="C838" s="363" t="s">
        <v>7455</v>
      </c>
      <c r="D838" s="294" t="s">
        <v>7989</v>
      </c>
      <c r="E838" s="296" t="s">
        <v>7496</v>
      </c>
      <c r="F838" s="305" t="s">
        <v>7497</v>
      </c>
      <c r="G838" s="295">
        <v>411</v>
      </c>
      <c r="H838" s="295" t="s">
        <v>49</v>
      </c>
      <c r="I838" s="294" t="s">
        <v>7456</v>
      </c>
      <c r="J838" s="294" t="s">
        <v>47</v>
      </c>
      <c r="K838" s="364" t="s">
        <v>48</v>
      </c>
      <c r="L838" s="224"/>
      <c r="M838"/>
      <c r="N838"/>
      <c r="O838"/>
      <c r="P838"/>
      <c r="Q838"/>
      <c r="R838"/>
      <c r="S838"/>
      <c r="T838"/>
      <c r="U838"/>
    </row>
    <row r="839" spans="1:21" s="7" customFormat="1" ht="30.75" customHeight="1" x14ac:dyDescent="0.25">
      <c r="A839"/>
      <c r="B839"/>
      <c r="C839" s="363" t="s">
        <v>7455</v>
      </c>
      <c r="D839" s="294" t="s">
        <v>7989</v>
      </c>
      <c r="E839" s="296" t="s">
        <v>7453</v>
      </c>
      <c r="F839" s="305" t="s">
        <v>7454</v>
      </c>
      <c r="G839" s="295">
        <v>243</v>
      </c>
      <c r="H839" s="295" t="s">
        <v>49</v>
      </c>
      <c r="I839" s="294" t="s">
        <v>7456</v>
      </c>
      <c r="J839" s="294" t="s">
        <v>47</v>
      </c>
      <c r="K839" s="364" t="s">
        <v>48</v>
      </c>
      <c r="L839" s="224"/>
      <c r="M839"/>
      <c r="N839"/>
      <c r="O839"/>
      <c r="P839"/>
      <c r="Q839"/>
      <c r="R839"/>
      <c r="S839"/>
      <c r="T839"/>
      <c r="U839"/>
    </row>
    <row r="840" spans="1:21" s="7" customFormat="1" ht="30.75" customHeight="1" x14ac:dyDescent="0.25">
      <c r="A840"/>
      <c r="B840"/>
      <c r="C840" s="363" t="s">
        <v>7455</v>
      </c>
      <c r="D840" s="294" t="s">
        <v>7989</v>
      </c>
      <c r="E840" s="296" t="s">
        <v>7502</v>
      </c>
      <c r="F840" s="305" t="s">
        <v>1145</v>
      </c>
      <c r="G840" s="295">
        <v>132</v>
      </c>
      <c r="H840" s="295" t="s">
        <v>49</v>
      </c>
      <c r="I840" s="294" t="s">
        <v>7456</v>
      </c>
      <c r="J840" s="294" t="s">
        <v>47</v>
      </c>
      <c r="K840" s="364" t="s">
        <v>48</v>
      </c>
      <c r="L840" s="224"/>
      <c r="M840"/>
      <c r="N840"/>
      <c r="O840"/>
      <c r="P840"/>
      <c r="Q840"/>
      <c r="R840"/>
      <c r="S840"/>
      <c r="T840"/>
      <c r="U840"/>
    </row>
    <row r="841" spans="1:21" s="7" customFormat="1" ht="30.75" customHeight="1" x14ac:dyDescent="0.25">
      <c r="A841"/>
      <c r="B841"/>
      <c r="C841" s="363" t="s">
        <v>7455</v>
      </c>
      <c r="D841" s="294" t="s">
        <v>7989</v>
      </c>
      <c r="E841" s="311" t="s">
        <v>7503</v>
      </c>
      <c r="F841" s="305" t="s">
        <v>7504</v>
      </c>
      <c r="G841" s="295">
        <v>130</v>
      </c>
      <c r="H841" s="295" t="s">
        <v>49</v>
      </c>
      <c r="I841" s="294" t="s">
        <v>7456</v>
      </c>
      <c r="J841" s="152" t="s">
        <v>47</v>
      </c>
      <c r="K841" s="393" t="s">
        <v>48</v>
      </c>
      <c r="L841" s="224"/>
      <c r="M841"/>
      <c r="N841"/>
      <c r="O841"/>
      <c r="P841"/>
      <c r="Q841"/>
      <c r="R841"/>
      <c r="S841"/>
      <c r="T841"/>
      <c r="U841"/>
    </row>
    <row r="842" spans="1:21" s="7" customFormat="1" ht="30.75" customHeight="1" x14ac:dyDescent="0.25">
      <c r="A842"/>
      <c r="B842"/>
      <c r="C842" s="363" t="s">
        <v>7455</v>
      </c>
      <c r="D842" s="294" t="s">
        <v>7989</v>
      </c>
      <c r="E842" s="311" t="s">
        <v>45</v>
      </c>
      <c r="F842" s="305" t="s">
        <v>46</v>
      </c>
      <c r="G842" s="295">
        <v>220</v>
      </c>
      <c r="H842" s="295" t="s">
        <v>49</v>
      </c>
      <c r="I842" s="294" t="s">
        <v>7456</v>
      </c>
      <c r="J842" s="152" t="s">
        <v>47</v>
      </c>
      <c r="K842" s="393" t="s">
        <v>48</v>
      </c>
      <c r="L842" s="224"/>
      <c r="M842"/>
      <c r="N842"/>
      <c r="O842"/>
      <c r="P842"/>
      <c r="Q842"/>
      <c r="R842"/>
      <c r="S842"/>
      <c r="T842"/>
      <c r="U842"/>
    </row>
    <row r="843" spans="1:21" s="7" customFormat="1" ht="30.75" customHeight="1" x14ac:dyDescent="0.25">
      <c r="A843"/>
      <c r="B843"/>
      <c r="C843" s="323" t="s">
        <v>7455</v>
      </c>
      <c r="D843" s="333" t="s">
        <v>7989</v>
      </c>
      <c r="E843" s="343" t="s">
        <v>7460</v>
      </c>
      <c r="F843" s="335" t="s">
        <v>7461</v>
      </c>
      <c r="G843" s="335">
        <v>243</v>
      </c>
      <c r="H843" s="333" t="s">
        <v>49</v>
      </c>
      <c r="I843" s="333" t="s">
        <v>49</v>
      </c>
      <c r="J843" s="335" t="s">
        <v>47</v>
      </c>
      <c r="K843" s="336" t="s">
        <v>48</v>
      </c>
      <c r="L843" s="224"/>
      <c r="M843"/>
      <c r="N843"/>
      <c r="O843"/>
      <c r="P843"/>
      <c r="Q843"/>
      <c r="R843"/>
      <c r="S843"/>
      <c r="T843"/>
      <c r="U843"/>
    </row>
    <row r="844" spans="1:21" customFormat="1" ht="30.75" customHeight="1" x14ac:dyDescent="0.25">
      <c r="C844" s="363" t="s">
        <v>7455</v>
      </c>
      <c r="D844" s="294" t="s">
        <v>7989</v>
      </c>
      <c r="E844" s="296" t="s">
        <v>7500</v>
      </c>
      <c r="F844" s="305" t="s">
        <v>7501</v>
      </c>
      <c r="G844" s="295">
        <v>31</v>
      </c>
      <c r="H844" s="295" t="s">
        <v>49</v>
      </c>
      <c r="I844" s="294" t="s">
        <v>7456</v>
      </c>
      <c r="J844" s="294" t="s">
        <v>47</v>
      </c>
      <c r="K844" s="364" t="s">
        <v>48</v>
      </c>
      <c r="L844" s="224"/>
    </row>
    <row r="845" spans="1:21" s="234" customFormat="1" ht="30.75" customHeight="1" thickBot="1" x14ac:dyDescent="0.3">
      <c r="C845" s="363" t="s">
        <v>7455</v>
      </c>
      <c r="D845" s="294" t="s">
        <v>7989</v>
      </c>
      <c r="E845" s="296" t="s">
        <v>8292</v>
      </c>
      <c r="F845" s="305" t="s">
        <v>8283</v>
      </c>
      <c r="G845" s="295">
        <v>491</v>
      </c>
      <c r="H845" s="295" t="s">
        <v>49</v>
      </c>
      <c r="I845" s="294" t="s">
        <v>7456</v>
      </c>
      <c r="J845" s="294" t="s">
        <v>47</v>
      </c>
      <c r="K845" s="364" t="s">
        <v>48</v>
      </c>
      <c r="L845" s="224"/>
    </row>
    <row r="846" spans="1:21" s="7" customFormat="1" ht="30.75" customHeight="1" x14ac:dyDescent="0.25">
      <c r="A846"/>
      <c r="B846"/>
      <c r="C846" s="384" t="s">
        <v>7455</v>
      </c>
      <c r="D846" s="385" t="s">
        <v>7825</v>
      </c>
      <c r="E846" s="401">
        <f>COUNTA(E835:E845)</f>
        <v>11</v>
      </c>
      <c r="F846" s="402" t="s">
        <v>7826</v>
      </c>
      <c r="G846" s="403">
        <f>SUM(G835:G845)</f>
        <v>3878</v>
      </c>
      <c r="H846" s="404"/>
      <c r="I846" s="386"/>
      <c r="J846" s="386"/>
      <c r="K846" s="387"/>
      <c r="L846"/>
      <c r="M846"/>
      <c r="N846"/>
      <c r="O846"/>
      <c r="P846"/>
      <c r="Q846"/>
      <c r="R846"/>
      <c r="S846"/>
      <c r="T846"/>
      <c r="U846"/>
    </row>
    <row r="847" spans="1:21" s="7" customFormat="1" ht="30.75" customHeight="1" x14ac:dyDescent="0.25">
      <c r="A847"/>
      <c r="B847"/>
      <c r="C847" s="111"/>
      <c r="D847" s="110"/>
      <c r="E847" s="191"/>
      <c r="F847" s="229"/>
      <c r="G847" s="185"/>
      <c r="H847" s="113"/>
      <c r="I847" s="110"/>
      <c r="J847" s="110"/>
      <c r="K847" s="191"/>
      <c r="L847"/>
      <c r="M847"/>
      <c r="N847"/>
      <c r="O847"/>
      <c r="P847"/>
      <c r="Q847"/>
      <c r="R847"/>
      <c r="S847"/>
      <c r="T847"/>
      <c r="U847"/>
    </row>
    <row r="848" spans="1:21" s="7" customFormat="1" ht="30.75" customHeight="1" x14ac:dyDescent="0.25">
      <c r="A848"/>
      <c r="B848"/>
      <c r="C848" s="111"/>
      <c r="D848" s="110"/>
      <c r="E848" s="191"/>
      <c r="F848" s="229"/>
      <c r="G848" s="185"/>
      <c r="H848" s="113"/>
      <c r="I848" s="110"/>
      <c r="J848" s="110"/>
      <c r="K848" s="191"/>
      <c r="L848"/>
      <c r="M848"/>
      <c r="N848"/>
      <c r="O848"/>
      <c r="P848"/>
      <c r="Q848"/>
      <c r="R848"/>
      <c r="S848"/>
      <c r="T848"/>
      <c r="U848"/>
    </row>
    <row r="849" spans="1:21" s="7" customFormat="1" ht="30.75" customHeight="1" x14ac:dyDescent="0.25">
      <c r="A849"/>
      <c r="B849"/>
      <c r="C849" s="235" t="s">
        <v>8</v>
      </c>
      <c r="D849" s="235" t="s">
        <v>7</v>
      </c>
      <c r="E849" s="236" t="s">
        <v>6</v>
      </c>
      <c r="F849" s="235" t="s">
        <v>5</v>
      </c>
      <c r="G849" s="237" t="s">
        <v>4</v>
      </c>
      <c r="H849" s="238" t="s">
        <v>3</v>
      </c>
      <c r="I849" s="239" t="s">
        <v>2</v>
      </c>
      <c r="J849" s="235" t="s">
        <v>1</v>
      </c>
      <c r="K849" s="236" t="s">
        <v>0</v>
      </c>
      <c r="L849"/>
      <c r="M849"/>
      <c r="N849"/>
      <c r="O849"/>
      <c r="P849"/>
      <c r="Q849"/>
      <c r="R849"/>
      <c r="S849"/>
      <c r="T849"/>
      <c r="U849"/>
    </row>
    <row r="850" spans="1:21" s="7" customFormat="1" ht="30.75" customHeight="1" x14ac:dyDescent="0.25">
      <c r="A850"/>
      <c r="B850"/>
      <c r="C850" s="380" t="s">
        <v>7479</v>
      </c>
      <c r="D850" s="381" t="s">
        <v>7989</v>
      </c>
      <c r="E850" s="405" t="s">
        <v>7478</v>
      </c>
      <c r="F850" s="374" t="s">
        <v>1430</v>
      </c>
      <c r="G850" s="361">
        <v>485</v>
      </c>
      <c r="H850" s="361" t="s">
        <v>49</v>
      </c>
      <c r="I850" s="358" t="s">
        <v>7456</v>
      </c>
      <c r="J850" s="378" t="s">
        <v>47</v>
      </c>
      <c r="K850" s="406" t="s">
        <v>48</v>
      </c>
      <c r="L850"/>
      <c r="M850"/>
      <c r="N850"/>
      <c r="O850"/>
      <c r="P850"/>
      <c r="Q850"/>
      <c r="R850"/>
      <c r="S850"/>
      <c r="T850"/>
      <c r="U850"/>
    </row>
    <row r="851" spans="1:21" s="7" customFormat="1" ht="30.75" customHeight="1" x14ac:dyDescent="0.25">
      <c r="A851"/>
      <c r="B851"/>
      <c r="C851" s="383" t="s">
        <v>7479</v>
      </c>
      <c r="D851" s="110" t="s">
        <v>7989</v>
      </c>
      <c r="E851" s="296" t="s">
        <v>7486</v>
      </c>
      <c r="F851" s="305" t="s">
        <v>8294</v>
      </c>
      <c r="G851" s="295">
        <v>118</v>
      </c>
      <c r="H851" s="295" t="s">
        <v>49</v>
      </c>
      <c r="I851" s="294" t="s">
        <v>7456</v>
      </c>
      <c r="J851" s="294" t="s">
        <v>47</v>
      </c>
      <c r="K851" s="364" t="s">
        <v>48</v>
      </c>
      <c r="L851"/>
      <c r="M851"/>
      <c r="N851"/>
      <c r="O851"/>
      <c r="P851"/>
      <c r="Q851"/>
      <c r="R851"/>
      <c r="S851"/>
      <c r="T851"/>
      <c r="U851"/>
    </row>
    <row r="852" spans="1:21" s="7" customFormat="1" ht="30.75" customHeight="1" x14ac:dyDescent="0.25">
      <c r="A852"/>
      <c r="B852"/>
      <c r="C852" s="383" t="s">
        <v>7479</v>
      </c>
      <c r="D852" s="110" t="s">
        <v>7989</v>
      </c>
      <c r="E852" s="296" t="s">
        <v>7487</v>
      </c>
      <c r="F852" s="305" t="s">
        <v>7488</v>
      </c>
      <c r="G852" s="295">
        <v>69</v>
      </c>
      <c r="H852" s="295" t="s">
        <v>49</v>
      </c>
      <c r="I852" s="294" t="s">
        <v>7456</v>
      </c>
      <c r="J852" s="294" t="s">
        <v>47</v>
      </c>
      <c r="K852" s="364" t="s">
        <v>48</v>
      </c>
      <c r="L852"/>
      <c r="M852"/>
      <c r="N852"/>
      <c r="O852"/>
      <c r="P852"/>
      <c r="Q852"/>
      <c r="R852"/>
      <c r="S852"/>
      <c r="T852"/>
      <c r="U852"/>
    </row>
    <row r="853" spans="1:21" s="7" customFormat="1" ht="30.75" customHeight="1" x14ac:dyDescent="0.25">
      <c r="A853"/>
      <c r="B853"/>
      <c r="C853" s="383" t="s">
        <v>7479</v>
      </c>
      <c r="D853" s="110" t="s">
        <v>7989</v>
      </c>
      <c r="E853" s="296" t="s">
        <v>7483</v>
      </c>
      <c r="F853" s="305" t="s">
        <v>8295</v>
      </c>
      <c r="G853" s="295">
        <v>61</v>
      </c>
      <c r="H853" s="295" t="s">
        <v>49</v>
      </c>
      <c r="I853" s="294" t="s">
        <v>7456</v>
      </c>
      <c r="J853" s="294" t="s">
        <v>47</v>
      </c>
      <c r="K853" s="364" t="s">
        <v>48</v>
      </c>
      <c r="L853"/>
      <c r="M853"/>
      <c r="N853"/>
      <c r="O853"/>
      <c r="P853"/>
      <c r="Q853"/>
      <c r="R853"/>
      <c r="S853"/>
      <c r="T853"/>
      <c r="U853"/>
    </row>
    <row r="854" spans="1:21" s="7" customFormat="1" ht="30.75" customHeight="1" x14ac:dyDescent="0.25">
      <c r="A854"/>
      <c r="B854"/>
      <c r="C854" s="383" t="s">
        <v>7479</v>
      </c>
      <c r="D854" s="110" t="s">
        <v>7989</v>
      </c>
      <c r="E854" s="296" t="s">
        <v>7480</v>
      </c>
      <c r="F854" s="305" t="s">
        <v>7481</v>
      </c>
      <c r="G854" s="295">
        <v>61</v>
      </c>
      <c r="H854" s="295" t="s">
        <v>49</v>
      </c>
      <c r="I854" s="294" t="s">
        <v>7456</v>
      </c>
      <c r="J854" s="294" t="s">
        <v>47</v>
      </c>
      <c r="K854" s="364" t="s">
        <v>48</v>
      </c>
      <c r="L854"/>
      <c r="M854"/>
      <c r="N854"/>
      <c r="O854"/>
      <c r="P854"/>
      <c r="Q854"/>
      <c r="R854"/>
      <c r="S854"/>
      <c r="T854"/>
      <c r="U854"/>
    </row>
    <row r="855" spans="1:21" s="7" customFormat="1" ht="30.75" customHeight="1" x14ac:dyDescent="0.25">
      <c r="A855"/>
      <c r="B855"/>
      <c r="C855" s="383" t="s">
        <v>7479</v>
      </c>
      <c r="D855" s="110" t="s">
        <v>7989</v>
      </c>
      <c r="E855" s="296" t="s">
        <v>7482</v>
      </c>
      <c r="F855" s="305" t="s">
        <v>8296</v>
      </c>
      <c r="G855" s="295">
        <v>85</v>
      </c>
      <c r="H855" s="295" t="s">
        <v>49</v>
      </c>
      <c r="I855" s="294" t="s">
        <v>7456</v>
      </c>
      <c r="J855" s="294" t="s">
        <v>47</v>
      </c>
      <c r="K855" s="364" t="s">
        <v>48</v>
      </c>
      <c r="L855"/>
      <c r="M855"/>
      <c r="N855"/>
      <c r="O855"/>
      <c r="P855"/>
      <c r="Q855"/>
      <c r="R855"/>
      <c r="S855"/>
      <c r="T855"/>
      <c r="U855"/>
    </row>
    <row r="856" spans="1:21" s="7" customFormat="1" ht="30.75" customHeight="1" x14ac:dyDescent="0.25">
      <c r="A856"/>
      <c r="B856"/>
      <c r="C856" s="383" t="s">
        <v>7479</v>
      </c>
      <c r="D856" s="110" t="s">
        <v>7989</v>
      </c>
      <c r="E856" s="296" t="s">
        <v>7485</v>
      </c>
      <c r="F856" s="305" t="s">
        <v>8297</v>
      </c>
      <c r="G856" s="295">
        <v>31</v>
      </c>
      <c r="H856" s="295" t="s">
        <v>49</v>
      </c>
      <c r="I856" s="294" t="s">
        <v>7456</v>
      </c>
      <c r="J856" s="294" t="s">
        <v>47</v>
      </c>
      <c r="K856" s="364" t="s">
        <v>48</v>
      </c>
      <c r="L856"/>
      <c r="M856"/>
      <c r="N856"/>
      <c r="O856"/>
      <c r="P856"/>
      <c r="Q856"/>
      <c r="R856"/>
      <c r="S856"/>
      <c r="T856"/>
      <c r="U856"/>
    </row>
    <row r="857" spans="1:21" s="7" customFormat="1" ht="30.75" customHeight="1" thickBot="1" x14ac:dyDescent="0.3">
      <c r="A857"/>
      <c r="B857"/>
      <c r="C857" s="383" t="s">
        <v>7479</v>
      </c>
      <c r="D857" s="110" t="s">
        <v>7989</v>
      </c>
      <c r="E857" s="296" t="s">
        <v>7484</v>
      </c>
      <c r="F857" s="305" t="s">
        <v>5400</v>
      </c>
      <c r="G857" s="295">
        <v>15</v>
      </c>
      <c r="H857" s="295" t="s">
        <v>49</v>
      </c>
      <c r="I857" s="294" t="s">
        <v>7456</v>
      </c>
      <c r="J857" s="294" t="s">
        <v>47</v>
      </c>
      <c r="K857" s="364" t="s">
        <v>48</v>
      </c>
      <c r="L857"/>
      <c r="M857"/>
      <c r="N857"/>
      <c r="O857"/>
      <c r="P857"/>
      <c r="Q857"/>
      <c r="R857"/>
      <c r="S857"/>
      <c r="T857"/>
      <c r="U857"/>
    </row>
    <row r="858" spans="1:21" s="7" customFormat="1" ht="30.75" customHeight="1" x14ac:dyDescent="0.25">
      <c r="A858"/>
      <c r="B858"/>
      <c r="C858" s="384" t="s">
        <v>7479</v>
      </c>
      <c r="D858" s="385" t="s">
        <v>7825</v>
      </c>
      <c r="E858" s="367">
        <f>COUNTA(E850:E857)</f>
        <v>8</v>
      </c>
      <c r="F858" s="368" t="s">
        <v>7826</v>
      </c>
      <c r="G858" s="369">
        <f>SUM(G850:G857)</f>
        <v>925</v>
      </c>
      <c r="H858" s="370"/>
      <c r="I858" s="371"/>
      <c r="J858" s="371"/>
      <c r="K858" s="372"/>
      <c r="L858"/>
      <c r="M858"/>
      <c r="N858"/>
      <c r="O858"/>
      <c r="P858"/>
      <c r="Q858"/>
      <c r="R858"/>
      <c r="S858"/>
      <c r="T858"/>
      <c r="U858"/>
    </row>
    <row r="859" spans="1:21" s="7" customFormat="1" ht="30.75" customHeight="1" x14ac:dyDescent="0.25">
      <c r="A859"/>
      <c r="B859"/>
      <c r="D859" s="8"/>
      <c r="E859" s="186"/>
      <c r="F859" s="171"/>
      <c r="G859" s="167"/>
      <c r="K859" s="186"/>
      <c r="L859"/>
      <c r="M859"/>
      <c r="N859"/>
      <c r="O859"/>
      <c r="P859"/>
      <c r="Q859"/>
      <c r="R859"/>
      <c r="S859"/>
      <c r="T859"/>
      <c r="U859"/>
    </row>
  </sheetData>
  <autoFilter ref="C23:K858" xr:uid="{00000000-0009-0000-0000-000002000000}"/>
  <mergeCells count="16">
    <mergeCell ref="C19:F19"/>
    <mergeCell ref="C21:K21"/>
    <mergeCell ref="C652:K652"/>
    <mergeCell ref="C18:F18"/>
    <mergeCell ref="B5:K5"/>
    <mergeCell ref="B6:K6"/>
    <mergeCell ref="B7:K7"/>
    <mergeCell ref="B8:K8"/>
    <mergeCell ref="B9:K9"/>
    <mergeCell ref="C17:F17"/>
    <mergeCell ref="C11:F11"/>
    <mergeCell ref="C12:F12"/>
    <mergeCell ref="C13:F13"/>
    <mergeCell ref="C14:F14"/>
    <mergeCell ref="C15:F15"/>
    <mergeCell ref="C16:F16"/>
  </mergeCells>
  <conditionalFormatting sqref="G12:G14">
    <cfRule type="duplicateValues" dxfId="1296" priority="601"/>
  </conditionalFormatting>
  <conditionalFormatting sqref="H1:H6 H20 H10:H15 H22">
    <cfRule type="duplicateValues" dxfId="1295" priority="600"/>
  </conditionalFormatting>
  <conditionalFormatting sqref="G7">
    <cfRule type="duplicateValues" dxfId="1294" priority="374"/>
  </conditionalFormatting>
  <conditionalFormatting sqref="H7">
    <cfRule type="duplicateValues" dxfId="1293" priority="373"/>
  </conditionalFormatting>
  <conditionalFormatting sqref="H859:H1048576 H1:H6 H20 H10:H15 H22">
    <cfRule type="duplicateValues" dxfId="1292" priority="611"/>
  </conditionalFormatting>
  <conditionalFormatting sqref="D32">
    <cfRule type="duplicateValues" dxfId="1291" priority="297"/>
  </conditionalFormatting>
  <conditionalFormatting sqref="D32">
    <cfRule type="duplicateValues" dxfId="1290" priority="298"/>
    <cfRule type="duplicateValues" dxfId="1289" priority="299"/>
  </conditionalFormatting>
  <conditionalFormatting sqref="D44">
    <cfRule type="duplicateValues" dxfId="1288" priority="294"/>
  </conditionalFormatting>
  <conditionalFormatting sqref="D44">
    <cfRule type="duplicateValues" dxfId="1287" priority="295"/>
    <cfRule type="duplicateValues" dxfId="1286" priority="296"/>
  </conditionalFormatting>
  <conditionalFormatting sqref="D68">
    <cfRule type="duplicateValues" dxfId="1285" priority="291"/>
  </conditionalFormatting>
  <conditionalFormatting sqref="D68">
    <cfRule type="duplicateValues" dxfId="1284" priority="292"/>
    <cfRule type="duplicateValues" dxfId="1283" priority="293"/>
  </conditionalFormatting>
  <conditionalFormatting sqref="D78">
    <cfRule type="duplicateValues" dxfId="1282" priority="288"/>
  </conditionalFormatting>
  <conditionalFormatting sqref="D78">
    <cfRule type="duplicateValues" dxfId="1281" priority="289"/>
    <cfRule type="duplicateValues" dxfId="1280" priority="290"/>
  </conditionalFormatting>
  <conditionalFormatting sqref="D88">
    <cfRule type="duplicateValues" dxfId="1279" priority="285"/>
  </conditionalFormatting>
  <conditionalFormatting sqref="D88">
    <cfRule type="duplicateValues" dxfId="1278" priority="286"/>
    <cfRule type="duplicateValues" dxfId="1277" priority="287"/>
  </conditionalFormatting>
  <conditionalFormatting sqref="D119">
    <cfRule type="duplicateValues" dxfId="1276" priority="282"/>
  </conditionalFormatting>
  <conditionalFormatting sqref="D119">
    <cfRule type="duplicateValues" dxfId="1275" priority="283"/>
    <cfRule type="duplicateValues" dxfId="1274" priority="284"/>
  </conditionalFormatting>
  <conditionalFormatting sqref="D134">
    <cfRule type="duplicateValues" dxfId="1273" priority="279"/>
  </conditionalFormatting>
  <conditionalFormatting sqref="D134">
    <cfRule type="duplicateValues" dxfId="1272" priority="280"/>
    <cfRule type="duplicateValues" dxfId="1271" priority="281"/>
  </conditionalFormatting>
  <conditionalFormatting sqref="D152">
    <cfRule type="duplicateValues" dxfId="1270" priority="276"/>
  </conditionalFormatting>
  <conditionalFormatting sqref="D152">
    <cfRule type="duplicateValues" dxfId="1269" priority="277"/>
    <cfRule type="duplicateValues" dxfId="1268" priority="278"/>
  </conditionalFormatting>
  <conditionalFormatting sqref="D169">
    <cfRule type="duplicateValues" dxfId="1267" priority="273"/>
  </conditionalFormatting>
  <conditionalFormatting sqref="D169">
    <cfRule type="duplicateValues" dxfId="1266" priority="274"/>
    <cfRule type="duplicateValues" dxfId="1265" priority="275"/>
  </conditionalFormatting>
  <conditionalFormatting sqref="D186">
    <cfRule type="duplicateValues" dxfId="1264" priority="270"/>
  </conditionalFormatting>
  <conditionalFormatting sqref="D186">
    <cfRule type="duplicateValues" dxfId="1263" priority="271"/>
    <cfRule type="duplicateValues" dxfId="1262" priority="272"/>
  </conditionalFormatting>
  <conditionalFormatting sqref="D219">
    <cfRule type="duplicateValues" dxfId="1261" priority="267"/>
  </conditionalFormatting>
  <conditionalFormatting sqref="D219">
    <cfRule type="duplicateValues" dxfId="1260" priority="268"/>
    <cfRule type="duplicateValues" dxfId="1259" priority="269"/>
  </conditionalFormatting>
  <conditionalFormatting sqref="D235">
    <cfRule type="duplicateValues" dxfId="1258" priority="264"/>
  </conditionalFormatting>
  <conditionalFormatting sqref="D235">
    <cfRule type="duplicateValues" dxfId="1257" priority="265"/>
    <cfRule type="duplicateValues" dxfId="1256" priority="266"/>
  </conditionalFormatting>
  <conditionalFormatting sqref="D246">
    <cfRule type="duplicateValues" dxfId="1255" priority="261"/>
  </conditionalFormatting>
  <conditionalFormatting sqref="D246">
    <cfRule type="duplicateValues" dxfId="1254" priority="262"/>
    <cfRule type="duplicateValues" dxfId="1253" priority="263"/>
  </conditionalFormatting>
  <conditionalFormatting sqref="D261">
    <cfRule type="duplicateValues" dxfId="1252" priority="258"/>
  </conditionalFormatting>
  <conditionalFormatting sqref="D261">
    <cfRule type="duplicateValues" dxfId="1251" priority="259"/>
    <cfRule type="duplicateValues" dxfId="1250" priority="260"/>
  </conditionalFormatting>
  <conditionalFormatting sqref="D276">
    <cfRule type="duplicateValues" dxfId="1249" priority="255"/>
  </conditionalFormatting>
  <conditionalFormatting sqref="D276">
    <cfRule type="duplicateValues" dxfId="1248" priority="256"/>
    <cfRule type="duplicateValues" dxfId="1247" priority="257"/>
  </conditionalFormatting>
  <conditionalFormatting sqref="D288">
    <cfRule type="duplicateValues" dxfId="1246" priority="252"/>
  </conditionalFormatting>
  <conditionalFormatting sqref="D288">
    <cfRule type="duplicateValues" dxfId="1245" priority="253"/>
    <cfRule type="duplicateValues" dxfId="1244" priority="254"/>
  </conditionalFormatting>
  <conditionalFormatting sqref="D297">
    <cfRule type="duplicateValues" dxfId="1243" priority="249"/>
  </conditionalFormatting>
  <conditionalFormatting sqref="D297">
    <cfRule type="duplicateValues" dxfId="1242" priority="250"/>
    <cfRule type="duplicateValues" dxfId="1241" priority="251"/>
  </conditionalFormatting>
  <conditionalFormatting sqref="D308">
    <cfRule type="duplicateValues" dxfId="1240" priority="246"/>
  </conditionalFormatting>
  <conditionalFormatting sqref="D308">
    <cfRule type="duplicateValues" dxfId="1239" priority="247"/>
    <cfRule type="duplicateValues" dxfId="1238" priority="248"/>
  </conditionalFormatting>
  <conditionalFormatting sqref="D321">
    <cfRule type="duplicateValues" dxfId="1237" priority="243"/>
  </conditionalFormatting>
  <conditionalFormatting sqref="D321">
    <cfRule type="duplicateValues" dxfId="1236" priority="244"/>
    <cfRule type="duplicateValues" dxfId="1235" priority="245"/>
  </conditionalFormatting>
  <conditionalFormatting sqref="D333">
    <cfRule type="duplicateValues" dxfId="1234" priority="240"/>
  </conditionalFormatting>
  <conditionalFormatting sqref="D333">
    <cfRule type="duplicateValues" dxfId="1233" priority="241"/>
    <cfRule type="duplicateValues" dxfId="1232" priority="242"/>
  </conditionalFormatting>
  <conditionalFormatting sqref="D346">
    <cfRule type="duplicateValues" dxfId="1231" priority="237"/>
  </conditionalFormatting>
  <conditionalFormatting sqref="D346">
    <cfRule type="duplicateValues" dxfId="1230" priority="238"/>
    <cfRule type="duplicateValues" dxfId="1229" priority="239"/>
  </conditionalFormatting>
  <conditionalFormatting sqref="D357">
    <cfRule type="duplicateValues" dxfId="1228" priority="234"/>
  </conditionalFormatting>
  <conditionalFormatting sqref="D357">
    <cfRule type="duplicateValues" dxfId="1227" priority="235"/>
    <cfRule type="duplicateValues" dxfId="1226" priority="236"/>
  </conditionalFormatting>
  <conditionalFormatting sqref="D367">
    <cfRule type="duplicateValues" dxfId="1225" priority="231"/>
  </conditionalFormatting>
  <conditionalFormatting sqref="D367">
    <cfRule type="duplicateValues" dxfId="1224" priority="232"/>
    <cfRule type="duplicateValues" dxfId="1223" priority="233"/>
  </conditionalFormatting>
  <conditionalFormatting sqref="D378">
    <cfRule type="duplicateValues" dxfId="1222" priority="228"/>
  </conditionalFormatting>
  <conditionalFormatting sqref="D378">
    <cfRule type="duplicateValues" dxfId="1221" priority="229"/>
    <cfRule type="duplicateValues" dxfId="1220" priority="230"/>
  </conditionalFormatting>
  <conditionalFormatting sqref="D388">
    <cfRule type="duplicateValues" dxfId="1219" priority="225"/>
  </conditionalFormatting>
  <conditionalFormatting sqref="D388">
    <cfRule type="duplicateValues" dxfId="1218" priority="226"/>
    <cfRule type="duplicateValues" dxfId="1217" priority="227"/>
  </conditionalFormatting>
  <conditionalFormatting sqref="D398">
    <cfRule type="duplicateValues" dxfId="1216" priority="222"/>
  </conditionalFormatting>
  <conditionalFormatting sqref="D398">
    <cfRule type="duplicateValues" dxfId="1215" priority="223"/>
    <cfRule type="duplicateValues" dxfId="1214" priority="224"/>
  </conditionalFormatting>
  <conditionalFormatting sqref="D406">
    <cfRule type="duplicateValues" dxfId="1213" priority="219"/>
  </conditionalFormatting>
  <conditionalFormatting sqref="D406">
    <cfRule type="duplicateValues" dxfId="1212" priority="220"/>
    <cfRule type="duplicateValues" dxfId="1211" priority="221"/>
  </conditionalFormatting>
  <conditionalFormatting sqref="D413">
    <cfRule type="duplicateValues" dxfId="1210" priority="216"/>
  </conditionalFormatting>
  <conditionalFormatting sqref="D413">
    <cfRule type="duplicateValues" dxfId="1209" priority="217"/>
    <cfRule type="duplicateValues" dxfId="1208" priority="218"/>
  </conditionalFormatting>
  <conditionalFormatting sqref="D425">
    <cfRule type="duplicateValues" dxfId="1207" priority="213"/>
  </conditionalFormatting>
  <conditionalFormatting sqref="D425">
    <cfRule type="duplicateValues" dxfId="1206" priority="214"/>
    <cfRule type="duplicateValues" dxfId="1205" priority="215"/>
  </conditionalFormatting>
  <conditionalFormatting sqref="D436">
    <cfRule type="duplicateValues" dxfId="1204" priority="210"/>
  </conditionalFormatting>
  <conditionalFormatting sqref="D436">
    <cfRule type="duplicateValues" dxfId="1203" priority="211"/>
    <cfRule type="duplicateValues" dxfId="1202" priority="212"/>
  </conditionalFormatting>
  <conditionalFormatting sqref="D447">
    <cfRule type="duplicateValues" dxfId="1201" priority="207"/>
  </conditionalFormatting>
  <conditionalFormatting sqref="D447">
    <cfRule type="duplicateValues" dxfId="1200" priority="208"/>
    <cfRule type="duplicateValues" dxfId="1199" priority="209"/>
  </conditionalFormatting>
  <conditionalFormatting sqref="D461">
    <cfRule type="duplicateValues" dxfId="1198" priority="204"/>
  </conditionalFormatting>
  <conditionalFormatting sqref="D461">
    <cfRule type="duplicateValues" dxfId="1197" priority="205"/>
    <cfRule type="duplicateValues" dxfId="1196" priority="206"/>
  </conditionalFormatting>
  <conditionalFormatting sqref="D474">
    <cfRule type="duplicateValues" dxfId="1195" priority="201"/>
  </conditionalFormatting>
  <conditionalFormatting sqref="D474">
    <cfRule type="duplicateValues" dxfId="1194" priority="202"/>
    <cfRule type="duplicateValues" dxfId="1193" priority="203"/>
  </conditionalFormatting>
  <conditionalFormatting sqref="D494">
    <cfRule type="duplicateValues" dxfId="1192" priority="198"/>
  </conditionalFormatting>
  <conditionalFormatting sqref="D494">
    <cfRule type="duplicateValues" dxfId="1191" priority="199"/>
    <cfRule type="duplicateValues" dxfId="1190" priority="200"/>
  </conditionalFormatting>
  <conditionalFormatting sqref="D520">
    <cfRule type="duplicateValues" dxfId="1189" priority="195"/>
  </conditionalFormatting>
  <conditionalFormatting sqref="D520">
    <cfRule type="duplicateValues" dxfId="1188" priority="196"/>
    <cfRule type="duplicateValues" dxfId="1187" priority="197"/>
  </conditionalFormatting>
  <conditionalFormatting sqref="D533">
    <cfRule type="duplicateValues" dxfId="1186" priority="192"/>
  </conditionalFormatting>
  <conditionalFormatting sqref="D533">
    <cfRule type="duplicateValues" dxfId="1185" priority="193"/>
    <cfRule type="duplicateValues" dxfId="1184" priority="194"/>
  </conditionalFormatting>
  <conditionalFormatting sqref="D561">
    <cfRule type="duplicateValues" dxfId="1183" priority="189"/>
  </conditionalFormatting>
  <conditionalFormatting sqref="D561">
    <cfRule type="duplicateValues" dxfId="1182" priority="190"/>
    <cfRule type="duplicateValues" dxfId="1181" priority="191"/>
  </conditionalFormatting>
  <conditionalFormatting sqref="D574">
    <cfRule type="duplicateValues" dxfId="1180" priority="186"/>
  </conditionalFormatting>
  <conditionalFormatting sqref="D574">
    <cfRule type="duplicateValues" dxfId="1179" priority="187"/>
    <cfRule type="duplicateValues" dxfId="1178" priority="188"/>
  </conditionalFormatting>
  <conditionalFormatting sqref="D591">
    <cfRule type="duplicateValues" dxfId="1177" priority="183"/>
  </conditionalFormatting>
  <conditionalFormatting sqref="D591">
    <cfRule type="duplicateValues" dxfId="1176" priority="184"/>
    <cfRule type="duplicateValues" dxfId="1175" priority="185"/>
  </conditionalFormatting>
  <conditionalFormatting sqref="D622">
    <cfRule type="duplicateValues" dxfId="1174" priority="180"/>
  </conditionalFormatting>
  <conditionalFormatting sqref="D622">
    <cfRule type="duplicateValues" dxfId="1173" priority="181"/>
    <cfRule type="duplicateValues" dxfId="1172" priority="182"/>
  </conditionalFormatting>
  <conditionalFormatting sqref="D649">
    <cfRule type="duplicateValues" dxfId="1171" priority="177"/>
  </conditionalFormatting>
  <conditionalFormatting sqref="D649">
    <cfRule type="duplicateValues" dxfId="1170" priority="178"/>
    <cfRule type="duplicateValues" dxfId="1169" priority="179"/>
  </conditionalFormatting>
  <conditionalFormatting sqref="E451">
    <cfRule type="duplicateValues" dxfId="1168" priority="173"/>
  </conditionalFormatting>
  <conditionalFormatting sqref="E451">
    <cfRule type="duplicateValues" dxfId="1167" priority="172"/>
  </conditionalFormatting>
  <conditionalFormatting sqref="E451">
    <cfRule type="duplicateValues" dxfId="1166" priority="171"/>
  </conditionalFormatting>
  <conditionalFormatting sqref="G11">
    <cfRule type="duplicateValues" dxfId="1165" priority="165"/>
  </conditionalFormatting>
  <conditionalFormatting sqref="G11">
    <cfRule type="duplicateValues" dxfId="1164" priority="166"/>
  </conditionalFormatting>
  <conditionalFormatting sqref="G15">
    <cfRule type="duplicateValues" dxfId="1163" priority="163"/>
  </conditionalFormatting>
  <conditionalFormatting sqref="G15">
    <cfRule type="duplicateValues" dxfId="1162" priority="164"/>
  </conditionalFormatting>
  <conditionalFormatting sqref="G16:G17">
    <cfRule type="duplicateValues" dxfId="1161" priority="161"/>
  </conditionalFormatting>
  <conditionalFormatting sqref="G16:G17">
    <cfRule type="duplicateValues" dxfId="1160" priority="162"/>
  </conditionalFormatting>
  <conditionalFormatting sqref="G1:G6 G20 G18 G10 G22">
    <cfRule type="duplicateValues" dxfId="1159" priority="668"/>
  </conditionalFormatting>
  <conditionalFormatting sqref="G859:G1048576 G1:G6 G10 G12:G14 G20 G18 G22">
    <cfRule type="duplicateValues" dxfId="1158" priority="677"/>
  </conditionalFormatting>
  <conditionalFormatting sqref="G19">
    <cfRule type="duplicateValues" dxfId="1157" priority="159"/>
  </conditionalFormatting>
  <conditionalFormatting sqref="G19">
    <cfRule type="duplicateValues" dxfId="1156" priority="160"/>
  </conditionalFormatting>
  <conditionalFormatting sqref="G8">
    <cfRule type="duplicateValues" dxfId="1155" priority="13"/>
  </conditionalFormatting>
  <conditionalFormatting sqref="I8">
    <cfRule type="duplicateValues" dxfId="1154" priority="14"/>
  </conditionalFormatting>
  <conditionalFormatting sqref="H8">
    <cfRule type="duplicateValues" dxfId="1153" priority="15"/>
  </conditionalFormatting>
  <conditionalFormatting sqref="G9">
    <cfRule type="duplicateValues" dxfId="1152" priority="10"/>
  </conditionalFormatting>
  <conditionalFormatting sqref="H9">
    <cfRule type="duplicateValues" dxfId="1151" priority="9"/>
  </conditionalFormatting>
  <conditionalFormatting sqref="E24:E31">
    <cfRule type="duplicateValues" dxfId="1150" priority="8"/>
  </conditionalFormatting>
  <conditionalFormatting sqref="E48:E67">
    <cfRule type="duplicateValues" dxfId="1149" priority="7"/>
  </conditionalFormatting>
  <conditionalFormatting sqref="E656:E659">
    <cfRule type="duplicateValues" dxfId="1148" priority="6"/>
  </conditionalFormatting>
  <conditionalFormatting sqref="E682:E685">
    <cfRule type="duplicateValues" dxfId="1147" priority="5"/>
  </conditionalFormatting>
  <conditionalFormatting sqref="E723:E725">
    <cfRule type="duplicateValues" dxfId="1146" priority="4"/>
  </conditionalFormatting>
  <conditionalFormatting sqref="E771:E782">
    <cfRule type="duplicateValues" dxfId="1145" priority="3"/>
  </conditionalFormatting>
  <conditionalFormatting sqref="E787:E793">
    <cfRule type="duplicateValues" dxfId="1144" priority="2"/>
  </conditionalFormatting>
  <conditionalFormatting sqref="E812:E830">
    <cfRule type="duplicateValues" dxfId="1143" priority="1"/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AA289"/>
  <sheetViews>
    <sheetView showGridLines="0" topLeftCell="A31" workbookViewId="0">
      <selection activeCell="C78" sqref="C78:K85"/>
    </sheetView>
  </sheetViews>
  <sheetFormatPr baseColWidth="10" defaultColWidth="9.140625" defaultRowHeight="15" x14ac:dyDescent="0.25"/>
  <cols>
    <col min="1" max="1" width="11" style="224" customWidth="1"/>
    <col min="2" max="2" width="9.140625" style="224" customWidth="1"/>
    <col min="3" max="3" width="14.28515625" style="224" customWidth="1"/>
    <col min="4" max="4" width="11.5703125" style="224" customWidth="1"/>
    <col min="5" max="5" width="11" style="224" customWidth="1"/>
    <col min="6" max="6" width="39.85546875" style="32" customWidth="1"/>
    <col min="7" max="7" width="11.85546875" style="224" customWidth="1"/>
    <col min="8" max="8" width="23.85546875" style="32" customWidth="1"/>
    <col min="9" max="9" width="17.7109375" style="32" customWidth="1"/>
    <col min="10" max="10" width="11.85546875" style="282" customWidth="1"/>
    <col min="11" max="11" width="11.42578125" style="282" customWidth="1"/>
    <col min="12" max="16384" width="9.140625" style="224"/>
  </cols>
  <sheetData>
    <row r="1" spans="1:21" s="182" customFormat="1" x14ac:dyDescent="0.25">
      <c r="A1" s="224"/>
      <c r="F1" s="28"/>
      <c r="H1" s="28"/>
      <c r="I1" s="28"/>
      <c r="J1" s="263"/>
      <c r="K1" s="263"/>
      <c r="L1" s="224"/>
      <c r="M1" s="224"/>
      <c r="N1" s="224"/>
      <c r="O1" s="224"/>
      <c r="P1" s="224"/>
      <c r="Q1" s="224"/>
      <c r="R1" s="224"/>
      <c r="S1" s="224"/>
      <c r="T1" s="224"/>
      <c r="U1" s="224"/>
    </row>
    <row r="2" spans="1:21" s="182" customFormat="1" x14ac:dyDescent="0.25">
      <c r="A2" s="224"/>
      <c r="F2" s="28"/>
      <c r="H2" s="28"/>
      <c r="I2" s="28"/>
      <c r="J2" s="263"/>
      <c r="K2" s="263"/>
      <c r="L2" s="224"/>
      <c r="M2" s="224"/>
      <c r="N2" s="224"/>
      <c r="O2" s="224"/>
      <c r="P2" s="224"/>
      <c r="Q2" s="224"/>
      <c r="R2" s="224"/>
      <c r="S2" s="224"/>
      <c r="T2" s="224"/>
      <c r="U2" s="224"/>
    </row>
    <row r="3" spans="1:21" s="182" customFormat="1" x14ac:dyDescent="0.25">
      <c r="A3" s="224"/>
      <c r="F3" s="28"/>
      <c r="H3" s="28"/>
      <c r="I3" s="28"/>
      <c r="J3" s="263"/>
      <c r="K3" s="263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s="182" customFormat="1" x14ac:dyDescent="0.25">
      <c r="A4" s="224"/>
      <c r="F4" s="28"/>
      <c r="H4" s="28"/>
      <c r="I4" s="28"/>
      <c r="J4" s="263"/>
      <c r="K4" s="263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s="182" customFormat="1" x14ac:dyDescent="0.25">
      <c r="A5" s="224"/>
      <c r="B5" s="759" t="s">
        <v>7822</v>
      </c>
      <c r="C5" s="759"/>
      <c r="D5" s="759"/>
      <c r="E5" s="759"/>
      <c r="F5" s="759"/>
      <c r="G5" s="759"/>
      <c r="H5" s="759"/>
      <c r="I5" s="759"/>
      <c r="J5" s="759"/>
      <c r="K5" s="759"/>
      <c r="L5" s="224"/>
      <c r="M5" s="224"/>
      <c r="N5" s="224"/>
      <c r="O5" s="224"/>
      <c r="P5" s="224"/>
      <c r="Q5" s="224"/>
      <c r="R5" s="224"/>
      <c r="S5" s="224"/>
      <c r="T5" s="224"/>
      <c r="U5" s="224"/>
    </row>
    <row r="6" spans="1:21" s="182" customFormat="1" x14ac:dyDescent="0.25">
      <c r="A6" s="224"/>
      <c r="B6" s="760" t="s">
        <v>7823</v>
      </c>
      <c r="C6" s="760"/>
      <c r="D6" s="760"/>
      <c r="E6" s="760"/>
      <c r="F6" s="760"/>
      <c r="G6" s="760"/>
      <c r="H6" s="760"/>
      <c r="I6" s="760"/>
      <c r="J6" s="760"/>
      <c r="K6" s="760"/>
      <c r="L6" s="224"/>
      <c r="M6" s="224"/>
      <c r="N6" s="224"/>
      <c r="O6" s="224"/>
      <c r="P6" s="224"/>
      <c r="Q6" s="224"/>
      <c r="R6" s="224"/>
      <c r="S6" s="224"/>
      <c r="T6" s="224"/>
      <c r="U6" s="224"/>
    </row>
    <row r="7" spans="1:21" s="182" customFormat="1" ht="12.75" customHeight="1" x14ac:dyDescent="0.25">
      <c r="A7" s="224"/>
      <c r="B7" s="761" t="s">
        <v>8006</v>
      </c>
      <c r="C7" s="761"/>
      <c r="D7" s="761"/>
      <c r="E7" s="761"/>
      <c r="F7" s="761"/>
      <c r="G7" s="761"/>
      <c r="H7" s="761"/>
      <c r="I7" s="761"/>
      <c r="J7" s="761"/>
      <c r="K7" s="761"/>
      <c r="L7" s="224"/>
      <c r="M7" s="224"/>
      <c r="N7" s="224"/>
      <c r="O7" s="224"/>
      <c r="P7" s="224"/>
      <c r="Q7" s="224"/>
      <c r="R7" s="224"/>
      <c r="S7" s="224"/>
      <c r="T7" s="224"/>
      <c r="U7" s="224"/>
    </row>
    <row r="8" spans="1:21" s="182" customFormat="1" ht="21" x14ac:dyDescent="0.35">
      <c r="A8" s="224"/>
      <c r="B8" s="720" t="s">
        <v>8008</v>
      </c>
      <c r="C8" s="720"/>
      <c r="D8" s="720"/>
      <c r="E8" s="720"/>
      <c r="F8" s="720"/>
      <c r="G8" s="720"/>
      <c r="H8" s="720"/>
      <c r="I8" s="720"/>
      <c r="J8" s="720"/>
      <c r="K8" s="720"/>
      <c r="L8" s="224"/>
      <c r="M8" s="224"/>
      <c r="N8" s="224"/>
      <c r="O8" s="224"/>
      <c r="P8" s="224"/>
      <c r="Q8" s="224"/>
      <c r="R8" s="224"/>
      <c r="S8" s="224"/>
      <c r="T8" s="224"/>
      <c r="U8" s="224"/>
    </row>
    <row r="9" spans="1:21" s="182" customFormat="1" ht="18.75" x14ac:dyDescent="0.3">
      <c r="A9" s="224"/>
      <c r="B9" s="762" t="s">
        <v>8009</v>
      </c>
      <c r="C9" s="762"/>
      <c r="D9" s="762"/>
      <c r="E9" s="762"/>
      <c r="F9" s="762"/>
      <c r="G9" s="762"/>
      <c r="H9" s="762"/>
      <c r="I9" s="762"/>
      <c r="J9" s="762"/>
      <c r="K9" s="762"/>
      <c r="L9" s="224"/>
      <c r="M9" s="224"/>
      <c r="N9" s="224"/>
      <c r="O9" s="224"/>
      <c r="P9" s="224"/>
      <c r="Q9" s="224"/>
      <c r="R9" s="224"/>
      <c r="S9" s="224"/>
      <c r="T9" s="224"/>
      <c r="U9" s="224"/>
    </row>
    <row r="10" spans="1:21" s="182" customFormat="1" ht="21.75" thickBot="1" x14ac:dyDescent="0.4">
      <c r="A10" s="224"/>
      <c r="B10" s="252"/>
      <c r="C10" s="252"/>
      <c r="D10" s="252"/>
      <c r="E10" s="252"/>
      <c r="F10" s="30"/>
      <c r="G10" s="252"/>
      <c r="H10" s="30"/>
      <c r="I10" s="30"/>
      <c r="J10" s="264"/>
      <c r="K10" s="264"/>
      <c r="L10" s="224"/>
      <c r="M10" s="224"/>
      <c r="N10" s="224"/>
      <c r="O10" s="224"/>
      <c r="P10" s="224"/>
      <c r="Q10" s="224"/>
      <c r="R10" s="224"/>
      <c r="S10" s="224"/>
      <c r="T10" s="224"/>
      <c r="U10" s="224"/>
    </row>
    <row r="11" spans="1:21" s="182" customFormat="1" ht="21.75" thickBot="1" x14ac:dyDescent="0.4">
      <c r="A11" s="224"/>
      <c r="B11" s="252"/>
      <c r="C11" s="741" t="s">
        <v>7959</v>
      </c>
      <c r="D11" s="742"/>
      <c r="E11" s="742"/>
      <c r="F11" s="743"/>
      <c r="G11" s="407">
        <f>+G12+G13</f>
        <v>23</v>
      </c>
      <c r="H11" s="30"/>
      <c r="I11" s="30"/>
      <c r="J11" s="264"/>
      <c r="K11" s="264"/>
      <c r="L11" s="224"/>
      <c r="M11" s="224"/>
      <c r="N11" s="224"/>
      <c r="O11" s="224"/>
      <c r="P11" s="224"/>
      <c r="Q11" s="224"/>
      <c r="R11" s="224"/>
      <c r="S11" s="224"/>
      <c r="T11" s="224"/>
      <c r="U11" s="224"/>
    </row>
    <row r="12" spans="1:21" s="182" customFormat="1" ht="17.25" customHeight="1" thickBot="1" x14ac:dyDescent="0.4">
      <c r="A12" s="224"/>
      <c r="B12" s="224"/>
      <c r="C12" s="756" t="s">
        <v>7971</v>
      </c>
      <c r="D12" s="757"/>
      <c r="E12" s="757"/>
      <c r="F12" s="758"/>
      <c r="G12" s="408">
        <f>COUNTA(E36,E51,E66,E74,E85,E97,E117,E137,E145,E159,E171,E183,E193,E211,E225)</f>
        <v>15</v>
      </c>
      <c r="H12" s="30"/>
      <c r="I12" s="30"/>
      <c r="J12" s="264"/>
      <c r="K12" s="264"/>
      <c r="L12" s="224"/>
      <c r="M12" s="224"/>
      <c r="N12" s="224"/>
      <c r="O12" s="224"/>
      <c r="P12" s="224"/>
      <c r="Q12" s="224"/>
      <c r="R12" s="224"/>
      <c r="S12" s="224"/>
      <c r="T12" s="224"/>
      <c r="U12" s="224"/>
    </row>
    <row r="13" spans="1:21" s="182" customFormat="1" ht="17.25" customHeight="1" thickBot="1" x14ac:dyDescent="0.4">
      <c r="A13" s="224"/>
      <c r="B13" s="224"/>
      <c r="C13" s="756" t="s">
        <v>7970</v>
      </c>
      <c r="D13" s="757"/>
      <c r="E13" s="757"/>
      <c r="F13" s="758"/>
      <c r="G13" s="408">
        <f>+COUNTA(E237,E243,E252,E259,E264,E271,E281,E288)</f>
        <v>8</v>
      </c>
      <c r="H13" s="30"/>
      <c r="I13" s="30"/>
      <c r="J13" s="264"/>
      <c r="K13" s="264"/>
      <c r="L13" s="224"/>
      <c r="M13" s="224"/>
      <c r="N13" s="224"/>
      <c r="O13" s="224"/>
      <c r="P13" s="224"/>
      <c r="Q13" s="224"/>
      <c r="R13" s="224"/>
      <c r="S13" s="224"/>
      <c r="T13" s="224"/>
      <c r="U13" s="224"/>
    </row>
    <row r="14" spans="1:21" s="182" customFormat="1" ht="17.25" customHeight="1" thickBot="1" x14ac:dyDescent="0.4">
      <c r="A14" s="224"/>
      <c r="B14" s="224"/>
      <c r="C14" s="744" t="s">
        <v>7972</v>
      </c>
      <c r="D14" s="745"/>
      <c r="E14" s="745"/>
      <c r="F14" s="746"/>
      <c r="G14" s="409">
        <f>+G15+G16</f>
        <v>174</v>
      </c>
      <c r="H14" s="30"/>
      <c r="I14" s="30"/>
      <c r="J14" s="264"/>
      <c r="K14" s="264"/>
      <c r="L14" s="224"/>
      <c r="M14" s="224"/>
      <c r="N14" s="224"/>
      <c r="O14" s="224"/>
      <c r="P14" s="224"/>
      <c r="Q14" s="224"/>
      <c r="R14" s="224"/>
      <c r="S14" s="224"/>
      <c r="T14" s="224"/>
      <c r="U14" s="224"/>
    </row>
    <row r="15" spans="1:21" s="182" customFormat="1" ht="17.25" customHeight="1" thickBot="1" x14ac:dyDescent="0.4">
      <c r="A15" s="224"/>
      <c r="B15" s="224"/>
      <c r="C15" s="756" t="s">
        <v>7966</v>
      </c>
      <c r="D15" s="757"/>
      <c r="E15" s="757"/>
      <c r="F15" s="758"/>
      <c r="G15" s="408">
        <f>E36+E51+E66+E74+E85+E97+E117+E137+E145+E159+E171+E183+E193+E211+E225</f>
        <v>145</v>
      </c>
      <c r="H15" s="32"/>
      <c r="I15" s="32"/>
      <c r="J15" s="264"/>
      <c r="K15" s="264"/>
      <c r="L15" s="224"/>
      <c r="M15" s="224"/>
      <c r="N15" s="224"/>
      <c r="O15" s="224"/>
      <c r="P15" s="224"/>
      <c r="Q15" s="224"/>
      <c r="R15" s="224"/>
      <c r="S15" s="224"/>
      <c r="T15" s="224"/>
      <c r="U15" s="224"/>
    </row>
    <row r="16" spans="1:21" s="182" customFormat="1" ht="17.25" customHeight="1" thickBot="1" x14ac:dyDescent="0.4">
      <c r="A16" s="224"/>
      <c r="B16" s="224"/>
      <c r="C16" s="747" t="s">
        <v>7967</v>
      </c>
      <c r="D16" s="748"/>
      <c r="E16" s="748"/>
      <c r="F16" s="749"/>
      <c r="G16" s="410">
        <f>+E237+E243+E252+E259+E264+E271+E281+E288</f>
        <v>29</v>
      </c>
      <c r="H16" s="32"/>
      <c r="I16" s="32"/>
      <c r="J16" s="264"/>
      <c r="K16" s="264"/>
      <c r="L16" s="224"/>
      <c r="M16" s="224"/>
      <c r="N16" s="224"/>
      <c r="O16" s="224"/>
      <c r="P16" s="224"/>
      <c r="Q16" s="224"/>
      <c r="R16" s="224"/>
      <c r="S16" s="224"/>
      <c r="T16" s="224"/>
      <c r="U16" s="224"/>
    </row>
    <row r="17" spans="1:26" s="182" customFormat="1" ht="17.25" customHeight="1" thickBot="1" x14ac:dyDescent="0.4">
      <c r="A17" s="224"/>
      <c r="B17" s="224"/>
      <c r="C17" s="750" t="s">
        <v>7824</v>
      </c>
      <c r="D17" s="751"/>
      <c r="E17" s="751"/>
      <c r="F17" s="752"/>
      <c r="G17" s="411">
        <f>+G18+G19</f>
        <v>124942</v>
      </c>
      <c r="H17" s="32"/>
      <c r="I17" s="32"/>
      <c r="J17" s="264"/>
      <c r="K17" s="264"/>
      <c r="L17" s="224"/>
      <c r="M17" s="224"/>
      <c r="N17" s="224"/>
      <c r="O17" s="224"/>
      <c r="P17" s="224"/>
      <c r="Q17" s="224"/>
      <c r="R17" s="224"/>
      <c r="S17" s="224"/>
      <c r="T17" s="224"/>
      <c r="U17" s="224"/>
    </row>
    <row r="18" spans="1:26" s="182" customFormat="1" ht="17.25" customHeight="1" thickBot="1" x14ac:dyDescent="0.4">
      <c r="A18" s="224"/>
      <c r="B18" s="224"/>
      <c r="C18" s="753" t="s">
        <v>7969</v>
      </c>
      <c r="D18" s="754"/>
      <c r="E18" s="754"/>
      <c r="F18" s="755"/>
      <c r="G18" s="412">
        <f>G36+G51+G66+G74+G85+G97+G117+G137+G145+G159+G171+G183+G193+G211+G225</f>
        <v>100041</v>
      </c>
      <c r="H18" s="32"/>
      <c r="I18" s="32"/>
      <c r="J18" s="264"/>
      <c r="K18" s="26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6" s="182" customFormat="1" ht="16.5" thickBot="1" x14ac:dyDescent="0.3">
      <c r="A19" s="224"/>
      <c r="B19" s="224"/>
      <c r="C19" s="753" t="s">
        <v>7968</v>
      </c>
      <c r="D19" s="754"/>
      <c r="E19" s="754"/>
      <c r="F19" s="755"/>
      <c r="G19" s="412">
        <f>+G237+G243+G252+G259+G264+G271+G281+G288</f>
        <v>24901</v>
      </c>
      <c r="H19" s="28"/>
      <c r="I19" s="33"/>
      <c r="J19" s="263"/>
      <c r="K19" s="263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6" s="182" customFormat="1" ht="31.5" customHeight="1" x14ac:dyDescent="0.25">
      <c r="A20" s="224"/>
      <c r="B20" s="224"/>
      <c r="F20" s="28"/>
      <c r="H20" s="28"/>
      <c r="I20" s="28"/>
      <c r="J20" s="263"/>
      <c r="K20" s="263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6" s="182" customFormat="1" ht="31.5" customHeight="1" x14ac:dyDescent="0.25">
      <c r="A21" s="224"/>
      <c r="B21" s="224"/>
      <c r="C21" s="740" t="s">
        <v>7963</v>
      </c>
      <c r="D21" s="740"/>
      <c r="E21" s="740"/>
      <c r="F21" s="740"/>
      <c r="G21" s="740"/>
      <c r="H21" s="740"/>
      <c r="I21" s="740"/>
      <c r="J21" s="740"/>
      <c r="K21" s="740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6" s="182" customFormat="1" ht="31.5" customHeight="1" x14ac:dyDescent="0.25">
      <c r="A22" s="224"/>
      <c r="B22" s="224"/>
      <c r="F22" s="28"/>
      <c r="H22" s="28"/>
      <c r="I22" s="28"/>
      <c r="J22" s="263"/>
      <c r="K22" s="263"/>
      <c r="L22" s="224"/>
      <c r="M22" s="224"/>
      <c r="N22" s="224"/>
      <c r="O22" s="224"/>
      <c r="P22" s="224"/>
      <c r="Q22" s="224"/>
      <c r="R22" s="224"/>
      <c r="S22" s="224"/>
      <c r="T22" s="224"/>
      <c r="U22" s="224"/>
    </row>
    <row r="23" spans="1:26" s="182" customFormat="1" ht="31.5" customHeight="1" x14ac:dyDescent="0.25">
      <c r="A23" s="224"/>
      <c r="B23" s="224"/>
      <c r="C23" s="235" t="s">
        <v>8</v>
      </c>
      <c r="D23" s="235" t="s">
        <v>7</v>
      </c>
      <c r="E23" s="235" t="s">
        <v>6</v>
      </c>
      <c r="F23" s="235" t="s">
        <v>5</v>
      </c>
      <c r="G23" s="237" t="s">
        <v>4</v>
      </c>
      <c r="H23" s="237" t="s">
        <v>3</v>
      </c>
      <c r="I23" s="235" t="s">
        <v>2</v>
      </c>
      <c r="J23" s="236" t="s">
        <v>1</v>
      </c>
      <c r="K23" s="236" t="s">
        <v>0</v>
      </c>
      <c r="L23" s="224"/>
      <c r="M23" s="224"/>
      <c r="N23" s="224"/>
      <c r="O23" s="224"/>
      <c r="P23" s="224"/>
      <c r="Q23" s="224"/>
      <c r="R23" s="224"/>
      <c r="S23" s="224"/>
      <c r="T23" s="224"/>
      <c r="U23" s="224"/>
    </row>
    <row r="24" spans="1:26" s="283" customFormat="1" ht="33.75" customHeight="1" x14ac:dyDescent="0.25">
      <c r="A24" s="224"/>
      <c r="B24" s="224"/>
      <c r="C24" s="423" t="s">
        <v>6494</v>
      </c>
      <c r="D24" s="41" t="s">
        <v>7988</v>
      </c>
      <c r="E24" s="41" t="s">
        <v>6527</v>
      </c>
      <c r="F24" s="279" t="s">
        <v>6528</v>
      </c>
      <c r="G24" s="273">
        <v>562</v>
      </c>
      <c r="H24" s="271" t="s">
        <v>18</v>
      </c>
      <c r="I24" s="279" t="s">
        <v>6478</v>
      </c>
      <c r="J24" s="219" t="s">
        <v>42</v>
      </c>
      <c r="K24" s="324" t="s">
        <v>6472</v>
      </c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5"/>
      <c r="W24" s="225"/>
      <c r="X24" s="225"/>
      <c r="Y24" s="225"/>
      <c r="Z24" s="225"/>
    </row>
    <row r="25" spans="1:26" x14ac:dyDescent="0.25">
      <c r="C25" s="424" t="s">
        <v>6494</v>
      </c>
      <c r="D25" s="41" t="s">
        <v>7988</v>
      </c>
      <c r="E25" s="41" t="s">
        <v>6499</v>
      </c>
      <c r="F25" s="279" t="s">
        <v>6500</v>
      </c>
      <c r="G25" s="273">
        <v>1381</v>
      </c>
      <c r="H25" s="271" t="s">
        <v>18</v>
      </c>
      <c r="I25" s="279" t="s">
        <v>6478</v>
      </c>
      <c r="J25" s="219" t="s">
        <v>42</v>
      </c>
      <c r="K25" s="324" t="s">
        <v>6472</v>
      </c>
      <c r="V25" s="226"/>
      <c r="W25" s="226"/>
      <c r="X25" s="226"/>
      <c r="Y25" s="226"/>
      <c r="Z25" s="226"/>
    </row>
    <row r="26" spans="1:26" x14ac:dyDescent="0.25">
      <c r="C26" s="424" t="s">
        <v>6494</v>
      </c>
      <c r="D26" s="41" t="s">
        <v>7988</v>
      </c>
      <c r="E26" s="41" t="s">
        <v>6497</v>
      </c>
      <c r="F26" s="279" t="s">
        <v>5924</v>
      </c>
      <c r="G26" s="273">
        <v>1273</v>
      </c>
      <c r="H26" s="271" t="s">
        <v>18</v>
      </c>
      <c r="I26" s="279" t="s">
        <v>6478</v>
      </c>
      <c r="J26" s="219" t="s">
        <v>42</v>
      </c>
      <c r="K26" s="324" t="s">
        <v>6472</v>
      </c>
      <c r="V26" s="226"/>
      <c r="W26" s="226"/>
      <c r="X26" s="226"/>
      <c r="Y26" s="226"/>
      <c r="Z26" s="226"/>
    </row>
    <row r="27" spans="1:26" x14ac:dyDescent="0.25">
      <c r="C27" s="424" t="s">
        <v>6494</v>
      </c>
      <c r="D27" s="41" t="s">
        <v>7988</v>
      </c>
      <c r="E27" s="41" t="s">
        <v>6503</v>
      </c>
      <c r="F27" s="279" t="s">
        <v>160</v>
      </c>
      <c r="G27" s="273">
        <v>937</v>
      </c>
      <c r="H27" s="271" t="s">
        <v>18</v>
      </c>
      <c r="I27" s="279" t="s">
        <v>6478</v>
      </c>
      <c r="J27" s="219" t="s">
        <v>42</v>
      </c>
      <c r="K27" s="324" t="s">
        <v>6472</v>
      </c>
      <c r="V27" s="226"/>
      <c r="W27" s="226"/>
      <c r="X27" s="226"/>
      <c r="Y27" s="226"/>
      <c r="Z27" s="226"/>
    </row>
    <row r="28" spans="1:26" x14ac:dyDescent="0.25">
      <c r="C28" s="424" t="s">
        <v>6494</v>
      </c>
      <c r="D28" s="41" t="s">
        <v>7988</v>
      </c>
      <c r="E28" s="41" t="s">
        <v>6498</v>
      </c>
      <c r="F28" s="279" t="s">
        <v>807</v>
      </c>
      <c r="G28" s="273">
        <v>788</v>
      </c>
      <c r="H28" s="271" t="s">
        <v>18</v>
      </c>
      <c r="I28" s="279" t="s">
        <v>6478</v>
      </c>
      <c r="J28" s="219" t="s">
        <v>42</v>
      </c>
      <c r="K28" s="324" t="s">
        <v>6472</v>
      </c>
      <c r="V28" s="226"/>
      <c r="W28" s="226"/>
      <c r="X28" s="226"/>
      <c r="Y28" s="226"/>
      <c r="Z28" s="226"/>
    </row>
    <row r="29" spans="1:26" x14ac:dyDescent="0.25">
      <c r="C29" s="424" t="s">
        <v>6494</v>
      </c>
      <c r="D29" s="41" t="s">
        <v>7988</v>
      </c>
      <c r="E29" s="41" t="s">
        <v>6502</v>
      </c>
      <c r="F29" s="279" t="s">
        <v>3843</v>
      </c>
      <c r="G29" s="273">
        <v>763</v>
      </c>
      <c r="H29" s="271" t="s">
        <v>18</v>
      </c>
      <c r="I29" s="279" t="s">
        <v>6478</v>
      </c>
      <c r="J29" s="219" t="s">
        <v>42</v>
      </c>
      <c r="K29" s="324" t="s">
        <v>6472</v>
      </c>
      <c r="V29" s="226"/>
      <c r="W29" s="226"/>
      <c r="X29" s="226"/>
      <c r="Y29" s="226"/>
      <c r="Z29" s="226"/>
    </row>
    <row r="30" spans="1:26" x14ac:dyDescent="0.25">
      <c r="C30" s="424" t="s">
        <v>6494</v>
      </c>
      <c r="D30" s="41" t="s">
        <v>7988</v>
      </c>
      <c r="E30" s="41" t="s">
        <v>6501</v>
      </c>
      <c r="F30" s="279" t="s">
        <v>1510</v>
      </c>
      <c r="G30" s="273">
        <v>603</v>
      </c>
      <c r="H30" s="271" t="s">
        <v>18</v>
      </c>
      <c r="I30" s="279" t="s">
        <v>6478</v>
      </c>
      <c r="J30" s="219" t="s">
        <v>42</v>
      </c>
      <c r="K30" s="324" t="s">
        <v>6472</v>
      </c>
      <c r="V30" s="226"/>
      <c r="W30" s="226"/>
      <c r="X30" s="226"/>
      <c r="Y30" s="226"/>
      <c r="Z30" s="226"/>
    </row>
    <row r="31" spans="1:26" x14ac:dyDescent="0.25">
      <c r="C31" s="424" t="s">
        <v>6494</v>
      </c>
      <c r="D31" s="41" t="s">
        <v>7988</v>
      </c>
      <c r="E31" s="41" t="s">
        <v>6505</v>
      </c>
      <c r="F31" s="279" t="s">
        <v>6506</v>
      </c>
      <c r="G31" s="273">
        <v>485</v>
      </c>
      <c r="H31" s="271" t="s">
        <v>18</v>
      </c>
      <c r="I31" s="279" t="s">
        <v>6478</v>
      </c>
      <c r="J31" s="219" t="s">
        <v>42</v>
      </c>
      <c r="K31" s="324" t="s">
        <v>6472</v>
      </c>
      <c r="V31" s="226"/>
      <c r="W31" s="226"/>
      <c r="X31" s="226"/>
      <c r="Y31" s="226"/>
      <c r="Z31" s="226"/>
    </row>
    <row r="32" spans="1:26" x14ac:dyDescent="0.25">
      <c r="C32" s="424" t="s">
        <v>6494</v>
      </c>
      <c r="D32" s="41" t="s">
        <v>7988</v>
      </c>
      <c r="E32" s="41" t="s">
        <v>7912</v>
      </c>
      <c r="F32" s="279" t="s">
        <v>8300</v>
      </c>
      <c r="G32" s="273">
        <v>859</v>
      </c>
      <c r="H32" s="271" t="s">
        <v>18</v>
      </c>
      <c r="I32" s="279" t="s">
        <v>6478</v>
      </c>
      <c r="J32" s="219" t="s">
        <v>42</v>
      </c>
      <c r="K32" s="324" t="s">
        <v>6472</v>
      </c>
      <c r="V32" s="226"/>
      <c r="W32" s="226"/>
      <c r="X32" s="226"/>
      <c r="Y32" s="226"/>
      <c r="Z32" s="226"/>
    </row>
    <row r="33" spans="1:26" x14ac:dyDescent="0.25">
      <c r="C33" s="424" t="s">
        <v>6494</v>
      </c>
      <c r="D33" s="41" t="s">
        <v>7988</v>
      </c>
      <c r="E33" s="41" t="s">
        <v>6504</v>
      </c>
      <c r="F33" s="279" t="s">
        <v>8301</v>
      </c>
      <c r="G33" s="273">
        <v>473</v>
      </c>
      <c r="H33" s="271" t="s">
        <v>18</v>
      </c>
      <c r="I33" s="279" t="s">
        <v>6478</v>
      </c>
      <c r="J33" s="219" t="s">
        <v>42</v>
      </c>
      <c r="K33" s="324" t="s">
        <v>6472</v>
      </c>
      <c r="V33" s="226"/>
      <c r="W33" s="226"/>
      <c r="X33" s="226"/>
      <c r="Y33" s="226"/>
      <c r="Z33" s="226"/>
    </row>
    <row r="34" spans="1:26" x14ac:dyDescent="0.25">
      <c r="C34" s="424" t="s">
        <v>6494</v>
      </c>
      <c r="D34" s="41" t="s">
        <v>7988</v>
      </c>
      <c r="E34" s="41" t="s">
        <v>8298</v>
      </c>
      <c r="F34" s="279" t="s">
        <v>8302</v>
      </c>
      <c r="G34" s="273">
        <v>483</v>
      </c>
      <c r="H34" s="271" t="s">
        <v>18</v>
      </c>
      <c r="I34" s="279" t="s">
        <v>6478</v>
      </c>
      <c r="J34" s="219" t="s">
        <v>42</v>
      </c>
      <c r="K34" s="324" t="s">
        <v>6472</v>
      </c>
      <c r="V34" s="226"/>
      <c r="W34" s="226"/>
      <c r="X34" s="226"/>
      <c r="Y34" s="226"/>
      <c r="Z34" s="226"/>
    </row>
    <row r="35" spans="1:26" ht="15.75" thickBot="1" x14ac:dyDescent="0.3">
      <c r="C35" s="424" t="s">
        <v>6494</v>
      </c>
      <c r="D35" s="41" t="s">
        <v>7988</v>
      </c>
      <c r="E35" s="41" t="s">
        <v>8299</v>
      </c>
      <c r="F35" s="279" t="s">
        <v>8303</v>
      </c>
      <c r="G35" s="273">
        <v>800</v>
      </c>
      <c r="H35" s="271" t="s">
        <v>18</v>
      </c>
      <c r="I35" s="279" t="s">
        <v>6478</v>
      </c>
      <c r="J35" s="219" t="s">
        <v>42</v>
      </c>
      <c r="K35" s="324" t="s">
        <v>6472</v>
      </c>
      <c r="V35" s="226"/>
      <c r="W35" s="226"/>
      <c r="X35" s="226"/>
      <c r="Y35" s="226"/>
      <c r="Z35" s="226"/>
    </row>
    <row r="36" spans="1:26" s="182" customFormat="1" ht="31.5" customHeight="1" x14ac:dyDescent="0.25">
      <c r="A36" s="224"/>
      <c r="B36" s="224"/>
      <c r="C36" s="351" t="s">
        <v>6494</v>
      </c>
      <c r="D36" s="425" t="s">
        <v>7825</v>
      </c>
      <c r="E36" s="426">
        <f>COUNTA(E24:E35)</f>
        <v>12</v>
      </c>
      <c r="F36" s="340" t="s">
        <v>7826</v>
      </c>
      <c r="G36" s="328">
        <f>SUM(G24:G35)</f>
        <v>9407</v>
      </c>
      <c r="H36" s="427"/>
      <c r="I36" s="428"/>
      <c r="J36" s="429"/>
      <c r="K36" s="331"/>
      <c r="L36" s="224"/>
      <c r="M36" s="224"/>
      <c r="N36" s="224"/>
      <c r="O36" s="224"/>
      <c r="P36" s="224"/>
      <c r="Q36" s="224"/>
      <c r="R36" s="224"/>
      <c r="S36" s="224"/>
      <c r="T36" s="224"/>
      <c r="U36" s="224"/>
    </row>
    <row r="37" spans="1:26" s="182" customFormat="1" ht="31.5" customHeight="1" x14ac:dyDescent="0.25">
      <c r="A37" s="224"/>
      <c r="B37" s="224"/>
      <c r="D37" s="41"/>
      <c r="E37" s="41"/>
      <c r="F37" s="279"/>
      <c r="G37" s="273"/>
      <c r="H37" s="413"/>
      <c r="I37" s="279"/>
      <c r="J37" s="219"/>
      <c r="K37" s="219"/>
      <c r="L37" s="224"/>
      <c r="M37" s="224"/>
      <c r="N37" s="224"/>
      <c r="O37" s="224"/>
      <c r="P37" s="224"/>
      <c r="Q37" s="224"/>
      <c r="R37" s="224"/>
      <c r="S37" s="224"/>
      <c r="T37" s="224"/>
      <c r="U37" s="224"/>
    </row>
    <row r="38" spans="1:26" s="182" customFormat="1" ht="31.5" customHeight="1" x14ac:dyDescent="0.25">
      <c r="A38" s="224"/>
      <c r="B38" s="224"/>
      <c r="D38" s="41"/>
      <c r="E38" s="41"/>
      <c r="F38" s="279"/>
      <c r="G38" s="273"/>
      <c r="H38" s="271"/>
      <c r="I38" s="279"/>
      <c r="J38" s="219"/>
      <c r="K38" s="219"/>
      <c r="L38" s="224"/>
      <c r="M38" s="224"/>
      <c r="N38" s="224"/>
      <c r="O38" s="224"/>
      <c r="P38" s="224"/>
      <c r="Q38" s="224"/>
      <c r="R38" s="224"/>
      <c r="S38" s="224"/>
      <c r="T38" s="224"/>
      <c r="U38" s="224"/>
    </row>
    <row r="39" spans="1:26" s="182" customFormat="1" ht="31.5" customHeight="1" x14ac:dyDescent="0.25">
      <c r="A39" s="224"/>
      <c r="B39" s="224"/>
      <c r="C39" s="235" t="s">
        <v>8</v>
      </c>
      <c r="D39" s="235" t="s">
        <v>7</v>
      </c>
      <c r="E39" s="235" t="s">
        <v>6</v>
      </c>
      <c r="F39" s="235" t="s">
        <v>5</v>
      </c>
      <c r="G39" s="237" t="s">
        <v>4</v>
      </c>
      <c r="H39" s="237" t="s">
        <v>3</v>
      </c>
      <c r="I39" s="235" t="s">
        <v>2</v>
      </c>
      <c r="J39" s="236" t="s">
        <v>1</v>
      </c>
      <c r="K39" s="236" t="s">
        <v>0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</row>
    <row r="40" spans="1:26" ht="21.75" customHeight="1" x14ac:dyDescent="0.25">
      <c r="C40" s="424" t="s">
        <v>6488</v>
      </c>
      <c r="D40" s="41" t="s">
        <v>7988</v>
      </c>
      <c r="E40" s="41" t="s">
        <v>6551</v>
      </c>
      <c r="F40" s="279" t="s">
        <v>8304</v>
      </c>
      <c r="G40" s="273">
        <v>1416</v>
      </c>
      <c r="H40" s="271" t="s">
        <v>18</v>
      </c>
      <c r="I40" s="279" t="s">
        <v>6478</v>
      </c>
      <c r="J40" s="219" t="s">
        <v>42</v>
      </c>
      <c r="K40" s="324" t="s">
        <v>6472</v>
      </c>
      <c r="V40" s="226"/>
      <c r="W40" s="226"/>
      <c r="X40" s="226"/>
      <c r="Y40" s="226"/>
      <c r="Z40" s="226"/>
    </row>
    <row r="41" spans="1:26" x14ac:dyDescent="0.25">
      <c r="C41" s="424" t="s">
        <v>6488</v>
      </c>
      <c r="D41" s="41" t="s">
        <v>7988</v>
      </c>
      <c r="E41" s="41" t="s">
        <v>6557</v>
      </c>
      <c r="F41" s="279" t="s">
        <v>6558</v>
      </c>
      <c r="G41" s="273">
        <v>1280</v>
      </c>
      <c r="H41" s="271" t="s">
        <v>18</v>
      </c>
      <c r="I41" s="279" t="s">
        <v>6478</v>
      </c>
      <c r="J41" s="219" t="s">
        <v>42</v>
      </c>
      <c r="K41" s="324" t="s">
        <v>6472</v>
      </c>
      <c r="V41" s="226"/>
      <c r="W41" s="226"/>
      <c r="X41" s="226"/>
      <c r="Y41" s="226"/>
      <c r="Z41" s="226"/>
    </row>
    <row r="42" spans="1:26" x14ac:dyDescent="0.25">
      <c r="C42" s="424" t="s">
        <v>6488</v>
      </c>
      <c r="D42" s="41" t="s">
        <v>7988</v>
      </c>
      <c r="E42" s="41" t="s">
        <v>6556</v>
      </c>
      <c r="F42" s="279" t="s">
        <v>8305</v>
      </c>
      <c r="G42" s="273">
        <v>1082</v>
      </c>
      <c r="H42" s="271" t="s">
        <v>18</v>
      </c>
      <c r="I42" s="279" t="s">
        <v>6478</v>
      </c>
      <c r="J42" s="219" t="s">
        <v>42</v>
      </c>
      <c r="K42" s="324" t="s">
        <v>6472</v>
      </c>
      <c r="V42" s="226"/>
      <c r="W42" s="226"/>
      <c r="X42" s="226"/>
      <c r="Y42" s="226"/>
      <c r="Z42" s="226"/>
    </row>
    <row r="43" spans="1:26" x14ac:dyDescent="0.25">
      <c r="C43" s="424" t="s">
        <v>6488</v>
      </c>
      <c r="D43" s="41" t="s">
        <v>7988</v>
      </c>
      <c r="E43" s="41" t="s">
        <v>6550</v>
      </c>
      <c r="F43" s="279" t="s">
        <v>8306</v>
      </c>
      <c r="G43" s="273">
        <v>796</v>
      </c>
      <c r="H43" s="271" t="s">
        <v>18</v>
      </c>
      <c r="I43" s="279" t="s">
        <v>6478</v>
      </c>
      <c r="J43" s="219" t="s">
        <v>42</v>
      </c>
      <c r="K43" s="324" t="s">
        <v>6472</v>
      </c>
      <c r="V43" s="226"/>
      <c r="W43" s="226"/>
      <c r="X43" s="226"/>
      <c r="Y43" s="226"/>
      <c r="Z43" s="226"/>
    </row>
    <row r="44" spans="1:26" ht="25.5" x14ac:dyDescent="0.25">
      <c r="C44" s="424" t="s">
        <v>6488</v>
      </c>
      <c r="D44" s="41" t="s">
        <v>7988</v>
      </c>
      <c r="E44" s="41" t="s">
        <v>6493</v>
      </c>
      <c r="F44" s="279" t="s">
        <v>8307</v>
      </c>
      <c r="G44" s="273">
        <v>552</v>
      </c>
      <c r="H44" s="271" t="s">
        <v>6495</v>
      </c>
      <c r="I44" s="279" t="s">
        <v>6496</v>
      </c>
      <c r="J44" s="219" t="s">
        <v>42</v>
      </c>
      <c r="K44" s="324" t="s">
        <v>6472</v>
      </c>
      <c r="V44" s="226"/>
      <c r="W44" s="226"/>
      <c r="X44" s="226"/>
      <c r="Y44" s="226"/>
      <c r="Z44" s="226"/>
    </row>
    <row r="45" spans="1:26" ht="18.75" customHeight="1" x14ac:dyDescent="0.25">
      <c r="C45" s="424" t="s">
        <v>6488</v>
      </c>
      <c r="D45" s="41" t="s">
        <v>7988</v>
      </c>
      <c r="E45" s="41" t="s">
        <v>6486</v>
      </c>
      <c r="F45" s="279" t="s">
        <v>6487</v>
      </c>
      <c r="G45" s="273">
        <v>654</v>
      </c>
      <c r="H45" s="271" t="s">
        <v>18</v>
      </c>
      <c r="I45" s="279" t="s">
        <v>6478</v>
      </c>
      <c r="J45" s="219" t="s">
        <v>42</v>
      </c>
      <c r="K45" s="324" t="s">
        <v>6472</v>
      </c>
      <c r="V45" s="226"/>
      <c r="W45" s="226"/>
      <c r="X45" s="226"/>
      <c r="Y45" s="226"/>
      <c r="Z45" s="226"/>
    </row>
    <row r="46" spans="1:26" ht="21" customHeight="1" x14ac:dyDescent="0.25">
      <c r="C46" s="424" t="s">
        <v>6488</v>
      </c>
      <c r="D46" s="41" t="s">
        <v>7988</v>
      </c>
      <c r="E46" s="41" t="s">
        <v>6559</v>
      </c>
      <c r="F46" s="279" t="s">
        <v>8308</v>
      </c>
      <c r="G46" s="273">
        <v>653</v>
      </c>
      <c r="H46" s="271" t="s">
        <v>18</v>
      </c>
      <c r="I46" s="279" t="s">
        <v>6478</v>
      </c>
      <c r="J46" s="219" t="s">
        <v>42</v>
      </c>
      <c r="K46" s="324" t="s">
        <v>6472</v>
      </c>
      <c r="V46" s="226"/>
      <c r="W46" s="226"/>
      <c r="X46" s="226"/>
      <c r="Y46" s="226"/>
      <c r="Z46" s="226"/>
    </row>
    <row r="47" spans="1:26" ht="22.5" customHeight="1" x14ac:dyDescent="0.25">
      <c r="C47" s="424" t="s">
        <v>6488</v>
      </c>
      <c r="D47" s="41" t="s">
        <v>7988</v>
      </c>
      <c r="E47" s="41" t="s">
        <v>6549</v>
      </c>
      <c r="F47" s="279" t="s">
        <v>8309</v>
      </c>
      <c r="G47" s="273">
        <v>656</v>
      </c>
      <c r="H47" s="271" t="s">
        <v>18</v>
      </c>
      <c r="I47" s="279" t="s">
        <v>6478</v>
      </c>
      <c r="J47" s="219" t="s">
        <v>42</v>
      </c>
      <c r="K47" s="324" t="s">
        <v>6472</v>
      </c>
      <c r="V47" s="226"/>
      <c r="W47" s="226"/>
      <c r="X47" s="226"/>
      <c r="Y47" s="226"/>
      <c r="Z47" s="226"/>
    </row>
    <row r="48" spans="1:26" x14ac:dyDescent="0.25">
      <c r="C48" s="424" t="s">
        <v>6488</v>
      </c>
      <c r="D48" s="41" t="s">
        <v>7988</v>
      </c>
      <c r="E48" s="41" t="s">
        <v>6552</v>
      </c>
      <c r="F48" s="279" t="s">
        <v>6553</v>
      </c>
      <c r="G48" s="273">
        <v>464</v>
      </c>
      <c r="H48" s="271" t="s">
        <v>18</v>
      </c>
      <c r="I48" s="279" t="s">
        <v>6478</v>
      </c>
      <c r="J48" s="219" t="s">
        <v>42</v>
      </c>
      <c r="K48" s="324" t="s">
        <v>6472</v>
      </c>
      <c r="V48" s="226"/>
      <c r="W48" s="226"/>
      <c r="X48" s="226"/>
      <c r="Y48" s="226"/>
      <c r="Z48" s="226"/>
    </row>
    <row r="49" spans="1:26" x14ac:dyDescent="0.25">
      <c r="C49" s="424" t="s">
        <v>6488</v>
      </c>
      <c r="D49" s="41" t="s">
        <v>7988</v>
      </c>
      <c r="E49" s="41" t="s">
        <v>6554</v>
      </c>
      <c r="F49" s="279" t="s">
        <v>6555</v>
      </c>
      <c r="G49" s="273">
        <v>438</v>
      </c>
      <c r="H49" s="271" t="s">
        <v>18</v>
      </c>
      <c r="I49" s="279" t="s">
        <v>6478</v>
      </c>
      <c r="J49" s="219" t="s">
        <v>42</v>
      </c>
      <c r="K49" s="324" t="s">
        <v>6472</v>
      </c>
      <c r="V49" s="226"/>
      <c r="W49" s="226"/>
      <c r="X49" s="226"/>
      <c r="Y49" s="226"/>
      <c r="Z49" s="226"/>
    </row>
    <row r="50" spans="1:26" ht="21" customHeight="1" thickBot="1" x14ac:dyDescent="0.3">
      <c r="B50" s="431"/>
      <c r="C50" s="430" t="s">
        <v>6488</v>
      </c>
      <c r="D50" s="41" t="s">
        <v>7988</v>
      </c>
      <c r="E50" s="41" t="s">
        <v>6547</v>
      </c>
      <c r="F50" s="279" t="s">
        <v>6548</v>
      </c>
      <c r="G50" s="273">
        <v>255</v>
      </c>
      <c r="H50" s="271" t="s">
        <v>18</v>
      </c>
      <c r="I50" s="279" t="s">
        <v>6478</v>
      </c>
      <c r="J50" s="219" t="s">
        <v>42</v>
      </c>
      <c r="K50" s="324" t="s">
        <v>6472</v>
      </c>
      <c r="V50" s="226"/>
      <c r="W50" s="226"/>
      <c r="X50" s="226"/>
      <c r="Y50" s="226"/>
      <c r="Z50" s="226"/>
    </row>
    <row r="51" spans="1:26" s="182" customFormat="1" ht="31.5" customHeight="1" x14ac:dyDescent="0.25">
      <c r="A51" s="224"/>
      <c r="B51" s="224"/>
      <c r="C51" s="351" t="s">
        <v>6488</v>
      </c>
      <c r="D51" s="425" t="s">
        <v>7825</v>
      </c>
      <c r="E51" s="426">
        <f>COUNTA(E40:E50)</f>
        <v>11</v>
      </c>
      <c r="F51" s="340" t="s">
        <v>7826</v>
      </c>
      <c r="G51" s="328">
        <f>SUM(G40:G50)</f>
        <v>8246</v>
      </c>
      <c r="H51" s="427"/>
      <c r="I51" s="428"/>
      <c r="J51" s="429"/>
      <c r="K51" s="331"/>
      <c r="L51" s="224"/>
      <c r="M51" s="224"/>
      <c r="N51" s="224"/>
      <c r="O51" s="224"/>
      <c r="P51" s="224"/>
      <c r="Q51" s="224"/>
      <c r="R51" s="224"/>
      <c r="S51" s="224"/>
      <c r="T51" s="224"/>
      <c r="U51" s="224"/>
    </row>
    <row r="52" spans="1:26" s="182" customFormat="1" ht="31.5" customHeight="1" x14ac:dyDescent="0.25">
      <c r="A52" s="224"/>
      <c r="B52" s="224"/>
      <c r="D52" s="41"/>
      <c r="E52" s="41"/>
      <c r="F52" s="279"/>
      <c r="G52" s="273"/>
      <c r="H52" s="271"/>
      <c r="I52" s="279"/>
      <c r="J52" s="219"/>
      <c r="K52" s="219"/>
      <c r="L52" s="224"/>
      <c r="M52" s="224"/>
      <c r="N52" s="224"/>
      <c r="O52" s="224"/>
      <c r="P52" s="224"/>
      <c r="Q52" s="224"/>
      <c r="R52" s="224"/>
      <c r="S52" s="224"/>
      <c r="T52" s="224"/>
      <c r="U52" s="224"/>
    </row>
    <row r="53" spans="1:26" s="182" customFormat="1" ht="31.5" customHeight="1" x14ac:dyDescent="0.25">
      <c r="A53" s="224"/>
      <c r="B53" s="224"/>
      <c r="D53" s="41"/>
      <c r="E53" s="41"/>
      <c r="F53" s="279"/>
      <c r="G53" s="273"/>
      <c r="H53" s="271"/>
      <c r="I53" s="279"/>
      <c r="J53" s="219"/>
      <c r="K53" s="219"/>
      <c r="L53" s="224"/>
      <c r="M53" s="224"/>
      <c r="N53" s="224"/>
      <c r="O53" s="224"/>
      <c r="P53" s="224"/>
      <c r="Q53" s="224"/>
      <c r="R53" s="224"/>
      <c r="S53" s="224"/>
      <c r="T53" s="224"/>
      <c r="U53" s="224"/>
    </row>
    <row r="54" spans="1:26" s="182" customFormat="1" ht="31.5" customHeight="1" x14ac:dyDescent="0.25">
      <c r="A54" s="224"/>
      <c r="B54" s="224"/>
      <c r="C54" s="439" t="s">
        <v>8</v>
      </c>
      <c r="D54" s="440" t="s">
        <v>7</v>
      </c>
      <c r="E54" s="440" t="s">
        <v>6</v>
      </c>
      <c r="F54" s="440" t="s">
        <v>5</v>
      </c>
      <c r="G54" s="441" t="s">
        <v>4</v>
      </c>
      <c r="H54" s="441" t="s">
        <v>3</v>
      </c>
      <c r="I54" s="440" t="s">
        <v>2</v>
      </c>
      <c r="J54" s="442" t="s">
        <v>1</v>
      </c>
      <c r="K54" s="443" t="s">
        <v>0</v>
      </c>
      <c r="L54" s="224"/>
      <c r="M54" s="224"/>
      <c r="N54" s="224"/>
      <c r="O54" s="224"/>
      <c r="P54" s="224"/>
      <c r="Q54" s="224"/>
      <c r="R54" s="224"/>
      <c r="S54" s="224"/>
      <c r="T54" s="224"/>
      <c r="U54" s="224"/>
    </row>
    <row r="55" spans="1:26" s="283" customFormat="1" x14ac:dyDescent="0.25">
      <c r="C55" s="423" t="s">
        <v>6477</v>
      </c>
      <c r="D55" s="41" t="s">
        <v>7988</v>
      </c>
      <c r="E55" s="41" t="s">
        <v>6521</v>
      </c>
      <c r="F55" s="279" t="s">
        <v>1985</v>
      </c>
      <c r="G55" s="273">
        <v>1433</v>
      </c>
      <c r="H55" s="271" t="s">
        <v>18</v>
      </c>
      <c r="I55" s="279" t="s">
        <v>6474</v>
      </c>
      <c r="J55" s="219" t="s">
        <v>42</v>
      </c>
      <c r="K55" s="324" t="s">
        <v>6472</v>
      </c>
      <c r="V55" s="225"/>
      <c r="W55" s="225"/>
      <c r="X55" s="225"/>
      <c r="Y55" s="225"/>
      <c r="Z55" s="225"/>
    </row>
    <row r="56" spans="1:26" x14ac:dyDescent="0.25">
      <c r="C56" s="424" t="s">
        <v>6477</v>
      </c>
      <c r="D56" s="41" t="s">
        <v>7988</v>
      </c>
      <c r="E56" s="41" t="s">
        <v>6510</v>
      </c>
      <c r="F56" s="279" t="s">
        <v>6511</v>
      </c>
      <c r="G56" s="273">
        <v>1143</v>
      </c>
      <c r="H56" s="271" t="s">
        <v>18</v>
      </c>
      <c r="I56" s="279" t="s">
        <v>6478</v>
      </c>
      <c r="J56" s="219" t="s">
        <v>42</v>
      </c>
      <c r="K56" s="324" t="s">
        <v>6472</v>
      </c>
      <c r="V56" s="226"/>
      <c r="W56" s="226"/>
      <c r="X56" s="226"/>
      <c r="Y56" s="226"/>
      <c r="Z56" s="226"/>
    </row>
    <row r="57" spans="1:26" x14ac:dyDescent="0.25">
      <c r="C57" s="424" t="s">
        <v>6477</v>
      </c>
      <c r="D57" s="41" t="s">
        <v>7988</v>
      </c>
      <c r="E57" s="41" t="s">
        <v>6507</v>
      </c>
      <c r="F57" s="279" t="s">
        <v>8310</v>
      </c>
      <c r="G57" s="273">
        <v>1102</v>
      </c>
      <c r="H57" s="271" t="s">
        <v>18</v>
      </c>
      <c r="I57" s="279" t="s">
        <v>6478</v>
      </c>
      <c r="J57" s="219" t="s">
        <v>42</v>
      </c>
      <c r="K57" s="324" t="s">
        <v>6472</v>
      </c>
      <c r="V57" s="226"/>
      <c r="W57" s="226"/>
      <c r="X57" s="226"/>
      <c r="Y57" s="226"/>
      <c r="Z57" s="226"/>
    </row>
    <row r="58" spans="1:26" x14ac:dyDescent="0.25">
      <c r="C58" s="424" t="s">
        <v>6477</v>
      </c>
      <c r="D58" s="41" t="s">
        <v>7988</v>
      </c>
      <c r="E58" s="41" t="s">
        <v>6516</v>
      </c>
      <c r="F58" s="279" t="s">
        <v>6517</v>
      </c>
      <c r="G58" s="273">
        <v>894</v>
      </c>
      <c r="H58" s="271" t="s">
        <v>18</v>
      </c>
      <c r="I58" s="279" t="s">
        <v>6478</v>
      </c>
      <c r="J58" s="219" t="s">
        <v>42</v>
      </c>
      <c r="K58" s="324" t="s">
        <v>6472</v>
      </c>
      <c r="V58" s="226"/>
      <c r="W58" s="226"/>
      <c r="X58" s="226"/>
      <c r="Y58" s="226"/>
      <c r="Z58" s="226"/>
    </row>
    <row r="59" spans="1:26" x14ac:dyDescent="0.25">
      <c r="C59" s="424" t="s">
        <v>6477</v>
      </c>
      <c r="D59" s="41" t="s">
        <v>7988</v>
      </c>
      <c r="E59" s="41" t="s">
        <v>6475</v>
      </c>
      <c r="F59" s="279" t="s">
        <v>6476</v>
      </c>
      <c r="G59" s="273">
        <v>1014</v>
      </c>
      <c r="H59" s="271" t="s">
        <v>18</v>
      </c>
      <c r="I59" s="279" t="s">
        <v>6478</v>
      </c>
      <c r="J59" s="219" t="s">
        <v>42</v>
      </c>
      <c r="K59" s="324" t="s">
        <v>6472</v>
      </c>
      <c r="V59" s="226"/>
      <c r="W59" s="226"/>
      <c r="X59" s="226"/>
      <c r="Y59" s="226"/>
      <c r="Z59" s="226"/>
    </row>
    <row r="60" spans="1:26" x14ac:dyDescent="0.25">
      <c r="C60" s="424" t="s">
        <v>6477</v>
      </c>
      <c r="D60" s="41" t="s">
        <v>7988</v>
      </c>
      <c r="E60" s="41" t="s">
        <v>6520</v>
      </c>
      <c r="F60" s="279" t="s">
        <v>8311</v>
      </c>
      <c r="G60" s="273">
        <v>706</v>
      </c>
      <c r="H60" s="271" t="s">
        <v>18</v>
      </c>
      <c r="I60" s="279" t="s">
        <v>6478</v>
      </c>
      <c r="J60" s="219" t="s">
        <v>42</v>
      </c>
      <c r="K60" s="324" t="s">
        <v>6472</v>
      </c>
      <c r="V60" s="226"/>
      <c r="W60" s="226"/>
      <c r="X60" s="226"/>
      <c r="Y60" s="226"/>
      <c r="Z60" s="226"/>
    </row>
    <row r="61" spans="1:26" x14ac:dyDescent="0.25">
      <c r="C61" s="424" t="s">
        <v>6477</v>
      </c>
      <c r="D61" s="41" t="s">
        <v>7988</v>
      </c>
      <c r="E61" s="41" t="s">
        <v>6514</v>
      </c>
      <c r="F61" s="279" t="s">
        <v>6515</v>
      </c>
      <c r="G61" s="273">
        <v>758</v>
      </c>
      <c r="H61" s="271" t="s">
        <v>18</v>
      </c>
      <c r="I61" s="279" t="s">
        <v>6478</v>
      </c>
      <c r="J61" s="219" t="s">
        <v>42</v>
      </c>
      <c r="K61" s="324" t="s">
        <v>6472</v>
      </c>
      <c r="V61" s="226"/>
      <c r="W61" s="226"/>
      <c r="X61" s="226"/>
      <c r="Y61" s="226"/>
      <c r="Z61" s="226"/>
    </row>
    <row r="62" spans="1:26" x14ac:dyDescent="0.25">
      <c r="C62" s="424" t="s">
        <v>6477</v>
      </c>
      <c r="D62" s="41" t="s">
        <v>7988</v>
      </c>
      <c r="E62" s="41" t="s">
        <v>6512</v>
      </c>
      <c r="F62" s="279" t="s">
        <v>284</v>
      </c>
      <c r="G62" s="273">
        <v>347</v>
      </c>
      <c r="H62" s="271" t="s">
        <v>18</v>
      </c>
      <c r="I62" s="279" t="s">
        <v>6478</v>
      </c>
      <c r="J62" s="219" t="s">
        <v>42</v>
      </c>
      <c r="K62" s="324" t="s">
        <v>6472</v>
      </c>
      <c r="V62" s="226"/>
      <c r="W62" s="226"/>
      <c r="X62" s="226"/>
      <c r="Y62" s="226"/>
      <c r="Z62" s="226"/>
    </row>
    <row r="63" spans="1:26" x14ac:dyDescent="0.25">
      <c r="C63" s="424" t="s">
        <v>6477</v>
      </c>
      <c r="D63" s="41" t="s">
        <v>7988</v>
      </c>
      <c r="E63" s="41" t="s">
        <v>6508</v>
      </c>
      <c r="F63" s="279" t="s">
        <v>6509</v>
      </c>
      <c r="G63" s="273">
        <v>423</v>
      </c>
      <c r="H63" s="271" t="s">
        <v>18</v>
      </c>
      <c r="I63" s="279" t="s">
        <v>6478</v>
      </c>
      <c r="J63" s="219" t="s">
        <v>42</v>
      </c>
      <c r="K63" s="324" t="s">
        <v>6472</v>
      </c>
      <c r="V63" s="226"/>
      <c r="W63" s="226"/>
      <c r="X63" s="226"/>
      <c r="Y63" s="226"/>
      <c r="Z63" s="226"/>
    </row>
    <row r="64" spans="1:26" x14ac:dyDescent="0.25">
      <c r="C64" s="424" t="s">
        <v>6477</v>
      </c>
      <c r="D64" s="41" t="s">
        <v>7988</v>
      </c>
      <c r="E64" s="41" t="s">
        <v>6518</v>
      </c>
      <c r="F64" s="279" t="s">
        <v>6519</v>
      </c>
      <c r="G64" s="273">
        <v>422</v>
      </c>
      <c r="H64" s="271" t="s">
        <v>18</v>
      </c>
      <c r="I64" s="279" t="s">
        <v>6478</v>
      </c>
      <c r="J64" s="219" t="s">
        <v>42</v>
      </c>
      <c r="K64" s="324" t="s">
        <v>6472</v>
      </c>
      <c r="V64" s="226"/>
      <c r="W64" s="226"/>
      <c r="X64" s="226"/>
      <c r="Y64" s="226"/>
      <c r="Z64" s="226"/>
    </row>
    <row r="65" spans="1:26" x14ac:dyDescent="0.25">
      <c r="C65" s="424" t="s">
        <v>6477</v>
      </c>
      <c r="D65" s="41" t="s">
        <v>7988</v>
      </c>
      <c r="E65" s="41" t="s">
        <v>6513</v>
      </c>
      <c r="F65" s="279" t="s">
        <v>1324</v>
      </c>
      <c r="G65" s="273">
        <v>345</v>
      </c>
      <c r="H65" s="271" t="s">
        <v>18</v>
      </c>
      <c r="I65" s="279" t="s">
        <v>6478</v>
      </c>
      <c r="J65" s="219" t="s">
        <v>42</v>
      </c>
      <c r="K65" s="324" t="s">
        <v>6472</v>
      </c>
      <c r="V65" s="226"/>
      <c r="W65" s="226"/>
      <c r="X65" s="226"/>
      <c r="Y65" s="226"/>
      <c r="Z65" s="226"/>
    </row>
    <row r="66" spans="1:26" s="182" customFormat="1" ht="31.5" customHeight="1" x14ac:dyDescent="0.25">
      <c r="A66" s="224"/>
      <c r="B66" s="224"/>
      <c r="C66" s="444" t="s">
        <v>6477</v>
      </c>
      <c r="D66" s="445" t="s">
        <v>7825</v>
      </c>
      <c r="E66" s="446">
        <f>COUNTA(E55:E65)</f>
        <v>11</v>
      </c>
      <c r="F66" s="447" t="s">
        <v>7826</v>
      </c>
      <c r="G66" s="448">
        <f>SUM(G55:G65)</f>
        <v>8587</v>
      </c>
      <c r="H66" s="449"/>
      <c r="I66" s="450"/>
      <c r="J66" s="451"/>
      <c r="K66" s="452"/>
      <c r="L66" s="224"/>
      <c r="M66" s="224"/>
      <c r="N66" s="224"/>
      <c r="O66" s="224"/>
      <c r="P66" s="224"/>
      <c r="Q66" s="224"/>
      <c r="R66" s="224"/>
      <c r="S66" s="224"/>
      <c r="T66" s="224"/>
      <c r="U66" s="224"/>
    </row>
    <row r="67" spans="1:26" s="182" customFormat="1" ht="21" customHeight="1" x14ac:dyDescent="0.25">
      <c r="A67" s="224"/>
      <c r="B67" s="224"/>
      <c r="D67" s="41"/>
      <c r="E67" s="41"/>
      <c r="F67" s="279"/>
      <c r="G67" s="273"/>
      <c r="H67" s="271"/>
      <c r="I67" s="279"/>
      <c r="J67" s="219"/>
      <c r="K67" s="219"/>
      <c r="L67" s="224"/>
      <c r="M67" s="224"/>
      <c r="N67" s="224"/>
      <c r="O67" s="224"/>
      <c r="P67" s="224"/>
      <c r="Q67" s="224"/>
      <c r="R67" s="224"/>
      <c r="S67" s="224"/>
      <c r="T67" s="224"/>
      <c r="U67" s="224"/>
    </row>
    <row r="68" spans="1:26" s="182" customFormat="1" ht="21.75" customHeight="1" x14ac:dyDescent="0.25">
      <c r="A68" s="224"/>
      <c r="B68" s="224"/>
      <c r="D68" s="41"/>
      <c r="E68" s="41"/>
      <c r="F68" s="279"/>
      <c r="G68" s="273"/>
      <c r="H68" s="271"/>
      <c r="I68" s="279"/>
      <c r="J68" s="219"/>
      <c r="K68" s="219"/>
      <c r="L68" s="224"/>
      <c r="M68" s="224"/>
      <c r="N68" s="224"/>
      <c r="O68" s="224"/>
      <c r="P68" s="224"/>
      <c r="Q68" s="224"/>
      <c r="R68" s="224"/>
      <c r="S68" s="224"/>
      <c r="T68" s="224"/>
      <c r="U68" s="224"/>
    </row>
    <row r="69" spans="1:26" s="182" customFormat="1" ht="31.5" customHeight="1" x14ac:dyDescent="0.25">
      <c r="A69" s="224"/>
      <c r="B69" s="224"/>
      <c r="C69" s="235" t="s">
        <v>8</v>
      </c>
      <c r="D69" s="235" t="s">
        <v>7</v>
      </c>
      <c r="E69" s="235" t="s">
        <v>6</v>
      </c>
      <c r="F69" s="235" t="s">
        <v>5</v>
      </c>
      <c r="G69" s="237" t="s">
        <v>4</v>
      </c>
      <c r="H69" s="237" t="s">
        <v>3</v>
      </c>
      <c r="I69" s="235" t="s">
        <v>2</v>
      </c>
      <c r="J69" s="236" t="s">
        <v>1</v>
      </c>
      <c r="K69" s="236" t="s">
        <v>0</v>
      </c>
      <c r="L69" s="224"/>
      <c r="M69" s="224"/>
      <c r="N69" s="224"/>
      <c r="O69" s="224"/>
      <c r="P69" s="224"/>
      <c r="Q69" s="224"/>
      <c r="R69" s="224"/>
      <c r="S69" s="224"/>
      <c r="T69" s="224"/>
      <c r="U69" s="224"/>
    </row>
    <row r="70" spans="1:26" x14ac:dyDescent="0.25">
      <c r="C70" s="424" t="s">
        <v>6480</v>
      </c>
      <c r="D70" s="41" t="s">
        <v>7988</v>
      </c>
      <c r="E70" s="41" t="s">
        <v>6522</v>
      </c>
      <c r="F70" s="279" t="s">
        <v>8312</v>
      </c>
      <c r="G70" s="273">
        <v>1581</v>
      </c>
      <c r="H70" s="271" t="s">
        <v>18</v>
      </c>
      <c r="I70" s="279" t="s">
        <v>6478</v>
      </c>
      <c r="J70" s="219" t="s">
        <v>42</v>
      </c>
      <c r="K70" s="324" t="s">
        <v>6472</v>
      </c>
      <c r="V70" s="226"/>
      <c r="W70" s="226"/>
      <c r="X70" s="226"/>
      <c r="Y70" s="226"/>
      <c r="Z70" s="226"/>
    </row>
    <row r="71" spans="1:26" x14ac:dyDescent="0.25">
      <c r="C71" s="424" t="s">
        <v>6480</v>
      </c>
      <c r="D71" s="41" t="s">
        <v>7988</v>
      </c>
      <c r="E71" s="41" t="s">
        <v>6479</v>
      </c>
      <c r="F71" s="279" t="s">
        <v>8313</v>
      </c>
      <c r="G71" s="273">
        <v>1448</v>
      </c>
      <c r="H71" s="271" t="s">
        <v>18</v>
      </c>
      <c r="I71" s="279" t="s">
        <v>6478</v>
      </c>
      <c r="J71" s="219" t="s">
        <v>42</v>
      </c>
      <c r="K71" s="324" t="s">
        <v>6472</v>
      </c>
      <c r="V71" s="226"/>
      <c r="W71" s="226"/>
      <c r="X71" s="226"/>
      <c r="Y71" s="226"/>
      <c r="Z71" s="226"/>
    </row>
    <row r="72" spans="1:26" x14ac:dyDescent="0.25">
      <c r="C72" s="424" t="s">
        <v>6480</v>
      </c>
      <c r="D72" s="41" t="s">
        <v>7988</v>
      </c>
      <c r="E72" s="41" t="s">
        <v>6525</v>
      </c>
      <c r="F72" s="279" t="s">
        <v>6526</v>
      </c>
      <c r="G72" s="273">
        <v>619</v>
      </c>
      <c r="H72" s="271" t="s">
        <v>18</v>
      </c>
      <c r="I72" s="279" t="s">
        <v>6478</v>
      </c>
      <c r="J72" s="219" t="s">
        <v>42</v>
      </c>
      <c r="K72" s="324" t="s">
        <v>6472</v>
      </c>
      <c r="V72" s="226"/>
      <c r="W72" s="226"/>
      <c r="X72" s="226"/>
      <c r="Y72" s="226"/>
      <c r="Z72" s="226"/>
    </row>
    <row r="73" spans="1:26" ht="15.75" thickBot="1" x14ac:dyDescent="0.3">
      <c r="C73" s="424" t="s">
        <v>6480</v>
      </c>
      <c r="D73" s="41" t="s">
        <v>7988</v>
      </c>
      <c r="E73" s="41" t="s">
        <v>6523</v>
      </c>
      <c r="F73" s="279" t="s">
        <v>6524</v>
      </c>
      <c r="G73" s="273">
        <v>457</v>
      </c>
      <c r="H73" s="271" t="s">
        <v>18</v>
      </c>
      <c r="I73" s="279" t="s">
        <v>6478</v>
      </c>
      <c r="J73" s="219" t="s">
        <v>42</v>
      </c>
      <c r="K73" s="324" t="s">
        <v>6472</v>
      </c>
      <c r="V73" s="226"/>
      <c r="W73" s="226"/>
      <c r="X73" s="226"/>
      <c r="Y73" s="226"/>
      <c r="Z73" s="226"/>
    </row>
    <row r="74" spans="1:26" s="182" customFormat="1" ht="31.5" customHeight="1" x14ac:dyDescent="0.25">
      <c r="A74" s="224"/>
      <c r="B74" s="224"/>
      <c r="C74" s="351" t="s">
        <v>6480</v>
      </c>
      <c r="D74" s="425" t="s">
        <v>7825</v>
      </c>
      <c r="E74" s="426">
        <f>COUNTA(E70:E73)</f>
        <v>4</v>
      </c>
      <c r="F74" s="340" t="s">
        <v>7826</v>
      </c>
      <c r="G74" s="328">
        <f>SUM(G70:G73)</f>
        <v>4105</v>
      </c>
      <c r="H74" s="427"/>
      <c r="I74" s="428"/>
      <c r="J74" s="429"/>
      <c r="K74" s="331"/>
      <c r="L74" s="224"/>
      <c r="M74" s="224"/>
      <c r="N74" s="224"/>
      <c r="O74" s="224"/>
      <c r="P74" s="224"/>
      <c r="Q74" s="224"/>
      <c r="R74" s="224"/>
      <c r="S74" s="224"/>
      <c r="T74" s="224"/>
      <c r="U74" s="224"/>
    </row>
    <row r="75" spans="1:26" s="182" customFormat="1" ht="21" customHeight="1" x14ac:dyDescent="0.25">
      <c r="A75" s="224"/>
      <c r="B75" s="224"/>
      <c r="D75" s="41"/>
      <c r="E75" s="41"/>
      <c r="F75" s="279"/>
      <c r="G75" s="273"/>
      <c r="H75" s="271"/>
      <c r="I75" s="279"/>
      <c r="J75" s="219"/>
      <c r="K75" s="219"/>
      <c r="L75" s="224"/>
      <c r="M75" s="224"/>
      <c r="N75" s="224"/>
      <c r="O75" s="224"/>
      <c r="P75" s="224"/>
      <c r="Q75" s="224"/>
      <c r="R75" s="224"/>
      <c r="S75" s="224"/>
      <c r="T75" s="224"/>
      <c r="U75" s="224"/>
    </row>
    <row r="76" spans="1:26" s="182" customFormat="1" ht="21.75" customHeight="1" x14ac:dyDescent="0.25">
      <c r="A76" s="224"/>
      <c r="B76" s="224"/>
      <c r="D76" s="41"/>
      <c r="E76" s="41"/>
      <c r="F76" s="279"/>
      <c r="G76" s="273"/>
      <c r="H76" s="271"/>
      <c r="I76" s="279"/>
      <c r="J76" s="219"/>
      <c r="K76" s="219"/>
      <c r="L76" s="224"/>
      <c r="M76" s="224"/>
      <c r="N76" s="224"/>
      <c r="O76" s="224"/>
      <c r="P76" s="224"/>
      <c r="Q76" s="224"/>
      <c r="R76" s="224"/>
      <c r="S76" s="224"/>
      <c r="T76" s="224"/>
      <c r="U76" s="224"/>
    </row>
    <row r="77" spans="1:26" s="182" customFormat="1" ht="31.5" customHeight="1" x14ac:dyDescent="0.25">
      <c r="A77" s="224"/>
      <c r="B77" s="224"/>
      <c r="C77" s="235" t="s">
        <v>8</v>
      </c>
      <c r="D77" s="235" t="s">
        <v>7</v>
      </c>
      <c r="E77" s="235" t="s">
        <v>6</v>
      </c>
      <c r="F77" s="235" t="s">
        <v>5</v>
      </c>
      <c r="G77" s="237" t="s">
        <v>4</v>
      </c>
      <c r="H77" s="237" t="s">
        <v>3</v>
      </c>
      <c r="I77" s="235" t="s">
        <v>2</v>
      </c>
      <c r="J77" s="236" t="s">
        <v>1</v>
      </c>
      <c r="K77" s="236" t="s">
        <v>0</v>
      </c>
      <c r="L77" s="224"/>
      <c r="M77" s="224"/>
      <c r="N77" s="224"/>
      <c r="O77" s="224"/>
      <c r="P77" s="224"/>
      <c r="Q77" s="224"/>
      <c r="R77" s="224"/>
      <c r="S77" s="224"/>
      <c r="T77" s="224"/>
      <c r="U77" s="224"/>
    </row>
    <row r="78" spans="1:26" x14ac:dyDescent="0.25">
      <c r="C78" s="460" t="s">
        <v>6491</v>
      </c>
      <c r="D78" s="355" t="s">
        <v>7988</v>
      </c>
      <c r="E78" s="359" t="s">
        <v>6561</v>
      </c>
      <c r="F78" s="352" t="s">
        <v>2655</v>
      </c>
      <c r="G78" s="354">
        <v>1701</v>
      </c>
      <c r="H78" s="360" t="s">
        <v>18</v>
      </c>
      <c r="I78" s="352" t="s">
        <v>6478</v>
      </c>
      <c r="J78" s="353" t="s">
        <v>42</v>
      </c>
      <c r="K78" s="356" t="s">
        <v>6472</v>
      </c>
      <c r="V78" s="226"/>
      <c r="W78" s="226"/>
      <c r="X78" s="226"/>
      <c r="Y78" s="226"/>
      <c r="Z78" s="226"/>
    </row>
    <row r="79" spans="1:26" x14ac:dyDescent="0.25">
      <c r="C79" s="424" t="s">
        <v>6491</v>
      </c>
      <c r="D79" s="41" t="s">
        <v>7988</v>
      </c>
      <c r="E79" s="334" t="s">
        <v>6566</v>
      </c>
      <c r="F79" s="279" t="s">
        <v>8314</v>
      </c>
      <c r="G79" s="273">
        <v>1049</v>
      </c>
      <c r="H79" s="271" t="s">
        <v>18</v>
      </c>
      <c r="I79" s="279" t="s">
        <v>6478</v>
      </c>
      <c r="J79" s="219" t="s">
        <v>42</v>
      </c>
      <c r="K79" s="324" t="s">
        <v>6472</v>
      </c>
      <c r="V79" s="226"/>
      <c r="W79" s="226"/>
      <c r="X79" s="226"/>
      <c r="Y79" s="226"/>
      <c r="Z79" s="226"/>
    </row>
    <row r="80" spans="1:26" x14ac:dyDescent="0.25">
      <c r="C80" s="424" t="s">
        <v>6491</v>
      </c>
      <c r="D80" s="41" t="s">
        <v>7988</v>
      </c>
      <c r="E80" s="334" t="s">
        <v>6560</v>
      </c>
      <c r="F80" s="279" t="s">
        <v>8315</v>
      </c>
      <c r="G80" s="273">
        <v>755</v>
      </c>
      <c r="H80" s="271" t="s">
        <v>18</v>
      </c>
      <c r="I80" s="279" t="s">
        <v>6478</v>
      </c>
      <c r="J80" s="219" t="s">
        <v>42</v>
      </c>
      <c r="K80" s="324" t="s">
        <v>6472</v>
      </c>
      <c r="V80" s="226"/>
      <c r="W80" s="226"/>
      <c r="X80" s="226"/>
      <c r="Y80" s="226"/>
      <c r="Z80" s="226"/>
    </row>
    <row r="81" spans="1:26" x14ac:dyDescent="0.25">
      <c r="C81" s="424" t="s">
        <v>6491</v>
      </c>
      <c r="D81" s="41" t="s">
        <v>7988</v>
      </c>
      <c r="E81" s="334" t="s">
        <v>6489</v>
      </c>
      <c r="F81" s="279" t="s">
        <v>6490</v>
      </c>
      <c r="G81" s="273">
        <v>816</v>
      </c>
      <c r="H81" s="271" t="s">
        <v>18</v>
      </c>
      <c r="I81" s="279" t="s">
        <v>6478</v>
      </c>
      <c r="J81" s="219" t="s">
        <v>42</v>
      </c>
      <c r="K81" s="324" t="s">
        <v>6472</v>
      </c>
      <c r="V81" s="226"/>
      <c r="W81" s="226"/>
      <c r="X81" s="226"/>
      <c r="Y81" s="226"/>
      <c r="Z81" s="226"/>
    </row>
    <row r="82" spans="1:26" x14ac:dyDescent="0.25">
      <c r="C82" s="424" t="s">
        <v>6491</v>
      </c>
      <c r="D82" s="41" t="s">
        <v>7988</v>
      </c>
      <c r="E82" s="334" t="s">
        <v>6564</v>
      </c>
      <c r="F82" s="279" t="s">
        <v>6565</v>
      </c>
      <c r="G82" s="273">
        <v>740</v>
      </c>
      <c r="H82" s="271" t="s">
        <v>18</v>
      </c>
      <c r="I82" s="279" t="s">
        <v>6478</v>
      </c>
      <c r="J82" s="219" t="s">
        <v>42</v>
      </c>
      <c r="K82" s="324" t="s">
        <v>6472</v>
      </c>
      <c r="V82" s="226"/>
      <c r="W82" s="226"/>
      <c r="X82" s="226"/>
      <c r="Y82" s="226"/>
      <c r="Z82" s="226"/>
    </row>
    <row r="83" spans="1:26" x14ac:dyDescent="0.25">
      <c r="C83" s="424" t="s">
        <v>6491</v>
      </c>
      <c r="D83" s="41" t="s">
        <v>7988</v>
      </c>
      <c r="E83" s="334" t="s">
        <v>6492</v>
      </c>
      <c r="F83" s="279" t="s">
        <v>4856</v>
      </c>
      <c r="G83" s="273">
        <v>759</v>
      </c>
      <c r="H83" s="271" t="s">
        <v>18</v>
      </c>
      <c r="I83" s="279" t="s">
        <v>6478</v>
      </c>
      <c r="J83" s="219" t="s">
        <v>42</v>
      </c>
      <c r="K83" s="324" t="s">
        <v>6472</v>
      </c>
      <c r="V83" s="226"/>
      <c r="W83" s="226"/>
      <c r="X83" s="226"/>
      <c r="Y83" s="226"/>
      <c r="Z83" s="226"/>
    </row>
    <row r="84" spans="1:26" ht="15.75" thickBot="1" x14ac:dyDescent="0.3">
      <c r="C84" s="424" t="s">
        <v>6491</v>
      </c>
      <c r="D84" s="41" t="s">
        <v>7988</v>
      </c>
      <c r="E84" s="334" t="s">
        <v>6562</v>
      </c>
      <c r="F84" s="279" t="s">
        <v>6563</v>
      </c>
      <c r="G84" s="273">
        <v>346</v>
      </c>
      <c r="H84" s="271" t="s">
        <v>18</v>
      </c>
      <c r="I84" s="279" t="s">
        <v>6478</v>
      </c>
      <c r="J84" s="219" t="s">
        <v>42</v>
      </c>
      <c r="K84" s="324" t="s">
        <v>6472</v>
      </c>
      <c r="V84" s="226"/>
      <c r="W84" s="226"/>
      <c r="X84" s="226"/>
      <c r="Y84" s="226"/>
      <c r="Z84" s="226"/>
    </row>
    <row r="85" spans="1:26" s="182" customFormat="1" ht="31.5" customHeight="1" x14ac:dyDescent="0.25">
      <c r="A85" s="224"/>
      <c r="B85" s="224"/>
      <c r="C85" s="351" t="s">
        <v>6491</v>
      </c>
      <c r="D85" s="425" t="s">
        <v>7825</v>
      </c>
      <c r="E85" s="426">
        <f>COUNTA(E78:E84)</f>
        <v>7</v>
      </c>
      <c r="F85" s="340" t="s">
        <v>7826</v>
      </c>
      <c r="G85" s="328">
        <f>SUM(G78:G84)</f>
        <v>6166</v>
      </c>
      <c r="H85" s="427"/>
      <c r="I85" s="428"/>
      <c r="J85" s="429"/>
      <c r="K85" s="331"/>
      <c r="L85" s="224"/>
      <c r="M85" s="224"/>
      <c r="N85" s="224"/>
      <c r="O85" s="224"/>
      <c r="P85" s="224"/>
      <c r="Q85" s="224"/>
      <c r="R85" s="224"/>
      <c r="S85" s="224"/>
      <c r="T85" s="224"/>
      <c r="U85" s="224"/>
    </row>
    <row r="86" spans="1:26" s="182" customFormat="1" ht="21" customHeight="1" x14ac:dyDescent="0.25">
      <c r="A86" s="224"/>
      <c r="B86" s="224"/>
      <c r="D86" s="41"/>
      <c r="E86" s="41"/>
      <c r="F86" s="279"/>
      <c r="G86" s="273"/>
      <c r="H86" s="271"/>
      <c r="I86" s="279"/>
      <c r="J86" s="219"/>
      <c r="K86" s="219"/>
      <c r="L86" s="224"/>
      <c r="M86" s="224"/>
      <c r="N86" s="224"/>
      <c r="O86" s="224"/>
      <c r="P86" s="224"/>
      <c r="Q86" s="224"/>
      <c r="R86" s="224"/>
      <c r="S86" s="224"/>
      <c r="T86" s="224"/>
      <c r="U86" s="224"/>
    </row>
    <row r="87" spans="1:26" s="182" customFormat="1" ht="21.75" customHeight="1" x14ac:dyDescent="0.25">
      <c r="A87" s="224"/>
      <c r="B87" s="224"/>
      <c r="D87" s="41"/>
      <c r="E87" s="41"/>
      <c r="F87" s="279"/>
      <c r="G87" s="273"/>
      <c r="H87" s="271"/>
      <c r="I87" s="279"/>
      <c r="J87" s="219"/>
      <c r="K87" s="219"/>
      <c r="L87" s="224"/>
      <c r="M87" s="224"/>
      <c r="N87" s="224"/>
      <c r="O87" s="224"/>
      <c r="P87" s="224"/>
      <c r="Q87" s="224"/>
      <c r="R87" s="224"/>
      <c r="S87" s="224"/>
      <c r="T87" s="224"/>
      <c r="U87" s="224"/>
    </row>
    <row r="88" spans="1:26" s="182" customFormat="1" ht="31.5" customHeight="1" x14ac:dyDescent="0.25">
      <c r="A88" s="224"/>
      <c r="B88" s="224"/>
      <c r="C88" s="235" t="s">
        <v>8</v>
      </c>
      <c r="D88" s="235" t="s">
        <v>7</v>
      </c>
      <c r="E88" s="235" t="s">
        <v>6</v>
      </c>
      <c r="F88" s="235" t="s">
        <v>5</v>
      </c>
      <c r="G88" s="237" t="s">
        <v>4</v>
      </c>
      <c r="H88" s="237" t="s">
        <v>3</v>
      </c>
      <c r="I88" s="235" t="s">
        <v>2</v>
      </c>
      <c r="J88" s="236" t="s">
        <v>1</v>
      </c>
      <c r="K88" s="236" t="s">
        <v>0</v>
      </c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1:26" ht="31.5" customHeight="1" x14ac:dyDescent="0.25">
      <c r="C89" s="460" t="s">
        <v>6569</v>
      </c>
      <c r="D89" s="355" t="s">
        <v>7988</v>
      </c>
      <c r="E89" s="355" t="s">
        <v>6577</v>
      </c>
      <c r="F89" s="352" t="s">
        <v>6578</v>
      </c>
      <c r="G89" s="354">
        <v>680</v>
      </c>
      <c r="H89" s="360" t="s">
        <v>18</v>
      </c>
      <c r="I89" s="352" t="s">
        <v>6478</v>
      </c>
      <c r="J89" s="353" t="s">
        <v>42</v>
      </c>
      <c r="K89" s="356" t="s">
        <v>6472</v>
      </c>
      <c r="V89" s="226"/>
      <c r="W89" s="226"/>
      <c r="X89" s="226"/>
      <c r="Y89" s="226"/>
      <c r="Z89" s="226"/>
    </row>
    <row r="90" spans="1:26" ht="31.5" customHeight="1" x14ac:dyDescent="0.25">
      <c r="C90" s="424" t="s">
        <v>6569</v>
      </c>
      <c r="D90" s="41" t="s">
        <v>7988</v>
      </c>
      <c r="E90" s="41" t="s">
        <v>6579</v>
      </c>
      <c r="F90" s="279" t="s">
        <v>6580</v>
      </c>
      <c r="G90" s="273">
        <v>698</v>
      </c>
      <c r="H90" s="271" t="s">
        <v>18</v>
      </c>
      <c r="I90" s="279" t="s">
        <v>6478</v>
      </c>
      <c r="J90" s="219" t="s">
        <v>42</v>
      </c>
      <c r="K90" s="324" t="s">
        <v>6472</v>
      </c>
      <c r="V90" s="226"/>
      <c r="W90" s="226"/>
      <c r="X90" s="226"/>
      <c r="Y90" s="226"/>
      <c r="Z90" s="226"/>
    </row>
    <row r="91" spans="1:26" s="283" customFormat="1" ht="31.5" customHeight="1" x14ac:dyDescent="0.25">
      <c r="C91" s="423" t="s">
        <v>6569</v>
      </c>
      <c r="D91" s="41" t="s">
        <v>7988</v>
      </c>
      <c r="E91" s="41" t="s">
        <v>6570</v>
      </c>
      <c r="F91" s="279" t="s">
        <v>6571</v>
      </c>
      <c r="G91" s="273">
        <v>661</v>
      </c>
      <c r="H91" s="271" t="s">
        <v>6495</v>
      </c>
      <c r="I91" s="279" t="s">
        <v>6496</v>
      </c>
      <c r="J91" s="219" t="s">
        <v>42</v>
      </c>
      <c r="K91" s="324" t="s">
        <v>6472</v>
      </c>
      <c r="V91" s="225"/>
      <c r="W91" s="225"/>
      <c r="X91" s="225"/>
      <c r="Y91" s="225"/>
      <c r="Z91" s="225"/>
    </row>
    <row r="92" spans="1:26" s="283" customFormat="1" ht="31.5" customHeight="1" x14ac:dyDescent="0.25">
      <c r="C92" s="423" t="s">
        <v>6569</v>
      </c>
      <c r="D92" s="41" t="s">
        <v>7988</v>
      </c>
      <c r="E92" s="41" t="s">
        <v>6573</v>
      </c>
      <c r="F92" s="279" t="s">
        <v>8316</v>
      </c>
      <c r="G92" s="273">
        <v>579</v>
      </c>
      <c r="H92" s="271" t="s">
        <v>18</v>
      </c>
      <c r="I92" s="279" t="s">
        <v>6478</v>
      </c>
      <c r="J92" s="219" t="s">
        <v>42</v>
      </c>
      <c r="K92" s="324" t="s">
        <v>6472</v>
      </c>
      <c r="V92" s="225"/>
      <c r="W92" s="225"/>
      <c r="X92" s="225"/>
      <c r="Y92" s="225"/>
      <c r="Z92" s="225"/>
    </row>
    <row r="93" spans="1:26" s="283" customFormat="1" ht="31.5" customHeight="1" x14ac:dyDescent="0.25">
      <c r="C93" s="423" t="s">
        <v>6569</v>
      </c>
      <c r="D93" s="41" t="s">
        <v>7988</v>
      </c>
      <c r="E93" s="41" t="s">
        <v>6572</v>
      </c>
      <c r="F93" s="279" t="s">
        <v>8317</v>
      </c>
      <c r="G93" s="273">
        <v>493</v>
      </c>
      <c r="H93" s="271" t="s">
        <v>18</v>
      </c>
      <c r="I93" s="279" t="s">
        <v>6478</v>
      </c>
      <c r="J93" s="219" t="s">
        <v>42</v>
      </c>
      <c r="K93" s="324" t="s">
        <v>6472</v>
      </c>
      <c r="V93" s="225"/>
      <c r="W93" s="225"/>
      <c r="X93" s="225"/>
      <c r="Y93" s="225"/>
      <c r="Z93" s="225"/>
    </row>
    <row r="94" spans="1:26" s="283" customFormat="1" ht="31.5" customHeight="1" x14ac:dyDescent="0.25">
      <c r="C94" s="423" t="s">
        <v>6569</v>
      </c>
      <c r="D94" s="41" t="s">
        <v>7988</v>
      </c>
      <c r="E94" s="41" t="s">
        <v>6567</v>
      </c>
      <c r="F94" s="279" t="s">
        <v>6568</v>
      </c>
      <c r="G94" s="273">
        <v>338</v>
      </c>
      <c r="H94" s="271" t="s">
        <v>6495</v>
      </c>
      <c r="I94" s="279" t="s">
        <v>6496</v>
      </c>
      <c r="J94" s="219" t="s">
        <v>42</v>
      </c>
      <c r="K94" s="324" t="s">
        <v>6472</v>
      </c>
      <c r="V94" s="225"/>
      <c r="W94" s="225"/>
      <c r="X94" s="225"/>
      <c r="Y94" s="225"/>
      <c r="Z94" s="225"/>
    </row>
    <row r="95" spans="1:26" ht="31.5" customHeight="1" x14ac:dyDescent="0.25">
      <c r="C95" s="424" t="s">
        <v>6569</v>
      </c>
      <c r="D95" s="41" t="s">
        <v>7988</v>
      </c>
      <c r="E95" s="41" t="s">
        <v>6576</v>
      </c>
      <c r="F95" s="279" t="s">
        <v>8318</v>
      </c>
      <c r="G95" s="273">
        <v>239</v>
      </c>
      <c r="H95" s="271" t="s">
        <v>18</v>
      </c>
      <c r="I95" s="279" t="s">
        <v>6478</v>
      </c>
      <c r="J95" s="219" t="s">
        <v>42</v>
      </c>
      <c r="K95" s="324" t="s">
        <v>6472</v>
      </c>
      <c r="V95" s="226"/>
      <c r="W95" s="226"/>
      <c r="X95" s="226"/>
      <c r="Y95" s="226"/>
      <c r="Z95" s="226"/>
    </row>
    <row r="96" spans="1:26" ht="31.5" customHeight="1" thickBot="1" x14ac:dyDescent="0.3">
      <c r="C96" s="424" t="s">
        <v>6569</v>
      </c>
      <c r="D96" s="41" t="s">
        <v>7988</v>
      </c>
      <c r="E96" s="41" t="s">
        <v>6574</v>
      </c>
      <c r="F96" s="279" t="s">
        <v>6575</v>
      </c>
      <c r="G96" s="273">
        <v>225</v>
      </c>
      <c r="H96" s="271" t="s">
        <v>18</v>
      </c>
      <c r="I96" s="279" t="s">
        <v>6478</v>
      </c>
      <c r="J96" s="219" t="s">
        <v>42</v>
      </c>
      <c r="K96" s="324" t="s">
        <v>6472</v>
      </c>
      <c r="V96" s="226"/>
      <c r="W96" s="226"/>
      <c r="X96" s="226"/>
      <c r="Y96" s="226"/>
      <c r="Z96" s="226"/>
    </row>
    <row r="97" spans="1:26" s="182" customFormat="1" ht="31.5" customHeight="1" x14ac:dyDescent="0.25">
      <c r="A97" s="224"/>
      <c r="B97" s="224"/>
      <c r="C97" s="351" t="s">
        <v>6569</v>
      </c>
      <c r="D97" s="425" t="s">
        <v>7825</v>
      </c>
      <c r="E97" s="426">
        <f>COUNTA(E89:E96)</f>
        <v>8</v>
      </c>
      <c r="F97" s="340" t="s">
        <v>7826</v>
      </c>
      <c r="G97" s="328">
        <f>SUM(G89:G96)</f>
        <v>3913</v>
      </c>
      <c r="H97" s="427"/>
      <c r="I97" s="428"/>
      <c r="J97" s="429"/>
      <c r="K97" s="331"/>
      <c r="L97" s="224"/>
      <c r="M97" s="224"/>
      <c r="N97" s="224"/>
      <c r="O97" s="224"/>
      <c r="P97" s="224"/>
      <c r="Q97" s="224"/>
      <c r="R97" s="224"/>
      <c r="S97" s="224"/>
      <c r="T97" s="224"/>
      <c r="U97" s="224"/>
    </row>
    <row r="98" spans="1:26" s="182" customFormat="1" ht="21" customHeight="1" x14ac:dyDescent="0.25">
      <c r="A98" s="224"/>
      <c r="B98" s="224"/>
      <c r="D98" s="41"/>
      <c r="E98" s="41"/>
      <c r="F98" s="279"/>
      <c r="G98" s="273"/>
      <c r="H98" s="271"/>
      <c r="I98" s="279"/>
      <c r="J98" s="219"/>
      <c r="K98" s="219"/>
      <c r="L98" s="224"/>
      <c r="M98" s="224"/>
      <c r="N98" s="224"/>
      <c r="O98" s="224"/>
      <c r="P98" s="224"/>
      <c r="Q98" s="224"/>
      <c r="R98" s="224"/>
      <c r="S98" s="224"/>
      <c r="T98" s="224"/>
      <c r="U98" s="224"/>
    </row>
    <row r="99" spans="1:26" s="182" customFormat="1" ht="21.75" customHeight="1" x14ac:dyDescent="0.25">
      <c r="A99" s="224"/>
      <c r="B99" s="224"/>
      <c r="D99" s="41"/>
      <c r="E99" s="41"/>
      <c r="F99" s="279"/>
      <c r="G99" s="273"/>
      <c r="H99" s="271"/>
      <c r="I99" s="279"/>
      <c r="J99" s="219"/>
      <c r="K99" s="219"/>
      <c r="L99" s="224"/>
      <c r="M99" s="224"/>
      <c r="N99" s="224"/>
      <c r="O99" s="224"/>
      <c r="P99" s="224"/>
      <c r="Q99" s="224"/>
      <c r="R99" s="224"/>
      <c r="S99" s="224"/>
      <c r="T99" s="224"/>
      <c r="U99" s="224"/>
    </row>
    <row r="100" spans="1:26" s="182" customFormat="1" ht="31.5" customHeight="1" x14ac:dyDescent="0.25">
      <c r="A100" s="224"/>
      <c r="B100" s="224"/>
      <c r="C100" s="375" t="s">
        <v>8</v>
      </c>
      <c r="D100" s="375" t="s">
        <v>7</v>
      </c>
      <c r="E100" s="375" t="s">
        <v>6</v>
      </c>
      <c r="F100" s="375" t="s">
        <v>5</v>
      </c>
      <c r="G100" s="377" t="s">
        <v>4</v>
      </c>
      <c r="H100" s="377" t="s">
        <v>3</v>
      </c>
      <c r="I100" s="375" t="s">
        <v>2</v>
      </c>
      <c r="J100" s="376" t="s">
        <v>1</v>
      </c>
      <c r="K100" s="376" t="s">
        <v>0</v>
      </c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</row>
    <row r="101" spans="1:26" x14ac:dyDescent="0.25">
      <c r="C101" s="460" t="s">
        <v>6473</v>
      </c>
      <c r="D101" s="355" t="s">
        <v>7988</v>
      </c>
      <c r="E101" s="359" t="s">
        <v>6595</v>
      </c>
      <c r="F101" s="352" t="s">
        <v>6596</v>
      </c>
      <c r="G101" s="354">
        <v>1521</v>
      </c>
      <c r="H101" s="360" t="s">
        <v>18</v>
      </c>
      <c r="I101" s="352" t="s">
        <v>6474</v>
      </c>
      <c r="J101" s="353" t="s">
        <v>42</v>
      </c>
      <c r="K101" s="356" t="s">
        <v>6472</v>
      </c>
      <c r="V101" s="226"/>
      <c r="W101" s="226"/>
      <c r="X101" s="226"/>
      <c r="Y101" s="226"/>
      <c r="Z101" s="226"/>
    </row>
    <row r="102" spans="1:26" x14ac:dyDescent="0.25">
      <c r="C102" s="424" t="s">
        <v>6473</v>
      </c>
      <c r="D102" s="41" t="s">
        <v>7988</v>
      </c>
      <c r="E102" s="334" t="s">
        <v>6597</v>
      </c>
      <c r="F102" s="279" t="s">
        <v>8319</v>
      </c>
      <c r="G102" s="273">
        <v>1034</v>
      </c>
      <c r="H102" s="271" t="s">
        <v>18</v>
      </c>
      <c r="I102" s="279" t="s">
        <v>6474</v>
      </c>
      <c r="J102" s="219" t="s">
        <v>42</v>
      </c>
      <c r="K102" s="324" t="s">
        <v>6472</v>
      </c>
      <c r="V102" s="226"/>
      <c r="W102" s="226"/>
      <c r="X102" s="226"/>
      <c r="Y102" s="226"/>
      <c r="Z102" s="226"/>
    </row>
    <row r="103" spans="1:26" x14ac:dyDescent="0.25">
      <c r="C103" s="424" t="s">
        <v>6473</v>
      </c>
      <c r="D103" s="41" t="s">
        <v>7988</v>
      </c>
      <c r="E103" s="334" t="s">
        <v>6601</v>
      </c>
      <c r="F103" s="279" t="s">
        <v>8320</v>
      </c>
      <c r="G103" s="273">
        <v>898</v>
      </c>
      <c r="H103" s="271" t="s">
        <v>18</v>
      </c>
      <c r="I103" s="279" t="s">
        <v>6474</v>
      </c>
      <c r="J103" s="219" t="s">
        <v>42</v>
      </c>
      <c r="K103" s="324" t="s">
        <v>6472</v>
      </c>
      <c r="V103" s="226"/>
      <c r="W103" s="226"/>
      <c r="X103" s="226"/>
      <c r="Y103" s="226"/>
      <c r="Z103" s="226"/>
    </row>
    <row r="104" spans="1:26" x14ac:dyDescent="0.25">
      <c r="C104" s="424" t="s">
        <v>6473</v>
      </c>
      <c r="D104" s="41" t="s">
        <v>7988</v>
      </c>
      <c r="E104" s="334" t="s">
        <v>6594</v>
      </c>
      <c r="F104" s="279" t="s">
        <v>8321</v>
      </c>
      <c r="G104" s="273">
        <v>793</v>
      </c>
      <c r="H104" s="271" t="s">
        <v>18</v>
      </c>
      <c r="I104" s="279" t="s">
        <v>6474</v>
      </c>
      <c r="J104" s="219" t="s">
        <v>42</v>
      </c>
      <c r="K104" s="324" t="s">
        <v>6472</v>
      </c>
      <c r="V104" s="226"/>
      <c r="W104" s="226"/>
      <c r="X104" s="226"/>
      <c r="Y104" s="226"/>
      <c r="Z104" s="226"/>
    </row>
    <row r="105" spans="1:26" x14ac:dyDescent="0.25">
      <c r="C105" s="424" t="s">
        <v>6473</v>
      </c>
      <c r="D105" s="41" t="s">
        <v>7988</v>
      </c>
      <c r="E105" s="334" t="s">
        <v>6604</v>
      </c>
      <c r="F105" s="279" t="s">
        <v>8322</v>
      </c>
      <c r="G105" s="273">
        <v>285</v>
      </c>
      <c r="H105" s="271" t="s">
        <v>18</v>
      </c>
      <c r="I105" s="279" t="s">
        <v>6474</v>
      </c>
      <c r="J105" s="219" t="s">
        <v>42</v>
      </c>
      <c r="K105" s="324" t="s">
        <v>6472</v>
      </c>
      <c r="V105" s="226"/>
      <c r="W105" s="226"/>
      <c r="X105" s="226"/>
      <c r="Y105" s="226"/>
      <c r="Z105" s="226"/>
    </row>
    <row r="106" spans="1:26" x14ac:dyDescent="0.25">
      <c r="C106" s="424" t="s">
        <v>6473</v>
      </c>
      <c r="D106" s="41" t="s">
        <v>7988</v>
      </c>
      <c r="E106" s="334" t="s">
        <v>6484</v>
      </c>
      <c r="F106" s="279" t="s">
        <v>6485</v>
      </c>
      <c r="G106" s="273">
        <v>372</v>
      </c>
      <c r="H106" s="271" t="s">
        <v>18</v>
      </c>
      <c r="I106" s="279" t="s">
        <v>6474</v>
      </c>
      <c r="J106" s="219" t="s">
        <v>42</v>
      </c>
      <c r="K106" s="324" t="s">
        <v>6472</v>
      </c>
      <c r="V106" s="226"/>
      <c r="W106" s="226"/>
      <c r="X106" s="226"/>
      <c r="Y106" s="226"/>
      <c r="Z106" s="226"/>
    </row>
    <row r="107" spans="1:26" ht="22.5" customHeight="1" x14ac:dyDescent="0.25">
      <c r="C107" s="424" t="s">
        <v>6473</v>
      </c>
      <c r="D107" s="41" t="s">
        <v>7988</v>
      </c>
      <c r="E107" s="334" t="s">
        <v>6481</v>
      </c>
      <c r="F107" s="279" t="s">
        <v>8323</v>
      </c>
      <c r="G107" s="273">
        <v>212</v>
      </c>
      <c r="H107" s="271" t="s">
        <v>18</v>
      </c>
      <c r="I107" s="279" t="s">
        <v>6474</v>
      </c>
      <c r="J107" s="219" t="s">
        <v>42</v>
      </c>
      <c r="K107" s="324" t="s">
        <v>6472</v>
      </c>
      <c r="V107" s="226"/>
      <c r="W107" s="226"/>
      <c r="X107" s="226"/>
      <c r="Y107" s="226"/>
      <c r="Z107" s="226"/>
    </row>
    <row r="108" spans="1:26" ht="22.5" customHeight="1" x14ac:dyDescent="0.25">
      <c r="C108" s="424" t="s">
        <v>6473</v>
      </c>
      <c r="D108" s="41" t="s">
        <v>7988</v>
      </c>
      <c r="E108" s="334" t="s">
        <v>6598</v>
      </c>
      <c r="F108" s="279" t="s">
        <v>8324</v>
      </c>
      <c r="G108" s="273">
        <v>213</v>
      </c>
      <c r="H108" s="271" t="s">
        <v>18</v>
      </c>
      <c r="I108" s="279" t="s">
        <v>6474</v>
      </c>
      <c r="J108" s="219" t="s">
        <v>42</v>
      </c>
      <c r="K108" s="324" t="s">
        <v>6472</v>
      </c>
      <c r="V108" s="226"/>
      <c r="W108" s="226"/>
      <c r="X108" s="226"/>
      <c r="Y108" s="226"/>
      <c r="Z108" s="226"/>
    </row>
    <row r="109" spans="1:26" ht="22.5" customHeight="1" x14ac:dyDescent="0.25">
      <c r="C109" s="424" t="s">
        <v>6473</v>
      </c>
      <c r="D109" s="41" t="s">
        <v>7988</v>
      </c>
      <c r="E109" s="334" t="s">
        <v>6603</v>
      </c>
      <c r="F109" s="279" t="s">
        <v>8325</v>
      </c>
      <c r="G109" s="273">
        <v>207</v>
      </c>
      <c r="H109" s="271" t="s">
        <v>18</v>
      </c>
      <c r="I109" s="279" t="s">
        <v>6474</v>
      </c>
      <c r="J109" s="219" t="s">
        <v>42</v>
      </c>
      <c r="K109" s="324" t="s">
        <v>6472</v>
      </c>
      <c r="V109" s="226"/>
      <c r="W109" s="226"/>
      <c r="X109" s="226"/>
      <c r="Y109" s="226"/>
      <c r="Z109" s="226"/>
    </row>
    <row r="110" spans="1:26" ht="22.5" customHeight="1" x14ac:dyDescent="0.25">
      <c r="C110" s="424" t="s">
        <v>6473</v>
      </c>
      <c r="D110" s="41" t="s">
        <v>7988</v>
      </c>
      <c r="E110" s="334" t="s">
        <v>6602</v>
      </c>
      <c r="F110" s="279" t="s">
        <v>8326</v>
      </c>
      <c r="G110" s="273">
        <v>123</v>
      </c>
      <c r="H110" s="271" t="s">
        <v>18</v>
      </c>
      <c r="I110" s="279" t="s">
        <v>6474</v>
      </c>
      <c r="J110" s="219" t="s">
        <v>42</v>
      </c>
      <c r="K110" s="324" t="s">
        <v>6472</v>
      </c>
      <c r="V110" s="226"/>
      <c r="W110" s="226"/>
      <c r="X110" s="226"/>
      <c r="Y110" s="226"/>
      <c r="Z110" s="226"/>
    </row>
    <row r="111" spans="1:26" ht="22.5" customHeight="1" x14ac:dyDescent="0.25">
      <c r="C111" s="424" t="s">
        <v>6473</v>
      </c>
      <c r="D111" s="41" t="s">
        <v>7988</v>
      </c>
      <c r="E111" s="334" t="s">
        <v>7981</v>
      </c>
      <c r="F111" s="279" t="s">
        <v>8327</v>
      </c>
      <c r="G111" s="273">
        <v>331</v>
      </c>
      <c r="H111" s="271" t="s">
        <v>7982</v>
      </c>
      <c r="I111" s="279" t="s">
        <v>6474</v>
      </c>
      <c r="J111" s="219" t="s">
        <v>42</v>
      </c>
      <c r="K111" s="324" t="s">
        <v>6472</v>
      </c>
      <c r="V111" s="226"/>
      <c r="W111" s="226"/>
      <c r="X111" s="226"/>
      <c r="Y111" s="226"/>
      <c r="Z111" s="226"/>
    </row>
    <row r="112" spans="1:26" ht="22.5" customHeight="1" x14ac:dyDescent="0.25">
      <c r="C112" s="424" t="s">
        <v>6473</v>
      </c>
      <c r="D112" s="41" t="s">
        <v>7988</v>
      </c>
      <c r="E112" s="334" t="s">
        <v>6471</v>
      </c>
      <c r="F112" s="279" t="s">
        <v>8328</v>
      </c>
      <c r="G112" s="273">
        <v>127</v>
      </c>
      <c r="H112" s="271" t="s">
        <v>18</v>
      </c>
      <c r="I112" s="279" t="s">
        <v>6474</v>
      </c>
      <c r="J112" s="219" t="s">
        <v>42</v>
      </c>
      <c r="K112" s="324" t="s">
        <v>6472</v>
      </c>
      <c r="V112" s="226"/>
      <c r="W112" s="226"/>
      <c r="X112" s="226"/>
      <c r="Y112" s="226"/>
      <c r="Z112" s="226"/>
    </row>
    <row r="113" spans="1:26" ht="22.5" customHeight="1" x14ac:dyDescent="0.25">
      <c r="C113" s="424" t="s">
        <v>6473</v>
      </c>
      <c r="D113" s="41" t="s">
        <v>7988</v>
      </c>
      <c r="E113" s="334" t="s">
        <v>6593</v>
      </c>
      <c r="F113" s="279" t="s">
        <v>8329</v>
      </c>
      <c r="G113" s="273">
        <v>67</v>
      </c>
      <c r="H113" s="271" t="s">
        <v>18</v>
      </c>
      <c r="I113" s="279" t="s">
        <v>6474</v>
      </c>
      <c r="J113" s="219" t="s">
        <v>42</v>
      </c>
      <c r="K113" s="324" t="s">
        <v>6472</v>
      </c>
      <c r="V113" s="226"/>
      <c r="W113" s="226"/>
      <c r="X113" s="226"/>
      <c r="Y113" s="226"/>
      <c r="Z113" s="226"/>
    </row>
    <row r="114" spans="1:26" ht="22.5" customHeight="1" x14ac:dyDescent="0.25">
      <c r="C114" s="424" t="s">
        <v>6473</v>
      </c>
      <c r="D114" s="41" t="s">
        <v>7988</v>
      </c>
      <c r="E114" s="334" t="s">
        <v>6592</v>
      </c>
      <c r="F114" s="279" t="s">
        <v>8330</v>
      </c>
      <c r="G114" s="273">
        <v>38</v>
      </c>
      <c r="H114" s="271" t="s">
        <v>18</v>
      </c>
      <c r="I114" s="279" t="s">
        <v>6474</v>
      </c>
      <c r="J114" s="219" t="s">
        <v>42</v>
      </c>
      <c r="K114" s="324" t="s">
        <v>6472</v>
      </c>
      <c r="V114" s="226"/>
      <c r="W114" s="226"/>
      <c r="X114" s="226"/>
      <c r="Y114" s="226"/>
      <c r="Z114" s="226"/>
    </row>
    <row r="115" spans="1:26" ht="22.5" customHeight="1" x14ac:dyDescent="0.25">
      <c r="C115" s="424" t="s">
        <v>6473</v>
      </c>
      <c r="D115" s="41" t="s">
        <v>7988</v>
      </c>
      <c r="E115" s="334" t="s">
        <v>6600</v>
      </c>
      <c r="F115" s="279" t="s">
        <v>8331</v>
      </c>
      <c r="G115" s="273">
        <v>32</v>
      </c>
      <c r="H115" s="271" t="s">
        <v>18</v>
      </c>
      <c r="I115" s="279" t="s">
        <v>6474</v>
      </c>
      <c r="J115" s="219" t="s">
        <v>42</v>
      </c>
      <c r="K115" s="324" t="s">
        <v>6472</v>
      </c>
      <c r="V115" s="226"/>
      <c r="W115" s="226"/>
      <c r="X115" s="226"/>
      <c r="Y115" s="226"/>
      <c r="Z115" s="226"/>
    </row>
    <row r="116" spans="1:26" ht="22.5" customHeight="1" x14ac:dyDescent="0.25">
      <c r="C116" s="466" t="s">
        <v>6473</v>
      </c>
      <c r="D116" s="467" t="s">
        <v>7988</v>
      </c>
      <c r="E116" s="468" t="s">
        <v>6591</v>
      </c>
      <c r="F116" s="450" t="s">
        <v>8189</v>
      </c>
      <c r="G116" s="469">
        <v>16</v>
      </c>
      <c r="H116" s="449" t="s">
        <v>18</v>
      </c>
      <c r="I116" s="450" t="s">
        <v>6474</v>
      </c>
      <c r="J116" s="451" t="s">
        <v>42</v>
      </c>
      <c r="K116" s="452" t="s">
        <v>6472</v>
      </c>
      <c r="V116" s="226"/>
      <c r="W116" s="226"/>
      <c r="X116" s="226"/>
      <c r="Y116" s="226"/>
      <c r="Z116" s="226"/>
    </row>
    <row r="117" spans="1:26" s="182" customFormat="1" ht="31.5" customHeight="1" x14ac:dyDescent="0.25">
      <c r="A117" s="224"/>
      <c r="B117" s="224"/>
      <c r="C117" s="444" t="s">
        <v>6473</v>
      </c>
      <c r="D117" s="463" t="s">
        <v>7825</v>
      </c>
      <c r="E117" s="446">
        <f>COUNTA(E101:E116)</f>
        <v>16</v>
      </c>
      <c r="F117" s="464" t="s">
        <v>7826</v>
      </c>
      <c r="G117" s="465">
        <f>SUM(G101:G116)</f>
        <v>6269</v>
      </c>
      <c r="H117" s="449"/>
      <c r="I117" s="450"/>
      <c r="J117" s="451"/>
      <c r="K117" s="452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</row>
    <row r="118" spans="1:26" s="182" customFormat="1" ht="21" customHeight="1" x14ac:dyDescent="0.25">
      <c r="A118" s="224"/>
      <c r="B118" s="224"/>
      <c r="D118" s="41"/>
      <c r="E118" s="41"/>
      <c r="F118" s="279"/>
      <c r="G118" s="273"/>
      <c r="H118" s="271"/>
      <c r="I118" s="279"/>
      <c r="J118" s="219"/>
      <c r="K118" s="219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</row>
    <row r="119" spans="1:26" s="182" customFormat="1" ht="21.75" customHeight="1" x14ac:dyDescent="0.25">
      <c r="A119" s="224"/>
      <c r="B119" s="224"/>
      <c r="D119" s="41"/>
      <c r="E119" s="41"/>
      <c r="F119" s="279"/>
      <c r="G119" s="273"/>
      <c r="H119" s="271"/>
      <c r="I119" s="279"/>
      <c r="J119" s="219"/>
      <c r="K119" s="219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</row>
    <row r="120" spans="1:26" s="182" customFormat="1" ht="31.5" customHeight="1" x14ac:dyDescent="0.25">
      <c r="A120" s="224"/>
      <c r="B120" s="224"/>
      <c r="C120" s="235" t="s">
        <v>8</v>
      </c>
      <c r="D120" s="235" t="s">
        <v>7</v>
      </c>
      <c r="E120" s="235" t="s">
        <v>6</v>
      </c>
      <c r="F120" s="235" t="s">
        <v>5</v>
      </c>
      <c r="G120" s="237" t="s">
        <v>4</v>
      </c>
      <c r="H120" s="237" t="s">
        <v>3</v>
      </c>
      <c r="I120" s="235" t="s">
        <v>2</v>
      </c>
      <c r="J120" s="236" t="s">
        <v>1</v>
      </c>
      <c r="K120" s="236" t="s">
        <v>0</v>
      </c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</row>
    <row r="121" spans="1:26" s="283" customFormat="1" ht="17.25" customHeight="1" x14ac:dyDescent="0.25">
      <c r="C121" s="462" t="s">
        <v>6483</v>
      </c>
      <c r="D121" s="355" t="s">
        <v>7988</v>
      </c>
      <c r="E121" s="355" t="s">
        <v>6529</v>
      </c>
      <c r="F121" s="352" t="s">
        <v>8333</v>
      </c>
      <c r="G121" s="354">
        <v>1050</v>
      </c>
      <c r="H121" s="360" t="s">
        <v>18</v>
      </c>
      <c r="I121" s="352" t="s">
        <v>6478</v>
      </c>
      <c r="J121" s="353" t="s">
        <v>42</v>
      </c>
      <c r="K121" s="356" t="s">
        <v>6472</v>
      </c>
      <c r="V121" s="225"/>
      <c r="W121" s="225"/>
      <c r="X121" s="225"/>
      <c r="Y121" s="225"/>
      <c r="Z121" s="225"/>
    </row>
    <row r="122" spans="1:26" s="283" customFormat="1" ht="17.25" customHeight="1" x14ac:dyDescent="0.25">
      <c r="C122" s="423" t="s">
        <v>6483</v>
      </c>
      <c r="D122" s="41" t="s">
        <v>7988</v>
      </c>
      <c r="E122" s="41" t="s">
        <v>6536</v>
      </c>
      <c r="F122" s="279" t="s">
        <v>1430</v>
      </c>
      <c r="G122" s="273">
        <v>1065</v>
      </c>
      <c r="H122" s="271" t="s">
        <v>18</v>
      </c>
      <c r="I122" s="279" t="s">
        <v>6474</v>
      </c>
      <c r="J122" s="219" t="s">
        <v>42</v>
      </c>
      <c r="K122" s="324" t="s">
        <v>6472</v>
      </c>
      <c r="V122" s="225"/>
      <c r="W122" s="225"/>
      <c r="X122" s="225"/>
      <c r="Y122" s="225"/>
      <c r="Z122" s="225"/>
    </row>
    <row r="123" spans="1:26" s="283" customFormat="1" ht="17.25" customHeight="1" x14ac:dyDescent="0.25">
      <c r="C123" s="423" t="s">
        <v>6483</v>
      </c>
      <c r="D123" s="41" t="s">
        <v>7988</v>
      </c>
      <c r="E123" s="41" t="s">
        <v>6537</v>
      </c>
      <c r="F123" s="279" t="s">
        <v>8334</v>
      </c>
      <c r="G123" s="273">
        <v>841</v>
      </c>
      <c r="H123" s="271" t="s">
        <v>18</v>
      </c>
      <c r="I123" s="279" t="s">
        <v>6474</v>
      </c>
      <c r="J123" s="219" t="s">
        <v>42</v>
      </c>
      <c r="K123" s="324" t="s">
        <v>6472</v>
      </c>
      <c r="V123" s="225"/>
      <c r="W123" s="225"/>
      <c r="X123" s="225"/>
      <c r="Y123" s="225"/>
      <c r="Z123" s="225"/>
    </row>
    <row r="124" spans="1:26" s="283" customFormat="1" ht="17.25" customHeight="1" x14ac:dyDescent="0.25">
      <c r="C124" s="423" t="s">
        <v>6483</v>
      </c>
      <c r="D124" s="41" t="s">
        <v>7988</v>
      </c>
      <c r="E124" s="41" t="s">
        <v>6541</v>
      </c>
      <c r="F124" s="279" t="s">
        <v>6542</v>
      </c>
      <c r="G124" s="273">
        <v>508</v>
      </c>
      <c r="H124" s="271" t="s">
        <v>18</v>
      </c>
      <c r="I124" s="279" t="s">
        <v>6474</v>
      </c>
      <c r="J124" s="219" t="s">
        <v>42</v>
      </c>
      <c r="K124" s="324" t="s">
        <v>6472</v>
      </c>
      <c r="V124" s="225"/>
      <c r="W124" s="225"/>
      <c r="X124" s="225"/>
      <c r="Y124" s="225"/>
      <c r="Z124" s="225"/>
    </row>
    <row r="125" spans="1:26" s="283" customFormat="1" ht="17.25" customHeight="1" x14ac:dyDescent="0.25">
      <c r="C125" s="423" t="s">
        <v>6483</v>
      </c>
      <c r="D125" s="41" t="s">
        <v>7988</v>
      </c>
      <c r="E125" s="41" t="s">
        <v>6543</v>
      </c>
      <c r="F125" s="279" t="s">
        <v>6544</v>
      </c>
      <c r="G125" s="273">
        <v>749</v>
      </c>
      <c r="H125" s="271" t="s">
        <v>18</v>
      </c>
      <c r="I125" s="279" t="s">
        <v>6474</v>
      </c>
      <c r="J125" s="219" t="s">
        <v>42</v>
      </c>
      <c r="K125" s="324" t="s">
        <v>6472</v>
      </c>
      <c r="V125" s="225"/>
      <c r="W125" s="225"/>
      <c r="X125" s="225"/>
      <c r="Y125" s="225"/>
      <c r="Z125" s="225"/>
    </row>
    <row r="126" spans="1:26" s="283" customFormat="1" ht="17.25" customHeight="1" x14ac:dyDescent="0.25">
      <c r="C126" s="423" t="s">
        <v>6483</v>
      </c>
      <c r="D126" s="41" t="s">
        <v>7988</v>
      </c>
      <c r="E126" s="41" t="s">
        <v>6534</v>
      </c>
      <c r="F126" s="279" t="s">
        <v>6535</v>
      </c>
      <c r="G126" s="273">
        <v>723</v>
      </c>
      <c r="H126" s="271" t="s">
        <v>18</v>
      </c>
      <c r="I126" s="279" t="s">
        <v>6474</v>
      </c>
      <c r="J126" s="219" t="s">
        <v>42</v>
      </c>
      <c r="K126" s="324" t="s">
        <v>6472</v>
      </c>
      <c r="V126" s="225"/>
      <c r="W126" s="225"/>
      <c r="X126" s="225"/>
      <c r="Y126" s="225"/>
      <c r="Z126" s="225"/>
    </row>
    <row r="127" spans="1:26" s="283" customFormat="1" ht="17.25" customHeight="1" x14ac:dyDescent="0.25">
      <c r="C127" s="423" t="s">
        <v>6483</v>
      </c>
      <c r="D127" s="41" t="s">
        <v>7988</v>
      </c>
      <c r="E127" s="41" t="s">
        <v>6532</v>
      </c>
      <c r="F127" s="279" t="s">
        <v>8335</v>
      </c>
      <c r="G127" s="273">
        <v>692</v>
      </c>
      <c r="H127" s="271" t="s">
        <v>18</v>
      </c>
      <c r="I127" s="279" t="s">
        <v>6474</v>
      </c>
      <c r="J127" s="219" t="s">
        <v>42</v>
      </c>
      <c r="K127" s="324" t="s">
        <v>6472</v>
      </c>
      <c r="V127" s="225"/>
      <c r="W127" s="225"/>
      <c r="X127" s="225"/>
      <c r="Y127" s="225"/>
      <c r="Z127" s="225"/>
    </row>
    <row r="128" spans="1:26" s="283" customFormat="1" ht="17.25" customHeight="1" x14ac:dyDescent="0.25">
      <c r="C128" s="423" t="s">
        <v>6483</v>
      </c>
      <c r="D128" s="41" t="s">
        <v>7988</v>
      </c>
      <c r="E128" s="41" t="s">
        <v>6530</v>
      </c>
      <c r="F128" s="279" t="s">
        <v>6531</v>
      </c>
      <c r="G128" s="273">
        <v>584</v>
      </c>
      <c r="H128" s="271" t="s">
        <v>18</v>
      </c>
      <c r="I128" s="279" t="s">
        <v>6478</v>
      </c>
      <c r="J128" s="219" t="s">
        <v>42</v>
      </c>
      <c r="K128" s="324" t="s">
        <v>6472</v>
      </c>
      <c r="V128" s="225"/>
      <c r="W128" s="225"/>
      <c r="X128" s="225"/>
      <c r="Y128" s="225"/>
      <c r="Z128" s="225"/>
    </row>
    <row r="129" spans="1:26" ht="17.25" customHeight="1" x14ac:dyDescent="0.25">
      <c r="C129" s="424" t="s">
        <v>6483</v>
      </c>
      <c r="D129" s="41" t="s">
        <v>7988</v>
      </c>
      <c r="E129" s="41" t="s">
        <v>6546</v>
      </c>
      <c r="F129" s="279" t="s">
        <v>8336</v>
      </c>
      <c r="G129" s="273">
        <v>450</v>
      </c>
      <c r="H129" s="271" t="s">
        <v>18</v>
      </c>
      <c r="I129" s="279" t="s">
        <v>6474</v>
      </c>
      <c r="J129" s="219" t="s">
        <v>42</v>
      </c>
      <c r="K129" s="324" t="s">
        <v>6472</v>
      </c>
      <c r="V129" s="226"/>
      <c r="W129" s="226"/>
      <c r="X129" s="226"/>
      <c r="Y129" s="226"/>
      <c r="Z129" s="226"/>
    </row>
    <row r="130" spans="1:26" ht="17.25" customHeight="1" x14ac:dyDescent="0.25">
      <c r="C130" s="424" t="s">
        <v>6483</v>
      </c>
      <c r="D130" s="41" t="s">
        <v>7988</v>
      </c>
      <c r="E130" s="41" t="s">
        <v>6539</v>
      </c>
      <c r="F130" s="279" t="s">
        <v>8337</v>
      </c>
      <c r="G130" s="273">
        <v>541</v>
      </c>
      <c r="H130" s="271" t="s">
        <v>18</v>
      </c>
      <c r="I130" s="279" t="s">
        <v>6474</v>
      </c>
      <c r="J130" s="219" t="s">
        <v>42</v>
      </c>
      <c r="K130" s="324" t="s">
        <v>6472</v>
      </c>
      <c r="V130" s="226"/>
      <c r="W130" s="226"/>
      <c r="X130" s="226"/>
      <c r="Y130" s="226"/>
      <c r="Z130" s="226"/>
    </row>
    <row r="131" spans="1:26" ht="17.25" customHeight="1" x14ac:dyDescent="0.25">
      <c r="C131" s="424" t="s">
        <v>6483</v>
      </c>
      <c r="D131" s="41" t="s">
        <v>7988</v>
      </c>
      <c r="E131" s="41" t="s">
        <v>6533</v>
      </c>
      <c r="F131" s="279" t="s">
        <v>8055</v>
      </c>
      <c r="G131" s="273">
        <v>308</v>
      </c>
      <c r="H131" s="271" t="s">
        <v>18</v>
      </c>
      <c r="I131" s="279" t="s">
        <v>6474</v>
      </c>
      <c r="J131" s="219" t="s">
        <v>42</v>
      </c>
      <c r="K131" s="324" t="s">
        <v>6472</v>
      </c>
      <c r="V131" s="226"/>
      <c r="W131" s="226"/>
      <c r="X131" s="226"/>
      <c r="Y131" s="226"/>
      <c r="Z131" s="226"/>
    </row>
    <row r="132" spans="1:26" ht="17.25" customHeight="1" x14ac:dyDescent="0.25">
      <c r="C132" s="424" t="s">
        <v>6483</v>
      </c>
      <c r="D132" s="41" t="s">
        <v>7988</v>
      </c>
      <c r="E132" s="41" t="s">
        <v>6540</v>
      </c>
      <c r="F132" s="279" t="s">
        <v>8338</v>
      </c>
      <c r="G132" s="273">
        <v>289</v>
      </c>
      <c r="H132" s="271" t="s">
        <v>18</v>
      </c>
      <c r="I132" s="279" t="s">
        <v>6474</v>
      </c>
      <c r="J132" s="219" t="s">
        <v>42</v>
      </c>
      <c r="K132" s="324" t="s">
        <v>6472</v>
      </c>
      <c r="V132" s="226"/>
      <c r="W132" s="226"/>
      <c r="X132" s="226"/>
      <c r="Y132" s="226"/>
      <c r="Z132" s="226"/>
    </row>
    <row r="133" spans="1:26" ht="17.25" customHeight="1" x14ac:dyDescent="0.25">
      <c r="C133" s="424" t="s">
        <v>6483</v>
      </c>
      <c r="D133" s="41" t="s">
        <v>7988</v>
      </c>
      <c r="E133" s="41" t="s">
        <v>6545</v>
      </c>
      <c r="F133" s="279" t="s">
        <v>8134</v>
      </c>
      <c r="G133" s="273">
        <v>283</v>
      </c>
      <c r="H133" s="271" t="s">
        <v>18</v>
      </c>
      <c r="I133" s="279" t="s">
        <v>6474</v>
      </c>
      <c r="J133" s="219" t="s">
        <v>42</v>
      </c>
      <c r="K133" s="324" t="s">
        <v>6472</v>
      </c>
      <c r="V133" s="226"/>
      <c r="W133" s="226"/>
      <c r="X133" s="226"/>
      <c r="Y133" s="226"/>
      <c r="Z133" s="226"/>
    </row>
    <row r="134" spans="1:26" ht="17.25" customHeight="1" x14ac:dyDescent="0.25">
      <c r="C134" s="424" t="s">
        <v>6483</v>
      </c>
      <c r="D134" s="41" t="s">
        <v>7988</v>
      </c>
      <c r="E134" s="41" t="s">
        <v>6482</v>
      </c>
      <c r="F134" s="279" t="s">
        <v>8339</v>
      </c>
      <c r="G134" s="273">
        <v>174</v>
      </c>
      <c r="H134" s="271" t="s">
        <v>18</v>
      </c>
      <c r="I134" s="279" t="s">
        <v>6474</v>
      </c>
      <c r="J134" s="219" t="s">
        <v>42</v>
      </c>
      <c r="K134" s="324" t="s">
        <v>6472</v>
      </c>
      <c r="V134" s="226"/>
      <c r="W134" s="226"/>
      <c r="X134" s="226"/>
      <c r="Y134" s="226"/>
      <c r="Z134" s="226"/>
    </row>
    <row r="135" spans="1:26" ht="17.25" customHeight="1" x14ac:dyDescent="0.25">
      <c r="C135" s="424" t="s">
        <v>6483</v>
      </c>
      <c r="D135" s="41" t="s">
        <v>7988</v>
      </c>
      <c r="E135" s="41" t="s">
        <v>6538</v>
      </c>
      <c r="F135" s="279" t="s">
        <v>8340</v>
      </c>
      <c r="G135" s="273">
        <v>114</v>
      </c>
      <c r="H135" s="271" t="s">
        <v>18</v>
      </c>
      <c r="I135" s="279" t="s">
        <v>6474</v>
      </c>
      <c r="J135" s="219" t="s">
        <v>42</v>
      </c>
      <c r="K135" s="324" t="s">
        <v>6472</v>
      </c>
      <c r="V135" s="226"/>
      <c r="W135" s="226"/>
      <c r="X135" s="226"/>
      <c r="Y135" s="226"/>
      <c r="Z135" s="226"/>
    </row>
    <row r="136" spans="1:26" ht="17.25" customHeight="1" thickBot="1" x14ac:dyDescent="0.3">
      <c r="C136" s="424" t="s">
        <v>6483</v>
      </c>
      <c r="D136" s="41" t="s">
        <v>7988</v>
      </c>
      <c r="E136" s="41" t="s">
        <v>8332</v>
      </c>
      <c r="F136" s="279" t="s">
        <v>8341</v>
      </c>
      <c r="G136" s="273">
        <v>265</v>
      </c>
      <c r="H136" s="271" t="s">
        <v>18</v>
      </c>
      <c r="I136" s="279" t="s">
        <v>6474</v>
      </c>
      <c r="J136" s="219" t="s">
        <v>42</v>
      </c>
      <c r="K136" s="324" t="s">
        <v>6472</v>
      </c>
      <c r="V136" s="226"/>
      <c r="W136" s="226"/>
      <c r="X136" s="226"/>
      <c r="Y136" s="226"/>
      <c r="Z136" s="226"/>
    </row>
    <row r="137" spans="1:26" s="182" customFormat="1" ht="31.5" customHeight="1" x14ac:dyDescent="0.25">
      <c r="A137" s="224"/>
      <c r="B137" s="224"/>
      <c r="C137" s="351" t="s">
        <v>6483</v>
      </c>
      <c r="D137" s="425" t="s">
        <v>7825</v>
      </c>
      <c r="E137" s="426">
        <f>COUNTA(E121:E136)</f>
        <v>16</v>
      </c>
      <c r="F137" s="340" t="s">
        <v>7826</v>
      </c>
      <c r="G137" s="328">
        <f>SUM(G121:G136)</f>
        <v>8636</v>
      </c>
      <c r="H137" s="427"/>
      <c r="I137" s="428"/>
      <c r="J137" s="429"/>
      <c r="K137" s="331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</row>
    <row r="138" spans="1:26" s="182" customFormat="1" ht="15" customHeight="1" x14ac:dyDescent="0.25">
      <c r="A138" s="224"/>
      <c r="B138" s="224"/>
      <c r="D138" s="41"/>
      <c r="E138" s="41"/>
      <c r="F138" s="279"/>
      <c r="G138" s="273"/>
      <c r="H138" s="271"/>
      <c r="I138" s="279"/>
      <c r="J138" s="219"/>
      <c r="K138" s="219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</row>
    <row r="140" spans="1:26" s="182" customFormat="1" ht="25.5" customHeight="1" x14ac:dyDescent="0.25">
      <c r="A140" s="224"/>
      <c r="B140" s="224"/>
      <c r="C140" s="235" t="s">
        <v>8</v>
      </c>
      <c r="D140" s="235" t="s">
        <v>7</v>
      </c>
      <c r="E140" s="235" t="s">
        <v>6</v>
      </c>
      <c r="F140" s="235" t="s">
        <v>5</v>
      </c>
      <c r="G140" s="237" t="s">
        <v>4</v>
      </c>
      <c r="H140" s="237" t="s">
        <v>3</v>
      </c>
      <c r="I140" s="235" t="s">
        <v>2</v>
      </c>
      <c r="J140" s="236" t="s">
        <v>1</v>
      </c>
      <c r="K140" s="236" t="s">
        <v>0</v>
      </c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</row>
    <row r="141" spans="1:26" ht="31.5" customHeight="1" x14ac:dyDescent="0.25">
      <c r="C141" s="460" t="s">
        <v>6796</v>
      </c>
      <c r="D141" s="355" t="s">
        <v>7988</v>
      </c>
      <c r="E141" s="355" t="s">
        <v>6844</v>
      </c>
      <c r="F141" s="352" t="s">
        <v>755</v>
      </c>
      <c r="G141" s="354">
        <v>2526</v>
      </c>
      <c r="H141" s="360" t="s">
        <v>6495</v>
      </c>
      <c r="I141" s="352" t="s">
        <v>6496</v>
      </c>
      <c r="J141" s="353" t="s">
        <v>42</v>
      </c>
      <c r="K141" s="356" t="s">
        <v>6782</v>
      </c>
      <c r="V141" s="226"/>
      <c r="W141" s="226"/>
      <c r="X141" s="226"/>
      <c r="Y141" s="226"/>
      <c r="Z141" s="226"/>
    </row>
    <row r="142" spans="1:26" ht="31.5" customHeight="1" x14ac:dyDescent="0.25">
      <c r="C142" s="424" t="s">
        <v>6796</v>
      </c>
      <c r="D142" s="41" t="s">
        <v>7988</v>
      </c>
      <c r="E142" s="41" t="s">
        <v>6845</v>
      </c>
      <c r="F142" s="279" t="s">
        <v>8342</v>
      </c>
      <c r="G142" s="273">
        <v>727</v>
      </c>
      <c r="H142" s="271" t="s">
        <v>6495</v>
      </c>
      <c r="I142" s="279" t="s">
        <v>6496</v>
      </c>
      <c r="J142" s="219" t="s">
        <v>42</v>
      </c>
      <c r="K142" s="324" t="s">
        <v>6782</v>
      </c>
      <c r="V142" s="226"/>
      <c r="W142" s="226"/>
      <c r="X142" s="226"/>
      <c r="Y142" s="226"/>
      <c r="Z142" s="226"/>
    </row>
    <row r="143" spans="1:26" ht="31.5" customHeight="1" x14ac:dyDescent="0.25">
      <c r="C143" s="424" t="s">
        <v>6796</v>
      </c>
      <c r="D143" s="41" t="s">
        <v>7988</v>
      </c>
      <c r="E143" s="41" t="s">
        <v>6802</v>
      </c>
      <c r="F143" s="279" t="s">
        <v>8134</v>
      </c>
      <c r="G143" s="273">
        <v>898</v>
      </c>
      <c r="H143" s="271" t="s">
        <v>6495</v>
      </c>
      <c r="I143" s="279" t="s">
        <v>6496</v>
      </c>
      <c r="J143" s="219" t="s">
        <v>42</v>
      </c>
      <c r="K143" s="324" t="s">
        <v>6782</v>
      </c>
      <c r="V143" s="226"/>
      <c r="W143" s="226"/>
      <c r="X143" s="226"/>
      <c r="Y143" s="226"/>
      <c r="Z143" s="226"/>
    </row>
    <row r="144" spans="1:26" ht="31.5" customHeight="1" thickBot="1" x14ac:dyDescent="0.3">
      <c r="C144" s="424" t="s">
        <v>6796</v>
      </c>
      <c r="D144" s="41" t="s">
        <v>7988</v>
      </c>
      <c r="E144" s="41" t="s">
        <v>6795</v>
      </c>
      <c r="F144" s="279" t="s">
        <v>8343</v>
      </c>
      <c r="G144" s="273">
        <v>604</v>
      </c>
      <c r="H144" s="271" t="s">
        <v>6495</v>
      </c>
      <c r="I144" s="279" t="s">
        <v>6496</v>
      </c>
      <c r="J144" s="219" t="s">
        <v>42</v>
      </c>
      <c r="K144" s="324" t="s">
        <v>6782</v>
      </c>
      <c r="V144" s="226"/>
      <c r="W144" s="226"/>
      <c r="X144" s="226"/>
      <c r="Y144" s="226"/>
      <c r="Z144" s="226"/>
    </row>
    <row r="145" spans="1:26" s="182" customFormat="1" ht="28.5" customHeight="1" x14ac:dyDescent="0.25">
      <c r="A145" s="224"/>
      <c r="B145" s="224"/>
      <c r="C145" s="351" t="s">
        <v>6796</v>
      </c>
      <c r="D145" s="425" t="s">
        <v>7825</v>
      </c>
      <c r="E145" s="426">
        <f>COUNTA(E141:E144)</f>
        <v>4</v>
      </c>
      <c r="F145" s="340" t="s">
        <v>7826</v>
      </c>
      <c r="G145" s="328">
        <f>SUM(G141:G144)</f>
        <v>4755</v>
      </c>
      <c r="H145" s="427"/>
      <c r="I145" s="428"/>
      <c r="J145" s="429"/>
      <c r="K145" s="331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</row>
    <row r="146" spans="1:26" s="182" customFormat="1" ht="21.75" customHeight="1" x14ac:dyDescent="0.25">
      <c r="A146" s="224"/>
      <c r="B146" s="224"/>
      <c r="D146" s="41"/>
      <c r="E146" s="41"/>
      <c r="F146" s="279"/>
      <c r="G146" s="273"/>
      <c r="H146" s="271"/>
      <c r="I146" s="279"/>
      <c r="J146" s="219"/>
      <c r="K146" s="219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</row>
    <row r="147" spans="1:26" s="182" customFormat="1" ht="21.75" customHeight="1" x14ac:dyDescent="0.25">
      <c r="A147" s="224"/>
      <c r="B147" s="224"/>
      <c r="D147" s="41"/>
      <c r="E147" s="41"/>
      <c r="F147" s="279"/>
      <c r="G147" s="273"/>
      <c r="H147" s="271"/>
      <c r="I147" s="279"/>
      <c r="J147" s="219"/>
      <c r="K147" s="219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</row>
    <row r="148" spans="1:26" s="182" customFormat="1" ht="25.5" customHeight="1" x14ac:dyDescent="0.25">
      <c r="A148" s="224"/>
      <c r="B148" s="224"/>
      <c r="C148" s="235" t="s">
        <v>8</v>
      </c>
      <c r="D148" s="235" t="s">
        <v>7</v>
      </c>
      <c r="E148" s="235" t="s">
        <v>6</v>
      </c>
      <c r="F148" s="235" t="s">
        <v>5</v>
      </c>
      <c r="G148" s="237" t="s">
        <v>4</v>
      </c>
      <c r="H148" s="237" t="s">
        <v>3</v>
      </c>
      <c r="I148" s="235" t="s">
        <v>2</v>
      </c>
      <c r="J148" s="236" t="s">
        <v>1</v>
      </c>
      <c r="K148" s="236" t="s">
        <v>0</v>
      </c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</row>
    <row r="149" spans="1:26" ht="29.25" customHeight="1" x14ac:dyDescent="0.25">
      <c r="C149" s="460" t="s">
        <v>6857</v>
      </c>
      <c r="D149" s="355" t="s">
        <v>7988</v>
      </c>
      <c r="E149" s="355" t="s">
        <v>6953</v>
      </c>
      <c r="F149" s="352" t="s">
        <v>6954</v>
      </c>
      <c r="G149" s="354">
        <v>1208</v>
      </c>
      <c r="H149" s="360" t="s">
        <v>18</v>
      </c>
      <c r="I149" s="352" t="s">
        <v>4836</v>
      </c>
      <c r="J149" s="353" t="s">
        <v>42</v>
      </c>
      <c r="K149" s="356" t="s">
        <v>43</v>
      </c>
      <c r="V149" s="226"/>
      <c r="W149" s="226"/>
      <c r="X149" s="226"/>
      <c r="Y149" s="226"/>
      <c r="Z149" s="226"/>
    </row>
    <row r="150" spans="1:26" ht="29.25" customHeight="1" x14ac:dyDescent="0.25">
      <c r="C150" s="424" t="s">
        <v>6857</v>
      </c>
      <c r="D150" s="41" t="s">
        <v>7988</v>
      </c>
      <c r="E150" s="41" t="s">
        <v>6955</v>
      </c>
      <c r="F150" s="279" t="s">
        <v>6956</v>
      </c>
      <c r="G150" s="273">
        <v>881</v>
      </c>
      <c r="H150" s="271" t="s">
        <v>18</v>
      </c>
      <c r="I150" s="279" t="s">
        <v>4836</v>
      </c>
      <c r="J150" s="219" t="s">
        <v>42</v>
      </c>
      <c r="K150" s="324" t="s">
        <v>43</v>
      </c>
      <c r="V150" s="226"/>
      <c r="W150" s="226"/>
      <c r="X150" s="226"/>
      <c r="Y150" s="226"/>
      <c r="Z150" s="226"/>
    </row>
    <row r="151" spans="1:26" ht="29.25" customHeight="1" x14ac:dyDescent="0.25">
      <c r="C151" s="424" t="s">
        <v>6857</v>
      </c>
      <c r="D151" s="41" t="s">
        <v>7988</v>
      </c>
      <c r="E151" s="41" t="s">
        <v>6945</v>
      </c>
      <c r="F151" s="279" t="s">
        <v>6946</v>
      </c>
      <c r="G151" s="273">
        <v>563</v>
      </c>
      <c r="H151" s="271" t="s">
        <v>18</v>
      </c>
      <c r="I151" s="279" t="s">
        <v>4836</v>
      </c>
      <c r="J151" s="219" t="s">
        <v>42</v>
      </c>
      <c r="K151" s="324" t="s">
        <v>43</v>
      </c>
      <c r="V151" s="226"/>
      <c r="W151" s="226"/>
      <c r="X151" s="226"/>
      <c r="Y151" s="226"/>
      <c r="Z151" s="226"/>
    </row>
    <row r="152" spans="1:26" ht="29.25" customHeight="1" x14ac:dyDescent="0.25">
      <c r="C152" s="424" t="s">
        <v>6857</v>
      </c>
      <c r="D152" s="41" t="s">
        <v>7988</v>
      </c>
      <c r="E152" s="41" t="s">
        <v>6858</v>
      </c>
      <c r="F152" s="279" t="s">
        <v>8344</v>
      </c>
      <c r="G152" s="273">
        <v>566</v>
      </c>
      <c r="H152" s="271" t="s">
        <v>18</v>
      </c>
      <c r="I152" s="279" t="s">
        <v>4836</v>
      </c>
      <c r="J152" s="219" t="s">
        <v>42</v>
      </c>
      <c r="K152" s="324" t="s">
        <v>43</v>
      </c>
      <c r="V152" s="226"/>
      <c r="W152" s="226"/>
      <c r="X152" s="226"/>
      <c r="Y152" s="226"/>
      <c r="Z152" s="226"/>
    </row>
    <row r="153" spans="1:26" ht="29.25" customHeight="1" x14ac:dyDescent="0.25">
      <c r="C153" s="424" t="s">
        <v>6857</v>
      </c>
      <c r="D153" s="41" t="s">
        <v>7988</v>
      </c>
      <c r="E153" s="41" t="s">
        <v>6855</v>
      </c>
      <c r="F153" s="279" t="s">
        <v>6856</v>
      </c>
      <c r="G153" s="273">
        <v>461</v>
      </c>
      <c r="H153" s="271" t="s">
        <v>18</v>
      </c>
      <c r="I153" s="279" t="s">
        <v>4836</v>
      </c>
      <c r="J153" s="219" t="s">
        <v>42</v>
      </c>
      <c r="K153" s="324" t="s">
        <v>43</v>
      </c>
      <c r="V153" s="226"/>
      <c r="W153" s="226"/>
      <c r="X153" s="226"/>
      <c r="Y153" s="226"/>
      <c r="Z153" s="226"/>
    </row>
    <row r="154" spans="1:26" ht="29.25" customHeight="1" x14ac:dyDescent="0.25">
      <c r="C154" s="424" t="s">
        <v>6857</v>
      </c>
      <c r="D154" s="41" t="s">
        <v>7988</v>
      </c>
      <c r="E154" s="41" t="s">
        <v>6949</v>
      </c>
      <c r="F154" s="279" t="s">
        <v>6950</v>
      </c>
      <c r="G154" s="273">
        <v>264</v>
      </c>
      <c r="H154" s="271" t="s">
        <v>18</v>
      </c>
      <c r="I154" s="279" t="s">
        <v>4836</v>
      </c>
      <c r="J154" s="219" t="s">
        <v>42</v>
      </c>
      <c r="K154" s="324" t="s">
        <v>43</v>
      </c>
      <c r="V154" s="226"/>
      <c r="W154" s="226"/>
      <c r="X154" s="226"/>
      <c r="Y154" s="226"/>
      <c r="Z154" s="226"/>
    </row>
    <row r="155" spans="1:26" ht="29.25" customHeight="1" x14ac:dyDescent="0.25">
      <c r="C155" s="424" t="s">
        <v>6857</v>
      </c>
      <c r="D155" s="41" t="s">
        <v>7988</v>
      </c>
      <c r="E155" s="41" t="s">
        <v>6951</v>
      </c>
      <c r="F155" s="279" t="s">
        <v>6952</v>
      </c>
      <c r="G155" s="273">
        <v>749</v>
      </c>
      <c r="H155" s="271" t="s">
        <v>18</v>
      </c>
      <c r="I155" s="279" t="s">
        <v>4836</v>
      </c>
      <c r="J155" s="219" t="s">
        <v>42</v>
      </c>
      <c r="K155" s="324" t="s">
        <v>43</v>
      </c>
      <c r="V155" s="226"/>
      <c r="W155" s="226"/>
      <c r="X155" s="226"/>
      <c r="Y155" s="226"/>
      <c r="Z155" s="226"/>
    </row>
    <row r="156" spans="1:26" ht="29.25" customHeight="1" x14ac:dyDescent="0.25">
      <c r="C156" s="424" t="s">
        <v>6857</v>
      </c>
      <c r="D156" s="41" t="s">
        <v>7988</v>
      </c>
      <c r="E156" s="41" t="s">
        <v>6942</v>
      </c>
      <c r="F156" s="279" t="s">
        <v>6943</v>
      </c>
      <c r="G156" s="273">
        <v>503</v>
      </c>
      <c r="H156" s="271" t="s">
        <v>18</v>
      </c>
      <c r="I156" s="279" t="s">
        <v>4836</v>
      </c>
      <c r="J156" s="219" t="s">
        <v>42</v>
      </c>
      <c r="K156" s="324" t="s">
        <v>43</v>
      </c>
      <c r="V156" s="226"/>
      <c r="W156" s="226"/>
      <c r="X156" s="226"/>
      <c r="Y156" s="226"/>
      <c r="Z156" s="226"/>
    </row>
    <row r="157" spans="1:26" ht="29.25" customHeight="1" x14ac:dyDescent="0.25">
      <c r="C157" s="424" t="s">
        <v>6857</v>
      </c>
      <c r="D157" s="41" t="s">
        <v>7988</v>
      </c>
      <c r="E157" s="41" t="s">
        <v>6947</v>
      </c>
      <c r="F157" s="279" t="s">
        <v>6948</v>
      </c>
      <c r="G157" s="273">
        <v>271</v>
      </c>
      <c r="H157" s="271" t="s">
        <v>18</v>
      </c>
      <c r="I157" s="279" t="s">
        <v>4836</v>
      </c>
      <c r="J157" s="219" t="s">
        <v>42</v>
      </c>
      <c r="K157" s="324" t="s">
        <v>43</v>
      </c>
      <c r="V157" s="226"/>
      <c r="W157" s="226"/>
      <c r="X157" s="226"/>
      <c r="Y157" s="226"/>
      <c r="Z157" s="226"/>
    </row>
    <row r="158" spans="1:26" ht="29.25" customHeight="1" thickBot="1" x14ac:dyDescent="0.3">
      <c r="C158" s="424" t="s">
        <v>6857</v>
      </c>
      <c r="D158" s="41" t="s">
        <v>7988</v>
      </c>
      <c r="E158" s="41" t="s">
        <v>6944</v>
      </c>
      <c r="F158" s="279" t="s">
        <v>8345</v>
      </c>
      <c r="G158" s="273">
        <v>567</v>
      </c>
      <c r="H158" s="271" t="s">
        <v>18</v>
      </c>
      <c r="I158" s="279" t="s">
        <v>4836</v>
      </c>
      <c r="J158" s="219" t="s">
        <v>42</v>
      </c>
      <c r="K158" s="324" t="s">
        <v>43</v>
      </c>
      <c r="V158" s="226"/>
      <c r="W158" s="226"/>
      <c r="X158" s="226"/>
      <c r="Y158" s="226"/>
      <c r="Z158" s="226"/>
    </row>
    <row r="159" spans="1:26" s="182" customFormat="1" ht="28.5" customHeight="1" x14ac:dyDescent="0.25">
      <c r="A159" s="224"/>
      <c r="B159" s="224"/>
      <c r="C159" s="351" t="s">
        <v>6857</v>
      </c>
      <c r="D159" s="425" t="s">
        <v>7825</v>
      </c>
      <c r="E159" s="426">
        <f>COUNTA(E149:E158)</f>
        <v>10</v>
      </c>
      <c r="F159" s="340" t="s">
        <v>7826</v>
      </c>
      <c r="G159" s="328">
        <f>SUM(G149:G158)</f>
        <v>6033</v>
      </c>
      <c r="H159" s="427"/>
      <c r="I159" s="428"/>
      <c r="J159" s="429"/>
      <c r="K159" s="331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</row>
    <row r="160" spans="1:26" s="182" customFormat="1" ht="21.75" customHeight="1" x14ac:dyDescent="0.25">
      <c r="A160" s="224"/>
      <c r="B160" s="224"/>
      <c r="D160" s="41"/>
      <c r="E160" s="41"/>
      <c r="F160" s="279"/>
      <c r="G160" s="273"/>
      <c r="H160" s="271"/>
      <c r="I160" s="279"/>
      <c r="J160" s="219"/>
      <c r="K160" s="219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</row>
    <row r="161" spans="1:26" s="182" customFormat="1" ht="21.75" customHeight="1" x14ac:dyDescent="0.25">
      <c r="A161" s="224"/>
      <c r="B161" s="224"/>
      <c r="D161" s="41"/>
      <c r="E161" s="41"/>
      <c r="F161" s="279"/>
      <c r="G161" s="273"/>
      <c r="H161" s="271"/>
      <c r="I161" s="279"/>
      <c r="J161" s="219"/>
      <c r="K161" s="219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</row>
    <row r="162" spans="1:26" s="182" customFormat="1" ht="25.5" customHeight="1" x14ac:dyDescent="0.25">
      <c r="A162" s="224"/>
      <c r="B162" s="224"/>
      <c r="C162" s="235" t="s">
        <v>8</v>
      </c>
      <c r="D162" s="235" t="s">
        <v>7</v>
      </c>
      <c r="E162" s="235" t="s">
        <v>6</v>
      </c>
      <c r="F162" s="235" t="s">
        <v>5</v>
      </c>
      <c r="G162" s="237" t="s">
        <v>4</v>
      </c>
      <c r="H162" s="237" t="s">
        <v>3</v>
      </c>
      <c r="I162" s="235" t="s">
        <v>2</v>
      </c>
      <c r="J162" s="236" t="s">
        <v>1</v>
      </c>
      <c r="K162" s="236" t="s">
        <v>0</v>
      </c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</row>
    <row r="163" spans="1:26" ht="26.25" customHeight="1" x14ac:dyDescent="0.25">
      <c r="C163" s="460" t="s">
        <v>44</v>
      </c>
      <c r="D163" s="355" t="s">
        <v>7988</v>
      </c>
      <c r="E163" s="355" t="s">
        <v>6887</v>
      </c>
      <c r="F163" s="352" t="s">
        <v>3860</v>
      </c>
      <c r="G163" s="354">
        <v>1687</v>
      </c>
      <c r="H163" s="360" t="s">
        <v>18</v>
      </c>
      <c r="I163" s="352" t="s">
        <v>4836</v>
      </c>
      <c r="J163" s="353" t="s">
        <v>42</v>
      </c>
      <c r="K163" s="356" t="s">
        <v>43</v>
      </c>
      <c r="V163" s="226"/>
      <c r="W163" s="226"/>
      <c r="X163" s="226"/>
      <c r="Y163" s="226"/>
      <c r="Z163" s="226"/>
    </row>
    <row r="164" spans="1:26" ht="26.25" customHeight="1" x14ac:dyDescent="0.25">
      <c r="C164" s="424" t="s">
        <v>44</v>
      </c>
      <c r="D164" s="41" t="s">
        <v>7988</v>
      </c>
      <c r="E164" s="41" t="s">
        <v>6888</v>
      </c>
      <c r="F164" s="279" t="s">
        <v>8346</v>
      </c>
      <c r="G164" s="273">
        <v>977</v>
      </c>
      <c r="H164" s="271" t="s">
        <v>18</v>
      </c>
      <c r="I164" s="279" t="s">
        <v>4836</v>
      </c>
      <c r="J164" s="219" t="s">
        <v>42</v>
      </c>
      <c r="K164" s="324" t="s">
        <v>43</v>
      </c>
      <c r="V164" s="226"/>
      <c r="W164" s="226"/>
      <c r="X164" s="226"/>
      <c r="Y164" s="226"/>
      <c r="Z164" s="226"/>
    </row>
    <row r="165" spans="1:26" ht="26.25" customHeight="1" x14ac:dyDescent="0.25">
      <c r="C165" s="424" t="s">
        <v>44</v>
      </c>
      <c r="D165" s="41" t="s">
        <v>7988</v>
      </c>
      <c r="E165" s="41" t="s">
        <v>6884</v>
      </c>
      <c r="F165" s="279" t="s">
        <v>6885</v>
      </c>
      <c r="G165" s="273">
        <v>917</v>
      </c>
      <c r="H165" s="271" t="s">
        <v>18</v>
      </c>
      <c r="I165" s="279" t="s">
        <v>4836</v>
      </c>
      <c r="J165" s="219" t="s">
        <v>42</v>
      </c>
      <c r="K165" s="324" t="s">
        <v>43</v>
      </c>
      <c r="V165" s="226"/>
      <c r="W165" s="226"/>
      <c r="X165" s="226"/>
      <c r="Y165" s="226"/>
      <c r="Z165" s="226"/>
    </row>
    <row r="166" spans="1:26" ht="26.25" customHeight="1" x14ac:dyDescent="0.25">
      <c r="C166" s="424" t="s">
        <v>44</v>
      </c>
      <c r="D166" s="41" t="s">
        <v>7988</v>
      </c>
      <c r="E166" s="41" t="s">
        <v>6882</v>
      </c>
      <c r="F166" s="279" t="s">
        <v>6883</v>
      </c>
      <c r="G166" s="273">
        <v>900</v>
      </c>
      <c r="H166" s="271" t="s">
        <v>18</v>
      </c>
      <c r="I166" s="279" t="s">
        <v>4836</v>
      </c>
      <c r="J166" s="219" t="s">
        <v>42</v>
      </c>
      <c r="K166" s="324" t="s">
        <v>43</v>
      </c>
      <c r="V166" s="226"/>
      <c r="W166" s="226"/>
      <c r="X166" s="226"/>
      <c r="Y166" s="226"/>
      <c r="Z166" s="226"/>
    </row>
    <row r="167" spans="1:26" ht="26.25" customHeight="1" x14ac:dyDescent="0.25">
      <c r="C167" s="424" t="s">
        <v>44</v>
      </c>
      <c r="D167" s="41" t="s">
        <v>7988</v>
      </c>
      <c r="E167" s="41" t="s">
        <v>6886</v>
      </c>
      <c r="F167" s="279" t="s">
        <v>707</v>
      </c>
      <c r="G167" s="273">
        <v>853</v>
      </c>
      <c r="H167" s="271" t="s">
        <v>18</v>
      </c>
      <c r="I167" s="279" t="s">
        <v>4836</v>
      </c>
      <c r="J167" s="219" t="s">
        <v>42</v>
      </c>
      <c r="K167" s="324" t="s">
        <v>43</v>
      </c>
      <c r="V167" s="226"/>
      <c r="W167" s="226"/>
      <c r="X167" s="226"/>
      <c r="Y167" s="226"/>
      <c r="Z167" s="226"/>
    </row>
    <row r="168" spans="1:26" ht="26.25" customHeight="1" x14ac:dyDescent="0.25">
      <c r="C168" s="424" t="s">
        <v>44</v>
      </c>
      <c r="D168" s="41" t="s">
        <v>7988</v>
      </c>
      <c r="E168" s="41" t="s">
        <v>6891</v>
      </c>
      <c r="F168" s="279" t="s">
        <v>6892</v>
      </c>
      <c r="G168" s="273">
        <v>628</v>
      </c>
      <c r="H168" s="271" t="s">
        <v>18</v>
      </c>
      <c r="I168" s="279" t="s">
        <v>4836</v>
      </c>
      <c r="J168" s="219" t="s">
        <v>42</v>
      </c>
      <c r="K168" s="324" t="s">
        <v>43</v>
      </c>
      <c r="V168" s="226"/>
      <c r="W168" s="226"/>
      <c r="X168" s="226"/>
      <c r="Y168" s="226"/>
      <c r="Z168" s="226"/>
    </row>
    <row r="169" spans="1:26" s="283" customFormat="1" ht="26.25" customHeight="1" x14ac:dyDescent="0.25">
      <c r="C169" s="423" t="s">
        <v>44</v>
      </c>
      <c r="D169" s="41" t="s">
        <v>7988</v>
      </c>
      <c r="E169" s="41" t="s">
        <v>41</v>
      </c>
      <c r="F169" s="279" t="s">
        <v>8347</v>
      </c>
      <c r="G169" s="273">
        <v>558</v>
      </c>
      <c r="H169" s="271" t="s">
        <v>18</v>
      </c>
      <c r="I169" s="279">
        <v>0</v>
      </c>
      <c r="J169" s="219" t="s">
        <v>42</v>
      </c>
      <c r="K169" s="324" t="s">
        <v>43</v>
      </c>
      <c r="V169" s="225"/>
      <c r="W169" s="225"/>
      <c r="X169" s="225"/>
      <c r="Y169" s="225"/>
      <c r="Z169" s="225"/>
    </row>
    <row r="170" spans="1:26" ht="26.25" customHeight="1" thickBot="1" x14ac:dyDescent="0.3">
      <c r="C170" s="424" t="s">
        <v>44</v>
      </c>
      <c r="D170" s="41" t="s">
        <v>7988</v>
      </c>
      <c r="E170" s="41" t="s">
        <v>6889</v>
      </c>
      <c r="F170" s="279" t="s">
        <v>6890</v>
      </c>
      <c r="G170" s="273">
        <v>372</v>
      </c>
      <c r="H170" s="271" t="s">
        <v>18</v>
      </c>
      <c r="I170" s="279" t="s">
        <v>4836</v>
      </c>
      <c r="J170" s="219" t="s">
        <v>42</v>
      </c>
      <c r="K170" s="324" t="s">
        <v>43</v>
      </c>
      <c r="V170" s="226"/>
      <c r="W170" s="226"/>
      <c r="X170" s="226"/>
      <c r="Y170" s="226"/>
      <c r="Z170" s="226"/>
    </row>
    <row r="171" spans="1:26" s="182" customFormat="1" ht="28.5" customHeight="1" x14ac:dyDescent="0.25">
      <c r="A171" s="224"/>
      <c r="B171" s="224"/>
      <c r="C171" s="351" t="s">
        <v>44</v>
      </c>
      <c r="D171" s="425" t="s">
        <v>7825</v>
      </c>
      <c r="E171" s="426">
        <f>COUNTA(E163:E170)</f>
        <v>8</v>
      </c>
      <c r="F171" s="340" t="s">
        <v>7826</v>
      </c>
      <c r="G171" s="328">
        <f>SUM(G163:G170)</f>
        <v>6892</v>
      </c>
      <c r="H171" s="427"/>
      <c r="I171" s="428"/>
      <c r="J171" s="429"/>
      <c r="K171" s="331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</row>
    <row r="172" spans="1:26" s="182" customFormat="1" ht="21.75" customHeight="1" x14ac:dyDescent="0.25">
      <c r="A172" s="224"/>
      <c r="B172" s="224"/>
      <c r="D172" s="41"/>
      <c r="E172" s="41"/>
      <c r="F172" s="279"/>
      <c r="G172" s="273"/>
      <c r="H172" s="413"/>
      <c r="I172" s="279"/>
      <c r="J172" s="219"/>
      <c r="K172" s="219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6" s="182" customFormat="1" ht="21.75" customHeight="1" x14ac:dyDescent="0.25">
      <c r="A173" s="224"/>
      <c r="B173" s="224"/>
      <c r="D173" s="41"/>
      <c r="E173" s="41"/>
      <c r="F173" s="279"/>
      <c r="G173" s="273"/>
      <c r="H173" s="271"/>
      <c r="I173" s="279"/>
      <c r="J173" s="219"/>
      <c r="K173" s="219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</row>
    <row r="174" spans="1:26" s="182" customFormat="1" ht="25.5" customHeight="1" x14ac:dyDescent="0.25">
      <c r="A174" s="224"/>
      <c r="B174" s="224"/>
      <c r="C174" s="235" t="s">
        <v>8</v>
      </c>
      <c r="D174" s="235" t="s">
        <v>7</v>
      </c>
      <c r="E174" s="235" t="s">
        <v>6</v>
      </c>
      <c r="F174" s="235" t="s">
        <v>5</v>
      </c>
      <c r="G174" s="237" t="s">
        <v>4</v>
      </c>
      <c r="H174" s="237" t="s">
        <v>3</v>
      </c>
      <c r="I174" s="235" t="s">
        <v>2</v>
      </c>
      <c r="J174" s="236" t="s">
        <v>1</v>
      </c>
      <c r="K174" s="236" t="s">
        <v>0</v>
      </c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</row>
    <row r="175" spans="1:26" ht="27" customHeight="1" x14ac:dyDescent="0.25">
      <c r="C175" s="460" t="s">
        <v>6869</v>
      </c>
      <c r="D175" s="355" t="s">
        <v>7988</v>
      </c>
      <c r="E175" s="355" t="s">
        <v>6880</v>
      </c>
      <c r="F175" s="352" t="s">
        <v>6881</v>
      </c>
      <c r="G175" s="354">
        <v>1350</v>
      </c>
      <c r="H175" s="360" t="s">
        <v>18</v>
      </c>
      <c r="I175" s="352" t="s">
        <v>4836</v>
      </c>
      <c r="J175" s="353" t="s">
        <v>42</v>
      </c>
      <c r="K175" s="356" t="s">
        <v>43</v>
      </c>
      <c r="V175" s="226"/>
      <c r="W175" s="226"/>
      <c r="X175" s="226"/>
      <c r="Y175" s="226"/>
      <c r="Z175" s="226"/>
    </row>
    <row r="176" spans="1:26" ht="27" customHeight="1" x14ac:dyDescent="0.25">
      <c r="C176" s="424" t="s">
        <v>6869</v>
      </c>
      <c r="D176" s="41" t="s">
        <v>7988</v>
      </c>
      <c r="E176" s="41" t="s">
        <v>6871</v>
      </c>
      <c r="F176" s="279" t="s">
        <v>4173</v>
      </c>
      <c r="G176" s="273">
        <v>1327</v>
      </c>
      <c r="H176" s="271" t="s">
        <v>18</v>
      </c>
      <c r="I176" s="279" t="s">
        <v>4836</v>
      </c>
      <c r="J176" s="219" t="s">
        <v>42</v>
      </c>
      <c r="K176" s="324" t="s">
        <v>43</v>
      </c>
      <c r="V176" s="226"/>
      <c r="W176" s="226"/>
      <c r="X176" s="226"/>
      <c r="Y176" s="226"/>
      <c r="Z176" s="226"/>
    </row>
    <row r="177" spans="1:26" ht="27" customHeight="1" x14ac:dyDescent="0.25">
      <c r="C177" s="424" t="s">
        <v>6869</v>
      </c>
      <c r="D177" s="41" t="s">
        <v>7988</v>
      </c>
      <c r="E177" s="41" t="s">
        <v>6867</v>
      </c>
      <c r="F177" s="279" t="s">
        <v>6868</v>
      </c>
      <c r="G177" s="273">
        <v>781</v>
      </c>
      <c r="H177" s="271" t="s">
        <v>18</v>
      </c>
      <c r="I177" s="279" t="s">
        <v>4836</v>
      </c>
      <c r="J177" s="219" t="s">
        <v>42</v>
      </c>
      <c r="K177" s="324" t="s">
        <v>43</v>
      </c>
      <c r="V177" s="226"/>
      <c r="W177" s="226"/>
      <c r="X177" s="226"/>
      <c r="Y177" s="226"/>
      <c r="Z177" s="226"/>
    </row>
    <row r="178" spans="1:26" ht="27" customHeight="1" x14ac:dyDescent="0.25">
      <c r="C178" s="424" t="s">
        <v>6869</v>
      </c>
      <c r="D178" s="41" t="s">
        <v>7988</v>
      </c>
      <c r="E178" s="41" t="s">
        <v>6872</v>
      </c>
      <c r="F178" s="279" t="s">
        <v>6873</v>
      </c>
      <c r="G178" s="273">
        <v>721</v>
      </c>
      <c r="H178" s="271" t="s">
        <v>18</v>
      </c>
      <c r="I178" s="279" t="s">
        <v>4836</v>
      </c>
      <c r="J178" s="219" t="s">
        <v>42</v>
      </c>
      <c r="K178" s="324" t="s">
        <v>43</v>
      </c>
      <c r="V178" s="226"/>
      <c r="W178" s="226"/>
      <c r="X178" s="226"/>
      <c r="Y178" s="226"/>
      <c r="Z178" s="226"/>
    </row>
    <row r="179" spans="1:26" ht="27" customHeight="1" x14ac:dyDescent="0.25">
      <c r="C179" s="424" t="s">
        <v>6869</v>
      </c>
      <c r="D179" s="41" t="s">
        <v>7988</v>
      </c>
      <c r="E179" s="41" t="s">
        <v>6878</v>
      </c>
      <c r="F179" s="279" t="s">
        <v>6879</v>
      </c>
      <c r="G179" s="273">
        <v>683</v>
      </c>
      <c r="H179" s="271" t="s">
        <v>18</v>
      </c>
      <c r="I179" s="279" t="s">
        <v>4836</v>
      </c>
      <c r="J179" s="219" t="s">
        <v>42</v>
      </c>
      <c r="K179" s="324" t="s">
        <v>43</v>
      </c>
      <c r="V179" s="226"/>
      <c r="W179" s="226"/>
      <c r="X179" s="226"/>
      <c r="Y179" s="226"/>
      <c r="Z179" s="226"/>
    </row>
    <row r="180" spans="1:26" ht="27" customHeight="1" x14ac:dyDescent="0.25">
      <c r="C180" s="424" t="s">
        <v>6869</v>
      </c>
      <c r="D180" s="41" t="s">
        <v>7988</v>
      </c>
      <c r="E180" s="41" t="s">
        <v>6876</v>
      </c>
      <c r="F180" s="279" t="s">
        <v>8348</v>
      </c>
      <c r="G180" s="273">
        <v>561</v>
      </c>
      <c r="H180" s="271" t="s">
        <v>18</v>
      </c>
      <c r="I180" s="279" t="s">
        <v>4836</v>
      </c>
      <c r="J180" s="219" t="s">
        <v>42</v>
      </c>
      <c r="K180" s="324" t="s">
        <v>43</v>
      </c>
      <c r="V180" s="226"/>
      <c r="W180" s="226"/>
      <c r="X180" s="226"/>
      <c r="Y180" s="226"/>
      <c r="Z180" s="226"/>
    </row>
    <row r="181" spans="1:26" ht="27" customHeight="1" x14ac:dyDescent="0.25">
      <c r="C181" s="424" t="s">
        <v>6869</v>
      </c>
      <c r="D181" s="41" t="s">
        <v>7988</v>
      </c>
      <c r="E181" s="41" t="s">
        <v>6874</v>
      </c>
      <c r="F181" s="279" t="s">
        <v>6875</v>
      </c>
      <c r="G181" s="273">
        <v>450</v>
      </c>
      <c r="H181" s="271" t="s">
        <v>18</v>
      </c>
      <c r="I181" s="279" t="s">
        <v>4836</v>
      </c>
      <c r="J181" s="219" t="s">
        <v>42</v>
      </c>
      <c r="K181" s="324" t="s">
        <v>43</v>
      </c>
      <c r="V181" s="226"/>
      <c r="W181" s="226"/>
      <c r="X181" s="226"/>
      <c r="Y181" s="226"/>
      <c r="Z181" s="226"/>
    </row>
    <row r="182" spans="1:26" ht="27" customHeight="1" thickBot="1" x14ac:dyDescent="0.3">
      <c r="C182" s="424" t="s">
        <v>6869</v>
      </c>
      <c r="D182" s="41" t="s">
        <v>7988</v>
      </c>
      <c r="E182" s="41" t="s">
        <v>6870</v>
      </c>
      <c r="F182" s="279" t="s">
        <v>8349</v>
      </c>
      <c r="G182" s="273">
        <v>157</v>
      </c>
      <c r="H182" s="271" t="s">
        <v>18</v>
      </c>
      <c r="I182" s="279" t="s">
        <v>4836</v>
      </c>
      <c r="J182" s="219" t="s">
        <v>42</v>
      </c>
      <c r="K182" s="324" t="s">
        <v>43</v>
      </c>
      <c r="V182" s="226"/>
      <c r="W182" s="226"/>
      <c r="X182" s="226"/>
      <c r="Y182" s="226"/>
      <c r="Z182" s="226"/>
    </row>
    <row r="183" spans="1:26" s="182" customFormat="1" ht="28.5" customHeight="1" x14ac:dyDescent="0.25">
      <c r="A183" s="224"/>
      <c r="B183" s="224"/>
      <c r="C183" s="351" t="s">
        <v>6869</v>
      </c>
      <c r="D183" s="425" t="s">
        <v>7825</v>
      </c>
      <c r="E183" s="426">
        <f>COUNTA(E175:E182)</f>
        <v>8</v>
      </c>
      <c r="F183" s="340" t="s">
        <v>7826</v>
      </c>
      <c r="G183" s="328">
        <f>SUM(G175:G182)</f>
        <v>6030</v>
      </c>
      <c r="H183" s="427"/>
      <c r="I183" s="428"/>
      <c r="J183" s="429"/>
      <c r="K183" s="331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</row>
    <row r="184" spans="1:26" s="182" customFormat="1" ht="21.75" customHeight="1" x14ac:dyDescent="0.25">
      <c r="A184" s="224"/>
      <c r="B184" s="224"/>
      <c r="D184" s="41"/>
      <c r="E184" s="41"/>
      <c r="F184" s="279"/>
      <c r="G184" s="273"/>
      <c r="H184" s="271"/>
      <c r="I184" s="279"/>
      <c r="J184" s="219"/>
      <c r="K184" s="219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</row>
    <row r="185" spans="1:26" s="182" customFormat="1" ht="21.75" customHeight="1" x14ac:dyDescent="0.25">
      <c r="A185" s="224"/>
      <c r="B185" s="224"/>
      <c r="D185" s="41"/>
      <c r="E185" s="41"/>
      <c r="F185" s="279"/>
      <c r="G185" s="273"/>
      <c r="H185" s="271"/>
      <c r="I185" s="279"/>
      <c r="J185" s="219"/>
      <c r="K185" s="219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6" s="182" customFormat="1" ht="25.5" customHeight="1" x14ac:dyDescent="0.25">
      <c r="A186" s="224"/>
      <c r="B186" s="224"/>
      <c r="C186" s="235" t="s">
        <v>8</v>
      </c>
      <c r="D186" s="235" t="s">
        <v>7</v>
      </c>
      <c r="E186" s="235" t="s">
        <v>6</v>
      </c>
      <c r="F186" s="235" t="s">
        <v>5</v>
      </c>
      <c r="G186" s="237" t="s">
        <v>4</v>
      </c>
      <c r="H186" s="237" t="s">
        <v>3</v>
      </c>
      <c r="I186" s="235" t="s">
        <v>2</v>
      </c>
      <c r="J186" s="236" t="s">
        <v>1</v>
      </c>
      <c r="K186" s="236" t="s">
        <v>0</v>
      </c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</row>
    <row r="187" spans="1:26" ht="29.25" customHeight="1" x14ac:dyDescent="0.25">
      <c r="C187" s="460" t="s">
        <v>6894</v>
      </c>
      <c r="D187" s="355" t="s">
        <v>7988</v>
      </c>
      <c r="E187" s="355" t="s">
        <v>6900</v>
      </c>
      <c r="F187" s="352" t="s">
        <v>8350</v>
      </c>
      <c r="G187" s="354">
        <v>920</v>
      </c>
      <c r="H187" s="360" t="s">
        <v>18</v>
      </c>
      <c r="I187" s="352" t="s">
        <v>4836</v>
      </c>
      <c r="J187" s="353" t="s">
        <v>42</v>
      </c>
      <c r="K187" s="356" t="s">
        <v>43</v>
      </c>
    </row>
    <row r="188" spans="1:26" ht="28.5" customHeight="1" x14ac:dyDescent="0.25">
      <c r="C188" s="424" t="s">
        <v>6894</v>
      </c>
      <c r="D188" s="41" t="s">
        <v>7988</v>
      </c>
      <c r="E188" s="41" t="s">
        <v>6897</v>
      </c>
      <c r="F188" s="279" t="s">
        <v>8351</v>
      </c>
      <c r="G188" s="273">
        <v>822</v>
      </c>
      <c r="H188" s="271" t="s">
        <v>18</v>
      </c>
      <c r="I188" s="279" t="s">
        <v>4836</v>
      </c>
      <c r="J188" s="219" t="s">
        <v>42</v>
      </c>
      <c r="K188" s="324" t="s">
        <v>43</v>
      </c>
    </row>
    <row r="189" spans="1:26" ht="36.75" customHeight="1" x14ac:dyDescent="0.25">
      <c r="C189" s="424" t="s">
        <v>6894</v>
      </c>
      <c r="D189" s="41" t="s">
        <v>7988</v>
      </c>
      <c r="E189" s="41" t="s">
        <v>6898</v>
      </c>
      <c r="F189" s="279" t="s">
        <v>6899</v>
      </c>
      <c r="G189" s="273">
        <v>735</v>
      </c>
      <c r="H189" s="271" t="s">
        <v>18</v>
      </c>
      <c r="I189" s="279" t="s">
        <v>4836</v>
      </c>
      <c r="J189" s="219" t="s">
        <v>42</v>
      </c>
      <c r="K189" s="324" t="s">
        <v>43</v>
      </c>
    </row>
    <row r="190" spans="1:26" ht="36.75" customHeight="1" x14ac:dyDescent="0.25">
      <c r="C190" s="424" t="s">
        <v>6894</v>
      </c>
      <c r="D190" s="41" t="s">
        <v>7988</v>
      </c>
      <c r="E190" s="41" t="s">
        <v>7993</v>
      </c>
      <c r="F190" s="279" t="s">
        <v>8352</v>
      </c>
      <c r="G190" s="273">
        <v>800</v>
      </c>
      <c r="H190" s="271" t="s">
        <v>18</v>
      </c>
      <c r="I190" s="279" t="s">
        <v>4836</v>
      </c>
      <c r="J190" s="219">
        <v>15</v>
      </c>
      <c r="K190" s="324">
        <v>1505</v>
      </c>
    </row>
    <row r="191" spans="1:26" ht="29.25" customHeight="1" x14ac:dyDescent="0.25">
      <c r="C191" s="424" t="s">
        <v>6894</v>
      </c>
      <c r="D191" s="41" t="s">
        <v>7988</v>
      </c>
      <c r="E191" s="41" t="s">
        <v>6895</v>
      </c>
      <c r="F191" s="279" t="s">
        <v>6896</v>
      </c>
      <c r="G191" s="273">
        <v>452</v>
      </c>
      <c r="H191" s="271" t="s">
        <v>18</v>
      </c>
      <c r="I191" s="279" t="s">
        <v>4836</v>
      </c>
      <c r="J191" s="219" t="s">
        <v>42</v>
      </c>
      <c r="K191" s="324" t="s">
        <v>43</v>
      </c>
    </row>
    <row r="192" spans="1:26" ht="31.5" customHeight="1" thickBot="1" x14ac:dyDescent="0.3">
      <c r="C192" s="424" t="s">
        <v>6894</v>
      </c>
      <c r="D192" s="41" t="s">
        <v>7988</v>
      </c>
      <c r="E192" s="41" t="s">
        <v>6893</v>
      </c>
      <c r="F192" s="279" t="s">
        <v>407</v>
      </c>
      <c r="G192" s="273">
        <v>602</v>
      </c>
      <c r="H192" s="271" t="s">
        <v>18</v>
      </c>
      <c r="I192" s="279" t="s">
        <v>4836</v>
      </c>
      <c r="J192" s="219" t="s">
        <v>42</v>
      </c>
      <c r="K192" s="324" t="s">
        <v>43</v>
      </c>
    </row>
    <row r="193" spans="1:26" s="182" customFormat="1" ht="37.5" customHeight="1" x14ac:dyDescent="0.25">
      <c r="A193" s="224"/>
      <c r="B193" s="224"/>
      <c r="C193" s="351" t="s">
        <v>6894</v>
      </c>
      <c r="D193" s="425" t="s">
        <v>7825</v>
      </c>
      <c r="E193" s="461">
        <f>COUNTA(E187:E192)</f>
        <v>6</v>
      </c>
      <c r="F193" s="340" t="s">
        <v>7826</v>
      </c>
      <c r="G193" s="328">
        <f>SUM(G187:G192)</f>
        <v>4331</v>
      </c>
      <c r="H193" s="427"/>
      <c r="I193" s="428"/>
      <c r="J193" s="429"/>
      <c r="K193" s="331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</row>
    <row r="194" spans="1:26" ht="19.5" customHeight="1" x14ac:dyDescent="0.25">
      <c r="G194" s="414"/>
      <c r="K194" s="415"/>
    </row>
    <row r="195" spans="1:26" ht="19.5" customHeight="1" x14ac:dyDescent="0.25">
      <c r="K195" s="415"/>
    </row>
    <row r="196" spans="1:26" s="182" customFormat="1" ht="25.5" customHeight="1" x14ac:dyDescent="0.25">
      <c r="A196" s="224"/>
      <c r="B196" s="224"/>
      <c r="C196" s="235" t="s">
        <v>8</v>
      </c>
      <c r="D196" s="235" t="s">
        <v>7</v>
      </c>
      <c r="E196" s="235" t="s">
        <v>6</v>
      </c>
      <c r="F196" s="235" t="s">
        <v>5</v>
      </c>
      <c r="G196" s="237" t="s">
        <v>4</v>
      </c>
      <c r="H196" s="237" t="s">
        <v>3</v>
      </c>
      <c r="I196" s="235" t="s">
        <v>2</v>
      </c>
      <c r="J196" s="236" t="s">
        <v>1</v>
      </c>
      <c r="K196" s="236" t="s">
        <v>0</v>
      </c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</row>
    <row r="197" spans="1:26" ht="27.75" customHeight="1" x14ac:dyDescent="0.25">
      <c r="C197" s="460" t="s">
        <v>6860</v>
      </c>
      <c r="D197" s="355" t="s">
        <v>7988</v>
      </c>
      <c r="E197" s="355" t="s">
        <v>6938</v>
      </c>
      <c r="F197" s="352" t="s">
        <v>8353</v>
      </c>
      <c r="G197" s="354">
        <v>1199</v>
      </c>
      <c r="H197" s="360" t="s">
        <v>18</v>
      </c>
      <c r="I197" s="352" t="s">
        <v>4836</v>
      </c>
      <c r="J197" s="353" t="s">
        <v>42</v>
      </c>
      <c r="K197" s="356" t="s">
        <v>43</v>
      </c>
      <c r="V197" s="226"/>
      <c r="W197" s="226"/>
      <c r="X197" s="226"/>
      <c r="Y197" s="226"/>
      <c r="Z197" s="226"/>
    </row>
    <row r="198" spans="1:26" ht="27.75" customHeight="1" x14ac:dyDescent="0.25">
      <c r="C198" s="424" t="s">
        <v>6860</v>
      </c>
      <c r="D198" s="41" t="s">
        <v>7988</v>
      </c>
      <c r="E198" s="41" t="s">
        <v>6930</v>
      </c>
      <c r="F198" s="279" t="s">
        <v>6931</v>
      </c>
      <c r="G198" s="273">
        <v>814</v>
      </c>
      <c r="H198" s="271" t="s">
        <v>18</v>
      </c>
      <c r="I198" s="279" t="s">
        <v>4836</v>
      </c>
      <c r="J198" s="219" t="s">
        <v>42</v>
      </c>
      <c r="K198" s="324" t="s">
        <v>43</v>
      </c>
      <c r="V198" s="226"/>
      <c r="W198" s="226"/>
      <c r="X198" s="226"/>
      <c r="Y198" s="226"/>
      <c r="Z198" s="226"/>
    </row>
    <row r="199" spans="1:26" ht="27.75" customHeight="1" x14ac:dyDescent="0.25">
      <c r="C199" s="424" t="s">
        <v>6860</v>
      </c>
      <c r="D199" s="41" t="s">
        <v>7988</v>
      </c>
      <c r="E199" s="41" t="s">
        <v>6859</v>
      </c>
      <c r="F199" s="279" t="s">
        <v>8354</v>
      </c>
      <c r="G199" s="273">
        <v>622</v>
      </c>
      <c r="H199" s="271" t="s">
        <v>18</v>
      </c>
      <c r="I199" s="279" t="s">
        <v>4836</v>
      </c>
      <c r="J199" s="219" t="s">
        <v>42</v>
      </c>
      <c r="K199" s="324" t="s">
        <v>43</v>
      </c>
      <c r="V199" s="226"/>
      <c r="W199" s="226"/>
      <c r="X199" s="226"/>
      <c r="Y199" s="226"/>
      <c r="Z199" s="226"/>
    </row>
    <row r="200" spans="1:26" ht="27.75" customHeight="1" x14ac:dyDescent="0.25">
      <c r="C200" s="424" t="s">
        <v>6860</v>
      </c>
      <c r="D200" s="41" t="s">
        <v>7988</v>
      </c>
      <c r="E200" s="41" t="s">
        <v>6932</v>
      </c>
      <c r="F200" s="279" t="s">
        <v>8355</v>
      </c>
      <c r="G200" s="273">
        <v>388</v>
      </c>
      <c r="H200" s="271" t="s">
        <v>18</v>
      </c>
      <c r="I200" s="279" t="s">
        <v>4836</v>
      </c>
      <c r="J200" s="219" t="s">
        <v>42</v>
      </c>
      <c r="K200" s="324" t="s">
        <v>43</v>
      </c>
      <c r="V200" s="226"/>
      <c r="W200" s="226"/>
      <c r="X200" s="226"/>
      <c r="Y200" s="226"/>
      <c r="Z200" s="226"/>
    </row>
    <row r="201" spans="1:26" ht="27.75" customHeight="1" x14ac:dyDescent="0.25">
      <c r="C201" s="424" t="s">
        <v>6860</v>
      </c>
      <c r="D201" s="41" t="s">
        <v>7988</v>
      </c>
      <c r="E201" s="41" t="s">
        <v>6937</v>
      </c>
      <c r="F201" s="279" t="s">
        <v>8356</v>
      </c>
      <c r="G201" s="273">
        <v>411</v>
      </c>
      <c r="H201" s="271" t="s">
        <v>18</v>
      </c>
      <c r="I201" s="279" t="s">
        <v>4836</v>
      </c>
      <c r="J201" s="219" t="s">
        <v>42</v>
      </c>
      <c r="K201" s="324" t="s">
        <v>43</v>
      </c>
      <c r="V201" s="226"/>
      <c r="W201" s="226"/>
      <c r="X201" s="226"/>
      <c r="Y201" s="226"/>
      <c r="Z201" s="226"/>
    </row>
    <row r="202" spans="1:26" ht="27.75" customHeight="1" x14ac:dyDescent="0.25">
      <c r="C202" s="424" t="s">
        <v>6860</v>
      </c>
      <c r="D202" s="41" t="s">
        <v>7988</v>
      </c>
      <c r="E202" s="41" t="s">
        <v>6929</v>
      </c>
      <c r="F202" s="279" t="s">
        <v>8357</v>
      </c>
      <c r="G202" s="273">
        <v>283</v>
      </c>
      <c r="H202" s="271" t="s">
        <v>18</v>
      </c>
      <c r="I202" s="279" t="s">
        <v>4836</v>
      </c>
      <c r="J202" s="219" t="s">
        <v>42</v>
      </c>
      <c r="K202" s="324" t="s">
        <v>43</v>
      </c>
      <c r="V202" s="226"/>
      <c r="W202" s="226"/>
      <c r="X202" s="226"/>
      <c r="Y202" s="226"/>
      <c r="Z202" s="226"/>
    </row>
    <row r="203" spans="1:26" ht="27.75" customHeight="1" x14ac:dyDescent="0.25">
      <c r="C203" s="424" t="s">
        <v>6860</v>
      </c>
      <c r="D203" s="41" t="s">
        <v>7988</v>
      </c>
      <c r="E203" s="41" t="s">
        <v>6933</v>
      </c>
      <c r="F203" s="279" t="s">
        <v>8358</v>
      </c>
      <c r="G203" s="273">
        <v>156</v>
      </c>
      <c r="H203" s="271" t="s">
        <v>18</v>
      </c>
      <c r="I203" s="279" t="s">
        <v>4836</v>
      </c>
      <c r="J203" s="219" t="s">
        <v>42</v>
      </c>
      <c r="K203" s="324" t="s">
        <v>43</v>
      </c>
      <c r="V203" s="226"/>
      <c r="W203" s="226"/>
      <c r="X203" s="226"/>
      <c r="Y203" s="226"/>
      <c r="Z203" s="226"/>
    </row>
    <row r="204" spans="1:26" ht="27.75" customHeight="1" x14ac:dyDescent="0.25">
      <c r="C204" s="424" t="s">
        <v>6860</v>
      </c>
      <c r="D204" s="41" t="s">
        <v>7988</v>
      </c>
      <c r="E204" s="41" t="s">
        <v>6934</v>
      </c>
      <c r="F204" s="279" t="s">
        <v>6935</v>
      </c>
      <c r="G204" s="273">
        <v>836</v>
      </c>
      <c r="H204" s="271" t="s">
        <v>18</v>
      </c>
      <c r="I204" s="279" t="s">
        <v>4836</v>
      </c>
      <c r="J204" s="219" t="s">
        <v>42</v>
      </c>
      <c r="K204" s="324" t="s">
        <v>43</v>
      </c>
      <c r="V204" s="226"/>
      <c r="W204" s="226"/>
      <c r="X204" s="226"/>
      <c r="Y204" s="226"/>
      <c r="Z204" s="226"/>
    </row>
    <row r="205" spans="1:26" ht="27.75" customHeight="1" x14ac:dyDescent="0.25">
      <c r="C205" s="424" t="s">
        <v>6860</v>
      </c>
      <c r="D205" s="41" t="s">
        <v>7988</v>
      </c>
      <c r="E205" s="41" t="s">
        <v>6865</v>
      </c>
      <c r="F205" s="279" t="s">
        <v>8359</v>
      </c>
      <c r="G205" s="273">
        <v>696</v>
      </c>
      <c r="H205" s="271" t="s">
        <v>18</v>
      </c>
      <c r="I205" s="279" t="s">
        <v>4836</v>
      </c>
      <c r="J205" s="219" t="s">
        <v>42</v>
      </c>
      <c r="K205" s="324" t="s">
        <v>43</v>
      </c>
      <c r="V205" s="226"/>
      <c r="W205" s="226"/>
      <c r="X205" s="226"/>
      <c r="Y205" s="226"/>
      <c r="Z205" s="226"/>
    </row>
    <row r="206" spans="1:26" ht="27.75" customHeight="1" x14ac:dyDescent="0.25">
      <c r="C206" s="424" t="s">
        <v>6860</v>
      </c>
      <c r="D206" s="41" t="s">
        <v>7988</v>
      </c>
      <c r="E206" s="41" t="s">
        <v>6939</v>
      </c>
      <c r="F206" s="279" t="s">
        <v>8360</v>
      </c>
      <c r="G206" s="273">
        <v>512</v>
      </c>
      <c r="H206" s="271" t="s">
        <v>18</v>
      </c>
      <c r="I206" s="279" t="s">
        <v>4836</v>
      </c>
      <c r="J206" s="219" t="s">
        <v>42</v>
      </c>
      <c r="K206" s="324" t="s">
        <v>43</v>
      </c>
      <c r="V206" s="226"/>
      <c r="W206" s="226"/>
      <c r="X206" s="226"/>
      <c r="Y206" s="226"/>
      <c r="Z206" s="226"/>
    </row>
    <row r="207" spans="1:26" ht="27.75" customHeight="1" x14ac:dyDescent="0.25">
      <c r="C207" s="424" t="s">
        <v>6860</v>
      </c>
      <c r="D207" s="41" t="s">
        <v>7988</v>
      </c>
      <c r="E207" s="41" t="s">
        <v>6936</v>
      </c>
      <c r="F207" s="279" t="s">
        <v>8361</v>
      </c>
      <c r="G207" s="273">
        <v>481</v>
      </c>
      <c r="H207" s="271" t="s">
        <v>18</v>
      </c>
      <c r="I207" s="279" t="s">
        <v>4836</v>
      </c>
      <c r="J207" s="219" t="s">
        <v>42</v>
      </c>
      <c r="K207" s="324" t="s">
        <v>43</v>
      </c>
      <c r="V207" s="226"/>
      <c r="W207" s="226"/>
      <c r="X207" s="226"/>
      <c r="Y207" s="226"/>
      <c r="Z207" s="226"/>
    </row>
    <row r="208" spans="1:26" ht="27.75" customHeight="1" x14ac:dyDescent="0.25">
      <c r="C208" s="424" t="s">
        <v>6860</v>
      </c>
      <c r="D208" s="41" t="s">
        <v>7988</v>
      </c>
      <c r="E208" s="41" t="s">
        <v>6864</v>
      </c>
      <c r="F208" s="279" t="s">
        <v>8362</v>
      </c>
      <c r="G208" s="273">
        <v>670</v>
      </c>
      <c r="H208" s="271" t="s">
        <v>18</v>
      </c>
      <c r="I208" s="279" t="s">
        <v>4836</v>
      </c>
      <c r="J208" s="219" t="s">
        <v>42</v>
      </c>
      <c r="K208" s="324" t="s">
        <v>43</v>
      </c>
      <c r="V208" s="226"/>
      <c r="W208" s="226"/>
      <c r="X208" s="226"/>
      <c r="Y208" s="226"/>
      <c r="Z208" s="226"/>
    </row>
    <row r="209" spans="1:26" s="283" customFormat="1" ht="27.75" customHeight="1" x14ac:dyDescent="0.25">
      <c r="C209" s="423" t="s">
        <v>6860</v>
      </c>
      <c r="D209" s="41" t="s">
        <v>7988</v>
      </c>
      <c r="E209" s="41" t="s">
        <v>6926</v>
      </c>
      <c r="F209" s="279" t="s">
        <v>6927</v>
      </c>
      <c r="G209" s="273">
        <v>828</v>
      </c>
      <c r="H209" s="271" t="s">
        <v>18</v>
      </c>
      <c r="I209" s="279" t="s">
        <v>6928</v>
      </c>
      <c r="J209" s="219" t="s">
        <v>42</v>
      </c>
      <c r="K209" s="324" t="s">
        <v>43</v>
      </c>
      <c r="V209" s="225"/>
      <c r="W209" s="225"/>
      <c r="X209" s="225"/>
      <c r="Y209" s="225"/>
      <c r="Z209" s="225"/>
    </row>
    <row r="210" spans="1:26" ht="27.75" customHeight="1" thickBot="1" x14ac:dyDescent="0.3">
      <c r="C210" s="424" t="s">
        <v>6860</v>
      </c>
      <c r="D210" s="41" t="s">
        <v>7988</v>
      </c>
      <c r="E210" s="41" t="s">
        <v>6940</v>
      </c>
      <c r="F210" s="279" t="s">
        <v>6941</v>
      </c>
      <c r="G210" s="273">
        <v>510</v>
      </c>
      <c r="H210" s="271" t="s">
        <v>18</v>
      </c>
      <c r="I210" s="279" t="s">
        <v>4836</v>
      </c>
      <c r="J210" s="219" t="s">
        <v>42</v>
      </c>
      <c r="K210" s="324" t="s">
        <v>43</v>
      </c>
      <c r="V210" s="226"/>
      <c r="W210" s="226"/>
      <c r="X210" s="226"/>
      <c r="Y210" s="226"/>
      <c r="Z210" s="226"/>
    </row>
    <row r="211" spans="1:26" s="182" customFormat="1" ht="28.5" customHeight="1" x14ac:dyDescent="0.25">
      <c r="A211" s="224"/>
      <c r="B211" s="224"/>
      <c r="C211" s="351" t="s">
        <v>6860</v>
      </c>
      <c r="D211" s="425" t="s">
        <v>7825</v>
      </c>
      <c r="E211" s="426">
        <f>COUNTA(E197:E210)</f>
        <v>14</v>
      </c>
      <c r="F211" s="340" t="s">
        <v>7826</v>
      </c>
      <c r="G211" s="328">
        <f>SUM(G197:G210)</f>
        <v>8406</v>
      </c>
      <c r="H211" s="427"/>
      <c r="I211" s="428"/>
      <c r="J211" s="429"/>
      <c r="K211" s="331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</row>
    <row r="212" spans="1:26" s="182" customFormat="1" ht="21.75" customHeight="1" x14ac:dyDescent="0.25">
      <c r="A212" s="224"/>
      <c r="B212" s="224"/>
      <c r="D212" s="41"/>
      <c r="E212" s="41"/>
      <c r="F212" s="279"/>
      <c r="G212" s="273"/>
      <c r="H212" s="271"/>
      <c r="I212" s="279"/>
      <c r="J212" s="219"/>
      <c r="K212" s="219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</row>
    <row r="213" spans="1:26" s="182" customFormat="1" ht="21.75" customHeight="1" x14ac:dyDescent="0.25">
      <c r="A213" s="224"/>
      <c r="B213" s="224"/>
      <c r="D213" s="41"/>
      <c r="E213" s="41"/>
      <c r="F213" s="279"/>
      <c r="G213" s="273"/>
      <c r="H213" s="271"/>
      <c r="I213" s="279"/>
      <c r="J213" s="219"/>
      <c r="K213" s="219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</row>
    <row r="214" spans="1:26" s="182" customFormat="1" ht="25.5" customHeight="1" x14ac:dyDescent="0.25">
      <c r="A214" s="224"/>
      <c r="B214" s="224"/>
      <c r="C214" s="235" t="s">
        <v>8</v>
      </c>
      <c r="D214" s="235" t="s">
        <v>7</v>
      </c>
      <c r="E214" s="235" t="s">
        <v>6</v>
      </c>
      <c r="F214" s="235" t="s">
        <v>5</v>
      </c>
      <c r="G214" s="237" t="s">
        <v>4</v>
      </c>
      <c r="H214" s="237" t="s">
        <v>3</v>
      </c>
      <c r="I214" s="235" t="s">
        <v>2</v>
      </c>
      <c r="J214" s="236" t="s">
        <v>1</v>
      </c>
      <c r="K214" s="236" t="s">
        <v>0</v>
      </c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</row>
    <row r="215" spans="1:26" ht="26.25" customHeight="1" x14ac:dyDescent="0.25">
      <c r="C215" s="460" t="s">
        <v>6968</v>
      </c>
      <c r="D215" s="355" t="s">
        <v>7988</v>
      </c>
      <c r="E215" s="355" t="s">
        <v>6974</v>
      </c>
      <c r="F215" s="352" t="s">
        <v>8363</v>
      </c>
      <c r="G215" s="354">
        <v>1237</v>
      </c>
      <c r="H215" s="360" t="s">
        <v>18</v>
      </c>
      <c r="I215" s="352" t="s">
        <v>4836</v>
      </c>
      <c r="J215" s="353" t="s">
        <v>42</v>
      </c>
      <c r="K215" s="356" t="s">
        <v>43</v>
      </c>
      <c r="V215" s="226"/>
      <c r="W215" s="226"/>
      <c r="X215" s="226"/>
      <c r="Y215" s="226"/>
      <c r="Z215" s="226"/>
    </row>
    <row r="216" spans="1:26" ht="24.75" customHeight="1" x14ac:dyDescent="0.25">
      <c r="C216" s="424" t="s">
        <v>6968</v>
      </c>
      <c r="D216" s="41" t="s">
        <v>7988</v>
      </c>
      <c r="E216" s="41" t="s">
        <v>6975</v>
      </c>
      <c r="F216" s="279" t="s">
        <v>8364</v>
      </c>
      <c r="G216" s="273">
        <v>1541</v>
      </c>
      <c r="H216" s="271" t="s">
        <v>18</v>
      </c>
      <c r="I216" s="279" t="s">
        <v>4836</v>
      </c>
      <c r="J216" s="219" t="s">
        <v>42</v>
      </c>
      <c r="K216" s="324" t="s">
        <v>43</v>
      </c>
      <c r="V216" s="226"/>
      <c r="W216" s="226"/>
      <c r="X216" s="226"/>
      <c r="Y216" s="226"/>
      <c r="Z216" s="226"/>
    </row>
    <row r="217" spans="1:26" ht="27.75" customHeight="1" x14ac:dyDescent="0.25">
      <c r="C217" s="424" t="s">
        <v>6968</v>
      </c>
      <c r="D217" s="41" t="s">
        <v>7988</v>
      </c>
      <c r="E217" s="41" t="s">
        <v>6976</v>
      </c>
      <c r="F217" s="279" t="s">
        <v>838</v>
      </c>
      <c r="G217" s="273">
        <v>1100</v>
      </c>
      <c r="H217" s="271" t="s">
        <v>18</v>
      </c>
      <c r="I217" s="279" t="s">
        <v>4836</v>
      </c>
      <c r="J217" s="219" t="s">
        <v>42</v>
      </c>
      <c r="K217" s="324" t="s">
        <v>43</v>
      </c>
      <c r="V217" s="226"/>
      <c r="W217" s="226"/>
      <c r="X217" s="226"/>
      <c r="Y217" s="226"/>
      <c r="Z217" s="226"/>
    </row>
    <row r="218" spans="1:26" ht="27" customHeight="1" x14ac:dyDescent="0.25">
      <c r="C218" s="424" t="s">
        <v>6968</v>
      </c>
      <c r="D218" s="41" t="s">
        <v>7988</v>
      </c>
      <c r="E218" s="41" t="s">
        <v>6969</v>
      </c>
      <c r="F218" s="279" t="s">
        <v>6970</v>
      </c>
      <c r="G218" s="273">
        <v>946</v>
      </c>
      <c r="H218" s="271" t="s">
        <v>18</v>
      </c>
      <c r="I218" s="279" t="s">
        <v>4836</v>
      </c>
      <c r="J218" s="219" t="s">
        <v>42</v>
      </c>
      <c r="K218" s="324" t="s">
        <v>43</v>
      </c>
      <c r="V218" s="226"/>
      <c r="W218" s="226"/>
      <c r="X218" s="226"/>
      <c r="Y218" s="226"/>
      <c r="Z218" s="226"/>
    </row>
    <row r="219" spans="1:26" ht="26.25" customHeight="1" x14ac:dyDescent="0.25">
      <c r="C219" s="424" t="s">
        <v>6968</v>
      </c>
      <c r="D219" s="41" t="s">
        <v>7988</v>
      </c>
      <c r="E219" s="41" t="s">
        <v>6967</v>
      </c>
      <c r="F219" s="279" t="s">
        <v>8365</v>
      </c>
      <c r="G219" s="273">
        <v>856</v>
      </c>
      <c r="H219" s="271" t="s">
        <v>18</v>
      </c>
      <c r="I219" s="279" t="s">
        <v>4836</v>
      </c>
      <c r="J219" s="219" t="s">
        <v>42</v>
      </c>
      <c r="K219" s="324" t="s">
        <v>43</v>
      </c>
      <c r="V219" s="226"/>
      <c r="W219" s="226"/>
      <c r="X219" s="226"/>
      <c r="Y219" s="226"/>
      <c r="Z219" s="226"/>
    </row>
    <row r="220" spans="1:26" ht="32.25" customHeight="1" x14ac:dyDescent="0.25">
      <c r="C220" s="424" t="s">
        <v>6968</v>
      </c>
      <c r="D220" s="41" t="s">
        <v>7988</v>
      </c>
      <c r="E220" s="41" t="s">
        <v>6972</v>
      </c>
      <c r="F220" s="279" t="s">
        <v>6973</v>
      </c>
      <c r="G220" s="273">
        <v>688</v>
      </c>
      <c r="H220" s="271" t="s">
        <v>18</v>
      </c>
      <c r="I220" s="279" t="s">
        <v>4836</v>
      </c>
      <c r="J220" s="219" t="s">
        <v>42</v>
      </c>
      <c r="K220" s="324" t="s">
        <v>43</v>
      </c>
      <c r="V220" s="226"/>
      <c r="W220" s="226"/>
      <c r="X220" s="226"/>
      <c r="Y220" s="226"/>
      <c r="Z220" s="226"/>
    </row>
    <row r="221" spans="1:26" ht="28.5" customHeight="1" x14ac:dyDescent="0.25">
      <c r="C221" s="424" t="s">
        <v>6968</v>
      </c>
      <c r="D221" s="41" t="s">
        <v>7988</v>
      </c>
      <c r="E221" s="41" t="s">
        <v>6971</v>
      </c>
      <c r="F221" s="279" t="s">
        <v>8366</v>
      </c>
      <c r="G221" s="273">
        <v>445</v>
      </c>
      <c r="H221" s="271" t="s">
        <v>18</v>
      </c>
      <c r="I221" s="279" t="s">
        <v>4836</v>
      </c>
      <c r="J221" s="219" t="s">
        <v>42</v>
      </c>
      <c r="K221" s="324" t="s">
        <v>43</v>
      </c>
      <c r="V221" s="226"/>
      <c r="W221" s="226"/>
      <c r="X221" s="226"/>
      <c r="Y221" s="226"/>
      <c r="Z221" s="226"/>
    </row>
    <row r="222" spans="1:26" ht="30.75" customHeight="1" x14ac:dyDescent="0.25">
      <c r="C222" s="424" t="s">
        <v>6968</v>
      </c>
      <c r="D222" s="41" t="s">
        <v>7988</v>
      </c>
      <c r="E222" s="41" t="s">
        <v>6977</v>
      </c>
      <c r="F222" s="279" t="s">
        <v>8367</v>
      </c>
      <c r="G222" s="273">
        <v>365</v>
      </c>
      <c r="H222" s="271" t="s">
        <v>18</v>
      </c>
      <c r="I222" s="279" t="s">
        <v>4836</v>
      </c>
      <c r="J222" s="219" t="s">
        <v>42</v>
      </c>
      <c r="K222" s="324" t="s">
        <v>43</v>
      </c>
      <c r="V222" s="226"/>
      <c r="W222" s="226"/>
      <c r="X222" s="226"/>
      <c r="Y222" s="226"/>
      <c r="Z222" s="226"/>
    </row>
    <row r="223" spans="1:26" ht="30.75" customHeight="1" x14ac:dyDescent="0.25">
      <c r="C223" s="424" t="s">
        <v>6968</v>
      </c>
      <c r="D223" s="41" t="s">
        <v>7988</v>
      </c>
      <c r="E223" s="41" t="s">
        <v>7930</v>
      </c>
      <c r="F223" s="279" t="s">
        <v>7931</v>
      </c>
      <c r="G223" s="273">
        <v>845</v>
      </c>
      <c r="H223" s="271" t="s">
        <v>18</v>
      </c>
      <c r="I223" s="279" t="s">
        <v>4836</v>
      </c>
      <c r="J223" s="219" t="s">
        <v>42</v>
      </c>
      <c r="K223" s="324" t="s">
        <v>43</v>
      </c>
      <c r="V223" s="226"/>
      <c r="W223" s="226"/>
      <c r="X223" s="226"/>
      <c r="Y223" s="226"/>
      <c r="Z223" s="226"/>
    </row>
    <row r="224" spans="1:26" ht="32.25" customHeight="1" thickBot="1" x14ac:dyDescent="0.3">
      <c r="C224" s="424" t="s">
        <v>6968</v>
      </c>
      <c r="D224" s="41" t="s">
        <v>7988</v>
      </c>
      <c r="E224" s="41" t="s">
        <v>6978</v>
      </c>
      <c r="F224" s="279" t="s">
        <v>6979</v>
      </c>
      <c r="G224" s="273">
        <v>242</v>
      </c>
      <c r="H224" s="271" t="s">
        <v>18</v>
      </c>
      <c r="I224" s="279" t="s">
        <v>4836</v>
      </c>
      <c r="J224" s="219" t="s">
        <v>42</v>
      </c>
      <c r="K224" s="324" t="s">
        <v>43</v>
      </c>
      <c r="V224" s="226"/>
      <c r="W224" s="226"/>
      <c r="X224" s="226"/>
      <c r="Y224" s="226"/>
      <c r="Z224" s="226"/>
    </row>
    <row r="225" spans="1:21" s="182" customFormat="1" ht="28.5" customHeight="1" x14ac:dyDescent="0.25">
      <c r="A225" s="224"/>
      <c r="B225" s="224"/>
      <c r="C225" s="351" t="s">
        <v>6968</v>
      </c>
      <c r="D225" s="425" t="s">
        <v>7825</v>
      </c>
      <c r="E225" s="426">
        <f>COUNTA(E215:E224)</f>
        <v>10</v>
      </c>
      <c r="F225" s="340" t="s">
        <v>7826</v>
      </c>
      <c r="G225" s="328">
        <f>SUM(G215:G224)</f>
        <v>8265</v>
      </c>
      <c r="H225" s="427"/>
      <c r="I225" s="428"/>
      <c r="J225" s="429"/>
      <c r="K225" s="331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</row>
    <row r="226" spans="1:21" s="182" customFormat="1" ht="21.75" customHeight="1" x14ac:dyDescent="0.25">
      <c r="A226" s="224"/>
      <c r="B226" s="224"/>
      <c r="D226" s="41"/>
      <c r="E226" s="41"/>
      <c r="F226" s="279"/>
      <c r="G226" s="286"/>
      <c r="H226" s="271"/>
      <c r="I226" s="279"/>
      <c r="J226" s="219"/>
      <c r="K226" s="219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</row>
    <row r="227" spans="1:21" s="182" customFormat="1" ht="21.75" customHeight="1" x14ac:dyDescent="0.25">
      <c r="A227" s="224"/>
      <c r="B227" s="224"/>
      <c r="D227" s="41"/>
      <c r="F227" s="32"/>
      <c r="G227" s="224"/>
      <c r="H227" s="271"/>
      <c r="I227" s="279"/>
      <c r="J227" s="219"/>
      <c r="K227" s="219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</row>
    <row r="228" spans="1:21" s="182" customFormat="1" ht="21.75" customHeight="1" x14ac:dyDescent="0.25">
      <c r="A228" s="224"/>
      <c r="B228" s="224"/>
      <c r="C228" s="740" t="s">
        <v>7962</v>
      </c>
      <c r="D228" s="740"/>
      <c r="E228" s="740"/>
      <c r="F228" s="740"/>
      <c r="G228" s="740"/>
      <c r="H228" s="740"/>
      <c r="I228" s="740"/>
      <c r="J228" s="740"/>
      <c r="K228" s="740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</row>
    <row r="229" spans="1:21" s="182" customFormat="1" ht="21.75" customHeight="1" x14ac:dyDescent="0.25">
      <c r="A229" s="224"/>
      <c r="B229" s="224"/>
      <c r="D229" s="41"/>
      <c r="F229" s="32"/>
      <c r="G229" s="224"/>
      <c r="H229" s="271"/>
      <c r="I229" s="279"/>
      <c r="J229" s="219"/>
      <c r="K229" s="219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</row>
    <row r="230" spans="1:21" ht="21.75" customHeight="1" x14ac:dyDescent="0.25">
      <c r="C230" s="235" t="s">
        <v>8</v>
      </c>
      <c r="D230" s="235" t="s">
        <v>7</v>
      </c>
      <c r="E230" s="235" t="s">
        <v>6</v>
      </c>
      <c r="F230" s="235" t="s">
        <v>5</v>
      </c>
      <c r="G230" s="237" t="s">
        <v>4</v>
      </c>
      <c r="H230" s="237" t="s">
        <v>3</v>
      </c>
      <c r="I230" s="235" t="s">
        <v>2</v>
      </c>
      <c r="J230" s="236" t="s">
        <v>1</v>
      </c>
      <c r="K230" s="236" t="s">
        <v>0</v>
      </c>
    </row>
    <row r="231" spans="1:21" ht="21.75" customHeight="1" x14ac:dyDescent="0.25">
      <c r="C231" s="357" t="s">
        <v>6582</v>
      </c>
      <c r="D231" s="358" t="s">
        <v>7989</v>
      </c>
      <c r="E231" s="358" t="s">
        <v>6588</v>
      </c>
      <c r="F231" s="374" t="s">
        <v>6589</v>
      </c>
      <c r="G231" s="361">
        <v>491</v>
      </c>
      <c r="H231" s="453" t="s">
        <v>18</v>
      </c>
      <c r="I231" s="374" t="s">
        <v>6478</v>
      </c>
      <c r="J231" s="379" t="s">
        <v>42</v>
      </c>
      <c r="K231" s="362" t="s">
        <v>6472</v>
      </c>
    </row>
    <row r="232" spans="1:21" ht="21.75" customHeight="1" x14ac:dyDescent="0.25">
      <c r="C232" s="363" t="s">
        <v>6582</v>
      </c>
      <c r="D232" s="294" t="s">
        <v>7989</v>
      </c>
      <c r="E232" s="294" t="s">
        <v>6586</v>
      </c>
      <c r="F232" s="305" t="s">
        <v>6587</v>
      </c>
      <c r="G232" s="295">
        <v>285</v>
      </c>
      <c r="H232" s="416" t="s">
        <v>18</v>
      </c>
      <c r="I232" s="305" t="s">
        <v>6478</v>
      </c>
      <c r="J232" s="296" t="s">
        <v>42</v>
      </c>
      <c r="K232" s="364" t="s">
        <v>6472</v>
      </c>
    </row>
    <row r="233" spans="1:21" ht="21.75" customHeight="1" x14ac:dyDescent="0.25">
      <c r="C233" s="363" t="s">
        <v>6582</v>
      </c>
      <c r="D233" s="294" t="s">
        <v>7989</v>
      </c>
      <c r="E233" s="294" t="s">
        <v>6590</v>
      </c>
      <c r="F233" s="305" t="s">
        <v>8368</v>
      </c>
      <c r="G233" s="295">
        <v>835</v>
      </c>
      <c r="H233" s="416" t="s">
        <v>18</v>
      </c>
      <c r="I233" s="305" t="s">
        <v>6478</v>
      </c>
      <c r="J233" s="296" t="s">
        <v>42</v>
      </c>
      <c r="K233" s="364" t="s">
        <v>6472</v>
      </c>
    </row>
    <row r="234" spans="1:21" ht="28.5" customHeight="1" x14ac:dyDescent="0.25">
      <c r="C234" s="363" t="s">
        <v>6582</v>
      </c>
      <c r="D234" s="294" t="s">
        <v>7989</v>
      </c>
      <c r="E234" s="294" t="s">
        <v>6584</v>
      </c>
      <c r="F234" s="305" t="s">
        <v>6585</v>
      </c>
      <c r="G234" s="295">
        <v>754</v>
      </c>
      <c r="H234" s="416" t="s">
        <v>6495</v>
      </c>
      <c r="I234" s="305" t="s">
        <v>6496</v>
      </c>
      <c r="J234" s="296" t="s">
        <v>42</v>
      </c>
      <c r="K234" s="364" t="s">
        <v>6472</v>
      </c>
    </row>
    <row r="235" spans="1:21" ht="28.5" customHeight="1" x14ac:dyDescent="0.25">
      <c r="C235" s="363" t="s">
        <v>6582</v>
      </c>
      <c r="D235" s="294" t="s">
        <v>7989</v>
      </c>
      <c r="E235" s="417" t="s">
        <v>6581</v>
      </c>
      <c r="F235" s="309" t="s">
        <v>8369</v>
      </c>
      <c r="G235" s="418">
        <v>609</v>
      </c>
      <c r="H235" s="416" t="s">
        <v>6495</v>
      </c>
      <c r="I235" s="309" t="s">
        <v>6496</v>
      </c>
      <c r="J235" s="296" t="s">
        <v>42</v>
      </c>
      <c r="K235" s="364" t="s">
        <v>6472</v>
      </c>
    </row>
    <row r="236" spans="1:21" ht="28.5" customHeight="1" thickBot="1" x14ac:dyDescent="0.3">
      <c r="C236" s="363" t="s">
        <v>6582</v>
      </c>
      <c r="D236" s="294" t="s">
        <v>7989</v>
      </c>
      <c r="E236" s="417" t="s">
        <v>6583</v>
      </c>
      <c r="F236" s="309" t="s">
        <v>8370</v>
      </c>
      <c r="G236" s="418">
        <v>700</v>
      </c>
      <c r="H236" s="416" t="s">
        <v>6495</v>
      </c>
      <c r="I236" s="309" t="s">
        <v>6496</v>
      </c>
      <c r="J236" s="296" t="s">
        <v>42</v>
      </c>
      <c r="K236" s="364" t="s">
        <v>6472</v>
      </c>
    </row>
    <row r="237" spans="1:21" ht="33" customHeight="1" x14ac:dyDescent="0.25">
      <c r="C237" s="454" t="s">
        <v>6582</v>
      </c>
      <c r="D237" s="366" t="s">
        <v>7825</v>
      </c>
      <c r="E237" s="455">
        <f>COUNTA(E231:E236)</f>
        <v>6</v>
      </c>
      <c r="F237" s="368" t="s">
        <v>7826</v>
      </c>
      <c r="G237" s="369">
        <f>SUM(G231:G236)</f>
        <v>3674</v>
      </c>
      <c r="H237" s="456"/>
      <c r="I237" s="457"/>
      <c r="J237" s="458"/>
      <c r="K237" s="372"/>
    </row>
    <row r="238" spans="1:21" ht="21.75" customHeight="1" x14ac:dyDescent="0.25">
      <c r="C238" s="152"/>
      <c r="D238" s="294"/>
      <c r="E238" s="294"/>
      <c r="F238" s="305"/>
      <c r="G238" s="295"/>
      <c r="H238" s="416"/>
      <c r="I238" s="305"/>
      <c r="J238" s="296"/>
      <c r="K238" s="296"/>
    </row>
    <row r="239" spans="1:21" ht="21.75" customHeight="1" x14ac:dyDescent="0.25">
      <c r="C239" s="152"/>
      <c r="D239" s="294"/>
      <c r="E239" s="294"/>
      <c r="F239" s="305"/>
      <c r="G239" s="295"/>
      <c r="H239" s="416"/>
      <c r="I239" s="305"/>
      <c r="J239" s="296"/>
      <c r="K239" s="296"/>
    </row>
    <row r="240" spans="1:21" ht="21.75" customHeight="1" x14ac:dyDescent="0.25">
      <c r="C240" s="235" t="s">
        <v>8</v>
      </c>
      <c r="D240" s="235" t="s">
        <v>7</v>
      </c>
      <c r="E240" s="235" t="s">
        <v>6</v>
      </c>
      <c r="F240" s="235" t="s">
        <v>5</v>
      </c>
      <c r="G240" s="237" t="s">
        <v>4</v>
      </c>
      <c r="H240" s="237" t="s">
        <v>3</v>
      </c>
      <c r="I240" s="235" t="s">
        <v>2</v>
      </c>
      <c r="J240" s="236" t="s">
        <v>1</v>
      </c>
      <c r="K240" s="236" t="s">
        <v>0</v>
      </c>
    </row>
    <row r="241" spans="3:11" ht="27" customHeight="1" x14ac:dyDescent="0.25">
      <c r="C241" s="357" t="s">
        <v>6908</v>
      </c>
      <c r="D241" s="358" t="s">
        <v>7989</v>
      </c>
      <c r="E241" s="358" t="s">
        <v>6907</v>
      </c>
      <c r="F241" s="374" t="s">
        <v>8371</v>
      </c>
      <c r="G241" s="361">
        <v>1403</v>
      </c>
      <c r="H241" s="453" t="s">
        <v>18</v>
      </c>
      <c r="I241" s="374" t="s">
        <v>4836</v>
      </c>
      <c r="J241" s="379" t="s">
        <v>42</v>
      </c>
      <c r="K241" s="362" t="s">
        <v>43</v>
      </c>
    </row>
    <row r="242" spans="3:11" ht="27" customHeight="1" thickBot="1" x14ac:dyDescent="0.3">
      <c r="C242" s="363" t="s">
        <v>6908</v>
      </c>
      <c r="D242" s="294" t="s">
        <v>7989</v>
      </c>
      <c r="E242" s="294" t="s">
        <v>6909</v>
      </c>
      <c r="F242" s="305" t="s">
        <v>6910</v>
      </c>
      <c r="G242" s="295">
        <v>905</v>
      </c>
      <c r="H242" s="416" t="s">
        <v>18</v>
      </c>
      <c r="I242" s="305" t="s">
        <v>4836</v>
      </c>
      <c r="J242" s="296" t="s">
        <v>42</v>
      </c>
      <c r="K242" s="364" t="s">
        <v>43</v>
      </c>
    </row>
    <row r="243" spans="3:11" ht="29.25" customHeight="1" x14ac:dyDescent="0.25">
      <c r="C243" s="454" t="s">
        <v>6908</v>
      </c>
      <c r="D243" s="366" t="s">
        <v>7825</v>
      </c>
      <c r="E243" s="455">
        <f>COUNTA(E241:E242)</f>
        <v>2</v>
      </c>
      <c r="F243" s="368" t="s">
        <v>7826</v>
      </c>
      <c r="G243" s="369">
        <f>SUM(G241:G242)</f>
        <v>2308</v>
      </c>
      <c r="H243" s="456"/>
      <c r="I243" s="457"/>
      <c r="J243" s="458"/>
      <c r="K243" s="372"/>
    </row>
    <row r="244" spans="3:11" ht="21.75" customHeight="1" x14ac:dyDescent="0.25">
      <c r="C244" s="152"/>
      <c r="D244" s="294"/>
      <c r="E244" s="294"/>
      <c r="F244" s="305"/>
      <c r="G244" s="295"/>
      <c r="H244" s="416"/>
      <c r="I244" s="305"/>
      <c r="J244" s="296"/>
      <c r="K244" s="296"/>
    </row>
    <row r="245" spans="3:11" ht="21.75" customHeight="1" x14ac:dyDescent="0.25">
      <c r="C245" s="152"/>
      <c r="D245" s="294"/>
      <c r="E245" s="294"/>
      <c r="F245" s="305"/>
      <c r="G245" s="295"/>
      <c r="H245" s="416"/>
      <c r="I245" s="305"/>
      <c r="J245" s="296"/>
      <c r="K245" s="296"/>
    </row>
    <row r="246" spans="3:11" ht="21.75" customHeight="1" x14ac:dyDescent="0.25">
      <c r="C246" s="235" t="s">
        <v>8</v>
      </c>
      <c r="D246" s="235" t="s">
        <v>7</v>
      </c>
      <c r="E246" s="235" t="s">
        <v>6</v>
      </c>
      <c r="F246" s="235" t="s">
        <v>5</v>
      </c>
      <c r="G246" s="237" t="s">
        <v>4</v>
      </c>
      <c r="H246" s="237" t="s">
        <v>3</v>
      </c>
      <c r="I246" s="235" t="s">
        <v>2</v>
      </c>
      <c r="J246" s="236" t="s">
        <v>1</v>
      </c>
      <c r="K246" s="236" t="s">
        <v>0</v>
      </c>
    </row>
    <row r="247" spans="3:11" ht="27" customHeight="1" x14ac:dyDescent="0.25">
      <c r="C247" s="357" t="s">
        <v>6902</v>
      </c>
      <c r="D247" s="358" t="s">
        <v>7989</v>
      </c>
      <c r="E247" s="358" t="s">
        <v>6904</v>
      </c>
      <c r="F247" s="374" t="s">
        <v>2201</v>
      </c>
      <c r="G247" s="361">
        <v>1503</v>
      </c>
      <c r="H247" s="453" t="s">
        <v>18</v>
      </c>
      <c r="I247" s="374" t="s">
        <v>4836</v>
      </c>
      <c r="J247" s="379" t="s">
        <v>42</v>
      </c>
      <c r="K247" s="362" t="s">
        <v>43</v>
      </c>
    </row>
    <row r="248" spans="3:11" ht="27" customHeight="1" x14ac:dyDescent="0.25">
      <c r="C248" s="363" t="s">
        <v>6902</v>
      </c>
      <c r="D248" s="294" t="s">
        <v>7989</v>
      </c>
      <c r="E248" s="294" t="s">
        <v>6906</v>
      </c>
      <c r="F248" s="305" t="s">
        <v>8372</v>
      </c>
      <c r="G248" s="295">
        <v>765</v>
      </c>
      <c r="H248" s="416" t="s">
        <v>18</v>
      </c>
      <c r="I248" s="305" t="s">
        <v>4836</v>
      </c>
      <c r="J248" s="296" t="s">
        <v>42</v>
      </c>
      <c r="K248" s="364" t="s">
        <v>43</v>
      </c>
    </row>
    <row r="249" spans="3:11" ht="27" customHeight="1" x14ac:dyDescent="0.25">
      <c r="C249" s="363" t="s">
        <v>6902</v>
      </c>
      <c r="D249" s="294" t="s">
        <v>7989</v>
      </c>
      <c r="E249" s="294" t="s">
        <v>6905</v>
      </c>
      <c r="F249" s="305" t="s">
        <v>8373</v>
      </c>
      <c r="G249" s="295">
        <v>726</v>
      </c>
      <c r="H249" s="416" t="s">
        <v>18</v>
      </c>
      <c r="I249" s="305" t="s">
        <v>4836</v>
      </c>
      <c r="J249" s="296" t="s">
        <v>42</v>
      </c>
      <c r="K249" s="364" t="s">
        <v>43</v>
      </c>
    </row>
    <row r="250" spans="3:11" ht="27" customHeight="1" x14ac:dyDescent="0.25">
      <c r="C250" s="363" t="s">
        <v>6902</v>
      </c>
      <c r="D250" s="294" t="s">
        <v>7989</v>
      </c>
      <c r="E250" s="294" t="s">
        <v>6901</v>
      </c>
      <c r="F250" s="305" t="s">
        <v>8374</v>
      </c>
      <c r="G250" s="295">
        <v>418</v>
      </c>
      <c r="H250" s="416" t="s">
        <v>18</v>
      </c>
      <c r="I250" s="305" t="s">
        <v>4836</v>
      </c>
      <c r="J250" s="296" t="s">
        <v>42</v>
      </c>
      <c r="K250" s="364" t="s">
        <v>43</v>
      </c>
    </row>
    <row r="251" spans="3:11" ht="27" customHeight="1" thickBot="1" x14ac:dyDescent="0.3">
      <c r="C251" s="363" t="s">
        <v>6902</v>
      </c>
      <c r="D251" s="294" t="s">
        <v>7989</v>
      </c>
      <c r="E251" s="294" t="s">
        <v>6903</v>
      </c>
      <c r="F251" s="305" t="s">
        <v>8375</v>
      </c>
      <c r="G251" s="295">
        <v>205</v>
      </c>
      <c r="H251" s="416" t="s">
        <v>18</v>
      </c>
      <c r="I251" s="305" t="s">
        <v>4836</v>
      </c>
      <c r="J251" s="296" t="s">
        <v>42</v>
      </c>
      <c r="K251" s="364" t="s">
        <v>43</v>
      </c>
    </row>
    <row r="252" spans="3:11" ht="29.25" customHeight="1" x14ac:dyDescent="0.25">
      <c r="C252" s="454" t="s">
        <v>6902</v>
      </c>
      <c r="D252" s="366" t="s">
        <v>7825</v>
      </c>
      <c r="E252" s="455">
        <f>COUNTA(E247:E251)</f>
        <v>5</v>
      </c>
      <c r="F252" s="368" t="s">
        <v>7826</v>
      </c>
      <c r="G252" s="369">
        <f>SUM(G247:G251)</f>
        <v>3617</v>
      </c>
      <c r="H252" s="456"/>
      <c r="I252" s="457"/>
      <c r="J252" s="458"/>
      <c r="K252" s="372"/>
    </row>
    <row r="253" spans="3:11" ht="21.75" customHeight="1" x14ac:dyDescent="0.25">
      <c r="C253" s="152"/>
      <c r="D253" s="294"/>
      <c r="E253" s="294"/>
      <c r="F253" s="305"/>
      <c r="G253" s="295"/>
      <c r="H253" s="416"/>
      <c r="I253" s="305"/>
      <c r="J253" s="296"/>
      <c r="K253" s="296"/>
    </row>
    <row r="254" spans="3:11" ht="21.75" customHeight="1" x14ac:dyDescent="0.25">
      <c r="C254" s="152"/>
      <c r="D254" s="294"/>
      <c r="E254" s="294"/>
      <c r="F254" s="305"/>
      <c r="G254" s="295"/>
      <c r="H254" s="416"/>
      <c r="I254" s="305"/>
      <c r="J254" s="296"/>
      <c r="K254" s="296"/>
    </row>
    <row r="255" spans="3:11" ht="21.75" customHeight="1" x14ac:dyDescent="0.25">
      <c r="C255" s="235" t="s">
        <v>8</v>
      </c>
      <c r="D255" s="235" t="s">
        <v>7</v>
      </c>
      <c r="E255" s="235" t="s">
        <v>6</v>
      </c>
      <c r="F255" s="235" t="s">
        <v>5</v>
      </c>
      <c r="G255" s="237" t="s">
        <v>4</v>
      </c>
      <c r="H255" s="237" t="s">
        <v>3</v>
      </c>
      <c r="I255" s="235" t="s">
        <v>2</v>
      </c>
      <c r="J255" s="236" t="s">
        <v>1</v>
      </c>
      <c r="K255" s="236" t="s">
        <v>0</v>
      </c>
    </row>
    <row r="256" spans="3:11" ht="27.75" customHeight="1" x14ac:dyDescent="0.25">
      <c r="C256" s="357" t="s">
        <v>6963</v>
      </c>
      <c r="D256" s="358" t="s">
        <v>7989</v>
      </c>
      <c r="E256" s="358" t="s">
        <v>6964</v>
      </c>
      <c r="F256" s="374" t="s">
        <v>8376</v>
      </c>
      <c r="G256" s="361">
        <v>1318</v>
      </c>
      <c r="H256" s="453" t="s">
        <v>18</v>
      </c>
      <c r="I256" s="453" t="s">
        <v>4836</v>
      </c>
      <c r="J256" s="379" t="s">
        <v>42</v>
      </c>
      <c r="K256" s="362" t="s">
        <v>43</v>
      </c>
    </row>
    <row r="257" spans="3:11" ht="27.75" customHeight="1" x14ac:dyDescent="0.25">
      <c r="C257" s="459" t="s">
        <v>6963</v>
      </c>
      <c r="D257" s="121" t="s">
        <v>7989</v>
      </c>
      <c r="E257" s="121" t="s">
        <v>6965</v>
      </c>
      <c r="F257" s="416" t="s">
        <v>6966</v>
      </c>
      <c r="G257" s="121">
        <v>777</v>
      </c>
      <c r="H257" s="121" t="s">
        <v>18</v>
      </c>
      <c r="I257" s="416" t="s">
        <v>4836</v>
      </c>
      <c r="J257" s="201" t="s">
        <v>42</v>
      </c>
      <c r="K257" s="388" t="s">
        <v>43</v>
      </c>
    </row>
    <row r="258" spans="3:11" ht="27.75" customHeight="1" thickBot="1" x14ac:dyDescent="0.3">
      <c r="C258" s="363" t="s">
        <v>6963</v>
      </c>
      <c r="D258" s="294" t="s">
        <v>7989</v>
      </c>
      <c r="E258" s="294" t="s">
        <v>6962</v>
      </c>
      <c r="F258" s="305" t="s">
        <v>8377</v>
      </c>
      <c r="G258" s="295">
        <v>1111</v>
      </c>
      <c r="H258" s="416" t="s">
        <v>18</v>
      </c>
      <c r="I258" s="416" t="s">
        <v>4836</v>
      </c>
      <c r="J258" s="296" t="s">
        <v>42</v>
      </c>
      <c r="K258" s="364" t="s">
        <v>43</v>
      </c>
    </row>
    <row r="259" spans="3:11" ht="27.75" customHeight="1" x14ac:dyDescent="0.25">
      <c r="C259" s="454" t="s">
        <v>6963</v>
      </c>
      <c r="D259" s="366" t="s">
        <v>7825</v>
      </c>
      <c r="E259" s="455">
        <f>COUNTA(E256:E258)</f>
        <v>3</v>
      </c>
      <c r="F259" s="368" t="s">
        <v>7826</v>
      </c>
      <c r="G259" s="369">
        <f>SUM(G256:G258)</f>
        <v>3206</v>
      </c>
      <c r="H259" s="456"/>
      <c r="I259" s="457"/>
      <c r="J259" s="458"/>
      <c r="K259" s="372"/>
    </row>
    <row r="260" spans="3:11" ht="21.75" customHeight="1" x14ac:dyDescent="0.25">
      <c r="C260" s="152"/>
      <c r="D260" s="294"/>
      <c r="E260" s="294"/>
      <c r="F260" s="305"/>
      <c r="G260" s="295"/>
      <c r="H260" s="416"/>
      <c r="I260" s="305"/>
      <c r="J260" s="296"/>
      <c r="K260" s="296"/>
    </row>
    <row r="261" spans="3:11" ht="21.75" customHeight="1" x14ac:dyDescent="0.25">
      <c r="C261" s="152"/>
      <c r="D261" s="294"/>
      <c r="E261" s="294"/>
      <c r="F261" s="305"/>
      <c r="G261" s="295"/>
      <c r="H261" s="416"/>
      <c r="I261" s="305"/>
      <c r="J261" s="296"/>
      <c r="K261" s="296"/>
    </row>
    <row r="262" spans="3:11" ht="21.75" customHeight="1" x14ac:dyDescent="0.25">
      <c r="C262" s="235" t="s">
        <v>8</v>
      </c>
      <c r="D262" s="235" t="s">
        <v>7</v>
      </c>
      <c r="E262" s="235" t="s">
        <v>6</v>
      </c>
      <c r="F262" s="235" t="s">
        <v>5</v>
      </c>
      <c r="G262" s="237" t="s">
        <v>4</v>
      </c>
      <c r="H262" s="237" t="s">
        <v>3</v>
      </c>
      <c r="I262" s="235" t="s">
        <v>2</v>
      </c>
      <c r="J262" s="236" t="s">
        <v>1</v>
      </c>
      <c r="K262" s="236" t="s">
        <v>0</v>
      </c>
    </row>
    <row r="263" spans="3:11" ht="30.75" customHeight="1" thickBot="1" x14ac:dyDescent="0.3">
      <c r="C263" s="357" t="s">
        <v>6913</v>
      </c>
      <c r="D263" s="358" t="s">
        <v>7989</v>
      </c>
      <c r="E263" s="358" t="s">
        <v>6911</v>
      </c>
      <c r="F263" s="374" t="s">
        <v>6912</v>
      </c>
      <c r="G263" s="361">
        <v>910</v>
      </c>
      <c r="H263" s="453" t="s">
        <v>18</v>
      </c>
      <c r="I263" s="374" t="s">
        <v>4836</v>
      </c>
      <c r="J263" s="379" t="s">
        <v>42</v>
      </c>
      <c r="K263" s="362" t="s">
        <v>43</v>
      </c>
    </row>
    <row r="264" spans="3:11" ht="32.25" customHeight="1" x14ac:dyDescent="0.25">
      <c r="C264" s="454" t="s">
        <v>6913</v>
      </c>
      <c r="D264" s="366" t="s">
        <v>7825</v>
      </c>
      <c r="E264" s="455">
        <f>COUNTA(E263)</f>
        <v>1</v>
      </c>
      <c r="F264" s="368" t="s">
        <v>7826</v>
      </c>
      <c r="G264" s="369">
        <f>SUM(G263)</f>
        <v>910</v>
      </c>
      <c r="H264" s="456"/>
      <c r="I264" s="457"/>
      <c r="J264" s="458"/>
      <c r="K264" s="372"/>
    </row>
    <row r="265" spans="3:11" ht="21.75" customHeight="1" x14ac:dyDescent="0.25">
      <c r="C265" s="152"/>
      <c r="D265" s="294"/>
      <c r="E265" s="294"/>
      <c r="F265" s="305"/>
      <c r="G265" s="295"/>
      <c r="H265" s="416"/>
      <c r="I265" s="305"/>
      <c r="J265" s="296"/>
      <c r="K265" s="296"/>
    </row>
    <row r="266" spans="3:11" ht="21.75" customHeight="1" x14ac:dyDescent="0.25">
      <c r="C266" s="152"/>
      <c r="D266" s="294"/>
      <c r="E266" s="294"/>
      <c r="F266" s="305"/>
      <c r="G266" s="295"/>
      <c r="H266" s="416"/>
      <c r="I266" s="305"/>
      <c r="J266" s="296"/>
      <c r="K266" s="296"/>
    </row>
    <row r="267" spans="3:11" ht="21.75" customHeight="1" x14ac:dyDescent="0.25">
      <c r="C267" s="235" t="s">
        <v>8</v>
      </c>
      <c r="D267" s="235" t="s">
        <v>7</v>
      </c>
      <c r="E267" s="235" t="s">
        <v>6</v>
      </c>
      <c r="F267" s="235" t="s">
        <v>5</v>
      </c>
      <c r="G267" s="237" t="s">
        <v>4</v>
      </c>
      <c r="H267" s="237" t="s">
        <v>3</v>
      </c>
      <c r="I267" s="235" t="s">
        <v>2</v>
      </c>
      <c r="J267" s="236" t="s">
        <v>1</v>
      </c>
      <c r="K267" s="236" t="s">
        <v>0</v>
      </c>
    </row>
    <row r="268" spans="3:11" ht="28.5" customHeight="1" x14ac:dyDescent="0.25">
      <c r="C268" s="357" t="s">
        <v>6916</v>
      </c>
      <c r="D268" s="358" t="s">
        <v>7989</v>
      </c>
      <c r="E268" s="358" t="s">
        <v>6914</v>
      </c>
      <c r="F268" s="374" t="s">
        <v>6915</v>
      </c>
      <c r="G268" s="361">
        <v>1120</v>
      </c>
      <c r="H268" s="453" t="s">
        <v>18</v>
      </c>
      <c r="I268" s="374" t="s">
        <v>4836</v>
      </c>
      <c r="J268" s="379" t="s">
        <v>42</v>
      </c>
      <c r="K268" s="362" t="s">
        <v>43</v>
      </c>
    </row>
    <row r="269" spans="3:11" ht="28.5" customHeight="1" x14ac:dyDescent="0.25">
      <c r="C269" s="363" t="s">
        <v>6916</v>
      </c>
      <c r="D269" s="294" t="s">
        <v>7989</v>
      </c>
      <c r="E269" s="294" t="s">
        <v>6919</v>
      </c>
      <c r="F269" s="305" t="s">
        <v>6920</v>
      </c>
      <c r="G269" s="295">
        <v>320</v>
      </c>
      <c r="H269" s="416" t="s">
        <v>18</v>
      </c>
      <c r="I269" s="305" t="s">
        <v>4836</v>
      </c>
      <c r="J269" s="296" t="s">
        <v>42</v>
      </c>
      <c r="K269" s="364" t="s">
        <v>43</v>
      </c>
    </row>
    <row r="270" spans="3:11" ht="28.5" customHeight="1" thickBot="1" x14ac:dyDescent="0.3">
      <c r="C270" s="363" t="s">
        <v>6916</v>
      </c>
      <c r="D270" s="294" t="s">
        <v>7989</v>
      </c>
      <c r="E270" s="294" t="s">
        <v>6917</v>
      </c>
      <c r="F270" s="305" t="s">
        <v>6918</v>
      </c>
      <c r="G270" s="295">
        <v>278</v>
      </c>
      <c r="H270" s="416" t="s">
        <v>18</v>
      </c>
      <c r="I270" s="305" t="s">
        <v>4836</v>
      </c>
      <c r="J270" s="296" t="s">
        <v>42</v>
      </c>
      <c r="K270" s="364" t="s">
        <v>43</v>
      </c>
    </row>
    <row r="271" spans="3:11" ht="31.5" customHeight="1" x14ac:dyDescent="0.25">
      <c r="C271" s="454" t="s">
        <v>6916</v>
      </c>
      <c r="D271" s="366" t="s">
        <v>7825</v>
      </c>
      <c r="E271" s="455">
        <f>COUNTA(E268:E270)</f>
        <v>3</v>
      </c>
      <c r="F271" s="368" t="s">
        <v>7826</v>
      </c>
      <c r="G271" s="369">
        <f>SUM(G268:G270)</f>
        <v>1718</v>
      </c>
      <c r="H271" s="456"/>
      <c r="I271" s="457"/>
      <c r="J271" s="458"/>
      <c r="K271" s="372"/>
    </row>
    <row r="272" spans="3:11" ht="21.75" customHeight="1" x14ac:dyDescent="0.25">
      <c r="C272" s="152"/>
      <c r="D272" s="294"/>
      <c r="E272" s="294"/>
      <c r="F272" s="305"/>
      <c r="G272" s="295"/>
      <c r="H272" s="416"/>
      <c r="I272" s="305"/>
      <c r="J272" s="296"/>
      <c r="K272" s="296"/>
    </row>
    <row r="273" spans="3:27" ht="21.75" customHeight="1" x14ac:dyDescent="0.25">
      <c r="C273" s="152"/>
      <c r="D273" s="294"/>
      <c r="E273" s="294"/>
      <c r="F273" s="305"/>
      <c r="G273" s="295"/>
      <c r="H273" s="416"/>
      <c r="I273" s="305"/>
      <c r="J273" s="296"/>
      <c r="K273" s="296"/>
    </row>
    <row r="274" spans="3:27" ht="21.75" customHeight="1" x14ac:dyDescent="0.25">
      <c r="C274" s="235" t="s">
        <v>8</v>
      </c>
      <c r="D274" s="235" t="s">
        <v>7</v>
      </c>
      <c r="E274" s="235" t="s">
        <v>6</v>
      </c>
      <c r="F274" s="235" t="s">
        <v>5</v>
      </c>
      <c r="G274" s="237" t="s">
        <v>4</v>
      </c>
      <c r="H274" s="237" t="s">
        <v>3</v>
      </c>
      <c r="I274" s="235" t="s">
        <v>2</v>
      </c>
      <c r="J274" s="236" t="s">
        <v>1</v>
      </c>
      <c r="K274" s="236" t="s">
        <v>0</v>
      </c>
    </row>
    <row r="275" spans="3:27" ht="30.75" customHeight="1" x14ac:dyDescent="0.25">
      <c r="C275" s="357" t="s">
        <v>6863</v>
      </c>
      <c r="D275" s="358" t="s">
        <v>7989</v>
      </c>
      <c r="E275" s="358" t="s">
        <v>6921</v>
      </c>
      <c r="F275" s="374" t="s">
        <v>6922</v>
      </c>
      <c r="G275" s="361">
        <v>1779</v>
      </c>
      <c r="H275" s="453" t="s">
        <v>18</v>
      </c>
      <c r="I275" s="374" t="s">
        <v>4836</v>
      </c>
      <c r="J275" s="379" t="s">
        <v>42</v>
      </c>
      <c r="K275" s="362" t="s">
        <v>43</v>
      </c>
    </row>
    <row r="276" spans="3:27" ht="30.75" customHeight="1" x14ac:dyDescent="0.25">
      <c r="C276" s="363" t="s">
        <v>6863</v>
      </c>
      <c r="D276" s="294" t="s">
        <v>7989</v>
      </c>
      <c r="E276" s="294" t="s">
        <v>6925</v>
      </c>
      <c r="F276" s="305" t="s">
        <v>8379</v>
      </c>
      <c r="G276" s="295">
        <v>1643</v>
      </c>
      <c r="H276" s="416" t="s">
        <v>18</v>
      </c>
      <c r="I276" s="305" t="s">
        <v>4836</v>
      </c>
      <c r="J276" s="296" t="s">
        <v>42</v>
      </c>
      <c r="K276" s="364" t="s">
        <v>43</v>
      </c>
    </row>
    <row r="277" spans="3:27" ht="30.75" customHeight="1" x14ac:dyDescent="0.25">
      <c r="C277" s="363" t="s">
        <v>6863</v>
      </c>
      <c r="D277" s="294" t="s">
        <v>7989</v>
      </c>
      <c r="E277" s="294" t="s">
        <v>6866</v>
      </c>
      <c r="F277" s="305" t="s">
        <v>8380</v>
      </c>
      <c r="G277" s="295">
        <v>785</v>
      </c>
      <c r="H277" s="416" t="s">
        <v>18</v>
      </c>
      <c r="I277" s="305" t="s">
        <v>4836</v>
      </c>
      <c r="J277" s="296" t="s">
        <v>42</v>
      </c>
      <c r="K277" s="364" t="s">
        <v>43</v>
      </c>
    </row>
    <row r="278" spans="3:27" ht="30.75" customHeight="1" x14ac:dyDescent="0.25">
      <c r="C278" s="363" t="s">
        <v>6863</v>
      </c>
      <c r="D278" s="294" t="s">
        <v>7989</v>
      </c>
      <c r="E278" s="294" t="s">
        <v>6923</v>
      </c>
      <c r="F278" s="305" t="s">
        <v>6924</v>
      </c>
      <c r="G278" s="295">
        <v>675</v>
      </c>
      <c r="H278" s="416" t="s">
        <v>18</v>
      </c>
      <c r="I278" s="305" t="s">
        <v>4836</v>
      </c>
      <c r="J278" s="296" t="s">
        <v>42</v>
      </c>
      <c r="K278" s="364" t="s">
        <v>43</v>
      </c>
    </row>
    <row r="279" spans="3:27" ht="30.75" customHeight="1" x14ac:dyDescent="0.25">
      <c r="C279" s="363" t="s">
        <v>6863</v>
      </c>
      <c r="D279" s="294" t="s">
        <v>7989</v>
      </c>
      <c r="E279" s="294" t="s">
        <v>6861</v>
      </c>
      <c r="F279" s="305" t="s">
        <v>6862</v>
      </c>
      <c r="G279" s="295">
        <v>621</v>
      </c>
      <c r="H279" s="416" t="s">
        <v>18</v>
      </c>
      <c r="I279" s="305" t="s">
        <v>4836</v>
      </c>
      <c r="J279" s="296" t="s">
        <v>42</v>
      </c>
      <c r="K279" s="364" t="s">
        <v>43</v>
      </c>
    </row>
    <row r="280" spans="3:27" ht="30.75" customHeight="1" thickBot="1" x14ac:dyDescent="0.3">
      <c r="C280" s="363" t="s">
        <v>6863</v>
      </c>
      <c r="D280" s="294" t="s">
        <v>7989</v>
      </c>
      <c r="E280" s="294" t="s">
        <v>8378</v>
      </c>
      <c r="F280" s="305" t="s">
        <v>8381</v>
      </c>
      <c r="G280" s="295">
        <v>958</v>
      </c>
      <c r="H280" s="416" t="s">
        <v>18</v>
      </c>
      <c r="I280" s="305" t="s">
        <v>4836</v>
      </c>
      <c r="J280" s="296" t="s">
        <v>42</v>
      </c>
      <c r="K280" s="364" t="s">
        <v>43</v>
      </c>
    </row>
    <row r="281" spans="3:27" ht="31.5" customHeight="1" x14ac:dyDescent="0.25">
      <c r="C281" s="454" t="s">
        <v>6863</v>
      </c>
      <c r="D281" s="366" t="s">
        <v>7825</v>
      </c>
      <c r="E281" s="455">
        <f>COUNTA(E275:E280)</f>
        <v>6</v>
      </c>
      <c r="F281" s="368" t="s">
        <v>7826</v>
      </c>
      <c r="G281" s="369">
        <f>SUM(G275:G280)</f>
        <v>6461</v>
      </c>
      <c r="H281" s="456"/>
      <c r="I281" s="457"/>
      <c r="J281" s="458"/>
      <c r="K281" s="372"/>
    </row>
    <row r="282" spans="3:27" ht="21.75" customHeight="1" x14ac:dyDescent="0.25">
      <c r="C282" s="152"/>
      <c r="D282" s="294"/>
      <c r="E282" s="294"/>
      <c r="F282" s="305"/>
      <c r="G282" s="295"/>
      <c r="H282" s="420"/>
      <c r="I282" s="305"/>
      <c r="J282" s="296"/>
      <c r="K282" s="296"/>
    </row>
    <row r="283" spans="3:27" ht="21.75" customHeight="1" x14ac:dyDescent="0.25">
      <c r="C283" s="152"/>
      <c r="D283" s="294"/>
      <c r="E283" s="294"/>
      <c r="F283" s="305"/>
      <c r="G283" s="295"/>
      <c r="H283" s="416"/>
      <c r="I283" s="305"/>
      <c r="J283" s="296"/>
      <c r="K283" s="296"/>
    </row>
    <row r="284" spans="3:27" ht="21.75" customHeight="1" x14ac:dyDescent="0.25">
      <c r="C284" s="235" t="s">
        <v>8</v>
      </c>
      <c r="D284" s="235" t="s">
        <v>7</v>
      </c>
      <c r="E284" s="235" t="s">
        <v>6</v>
      </c>
      <c r="F284" s="235" t="s">
        <v>5</v>
      </c>
      <c r="G284" s="237" t="s">
        <v>4</v>
      </c>
      <c r="H284" s="237" t="s">
        <v>3</v>
      </c>
      <c r="I284" s="235" t="s">
        <v>2</v>
      </c>
      <c r="J284" s="236" t="s">
        <v>1</v>
      </c>
      <c r="K284" s="236" t="s">
        <v>0</v>
      </c>
    </row>
    <row r="285" spans="3:27" ht="25.5" customHeight="1" x14ac:dyDescent="0.25">
      <c r="C285" s="357" t="s">
        <v>6958</v>
      </c>
      <c r="D285" s="358" t="s">
        <v>7989</v>
      </c>
      <c r="E285" s="358" t="s">
        <v>6961</v>
      </c>
      <c r="F285" s="374" t="s">
        <v>1883</v>
      </c>
      <c r="G285" s="361">
        <v>1866</v>
      </c>
      <c r="H285" s="453" t="s">
        <v>18</v>
      </c>
      <c r="I285" s="374" t="s">
        <v>4836</v>
      </c>
      <c r="J285" s="379" t="s">
        <v>42</v>
      </c>
      <c r="K285" s="362" t="s">
        <v>43</v>
      </c>
      <c r="S285" s="235"/>
      <c r="T285" s="235"/>
      <c r="U285" s="235"/>
      <c r="V285" s="235"/>
      <c r="W285" s="237"/>
      <c r="X285" s="237"/>
      <c r="Y285" s="235"/>
      <c r="Z285" s="236"/>
      <c r="AA285" s="236"/>
    </row>
    <row r="286" spans="3:27" ht="25.5" customHeight="1" x14ac:dyDescent="0.25">
      <c r="C286" s="363" t="s">
        <v>6958</v>
      </c>
      <c r="D286" s="294" t="s">
        <v>7989</v>
      </c>
      <c r="E286" s="294" t="s">
        <v>6957</v>
      </c>
      <c r="F286" s="305" t="s">
        <v>1510</v>
      </c>
      <c r="G286" s="295">
        <v>1023</v>
      </c>
      <c r="H286" s="416" t="s">
        <v>18</v>
      </c>
      <c r="I286" s="305" t="s">
        <v>4836</v>
      </c>
      <c r="J286" s="296" t="s">
        <v>42</v>
      </c>
      <c r="K286" s="364" t="s">
        <v>43</v>
      </c>
    </row>
    <row r="287" spans="3:27" ht="25.5" customHeight="1" thickBot="1" x14ac:dyDescent="0.3">
      <c r="C287" s="363" t="s">
        <v>6958</v>
      </c>
      <c r="D287" s="294" t="s">
        <v>7989</v>
      </c>
      <c r="E287" s="294" t="s">
        <v>6959</v>
      </c>
      <c r="F287" s="305" t="s">
        <v>6960</v>
      </c>
      <c r="G287" s="295">
        <v>118</v>
      </c>
      <c r="H287" s="416" t="s">
        <v>18</v>
      </c>
      <c r="I287" s="305" t="s">
        <v>4836</v>
      </c>
      <c r="J287" s="296" t="s">
        <v>42</v>
      </c>
      <c r="K287" s="364" t="s">
        <v>43</v>
      </c>
    </row>
    <row r="288" spans="3:27" ht="33" customHeight="1" x14ac:dyDescent="0.25">
      <c r="C288" s="454" t="s">
        <v>6958</v>
      </c>
      <c r="D288" s="366" t="s">
        <v>7825</v>
      </c>
      <c r="E288" s="455">
        <f>COUNTA(E285:E287)</f>
        <v>3</v>
      </c>
      <c r="F288" s="368" t="s">
        <v>7826</v>
      </c>
      <c r="G288" s="369">
        <f>SUM(G285:G287)</f>
        <v>3007</v>
      </c>
      <c r="H288" s="456"/>
      <c r="I288" s="457"/>
      <c r="J288" s="458"/>
      <c r="K288" s="372"/>
    </row>
    <row r="289" ht="21.75" customHeight="1" x14ac:dyDescent="0.25"/>
  </sheetData>
  <autoFilter ref="C23:K288" xr:uid="{00000000-0009-0000-0000-000003000000}"/>
  <mergeCells count="16">
    <mergeCell ref="B5:K5"/>
    <mergeCell ref="B6:K6"/>
    <mergeCell ref="B7:K7"/>
    <mergeCell ref="B8:K8"/>
    <mergeCell ref="B9:K9"/>
    <mergeCell ref="C228:K228"/>
    <mergeCell ref="C21:K21"/>
    <mergeCell ref="C11:F11"/>
    <mergeCell ref="C14:F14"/>
    <mergeCell ref="C16:F16"/>
    <mergeCell ref="C17:F17"/>
    <mergeCell ref="C19:F19"/>
    <mergeCell ref="C12:F12"/>
    <mergeCell ref="C13:F13"/>
    <mergeCell ref="C15:F15"/>
    <mergeCell ref="C18:F18"/>
  </mergeCells>
  <conditionalFormatting sqref="G12:G13">
    <cfRule type="duplicateValues" dxfId="1142" priority="279"/>
  </conditionalFormatting>
  <conditionalFormatting sqref="H1:H6 H19:H20 H10:H14 H22">
    <cfRule type="duplicateValues" dxfId="1141" priority="278"/>
  </conditionalFormatting>
  <conditionalFormatting sqref="H289:H1048576 H1:H6 H19:H20 H10:H14 H22">
    <cfRule type="duplicateValues" dxfId="1140" priority="234"/>
  </conditionalFormatting>
  <conditionalFormatting sqref="G8">
    <cfRule type="duplicateValues" dxfId="1139" priority="202"/>
  </conditionalFormatting>
  <conditionalFormatting sqref="I8">
    <cfRule type="duplicateValues" dxfId="1138" priority="203"/>
  </conditionalFormatting>
  <conditionalFormatting sqref="H8">
    <cfRule type="duplicateValues" dxfId="1137" priority="204"/>
  </conditionalFormatting>
  <conditionalFormatting sqref="G227 G229">
    <cfRule type="duplicateValues" dxfId="1136" priority="201"/>
  </conditionalFormatting>
  <conditionalFormatting sqref="D36">
    <cfRule type="duplicateValues" dxfId="1135" priority="178"/>
  </conditionalFormatting>
  <conditionalFormatting sqref="D36">
    <cfRule type="duplicateValues" dxfId="1134" priority="179"/>
    <cfRule type="duplicateValues" dxfId="1133" priority="180"/>
  </conditionalFormatting>
  <conditionalFormatting sqref="D51">
    <cfRule type="duplicateValues" dxfId="1132" priority="175"/>
  </conditionalFormatting>
  <conditionalFormatting sqref="D51">
    <cfRule type="duplicateValues" dxfId="1131" priority="176"/>
    <cfRule type="duplicateValues" dxfId="1130" priority="177"/>
  </conditionalFormatting>
  <conditionalFormatting sqref="D66">
    <cfRule type="duplicateValues" dxfId="1129" priority="172"/>
  </conditionalFormatting>
  <conditionalFormatting sqref="D66">
    <cfRule type="duplicateValues" dxfId="1128" priority="173"/>
    <cfRule type="duplicateValues" dxfId="1127" priority="174"/>
  </conditionalFormatting>
  <conditionalFormatting sqref="D74">
    <cfRule type="duplicateValues" dxfId="1126" priority="169"/>
  </conditionalFormatting>
  <conditionalFormatting sqref="D74">
    <cfRule type="duplicateValues" dxfId="1125" priority="170"/>
    <cfRule type="duplicateValues" dxfId="1124" priority="171"/>
  </conditionalFormatting>
  <conditionalFormatting sqref="D85">
    <cfRule type="duplicateValues" dxfId="1123" priority="166"/>
  </conditionalFormatting>
  <conditionalFormatting sqref="D85">
    <cfRule type="duplicateValues" dxfId="1122" priority="167"/>
    <cfRule type="duplicateValues" dxfId="1121" priority="168"/>
  </conditionalFormatting>
  <conditionalFormatting sqref="D97">
    <cfRule type="duplicateValues" dxfId="1120" priority="163"/>
  </conditionalFormatting>
  <conditionalFormatting sqref="D97">
    <cfRule type="duplicateValues" dxfId="1119" priority="164"/>
    <cfRule type="duplicateValues" dxfId="1118" priority="165"/>
  </conditionalFormatting>
  <conditionalFormatting sqref="D117">
    <cfRule type="duplicateValues" dxfId="1117" priority="160"/>
  </conditionalFormatting>
  <conditionalFormatting sqref="D117">
    <cfRule type="duplicateValues" dxfId="1116" priority="161"/>
    <cfRule type="duplicateValues" dxfId="1115" priority="162"/>
  </conditionalFormatting>
  <conditionalFormatting sqref="D137">
    <cfRule type="duplicateValues" dxfId="1114" priority="157"/>
  </conditionalFormatting>
  <conditionalFormatting sqref="D137">
    <cfRule type="duplicateValues" dxfId="1113" priority="158"/>
    <cfRule type="duplicateValues" dxfId="1112" priority="159"/>
  </conditionalFormatting>
  <conditionalFormatting sqref="D159">
    <cfRule type="duplicateValues" dxfId="1111" priority="154"/>
  </conditionalFormatting>
  <conditionalFormatting sqref="D159">
    <cfRule type="duplicateValues" dxfId="1110" priority="155"/>
    <cfRule type="duplicateValues" dxfId="1109" priority="156"/>
  </conditionalFormatting>
  <conditionalFormatting sqref="D171">
    <cfRule type="duplicateValues" dxfId="1108" priority="151"/>
  </conditionalFormatting>
  <conditionalFormatting sqref="D171">
    <cfRule type="duplicateValues" dxfId="1107" priority="152"/>
    <cfRule type="duplicateValues" dxfId="1106" priority="153"/>
  </conditionalFormatting>
  <conditionalFormatting sqref="D183">
    <cfRule type="duplicateValues" dxfId="1105" priority="148"/>
  </conditionalFormatting>
  <conditionalFormatting sqref="D183">
    <cfRule type="duplicateValues" dxfId="1104" priority="149"/>
    <cfRule type="duplicateValues" dxfId="1103" priority="150"/>
  </conditionalFormatting>
  <conditionalFormatting sqref="D193">
    <cfRule type="duplicateValues" dxfId="1102" priority="145"/>
  </conditionalFormatting>
  <conditionalFormatting sqref="D193">
    <cfRule type="duplicateValues" dxfId="1101" priority="146"/>
    <cfRule type="duplicateValues" dxfId="1100" priority="147"/>
  </conditionalFormatting>
  <conditionalFormatting sqref="D211">
    <cfRule type="duplicateValues" dxfId="1099" priority="142"/>
  </conditionalFormatting>
  <conditionalFormatting sqref="D211">
    <cfRule type="duplicateValues" dxfId="1098" priority="143"/>
    <cfRule type="duplicateValues" dxfId="1097" priority="144"/>
  </conditionalFormatting>
  <conditionalFormatting sqref="D225">
    <cfRule type="duplicateValues" dxfId="1096" priority="139"/>
  </conditionalFormatting>
  <conditionalFormatting sqref="D225">
    <cfRule type="duplicateValues" dxfId="1095" priority="140"/>
    <cfRule type="duplicateValues" dxfId="1094" priority="141"/>
  </conditionalFormatting>
  <conditionalFormatting sqref="D145">
    <cfRule type="duplicateValues" dxfId="1093" priority="126"/>
  </conditionalFormatting>
  <conditionalFormatting sqref="D145">
    <cfRule type="duplicateValues" dxfId="1092" priority="127"/>
    <cfRule type="duplicateValues" dxfId="1091" priority="128"/>
  </conditionalFormatting>
  <conditionalFormatting sqref="G11">
    <cfRule type="duplicateValues" dxfId="1090" priority="113"/>
  </conditionalFormatting>
  <conditionalFormatting sqref="G11">
    <cfRule type="duplicateValues" dxfId="1089" priority="114"/>
  </conditionalFormatting>
  <conditionalFormatting sqref="G14">
    <cfRule type="duplicateValues" dxfId="1088" priority="111"/>
  </conditionalFormatting>
  <conditionalFormatting sqref="G14">
    <cfRule type="duplicateValues" dxfId="1087" priority="112"/>
  </conditionalFormatting>
  <conditionalFormatting sqref="G16">
    <cfRule type="duplicateValues" dxfId="1086" priority="109"/>
  </conditionalFormatting>
  <conditionalFormatting sqref="G16">
    <cfRule type="duplicateValues" dxfId="1085" priority="110"/>
  </conditionalFormatting>
  <conditionalFormatting sqref="G17">
    <cfRule type="duplicateValues" dxfId="1084" priority="107"/>
  </conditionalFormatting>
  <conditionalFormatting sqref="G17">
    <cfRule type="duplicateValues" dxfId="1083" priority="108"/>
  </conditionalFormatting>
  <conditionalFormatting sqref="G1:G6 G15 G10 G20 G18 G22">
    <cfRule type="duplicateValues" dxfId="1082" priority="829"/>
  </conditionalFormatting>
  <conditionalFormatting sqref="G1:G6 G10 G12:G13 G15 G20 G18 G22">
    <cfRule type="duplicateValues" dxfId="1081" priority="834"/>
  </conditionalFormatting>
  <conditionalFormatting sqref="G289:G1048576 G1:G6 G10 G12:G13 G15 G20 G18 G22">
    <cfRule type="duplicateValues" dxfId="1080" priority="840"/>
  </conditionalFormatting>
  <conditionalFormatting sqref="G289:G1048576 G1:G6 G10 G12:G13 G15 G20 G18 G22 G8">
    <cfRule type="duplicateValues" dxfId="1079" priority="851"/>
  </conditionalFormatting>
  <conditionalFormatting sqref="G289:G1048576">
    <cfRule type="duplicateValues" dxfId="1078" priority="858"/>
  </conditionalFormatting>
  <conditionalFormatting sqref="G19">
    <cfRule type="duplicateValues" dxfId="1077" priority="105"/>
  </conditionalFormatting>
  <conditionalFormatting sqref="G19">
    <cfRule type="duplicateValues" dxfId="1076" priority="106"/>
  </conditionalFormatting>
  <conditionalFormatting sqref="D237">
    <cfRule type="duplicateValues" dxfId="1075" priority="30"/>
  </conditionalFormatting>
  <conditionalFormatting sqref="D237">
    <cfRule type="duplicateValues" dxfId="1074" priority="31"/>
    <cfRule type="duplicateValues" dxfId="1073" priority="32"/>
  </conditionalFormatting>
  <conditionalFormatting sqref="D243">
    <cfRule type="duplicateValues" dxfId="1072" priority="27"/>
  </conditionalFormatting>
  <conditionalFormatting sqref="D243">
    <cfRule type="duplicateValues" dxfId="1071" priority="28"/>
    <cfRule type="duplicateValues" dxfId="1070" priority="29"/>
  </conditionalFormatting>
  <conditionalFormatting sqref="D252">
    <cfRule type="duplicateValues" dxfId="1069" priority="24"/>
  </conditionalFormatting>
  <conditionalFormatting sqref="D252">
    <cfRule type="duplicateValues" dxfId="1068" priority="25"/>
    <cfRule type="duplicateValues" dxfId="1067" priority="26"/>
  </conditionalFormatting>
  <conditionalFormatting sqref="D259">
    <cfRule type="duplicateValues" dxfId="1066" priority="21"/>
  </conditionalFormatting>
  <conditionalFormatting sqref="D259">
    <cfRule type="duplicateValues" dxfId="1065" priority="22"/>
    <cfRule type="duplicateValues" dxfId="1064" priority="23"/>
  </conditionalFormatting>
  <conditionalFormatting sqref="D264">
    <cfRule type="duplicateValues" dxfId="1063" priority="18"/>
  </conditionalFormatting>
  <conditionalFormatting sqref="D264">
    <cfRule type="duplicateValues" dxfId="1062" priority="19"/>
    <cfRule type="duplicateValues" dxfId="1061" priority="20"/>
  </conditionalFormatting>
  <conditionalFormatting sqref="D271">
    <cfRule type="duplicateValues" dxfId="1060" priority="15"/>
  </conditionalFormatting>
  <conditionalFormatting sqref="D271">
    <cfRule type="duplicateValues" dxfId="1059" priority="16"/>
    <cfRule type="duplicateValues" dxfId="1058" priority="17"/>
  </conditionalFormatting>
  <conditionalFormatting sqref="D281">
    <cfRule type="duplicateValues" dxfId="1057" priority="12"/>
  </conditionalFormatting>
  <conditionalFormatting sqref="D281">
    <cfRule type="duplicateValues" dxfId="1056" priority="13"/>
    <cfRule type="duplicateValues" dxfId="1055" priority="14"/>
  </conditionalFormatting>
  <conditionalFormatting sqref="D288">
    <cfRule type="duplicateValues" dxfId="1054" priority="9"/>
  </conditionalFormatting>
  <conditionalFormatting sqref="D288">
    <cfRule type="duplicateValues" dxfId="1053" priority="10"/>
    <cfRule type="duplicateValues" dxfId="1052" priority="11"/>
  </conditionalFormatting>
  <conditionalFormatting sqref="G9">
    <cfRule type="duplicateValues" dxfId="1051" priority="6"/>
  </conditionalFormatting>
  <conditionalFormatting sqref="H9">
    <cfRule type="duplicateValues" dxfId="1050" priority="5"/>
  </conditionalFormatting>
  <conditionalFormatting sqref="G7">
    <cfRule type="duplicateValues" dxfId="1049" priority="4"/>
  </conditionalFormatting>
  <conditionalFormatting sqref="H7">
    <cfRule type="duplicateValues" dxfId="1048" priority="3"/>
  </conditionalFormatting>
  <conditionalFormatting sqref="E78:E84">
    <cfRule type="duplicateValues" dxfId="1047" priority="2"/>
  </conditionalFormatting>
  <conditionalFormatting sqref="E101:E116">
    <cfRule type="duplicateValues" dxfId="1046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XFD252"/>
  <sheetViews>
    <sheetView showGridLines="0" workbookViewId="0">
      <selection activeCell="C246" sqref="C246:K250"/>
    </sheetView>
  </sheetViews>
  <sheetFormatPr baseColWidth="10" defaultColWidth="9.140625" defaultRowHeight="38.25" customHeight="1" x14ac:dyDescent="0.25"/>
  <cols>
    <col min="1" max="1" width="11.85546875" customWidth="1"/>
    <col min="2" max="2" width="9.140625" customWidth="1"/>
    <col min="3" max="3" width="14.5703125" customWidth="1"/>
    <col min="4" max="4" width="13.42578125" customWidth="1"/>
    <col min="5" max="5" width="11.85546875" style="224" customWidth="1"/>
    <col min="6" max="6" width="44.7109375" style="224" customWidth="1"/>
    <col min="7" max="7" width="13.7109375" style="224" customWidth="1"/>
    <col min="8" max="8" width="25.28515625" style="32" customWidth="1"/>
    <col min="9" max="9" width="16" style="32" customWidth="1"/>
    <col min="10" max="10" width="12.140625" customWidth="1"/>
    <col min="11" max="11" width="10.7109375" customWidth="1"/>
    <col min="12" max="12" width="9.140625" customWidth="1"/>
  </cols>
  <sheetData>
    <row r="1" spans="1:20" s="2" customFormat="1" ht="15" x14ac:dyDescent="0.25">
      <c r="A1"/>
      <c r="E1" s="182"/>
      <c r="F1" s="182"/>
      <c r="G1" s="182"/>
      <c r="H1" s="28"/>
      <c r="I1" s="28"/>
      <c r="L1"/>
      <c r="M1"/>
      <c r="N1"/>
      <c r="O1"/>
      <c r="P1"/>
      <c r="Q1"/>
      <c r="R1"/>
      <c r="S1"/>
      <c r="T1"/>
    </row>
    <row r="2" spans="1:20" s="2" customFormat="1" ht="15" x14ac:dyDescent="0.25">
      <c r="A2"/>
      <c r="E2" s="182"/>
      <c r="F2" s="182"/>
      <c r="G2" s="182"/>
      <c r="H2" s="28"/>
      <c r="I2" s="28"/>
      <c r="L2"/>
      <c r="M2"/>
      <c r="N2"/>
      <c r="O2"/>
      <c r="P2"/>
      <c r="Q2"/>
      <c r="R2"/>
      <c r="S2"/>
      <c r="T2"/>
    </row>
    <row r="3" spans="1:20" s="2" customFormat="1" ht="15" x14ac:dyDescent="0.25">
      <c r="A3"/>
      <c r="E3" s="182"/>
      <c r="F3" s="182"/>
      <c r="G3" s="182"/>
      <c r="H3" s="28"/>
      <c r="I3" s="28"/>
      <c r="L3"/>
      <c r="M3"/>
      <c r="N3"/>
      <c r="O3"/>
      <c r="P3"/>
      <c r="Q3"/>
      <c r="R3"/>
      <c r="S3"/>
      <c r="T3"/>
    </row>
    <row r="4" spans="1:20" s="2" customFormat="1" ht="15" x14ac:dyDescent="0.25">
      <c r="A4"/>
      <c r="E4" s="182"/>
      <c r="F4" s="182"/>
      <c r="G4" s="182"/>
      <c r="H4" s="28"/>
      <c r="I4" s="28"/>
      <c r="L4"/>
      <c r="M4"/>
      <c r="N4"/>
      <c r="O4"/>
      <c r="P4"/>
      <c r="Q4"/>
      <c r="R4"/>
      <c r="S4"/>
      <c r="T4"/>
    </row>
    <row r="5" spans="1:20" s="2" customFormat="1" ht="15" x14ac:dyDescent="0.25">
      <c r="A5"/>
      <c r="B5" s="763" t="s">
        <v>7822</v>
      </c>
      <c r="C5" s="763"/>
      <c r="D5" s="763"/>
      <c r="E5" s="763"/>
      <c r="F5" s="763"/>
      <c r="G5" s="763"/>
      <c r="H5" s="763"/>
      <c r="I5" s="763"/>
      <c r="J5" s="763"/>
      <c r="K5" s="763"/>
      <c r="L5"/>
      <c r="M5"/>
      <c r="N5"/>
      <c r="O5"/>
      <c r="P5"/>
      <c r="Q5"/>
      <c r="R5"/>
      <c r="S5"/>
      <c r="T5"/>
    </row>
    <row r="6" spans="1:20" s="2" customFormat="1" ht="15" x14ac:dyDescent="0.25">
      <c r="A6"/>
      <c r="B6" s="764" t="s">
        <v>7823</v>
      </c>
      <c r="C6" s="764"/>
      <c r="D6" s="764"/>
      <c r="E6" s="764"/>
      <c r="F6" s="764"/>
      <c r="G6" s="764"/>
      <c r="H6" s="764"/>
      <c r="I6" s="764"/>
      <c r="J6" s="764"/>
      <c r="K6" s="764"/>
      <c r="L6"/>
      <c r="M6"/>
      <c r="N6"/>
      <c r="O6"/>
      <c r="P6"/>
      <c r="Q6"/>
      <c r="R6"/>
      <c r="S6"/>
      <c r="T6"/>
    </row>
    <row r="7" spans="1:20" s="2" customFormat="1" ht="12.75" customHeight="1" x14ac:dyDescent="0.25">
      <c r="A7"/>
      <c r="B7" s="765" t="s">
        <v>8006</v>
      </c>
      <c r="C7" s="765"/>
      <c r="D7" s="765"/>
      <c r="E7" s="765"/>
      <c r="F7" s="765"/>
      <c r="G7" s="765"/>
      <c r="H7" s="765"/>
      <c r="I7" s="765"/>
      <c r="J7" s="765"/>
      <c r="K7" s="765"/>
      <c r="L7"/>
      <c r="M7"/>
      <c r="N7"/>
      <c r="O7"/>
      <c r="P7"/>
      <c r="Q7"/>
      <c r="R7"/>
      <c r="S7"/>
      <c r="T7"/>
    </row>
    <row r="8" spans="1:20" s="2" customFormat="1" ht="21" x14ac:dyDescent="0.35">
      <c r="A8"/>
      <c r="B8" s="726" t="s">
        <v>8008</v>
      </c>
      <c r="C8" s="726"/>
      <c r="D8" s="726"/>
      <c r="E8" s="726"/>
      <c r="F8" s="726"/>
      <c r="G8" s="726"/>
      <c r="H8" s="726"/>
      <c r="I8" s="726"/>
      <c r="J8" s="726"/>
      <c r="K8" s="726"/>
      <c r="L8"/>
      <c r="M8"/>
      <c r="N8"/>
      <c r="O8"/>
      <c r="P8"/>
      <c r="Q8"/>
      <c r="R8"/>
      <c r="S8"/>
      <c r="T8"/>
    </row>
    <row r="9" spans="1:20" s="2" customFormat="1" ht="18.75" x14ac:dyDescent="0.3">
      <c r="A9"/>
      <c r="B9" s="727" t="s">
        <v>8009</v>
      </c>
      <c r="C9" s="727"/>
      <c r="D9" s="727"/>
      <c r="E9" s="727"/>
      <c r="F9" s="727"/>
      <c r="G9" s="727"/>
      <c r="H9" s="727"/>
      <c r="I9" s="727"/>
      <c r="J9" s="727"/>
      <c r="K9" s="727"/>
      <c r="L9"/>
      <c r="M9"/>
      <c r="N9"/>
      <c r="O9"/>
      <c r="P9"/>
      <c r="Q9"/>
      <c r="R9"/>
      <c r="S9"/>
      <c r="T9"/>
    </row>
    <row r="10" spans="1:20" s="2" customFormat="1" ht="21.75" thickBot="1" x14ac:dyDescent="0.4">
      <c r="A10"/>
      <c r="B10" s="29"/>
      <c r="C10" s="29"/>
      <c r="D10" s="29"/>
      <c r="E10" s="252"/>
      <c r="F10" s="252"/>
      <c r="G10" s="252"/>
      <c r="H10" s="30"/>
      <c r="I10" s="30"/>
      <c r="J10" s="29"/>
      <c r="K10" s="29"/>
      <c r="L10"/>
      <c r="M10"/>
      <c r="N10"/>
      <c r="O10"/>
      <c r="P10"/>
      <c r="Q10"/>
      <c r="R10"/>
      <c r="S10"/>
      <c r="T10"/>
    </row>
    <row r="11" spans="1:20" s="2" customFormat="1" ht="21.75" thickBot="1" x14ac:dyDescent="0.4">
      <c r="A11"/>
      <c r="B11" s="123"/>
      <c r="C11" s="731" t="s">
        <v>7959</v>
      </c>
      <c r="D11" s="732"/>
      <c r="E11" s="732"/>
      <c r="F11" s="733"/>
      <c r="G11" s="474">
        <f>+G12+G13</f>
        <v>23</v>
      </c>
      <c r="H11" s="30"/>
      <c r="I11" s="30"/>
      <c r="J11" s="123"/>
      <c r="K11" s="123"/>
      <c r="L11"/>
      <c r="M11"/>
      <c r="N11"/>
      <c r="O11"/>
      <c r="P11"/>
      <c r="Q11"/>
      <c r="R11"/>
      <c r="S11"/>
      <c r="T11"/>
    </row>
    <row r="12" spans="1:20" s="2" customFormat="1" ht="21.75" thickBot="1" x14ac:dyDescent="0.4">
      <c r="A12"/>
      <c r="B12" s="123"/>
      <c r="C12" s="766" t="s">
        <v>7971</v>
      </c>
      <c r="D12" s="767"/>
      <c r="E12" s="767"/>
      <c r="F12" s="768"/>
      <c r="G12" s="475">
        <f>COUNTA(G32,G46,G60,G70,G88,G106,G120,G131,G143,G155,G163)</f>
        <v>11</v>
      </c>
      <c r="H12" s="30"/>
      <c r="I12" s="30"/>
      <c r="J12" s="123"/>
      <c r="K12" s="123"/>
      <c r="L12"/>
      <c r="M12"/>
      <c r="N12"/>
      <c r="O12"/>
      <c r="P12"/>
      <c r="Q12"/>
      <c r="R12"/>
      <c r="S12"/>
      <c r="T12"/>
    </row>
    <row r="13" spans="1:20" s="2" customFormat="1" ht="21.75" thickBot="1" x14ac:dyDescent="0.4">
      <c r="A13"/>
      <c r="B13" s="123"/>
      <c r="C13" s="766" t="s">
        <v>7970</v>
      </c>
      <c r="D13" s="767"/>
      <c r="E13" s="767"/>
      <c r="F13" s="768"/>
      <c r="G13" s="476">
        <f>+COUNTA(E171,E178,E188,E196,E202,E209,E216,E222,E228,E235,E242,E250)</f>
        <v>12</v>
      </c>
      <c r="H13" s="139"/>
      <c r="I13" s="140"/>
      <c r="J13" s="123"/>
      <c r="K13" s="123"/>
      <c r="L13"/>
      <c r="M13"/>
      <c r="N13"/>
      <c r="O13"/>
      <c r="P13"/>
      <c r="Q13"/>
      <c r="R13"/>
      <c r="S13"/>
      <c r="T13"/>
    </row>
    <row r="14" spans="1:20" s="2" customFormat="1" ht="17.25" customHeight="1" thickBot="1" x14ac:dyDescent="0.4">
      <c r="A14"/>
      <c r="B14"/>
      <c r="C14" s="737" t="s">
        <v>7972</v>
      </c>
      <c r="D14" s="738"/>
      <c r="E14" s="738"/>
      <c r="F14" s="739"/>
      <c r="G14" s="477">
        <f>+G15+G16</f>
        <v>135</v>
      </c>
      <c r="H14" s="30"/>
      <c r="I14" s="30"/>
      <c r="J14" s="29"/>
      <c r="K14" s="29"/>
      <c r="L14"/>
      <c r="M14"/>
      <c r="N14"/>
      <c r="O14"/>
      <c r="P14"/>
      <c r="Q14"/>
      <c r="R14"/>
      <c r="S14"/>
      <c r="T14"/>
    </row>
    <row r="15" spans="1:20" s="2" customFormat="1" ht="17.25" customHeight="1" thickBot="1" x14ac:dyDescent="0.4">
      <c r="A15"/>
      <c r="B15"/>
      <c r="C15" s="766" t="s">
        <v>7966</v>
      </c>
      <c r="D15" s="767"/>
      <c r="E15" s="767"/>
      <c r="F15" s="768"/>
      <c r="G15" s="475">
        <f>E32+E46+E60+E70+E88+E106+E120+E131+E143+E155+E163</f>
        <v>98</v>
      </c>
      <c r="H15" s="31"/>
      <c r="I15" s="32"/>
      <c r="J15" s="29"/>
      <c r="K15" s="29"/>
      <c r="L15"/>
      <c r="M15"/>
      <c r="N15"/>
      <c r="O15"/>
      <c r="P15"/>
      <c r="Q15"/>
      <c r="R15"/>
      <c r="S15"/>
      <c r="T15"/>
    </row>
    <row r="16" spans="1:20" s="2" customFormat="1" ht="17.25" customHeight="1" thickBot="1" x14ac:dyDescent="0.4">
      <c r="A16"/>
      <c r="B16"/>
      <c r="C16" s="734" t="s">
        <v>7967</v>
      </c>
      <c r="D16" s="735"/>
      <c r="E16" s="735"/>
      <c r="F16" s="736"/>
      <c r="G16" s="478">
        <f>+E171+E178+E188+E196+E202+E209+E216+E222+E228+E235+E242+E250</f>
        <v>37</v>
      </c>
      <c r="H16" s="31"/>
      <c r="I16" s="32"/>
      <c r="J16" s="123"/>
      <c r="K16" s="123"/>
      <c r="L16"/>
      <c r="M16"/>
      <c r="N16"/>
      <c r="O16"/>
      <c r="P16"/>
      <c r="Q16"/>
      <c r="R16"/>
      <c r="S16"/>
      <c r="T16"/>
    </row>
    <row r="17" spans="1:20" s="2" customFormat="1" ht="16.5" thickBot="1" x14ac:dyDescent="0.3">
      <c r="A17"/>
      <c r="B17"/>
      <c r="C17" s="728" t="s">
        <v>7824</v>
      </c>
      <c r="D17" s="729"/>
      <c r="E17" s="729"/>
      <c r="F17" s="730"/>
      <c r="G17" s="479">
        <f>+G18+G19</f>
        <v>94190</v>
      </c>
      <c r="H17" s="28"/>
      <c r="I17" s="33"/>
      <c r="L17"/>
      <c r="M17"/>
      <c r="N17"/>
      <c r="O17"/>
      <c r="P17"/>
      <c r="Q17"/>
      <c r="R17"/>
      <c r="S17"/>
      <c r="T17"/>
    </row>
    <row r="18" spans="1:20" s="2" customFormat="1" ht="16.5" thickBot="1" x14ac:dyDescent="0.3">
      <c r="A18"/>
      <c r="B18"/>
      <c r="C18" s="721" t="s">
        <v>7969</v>
      </c>
      <c r="D18" s="722"/>
      <c r="E18" s="722"/>
      <c r="F18" s="723"/>
      <c r="G18" s="480">
        <f>G32+G46+G60+G70+G88+G106+G120+G131+G143+G155+G163</f>
        <v>64259</v>
      </c>
      <c r="H18" s="28"/>
      <c r="I18" s="33"/>
      <c r="L18"/>
      <c r="M18"/>
      <c r="N18"/>
      <c r="O18"/>
      <c r="P18"/>
      <c r="Q18"/>
      <c r="R18"/>
      <c r="S18"/>
      <c r="T18"/>
    </row>
    <row r="19" spans="1:20" s="2" customFormat="1" ht="16.5" thickBot="1" x14ac:dyDescent="0.3">
      <c r="A19"/>
      <c r="B19"/>
      <c r="C19" s="721" t="s">
        <v>7968</v>
      </c>
      <c r="D19" s="722"/>
      <c r="E19" s="722"/>
      <c r="F19" s="723"/>
      <c r="G19" s="412">
        <f>+G171+G178+G188+G196+G202+G209+G216+G222+G228+G235+G242+G250</f>
        <v>29931</v>
      </c>
      <c r="H19" s="28"/>
      <c r="I19" s="33"/>
      <c r="L19"/>
      <c r="M19"/>
      <c r="N19"/>
      <c r="O19"/>
      <c r="P19"/>
      <c r="Q19"/>
      <c r="R19"/>
      <c r="S19"/>
      <c r="T19"/>
    </row>
    <row r="20" spans="1:20" s="2" customFormat="1" ht="15.75" x14ac:dyDescent="0.25">
      <c r="A20"/>
      <c r="B20"/>
      <c r="E20" s="182"/>
      <c r="F20" s="182"/>
      <c r="G20" s="481"/>
      <c r="H20" s="28"/>
      <c r="I20" s="33"/>
      <c r="L20"/>
      <c r="M20"/>
      <c r="N20"/>
      <c r="O20"/>
      <c r="P20"/>
      <c r="Q20"/>
      <c r="R20"/>
      <c r="S20"/>
      <c r="T20"/>
    </row>
    <row r="21" spans="1:20" s="2" customFormat="1" ht="15.75" x14ac:dyDescent="0.25">
      <c r="A21"/>
      <c r="B21"/>
      <c r="E21" s="182"/>
      <c r="F21" s="182"/>
      <c r="G21" s="481"/>
      <c r="H21" s="28"/>
      <c r="I21" s="33"/>
      <c r="L21"/>
      <c r="M21"/>
      <c r="N21"/>
      <c r="O21"/>
      <c r="P21"/>
      <c r="Q21"/>
      <c r="R21"/>
      <c r="S21"/>
      <c r="T21"/>
    </row>
    <row r="22" spans="1:20" s="2" customFormat="1" ht="15" x14ac:dyDescent="0.25">
      <c r="A22"/>
      <c r="B22"/>
      <c r="C22" s="725" t="s">
        <v>7963</v>
      </c>
      <c r="D22" s="725"/>
      <c r="E22" s="725"/>
      <c r="F22" s="725"/>
      <c r="G22" s="725"/>
      <c r="H22" s="725"/>
      <c r="I22" s="725"/>
      <c r="J22" s="725"/>
      <c r="K22" s="725"/>
      <c r="L22"/>
      <c r="M22"/>
      <c r="N22"/>
      <c r="O22"/>
      <c r="P22"/>
      <c r="Q22"/>
      <c r="R22"/>
      <c r="S22"/>
      <c r="T22"/>
    </row>
    <row r="23" spans="1:20" s="2" customFormat="1" ht="31.5" customHeight="1" x14ac:dyDescent="0.25">
      <c r="A23"/>
      <c r="B23"/>
      <c r="E23" s="182"/>
      <c r="F23" s="182"/>
      <c r="G23" s="182"/>
      <c r="H23" s="28"/>
      <c r="I23" s="28"/>
      <c r="L23"/>
      <c r="M23"/>
      <c r="N23"/>
      <c r="O23"/>
      <c r="P23"/>
      <c r="Q23"/>
      <c r="R23"/>
      <c r="S23"/>
      <c r="T23"/>
    </row>
    <row r="24" spans="1:20" s="2" customFormat="1" ht="31.5" customHeight="1" x14ac:dyDescent="0.25">
      <c r="A24"/>
      <c r="B24"/>
      <c r="C24" s="235" t="s">
        <v>8</v>
      </c>
      <c r="D24" s="235" t="s">
        <v>7</v>
      </c>
      <c r="E24" s="235" t="s">
        <v>6</v>
      </c>
      <c r="F24" s="235" t="s">
        <v>5</v>
      </c>
      <c r="G24" s="237" t="s">
        <v>4</v>
      </c>
      <c r="H24" s="237" t="s">
        <v>3</v>
      </c>
      <c r="I24" s="235" t="s">
        <v>2</v>
      </c>
      <c r="J24" s="235" t="s">
        <v>1</v>
      </c>
      <c r="K24" s="235" t="s">
        <v>0</v>
      </c>
      <c r="L24"/>
      <c r="M24"/>
      <c r="N24"/>
      <c r="O24"/>
      <c r="P24"/>
      <c r="Q24"/>
      <c r="R24"/>
      <c r="S24"/>
      <c r="T24"/>
    </row>
    <row r="25" spans="1:20" s="2" customFormat="1" ht="28.5" customHeight="1" x14ac:dyDescent="0.25">
      <c r="A25"/>
      <c r="B25"/>
      <c r="C25" s="482" t="s">
        <v>6614</v>
      </c>
      <c r="D25" s="483" t="s">
        <v>7988</v>
      </c>
      <c r="E25" s="359" t="s">
        <v>6619</v>
      </c>
      <c r="F25" s="360" t="s">
        <v>6620</v>
      </c>
      <c r="G25" s="354">
        <v>1469</v>
      </c>
      <c r="H25" s="484" t="s">
        <v>6495</v>
      </c>
      <c r="I25" s="484" t="s">
        <v>6496</v>
      </c>
      <c r="J25" s="483" t="s">
        <v>42</v>
      </c>
      <c r="K25" s="485" t="s">
        <v>6607</v>
      </c>
      <c r="L25"/>
      <c r="M25"/>
      <c r="N25"/>
      <c r="O25"/>
      <c r="P25"/>
      <c r="Q25"/>
      <c r="R25"/>
      <c r="S25"/>
      <c r="T25"/>
    </row>
    <row r="26" spans="1:20" s="2" customFormat="1" ht="28.5" customHeight="1" x14ac:dyDescent="0.25">
      <c r="A26"/>
      <c r="B26"/>
      <c r="C26" s="332" t="s">
        <v>6614</v>
      </c>
      <c r="D26" s="1" t="s">
        <v>7988</v>
      </c>
      <c r="E26" s="334" t="s">
        <v>6615</v>
      </c>
      <c r="F26" s="271" t="s">
        <v>6616</v>
      </c>
      <c r="G26" s="273">
        <v>1261</v>
      </c>
      <c r="H26" s="15" t="s">
        <v>6495</v>
      </c>
      <c r="I26" s="13" t="s">
        <v>6496</v>
      </c>
      <c r="J26" s="1" t="s">
        <v>42</v>
      </c>
      <c r="K26" s="486" t="s">
        <v>6607</v>
      </c>
      <c r="L26"/>
      <c r="M26"/>
      <c r="N26"/>
      <c r="O26"/>
      <c r="P26"/>
      <c r="Q26"/>
      <c r="R26"/>
      <c r="S26"/>
      <c r="T26"/>
    </row>
    <row r="27" spans="1:20" s="2" customFormat="1" ht="28.5" customHeight="1" x14ac:dyDescent="0.25">
      <c r="A27"/>
      <c r="B27"/>
      <c r="C27" s="332" t="s">
        <v>6614</v>
      </c>
      <c r="D27" s="1" t="s">
        <v>7988</v>
      </c>
      <c r="E27" s="334" t="s">
        <v>6621</v>
      </c>
      <c r="F27" s="271" t="s">
        <v>6622</v>
      </c>
      <c r="G27" s="273">
        <v>1183</v>
      </c>
      <c r="H27" s="15" t="s">
        <v>6495</v>
      </c>
      <c r="I27" s="13" t="s">
        <v>6496</v>
      </c>
      <c r="J27" s="1" t="s">
        <v>42</v>
      </c>
      <c r="K27" s="486" t="s">
        <v>6607</v>
      </c>
      <c r="L27"/>
      <c r="M27"/>
      <c r="N27"/>
      <c r="O27"/>
      <c r="P27"/>
      <c r="Q27"/>
      <c r="R27"/>
      <c r="S27"/>
      <c r="T27"/>
    </row>
    <row r="28" spans="1:20" s="2" customFormat="1" ht="28.5" customHeight="1" x14ac:dyDescent="0.25">
      <c r="A28"/>
      <c r="B28"/>
      <c r="C28" s="332" t="s">
        <v>6614</v>
      </c>
      <c r="D28" s="1" t="s">
        <v>7988</v>
      </c>
      <c r="E28" s="334" t="s">
        <v>6613</v>
      </c>
      <c r="F28" s="271" t="s">
        <v>8382</v>
      </c>
      <c r="G28" s="273">
        <v>1005</v>
      </c>
      <c r="H28" s="15" t="s">
        <v>6495</v>
      </c>
      <c r="I28" s="13" t="s">
        <v>6496</v>
      </c>
      <c r="J28" s="1" t="s">
        <v>42</v>
      </c>
      <c r="K28" s="486" t="s">
        <v>6607</v>
      </c>
      <c r="L28"/>
      <c r="M28"/>
      <c r="N28"/>
      <c r="O28"/>
      <c r="P28"/>
      <c r="Q28"/>
      <c r="R28"/>
      <c r="S28"/>
      <c r="T28"/>
    </row>
    <row r="29" spans="1:20" s="2" customFormat="1" ht="28.5" customHeight="1" x14ac:dyDescent="0.25">
      <c r="A29"/>
      <c r="B29"/>
      <c r="C29" s="332" t="s">
        <v>6614</v>
      </c>
      <c r="D29" s="1" t="s">
        <v>7988</v>
      </c>
      <c r="E29" s="334" t="s">
        <v>6623</v>
      </c>
      <c r="F29" s="271" t="s">
        <v>6624</v>
      </c>
      <c r="G29" s="273">
        <v>873</v>
      </c>
      <c r="H29" s="15" t="s">
        <v>6495</v>
      </c>
      <c r="I29" s="13" t="s">
        <v>6496</v>
      </c>
      <c r="J29" s="1" t="s">
        <v>42</v>
      </c>
      <c r="K29" s="486" t="s">
        <v>6607</v>
      </c>
      <c r="L29"/>
      <c r="M29"/>
      <c r="N29"/>
      <c r="O29"/>
      <c r="P29"/>
      <c r="Q29"/>
      <c r="R29"/>
      <c r="S29"/>
      <c r="T29"/>
    </row>
    <row r="30" spans="1:20" s="2" customFormat="1" ht="28.5" customHeight="1" x14ac:dyDescent="0.25">
      <c r="A30"/>
      <c r="B30"/>
      <c r="C30" s="332" t="s">
        <v>6614</v>
      </c>
      <c r="D30" s="1" t="s">
        <v>7988</v>
      </c>
      <c r="E30" s="334" t="s">
        <v>6625</v>
      </c>
      <c r="F30" s="271" t="s">
        <v>8383</v>
      </c>
      <c r="G30" s="273">
        <v>858</v>
      </c>
      <c r="H30" s="15" t="s">
        <v>6495</v>
      </c>
      <c r="I30" s="13" t="s">
        <v>6496</v>
      </c>
      <c r="J30" s="1" t="s">
        <v>42</v>
      </c>
      <c r="K30" s="486" t="s">
        <v>6607</v>
      </c>
      <c r="L30"/>
      <c r="M30"/>
      <c r="N30"/>
      <c r="O30"/>
      <c r="P30"/>
      <c r="Q30"/>
      <c r="R30"/>
      <c r="S30"/>
      <c r="T30"/>
    </row>
    <row r="31" spans="1:20" s="2" customFormat="1" ht="28.5" customHeight="1" thickBot="1" x14ac:dyDescent="0.3">
      <c r="A31"/>
      <c r="B31"/>
      <c r="C31" s="332" t="s">
        <v>6614</v>
      </c>
      <c r="D31" s="1" t="s">
        <v>7988</v>
      </c>
      <c r="E31" s="334" t="s">
        <v>6617</v>
      </c>
      <c r="F31" s="271" t="s">
        <v>6618</v>
      </c>
      <c r="G31" s="273">
        <v>146</v>
      </c>
      <c r="H31" s="15" t="s">
        <v>6495</v>
      </c>
      <c r="I31" s="13" t="s">
        <v>6496</v>
      </c>
      <c r="J31" s="1" t="s">
        <v>42</v>
      </c>
      <c r="K31" s="486" t="s">
        <v>6607</v>
      </c>
      <c r="L31"/>
      <c r="M31"/>
      <c r="N31"/>
      <c r="O31"/>
      <c r="P31"/>
      <c r="Q31"/>
      <c r="R31"/>
      <c r="S31"/>
      <c r="T31"/>
    </row>
    <row r="32" spans="1:20" s="2" customFormat="1" ht="31.5" customHeight="1" x14ac:dyDescent="0.25">
      <c r="A32"/>
      <c r="B32"/>
      <c r="C32" s="351" t="s">
        <v>6614</v>
      </c>
      <c r="D32" s="487" t="s">
        <v>7825</v>
      </c>
      <c r="E32" s="426">
        <f>COUNTA(E25:E31)</f>
        <v>7</v>
      </c>
      <c r="F32" s="425" t="s">
        <v>7826</v>
      </c>
      <c r="G32" s="328">
        <f>SUM(G25:G31)</f>
        <v>6795</v>
      </c>
      <c r="H32" s="488"/>
      <c r="I32" s="489"/>
      <c r="J32" s="321"/>
      <c r="K32" s="490"/>
      <c r="L32"/>
      <c r="M32"/>
      <c r="N32"/>
      <c r="O32"/>
      <c r="P32"/>
      <c r="Q32"/>
      <c r="R32"/>
      <c r="S32"/>
      <c r="T32"/>
    </row>
    <row r="33" spans="1:20" s="2" customFormat="1" ht="20.25" customHeight="1" x14ac:dyDescent="0.25">
      <c r="A33"/>
      <c r="B33"/>
      <c r="D33" s="1"/>
      <c r="E33" s="41"/>
      <c r="F33" s="41"/>
      <c r="G33" s="273"/>
      <c r="H33" s="15"/>
      <c r="I33" s="13"/>
      <c r="J33" s="1"/>
      <c r="K33" s="1"/>
      <c r="L33"/>
      <c r="M33"/>
      <c r="N33"/>
      <c r="O33"/>
      <c r="P33"/>
      <c r="Q33"/>
      <c r="R33"/>
      <c r="S33"/>
      <c r="T33"/>
    </row>
    <row r="34" spans="1:20" s="2" customFormat="1" ht="21" customHeight="1" x14ac:dyDescent="0.25">
      <c r="A34"/>
      <c r="B34"/>
      <c r="D34" s="1"/>
      <c r="E34" s="41"/>
      <c r="F34" s="41"/>
      <c r="G34" s="273"/>
      <c r="H34" s="15"/>
      <c r="I34" s="13"/>
      <c r="J34" s="1"/>
      <c r="K34" s="1"/>
      <c r="L34"/>
      <c r="M34"/>
      <c r="N34"/>
      <c r="O34"/>
      <c r="P34"/>
      <c r="Q34"/>
      <c r="R34"/>
      <c r="S34"/>
      <c r="T34"/>
    </row>
    <row r="35" spans="1:20" s="2" customFormat="1" ht="31.5" customHeight="1" x14ac:dyDescent="0.25">
      <c r="A35"/>
      <c r="B35"/>
      <c r="C35" s="235" t="s">
        <v>8</v>
      </c>
      <c r="D35" s="235" t="s">
        <v>7</v>
      </c>
      <c r="E35" s="235" t="s">
        <v>6</v>
      </c>
      <c r="F35" s="235" t="s">
        <v>5</v>
      </c>
      <c r="G35" s="237" t="s">
        <v>4</v>
      </c>
      <c r="H35" s="237" t="s">
        <v>3</v>
      </c>
      <c r="I35" s="235" t="s">
        <v>2</v>
      </c>
      <c r="J35" s="235" t="s">
        <v>1</v>
      </c>
      <c r="K35" s="235" t="s">
        <v>0</v>
      </c>
      <c r="L35"/>
      <c r="M35"/>
      <c r="N35"/>
      <c r="O35"/>
      <c r="P35"/>
      <c r="Q35"/>
      <c r="R35"/>
      <c r="S35"/>
      <c r="T35"/>
    </row>
    <row r="36" spans="1:20" s="2" customFormat="1" ht="28.5" customHeight="1" x14ac:dyDescent="0.25">
      <c r="A36"/>
      <c r="B36"/>
      <c r="C36" s="482" t="s">
        <v>6638</v>
      </c>
      <c r="D36" s="483" t="s">
        <v>7988</v>
      </c>
      <c r="E36" s="355" t="s">
        <v>6639</v>
      </c>
      <c r="F36" s="355" t="s">
        <v>6640</v>
      </c>
      <c r="G36" s="354">
        <v>1430</v>
      </c>
      <c r="H36" s="484" t="s">
        <v>6495</v>
      </c>
      <c r="I36" s="491" t="s">
        <v>6496</v>
      </c>
      <c r="J36" s="483" t="s">
        <v>42</v>
      </c>
      <c r="K36" s="485" t="s">
        <v>6607</v>
      </c>
      <c r="L36"/>
      <c r="M36"/>
      <c r="N36"/>
      <c r="O36"/>
      <c r="P36"/>
      <c r="Q36"/>
      <c r="R36"/>
      <c r="S36"/>
      <c r="T36"/>
    </row>
    <row r="37" spans="1:20" s="2" customFormat="1" ht="28.5" customHeight="1" x14ac:dyDescent="0.25">
      <c r="A37"/>
      <c r="B37"/>
      <c r="C37" s="332" t="s">
        <v>6638</v>
      </c>
      <c r="D37" s="1" t="s">
        <v>7988</v>
      </c>
      <c r="E37" s="41" t="s">
        <v>6641</v>
      </c>
      <c r="F37" s="41" t="s">
        <v>6642</v>
      </c>
      <c r="G37" s="273">
        <v>1475</v>
      </c>
      <c r="H37" s="15" t="s">
        <v>6495</v>
      </c>
      <c r="I37" s="13" t="s">
        <v>6496</v>
      </c>
      <c r="J37" s="1" t="s">
        <v>42</v>
      </c>
      <c r="K37" s="486" t="s">
        <v>6607</v>
      </c>
      <c r="L37"/>
      <c r="M37"/>
      <c r="N37"/>
      <c r="O37"/>
      <c r="P37"/>
      <c r="Q37"/>
      <c r="R37"/>
      <c r="S37"/>
      <c r="T37"/>
    </row>
    <row r="38" spans="1:20" s="2" customFormat="1" ht="28.5" customHeight="1" x14ac:dyDescent="0.25">
      <c r="A38"/>
      <c r="B38"/>
      <c r="C38" s="332" t="s">
        <v>6638</v>
      </c>
      <c r="D38" s="1" t="s">
        <v>7988</v>
      </c>
      <c r="E38" s="41" t="s">
        <v>6653</v>
      </c>
      <c r="F38" s="41" t="s">
        <v>6654</v>
      </c>
      <c r="G38" s="273">
        <v>765</v>
      </c>
      <c r="H38" s="15" t="s">
        <v>6495</v>
      </c>
      <c r="I38" s="13" t="s">
        <v>6496</v>
      </c>
      <c r="J38" s="1" t="s">
        <v>42</v>
      </c>
      <c r="K38" s="486" t="s">
        <v>6607</v>
      </c>
      <c r="L38"/>
      <c r="M38"/>
      <c r="N38"/>
      <c r="O38"/>
      <c r="P38"/>
      <c r="Q38"/>
      <c r="R38"/>
      <c r="S38"/>
      <c r="T38"/>
    </row>
    <row r="39" spans="1:20" s="2" customFormat="1" ht="28.5" customHeight="1" x14ac:dyDescent="0.25">
      <c r="A39"/>
      <c r="B39"/>
      <c r="C39" s="332" t="s">
        <v>6638</v>
      </c>
      <c r="D39" s="1" t="s">
        <v>7988</v>
      </c>
      <c r="E39" s="41" t="s">
        <v>6651</v>
      </c>
      <c r="F39" s="41" t="s">
        <v>6652</v>
      </c>
      <c r="G39" s="273">
        <v>557</v>
      </c>
      <c r="H39" s="15" t="s">
        <v>6495</v>
      </c>
      <c r="I39" s="13" t="s">
        <v>6496</v>
      </c>
      <c r="J39" s="1" t="s">
        <v>42</v>
      </c>
      <c r="K39" s="486" t="s">
        <v>6607</v>
      </c>
      <c r="L39"/>
      <c r="M39"/>
      <c r="N39"/>
      <c r="O39"/>
      <c r="P39"/>
      <c r="Q39"/>
      <c r="R39"/>
      <c r="S39"/>
      <c r="T39"/>
    </row>
    <row r="40" spans="1:20" s="2" customFormat="1" ht="28.5" customHeight="1" x14ac:dyDescent="0.25">
      <c r="A40"/>
      <c r="B40"/>
      <c r="C40" s="332" t="s">
        <v>6638</v>
      </c>
      <c r="D40" s="1" t="s">
        <v>7988</v>
      </c>
      <c r="E40" s="41" t="s">
        <v>6649</v>
      </c>
      <c r="F40" s="41" t="s">
        <v>6650</v>
      </c>
      <c r="G40" s="273">
        <v>636</v>
      </c>
      <c r="H40" s="15" t="s">
        <v>6495</v>
      </c>
      <c r="I40" s="13" t="s">
        <v>6496</v>
      </c>
      <c r="J40" s="1" t="s">
        <v>42</v>
      </c>
      <c r="K40" s="486" t="s">
        <v>6607</v>
      </c>
      <c r="L40"/>
      <c r="M40"/>
      <c r="N40"/>
      <c r="O40"/>
      <c r="P40"/>
      <c r="Q40"/>
      <c r="R40"/>
      <c r="S40"/>
      <c r="T40"/>
    </row>
    <row r="41" spans="1:20" s="2" customFormat="1" ht="28.5" customHeight="1" x14ac:dyDescent="0.25">
      <c r="A41"/>
      <c r="B41"/>
      <c r="C41" s="332" t="s">
        <v>6638</v>
      </c>
      <c r="D41" s="1" t="s">
        <v>7988</v>
      </c>
      <c r="E41" s="41" t="s">
        <v>6643</v>
      </c>
      <c r="F41" s="41" t="s">
        <v>6644</v>
      </c>
      <c r="G41" s="273">
        <v>344</v>
      </c>
      <c r="H41" s="15" t="s">
        <v>6495</v>
      </c>
      <c r="I41" s="13" t="s">
        <v>6496</v>
      </c>
      <c r="J41" s="1" t="s">
        <v>42</v>
      </c>
      <c r="K41" s="486" t="s">
        <v>6607</v>
      </c>
      <c r="L41"/>
      <c r="M41"/>
      <c r="N41"/>
      <c r="O41"/>
      <c r="P41"/>
      <c r="Q41"/>
      <c r="R41"/>
      <c r="S41"/>
      <c r="T41"/>
    </row>
    <row r="42" spans="1:20" s="2" customFormat="1" ht="28.5" customHeight="1" x14ac:dyDescent="0.25">
      <c r="A42"/>
      <c r="B42"/>
      <c r="C42" s="332" t="s">
        <v>6638</v>
      </c>
      <c r="D42" s="1" t="s">
        <v>7988</v>
      </c>
      <c r="E42" s="41" t="s">
        <v>6637</v>
      </c>
      <c r="F42" s="41" t="s">
        <v>8384</v>
      </c>
      <c r="G42" s="273">
        <v>558</v>
      </c>
      <c r="H42" s="15" t="s">
        <v>6495</v>
      </c>
      <c r="I42" s="13" t="s">
        <v>6496</v>
      </c>
      <c r="J42" s="1" t="s">
        <v>42</v>
      </c>
      <c r="K42" s="486" t="s">
        <v>6607</v>
      </c>
      <c r="L42"/>
      <c r="M42"/>
      <c r="N42"/>
      <c r="O42"/>
      <c r="P42"/>
      <c r="Q42"/>
      <c r="R42"/>
      <c r="S42"/>
      <c r="T42"/>
    </row>
    <row r="43" spans="1:20" s="2" customFormat="1" ht="28.5" customHeight="1" x14ac:dyDescent="0.25">
      <c r="A43"/>
      <c r="B43"/>
      <c r="C43" s="332" t="s">
        <v>6638</v>
      </c>
      <c r="D43" s="1" t="s">
        <v>7988</v>
      </c>
      <c r="E43" s="41" t="s">
        <v>6647</v>
      </c>
      <c r="F43" s="41" t="s">
        <v>6648</v>
      </c>
      <c r="G43" s="273">
        <v>260</v>
      </c>
      <c r="H43" s="15" t="s">
        <v>6495</v>
      </c>
      <c r="I43" s="13" t="s">
        <v>6496</v>
      </c>
      <c r="J43" s="1" t="s">
        <v>42</v>
      </c>
      <c r="K43" s="486" t="s">
        <v>6607</v>
      </c>
      <c r="L43"/>
      <c r="M43"/>
      <c r="N43"/>
      <c r="O43"/>
      <c r="P43"/>
      <c r="Q43"/>
      <c r="R43"/>
      <c r="S43"/>
      <c r="T43"/>
    </row>
    <row r="44" spans="1:20" s="2" customFormat="1" ht="28.5" customHeight="1" x14ac:dyDescent="0.25">
      <c r="A44"/>
      <c r="B44"/>
      <c r="C44" s="332" t="s">
        <v>6638</v>
      </c>
      <c r="D44" s="1" t="s">
        <v>7988</v>
      </c>
      <c r="E44" s="41" t="s">
        <v>6655</v>
      </c>
      <c r="F44" s="41" t="s">
        <v>6656</v>
      </c>
      <c r="G44" s="273">
        <v>177</v>
      </c>
      <c r="H44" s="15" t="s">
        <v>6495</v>
      </c>
      <c r="I44" s="13" t="s">
        <v>6496</v>
      </c>
      <c r="J44" s="1" t="s">
        <v>42</v>
      </c>
      <c r="K44" s="486" t="s">
        <v>6607</v>
      </c>
      <c r="L44"/>
      <c r="M44"/>
      <c r="N44"/>
      <c r="O44"/>
      <c r="P44"/>
      <c r="Q44"/>
      <c r="R44"/>
      <c r="S44"/>
      <c r="T44"/>
    </row>
    <row r="45" spans="1:20" s="2" customFormat="1" ht="28.5" customHeight="1" thickBot="1" x14ac:dyDescent="0.3">
      <c r="A45"/>
      <c r="B45"/>
      <c r="C45" s="332" t="s">
        <v>6638</v>
      </c>
      <c r="D45" s="1" t="s">
        <v>7988</v>
      </c>
      <c r="E45" s="41" t="s">
        <v>6645</v>
      </c>
      <c r="F45" s="41" t="s">
        <v>6646</v>
      </c>
      <c r="G45" s="273">
        <v>180</v>
      </c>
      <c r="H45" s="15" t="s">
        <v>6495</v>
      </c>
      <c r="I45" s="13" t="s">
        <v>6496</v>
      </c>
      <c r="J45" s="1" t="s">
        <v>42</v>
      </c>
      <c r="K45" s="486" t="s">
        <v>6607</v>
      </c>
      <c r="L45"/>
      <c r="M45"/>
      <c r="N45"/>
      <c r="O45"/>
      <c r="P45"/>
      <c r="Q45"/>
      <c r="R45"/>
      <c r="S45"/>
      <c r="T45"/>
    </row>
    <row r="46" spans="1:20" s="2" customFormat="1" ht="31.5" customHeight="1" x14ac:dyDescent="0.25">
      <c r="A46"/>
      <c r="B46"/>
      <c r="C46" s="351" t="s">
        <v>6638</v>
      </c>
      <c r="D46" s="487" t="s">
        <v>7825</v>
      </c>
      <c r="E46" s="426">
        <f>COUNTA(E36:E45)</f>
        <v>10</v>
      </c>
      <c r="F46" s="425" t="s">
        <v>7826</v>
      </c>
      <c r="G46" s="328">
        <f>SUM(G36:G45)</f>
        <v>6382</v>
      </c>
      <c r="H46" s="488"/>
      <c r="I46" s="489"/>
      <c r="J46" s="321"/>
      <c r="K46" s="490"/>
      <c r="L46"/>
      <c r="M46"/>
      <c r="N46"/>
      <c r="O46"/>
      <c r="P46"/>
      <c r="Q46"/>
      <c r="R46"/>
      <c r="S46"/>
      <c r="T46"/>
    </row>
    <row r="47" spans="1:20" s="2" customFormat="1" ht="20.25" customHeight="1" x14ac:dyDescent="0.25">
      <c r="A47"/>
      <c r="B47"/>
      <c r="D47" s="1"/>
      <c r="E47" s="41"/>
      <c r="F47" s="41"/>
      <c r="G47" s="273"/>
      <c r="H47" s="15"/>
      <c r="I47" s="13"/>
      <c r="J47" s="1"/>
      <c r="K47" s="1"/>
      <c r="L47"/>
      <c r="M47"/>
      <c r="N47"/>
      <c r="O47"/>
      <c r="P47"/>
      <c r="Q47"/>
      <c r="R47"/>
      <c r="S47"/>
      <c r="T47"/>
    </row>
    <row r="48" spans="1:20" s="2" customFormat="1" ht="21" customHeight="1" x14ac:dyDescent="0.25">
      <c r="A48"/>
      <c r="B48"/>
      <c r="D48" s="1"/>
      <c r="E48" s="41"/>
      <c r="F48" s="41"/>
      <c r="G48" s="273"/>
      <c r="H48" s="15"/>
      <c r="I48" s="13"/>
      <c r="J48" s="1"/>
      <c r="K48" s="1"/>
      <c r="L48"/>
      <c r="M48"/>
      <c r="N48"/>
      <c r="O48"/>
      <c r="P48"/>
      <c r="Q48"/>
      <c r="R48"/>
      <c r="S48"/>
      <c r="T48"/>
    </row>
    <row r="49" spans="1:20" s="2" customFormat="1" ht="31.5" customHeight="1" x14ac:dyDescent="0.25">
      <c r="A49"/>
      <c r="B49"/>
      <c r="C49" s="235" t="s">
        <v>8</v>
      </c>
      <c r="D49" s="235" t="s">
        <v>7</v>
      </c>
      <c r="E49" s="235" t="s">
        <v>6</v>
      </c>
      <c r="F49" s="235" t="s">
        <v>5</v>
      </c>
      <c r="G49" s="237" t="s">
        <v>4</v>
      </c>
      <c r="H49" s="237" t="s">
        <v>3</v>
      </c>
      <c r="I49" s="235" t="s">
        <v>2</v>
      </c>
      <c r="J49" s="235" t="s">
        <v>1</v>
      </c>
      <c r="K49" s="235" t="s">
        <v>0</v>
      </c>
      <c r="L49"/>
      <c r="M49"/>
      <c r="N49"/>
      <c r="O49"/>
      <c r="P49"/>
      <c r="Q49"/>
      <c r="R49"/>
      <c r="S49"/>
      <c r="T49"/>
    </row>
    <row r="50" spans="1:20" s="2" customFormat="1" ht="28.5" customHeight="1" x14ac:dyDescent="0.25">
      <c r="A50"/>
      <c r="B50"/>
      <c r="C50" s="492" t="s">
        <v>6611</v>
      </c>
      <c r="D50" s="493" t="s">
        <v>7988</v>
      </c>
      <c r="E50" s="349" t="s">
        <v>6612</v>
      </c>
      <c r="F50" s="360" t="s">
        <v>1807</v>
      </c>
      <c r="G50" s="349">
        <v>466</v>
      </c>
      <c r="H50" s="493" t="s">
        <v>6495</v>
      </c>
      <c r="I50" s="493" t="s">
        <v>6496</v>
      </c>
      <c r="J50" s="493" t="s">
        <v>42</v>
      </c>
      <c r="K50" s="494" t="s">
        <v>6607</v>
      </c>
      <c r="L50"/>
      <c r="M50"/>
      <c r="N50"/>
      <c r="O50"/>
      <c r="P50"/>
      <c r="Q50"/>
      <c r="R50"/>
      <c r="S50"/>
      <c r="T50"/>
    </row>
    <row r="51" spans="1:20" s="2" customFormat="1" ht="28.5" customHeight="1" x14ac:dyDescent="0.25">
      <c r="A51"/>
      <c r="B51"/>
      <c r="C51" s="332" t="s">
        <v>6611</v>
      </c>
      <c r="D51" s="1" t="s">
        <v>7988</v>
      </c>
      <c r="E51" s="41" t="s">
        <v>6675</v>
      </c>
      <c r="F51" s="271" t="s">
        <v>6676</v>
      </c>
      <c r="G51" s="273">
        <v>1639</v>
      </c>
      <c r="H51" s="15" t="s">
        <v>6495</v>
      </c>
      <c r="I51" s="13" t="s">
        <v>6496</v>
      </c>
      <c r="J51" s="1" t="s">
        <v>42</v>
      </c>
      <c r="K51" s="486" t="s">
        <v>6607</v>
      </c>
      <c r="L51"/>
      <c r="M51"/>
      <c r="N51"/>
      <c r="O51"/>
      <c r="P51"/>
      <c r="Q51"/>
      <c r="R51"/>
      <c r="S51"/>
      <c r="T51"/>
    </row>
    <row r="52" spans="1:20" s="2" customFormat="1" ht="28.5" customHeight="1" x14ac:dyDescent="0.25">
      <c r="A52"/>
      <c r="B52"/>
      <c r="C52" s="332" t="s">
        <v>6611</v>
      </c>
      <c r="D52" s="1" t="s">
        <v>7988</v>
      </c>
      <c r="E52" s="41" t="s">
        <v>6674</v>
      </c>
      <c r="F52" s="271" t="s">
        <v>763</v>
      </c>
      <c r="G52" s="273">
        <v>1319</v>
      </c>
      <c r="H52" s="15" t="s">
        <v>6495</v>
      </c>
      <c r="I52" s="13" t="s">
        <v>6496</v>
      </c>
      <c r="J52" s="1" t="s">
        <v>42</v>
      </c>
      <c r="K52" s="486" t="s">
        <v>6607</v>
      </c>
      <c r="L52"/>
      <c r="M52"/>
      <c r="N52"/>
      <c r="O52"/>
      <c r="P52"/>
      <c r="Q52"/>
      <c r="R52"/>
      <c r="S52"/>
      <c r="T52"/>
    </row>
    <row r="53" spans="1:20" s="2" customFormat="1" ht="28.5" customHeight="1" x14ac:dyDescent="0.25">
      <c r="A53"/>
      <c r="B53"/>
      <c r="C53" s="332" t="s">
        <v>6611</v>
      </c>
      <c r="D53" s="1" t="s">
        <v>7988</v>
      </c>
      <c r="E53" s="41" t="s">
        <v>6668</v>
      </c>
      <c r="F53" s="271" t="s">
        <v>6669</v>
      </c>
      <c r="G53" s="273">
        <v>742</v>
      </c>
      <c r="H53" s="15" t="s">
        <v>6495</v>
      </c>
      <c r="I53" s="13" t="s">
        <v>6496</v>
      </c>
      <c r="J53" s="1" t="s">
        <v>42</v>
      </c>
      <c r="K53" s="486" t="s">
        <v>6607</v>
      </c>
      <c r="L53"/>
      <c r="M53"/>
      <c r="N53"/>
      <c r="O53"/>
      <c r="P53"/>
      <c r="Q53"/>
      <c r="R53"/>
      <c r="S53"/>
      <c r="T53"/>
    </row>
    <row r="54" spans="1:20" s="2" customFormat="1" ht="28.5" customHeight="1" x14ac:dyDescent="0.25">
      <c r="A54"/>
      <c r="B54"/>
      <c r="C54" s="332" t="s">
        <v>6611</v>
      </c>
      <c r="D54" s="1" t="s">
        <v>7988</v>
      </c>
      <c r="E54" s="41" t="s">
        <v>6670</v>
      </c>
      <c r="F54" s="271" t="s">
        <v>6671</v>
      </c>
      <c r="G54" s="273">
        <v>587</v>
      </c>
      <c r="H54" s="15" t="s">
        <v>6495</v>
      </c>
      <c r="I54" s="13" t="s">
        <v>6496</v>
      </c>
      <c r="J54" s="1" t="s">
        <v>42</v>
      </c>
      <c r="K54" s="486" t="s">
        <v>6607</v>
      </c>
      <c r="L54"/>
      <c r="M54"/>
      <c r="N54"/>
      <c r="O54"/>
      <c r="P54"/>
      <c r="Q54"/>
      <c r="R54"/>
      <c r="S54"/>
      <c r="T54"/>
    </row>
    <row r="55" spans="1:20" s="2" customFormat="1" ht="28.5" customHeight="1" x14ac:dyDescent="0.25">
      <c r="A55"/>
      <c r="B55"/>
      <c r="C55" s="332" t="s">
        <v>6611</v>
      </c>
      <c r="D55" s="1" t="s">
        <v>7988</v>
      </c>
      <c r="E55" s="41" t="s">
        <v>6672</v>
      </c>
      <c r="F55" s="271" t="s">
        <v>6673</v>
      </c>
      <c r="G55" s="273">
        <v>579</v>
      </c>
      <c r="H55" s="15" t="s">
        <v>6495</v>
      </c>
      <c r="I55" s="13" t="s">
        <v>6496</v>
      </c>
      <c r="J55" s="1" t="s">
        <v>42</v>
      </c>
      <c r="K55" s="486" t="s">
        <v>6607</v>
      </c>
      <c r="L55"/>
      <c r="M55"/>
      <c r="N55"/>
      <c r="O55"/>
      <c r="P55"/>
      <c r="Q55"/>
      <c r="R55"/>
      <c r="S55"/>
      <c r="T55"/>
    </row>
    <row r="56" spans="1:20" s="2" customFormat="1" ht="28.5" customHeight="1" x14ac:dyDescent="0.25">
      <c r="A56"/>
      <c r="B56"/>
      <c r="C56" s="332" t="s">
        <v>6611</v>
      </c>
      <c r="D56" s="1" t="s">
        <v>7988</v>
      </c>
      <c r="E56" s="41" t="s">
        <v>6679</v>
      </c>
      <c r="F56" s="271" t="s">
        <v>8385</v>
      </c>
      <c r="G56" s="273">
        <v>523</v>
      </c>
      <c r="H56" s="15" t="s">
        <v>6495</v>
      </c>
      <c r="I56" s="13" t="s">
        <v>6496</v>
      </c>
      <c r="J56" s="1" t="s">
        <v>42</v>
      </c>
      <c r="K56" s="486" t="s">
        <v>6607</v>
      </c>
      <c r="L56"/>
      <c r="M56"/>
      <c r="N56"/>
      <c r="O56"/>
      <c r="P56"/>
      <c r="Q56"/>
      <c r="R56"/>
      <c r="S56"/>
      <c r="T56"/>
    </row>
    <row r="57" spans="1:20" s="2" customFormat="1" ht="28.5" customHeight="1" x14ac:dyDescent="0.25">
      <c r="A57"/>
      <c r="B57"/>
      <c r="C57" s="332" t="s">
        <v>6611</v>
      </c>
      <c r="D57" s="1" t="s">
        <v>7988</v>
      </c>
      <c r="E57" s="41" t="s">
        <v>6609</v>
      </c>
      <c r="F57" s="271" t="s">
        <v>6610</v>
      </c>
      <c r="G57" s="273">
        <v>442</v>
      </c>
      <c r="H57" s="15" t="s">
        <v>6495</v>
      </c>
      <c r="I57" s="13" t="s">
        <v>6496</v>
      </c>
      <c r="J57" s="1" t="s">
        <v>42</v>
      </c>
      <c r="K57" s="486" t="s">
        <v>6607</v>
      </c>
      <c r="L57"/>
      <c r="M57"/>
      <c r="N57"/>
      <c r="O57"/>
      <c r="P57"/>
      <c r="Q57"/>
      <c r="R57"/>
      <c r="S57"/>
      <c r="T57"/>
    </row>
    <row r="58" spans="1:20" s="2" customFormat="1" ht="28.5" customHeight="1" x14ac:dyDescent="0.25">
      <c r="A58"/>
      <c r="B58"/>
      <c r="C58" s="332" t="s">
        <v>6611</v>
      </c>
      <c r="D58" s="1" t="s">
        <v>7988</v>
      </c>
      <c r="E58" s="41" t="s">
        <v>6677</v>
      </c>
      <c r="F58" s="271" t="s">
        <v>6678</v>
      </c>
      <c r="G58" s="273">
        <v>999</v>
      </c>
      <c r="H58" s="15" t="s">
        <v>6495</v>
      </c>
      <c r="I58" s="13" t="s">
        <v>6496</v>
      </c>
      <c r="J58" s="1" t="s">
        <v>42</v>
      </c>
      <c r="K58" s="486" t="s">
        <v>6607</v>
      </c>
      <c r="L58"/>
      <c r="M58"/>
      <c r="N58"/>
      <c r="O58"/>
      <c r="P58"/>
      <c r="Q58"/>
      <c r="R58"/>
      <c r="S58"/>
      <c r="T58"/>
    </row>
    <row r="59" spans="1:20" s="2" customFormat="1" ht="31.5" customHeight="1" thickBot="1" x14ac:dyDescent="0.3">
      <c r="A59"/>
      <c r="B59"/>
      <c r="C59" s="332" t="s">
        <v>6611</v>
      </c>
      <c r="D59" s="1" t="s">
        <v>7988</v>
      </c>
      <c r="E59" s="41" t="s">
        <v>6666</v>
      </c>
      <c r="F59" s="271" t="s">
        <v>6667</v>
      </c>
      <c r="G59" s="273">
        <v>529</v>
      </c>
      <c r="H59" s="15" t="s">
        <v>6495</v>
      </c>
      <c r="I59" s="13" t="s">
        <v>6496</v>
      </c>
      <c r="J59" s="1" t="s">
        <v>42</v>
      </c>
      <c r="K59" s="486" t="s">
        <v>6607</v>
      </c>
      <c r="L59"/>
      <c r="M59"/>
      <c r="N59"/>
      <c r="O59"/>
      <c r="P59"/>
      <c r="Q59"/>
      <c r="R59"/>
      <c r="S59"/>
      <c r="T59"/>
    </row>
    <row r="60" spans="1:20" s="2" customFormat="1" ht="28.5" customHeight="1" x14ac:dyDescent="0.25">
      <c r="A60"/>
      <c r="B60"/>
      <c r="C60" s="351" t="s">
        <v>6611</v>
      </c>
      <c r="D60" s="487" t="s">
        <v>7825</v>
      </c>
      <c r="E60" s="426">
        <f>COUNTA(E50:E59)</f>
        <v>10</v>
      </c>
      <c r="F60" s="425" t="s">
        <v>7826</v>
      </c>
      <c r="G60" s="328">
        <f>SUM(G50:G59)</f>
        <v>7825</v>
      </c>
      <c r="H60" s="488"/>
      <c r="I60" s="489"/>
      <c r="J60" s="321"/>
      <c r="K60" s="490"/>
      <c r="L60"/>
      <c r="M60"/>
      <c r="N60"/>
      <c r="O60"/>
      <c r="P60"/>
      <c r="Q60"/>
      <c r="R60"/>
      <c r="S60"/>
      <c r="T60"/>
    </row>
    <row r="61" spans="1:20" s="2" customFormat="1" ht="21" customHeight="1" x14ac:dyDescent="0.25">
      <c r="A61"/>
      <c r="B61"/>
      <c r="D61" s="1"/>
      <c r="E61" s="41"/>
      <c r="F61" s="41"/>
      <c r="G61" s="286"/>
      <c r="H61" s="15"/>
      <c r="I61" s="13"/>
      <c r="J61" s="1"/>
      <c r="K61" s="1"/>
      <c r="L61"/>
      <c r="M61"/>
      <c r="N61"/>
      <c r="O61"/>
      <c r="P61"/>
      <c r="Q61"/>
      <c r="R61"/>
      <c r="S61"/>
      <c r="T61"/>
    </row>
    <row r="62" spans="1:20" s="2" customFormat="1" ht="31.5" customHeight="1" x14ac:dyDescent="0.25">
      <c r="A62"/>
      <c r="B62"/>
      <c r="D62" s="1"/>
      <c r="E62" s="41"/>
      <c r="F62" s="41"/>
      <c r="G62" s="273"/>
      <c r="H62" s="15"/>
      <c r="I62" s="13"/>
      <c r="J62" s="1"/>
      <c r="K62" s="1"/>
      <c r="L62"/>
      <c r="M62"/>
      <c r="N62"/>
      <c r="O62"/>
      <c r="P62"/>
      <c r="Q62"/>
      <c r="R62"/>
      <c r="S62"/>
      <c r="T62"/>
    </row>
    <row r="63" spans="1:20" s="2" customFormat="1" ht="28.5" customHeight="1" x14ac:dyDescent="0.25">
      <c r="A63"/>
      <c r="B63"/>
      <c r="C63" s="235" t="s">
        <v>8</v>
      </c>
      <c r="D63" s="235" t="s">
        <v>7</v>
      </c>
      <c r="E63" s="235" t="s">
        <v>6</v>
      </c>
      <c r="F63" s="235" t="s">
        <v>5</v>
      </c>
      <c r="G63" s="237" t="s">
        <v>4</v>
      </c>
      <c r="H63" s="237" t="s">
        <v>3</v>
      </c>
      <c r="I63" s="235" t="s">
        <v>2</v>
      </c>
      <c r="J63" s="235" t="s">
        <v>1</v>
      </c>
      <c r="K63" s="235" t="s">
        <v>0</v>
      </c>
      <c r="L63"/>
      <c r="M63"/>
      <c r="N63"/>
      <c r="O63"/>
      <c r="P63"/>
      <c r="Q63"/>
      <c r="R63"/>
      <c r="S63"/>
      <c r="T63"/>
    </row>
    <row r="64" spans="1:20" s="2" customFormat="1" ht="28.5" customHeight="1" x14ac:dyDescent="0.25">
      <c r="A64"/>
      <c r="B64"/>
      <c r="C64" s="482" t="s">
        <v>6716</v>
      </c>
      <c r="D64" s="483" t="s">
        <v>7988</v>
      </c>
      <c r="E64" s="355" t="s">
        <v>6720</v>
      </c>
      <c r="F64" s="355" t="s">
        <v>6721</v>
      </c>
      <c r="G64" s="354">
        <v>1445</v>
      </c>
      <c r="H64" s="484" t="s">
        <v>6495</v>
      </c>
      <c r="I64" s="491" t="s">
        <v>6496</v>
      </c>
      <c r="J64" s="483" t="s">
        <v>42</v>
      </c>
      <c r="K64" s="485" t="s">
        <v>6607</v>
      </c>
      <c r="L64"/>
      <c r="M64"/>
      <c r="N64"/>
      <c r="O64"/>
      <c r="P64"/>
      <c r="Q64"/>
      <c r="R64"/>
      <c r="S64"/>
      <c r="T64"/>
    </row>
    <row r="65" spans="1:20" s="2" customFormat="1" ht="28.5" customHeight="1" x14ac:dyDescent="0.25">
      <c r="A65"/>
      <c r="B65"/>
      <c r="C65" s="332" t="s">
        <v>6716</v>
      </c>
      <c r="D65" s="1" t="s">
        <v>7988</v>
      </c>
      <c r="E65" s="41" t="s">
        <v>6717</v>
      </c>
      <c r="F65" s="41" t="s">
        <v>4810</v>
      </c>
      <c r="G65" s="273">
        <v>708</v>
      </c>
      <c r="H65" s="15" t="s">
        <v>6495</v>
      </c>
      <c r="I65" s="13" t="s">
        <v>6496</v>
      </c>
      <c r="J65" s="1" t="s">
        <v>42</v>
      </c>
      <c r="K65" s="486" t="s">
        <v>6607</v>
      </c>
      <c r="L65"/>
      <c r="M65"/>
      <c r="N65"/>
      <c r="O65"/>
      <c r="P65"/>
      <c r="Q65"/>
      <c r="R65"/>
      <c r="S65"/>
      <c r="T65"/>
    </row>
    <row r="66" spans="1:20" s="2" customFormat="1" ht="28.5" customHeight="1" x14ac:dyDescent="0.25">
      <c r="A66"/>
      <c r="B66"/>
      <c r="C66" s="332" t="s">
        <v>6716</v>
      </c>
      <c r="D66" s="1" t="s">
        <v>7988</v>
      </c>
      <c r="E66" s="41" t="s">
        <v>6724</v>
      </c>
      <c r="F66" s="41" t="s">
        <v>6725</v>
      </c>
      <c r="G66" s="273">
        <v>530</v>
      </c>
      <c r="H66" s="15" t="s">
        <v>6495</v>
      </c>
      <c r="I66" s="13" t="s">
        <v>6496</v>
      </c>
      <c r="J66" s="1" t="s">
        <v>42</v>
      </c>
      <c r="K66" s="486" t="s">
        <v>6607</v>
      </c>
      <c r="L66"/>
      <c r="M66"/>
      <c r="N66"/>
      <c r="O66"/>
      <c r="P66"/>
      <c r="Q66"/>
      <c r="R66"/>
      <c r="S66"/>
      <c r="T66"/>
    </row>
    <row r="67" spans="1:20" s="2" customFormat="1" ht="28.5" customHeight="1" x14ac:dyDescent="0.25">
      <c r="A67"/>
      <c r="B67"/>
      <c r="C67" s="332" t="s">
        <v>6716</v>
      </c>
      <c r="D67" s="1" t="s">
        <v>7988</v>
      </c>
      <c r="E67" s="41" t="s">
        <v>6715</v>
      </c>
      <c r="F67" s="41" t="s">
        <v>8386</v>
      </c>
      <c r="G67" s="273">
        <v>570</v>
      </c>
      <c r="H67" s="15" t="s">
        <v>6495</v>
      </c>
      <c r="I67" s="13" t="s">
        <v>6496</v>
      </c>
      <c r="J67" s="1" t="s">
        <v>42</v>
      </c>
      <c r="K67" s="486" t="s">
        <v>6607</v>
      </c>
      <c r="L67"/>
      <c r="M67"/>
      <c r="N67"/>
      <c r="O67"/>
      <c r="P67"/>
      <c r="Q67"/>
      <c r="R67"/>
      <c r="S67"/>
      <c r="T67"/>
    </row>
    <row r="68" spans="1:20" s="2" customFormat="1" ht="28.5" customHeight="1" x14ac:dyDescent="0.25">
      <c r="A68"/>
      <c r="B68"/>
      <c r="C68" s="332" t="s">
        <v>6716</v>
      </c>
      <c r="D68" s="1" t="s">
        <v>7988</v>
      </c>
      <c r="E68" s="41" t="s">
        <v>6722</v>
      </c>
      <c r="F68" s="41" t="s">
        <v>6723</v>
      </c>
      <c r="G68" s="273">
        <v>532</v>
      </c>
      <c r="H68" s="15" t="s">
        <v>6495</v>
      </c>
      <c r="I68" s="13" t="s">
        <v>6496</v>
      </c>
      <c r="J68" s="1" t="s">
        <v>42</v>
      </c>
      <c r="K68" s="486" t="s">
        <v>6607</v>
      </c>
      <c r="L68"/>
      <c r="M68"/>
      <c r="N68"/>
      <c r="O68"/>
      <c r="P68"/>
      <c r="Q68"/>
      <c r="R68"/>
      <c r="S68"/>
      <c r="T68"/>
    </row>
    <row r="69" spans="1:20" s="2" customFormat="1" ht="31.5" customHeight="1" thickBot="1" x14ac:dyDescent="0.3">
      <c r="A69"/>
      <c r="B69"/>
      <c r="C69" s="332" t="s">
        <v>6716</v>
      </c>
      <c r="D69" s="1" t="s">
        <v>7988</v>
      </c>
      <c r="E69" s="41" t="s">
        <v>6718</v>
      </c>
      <c r="F69" s="41" t="s">
        <v>6719</v>
      </c>
      <c r="G69" s="273">
        <v>278</v>
      </c>
      <c r="H69" s="15" t="s">
        <v>6495</v>
      </c>
      <c r="I69" s="13" t="s">
        <v>6496</v>
      </c>
      <c r="J69" s="1" t="s">
        <v>42</v>
      </c>
      <c r="K69" s="486" t="s">
        <v>6607</v>
      </c>
      <c r="L69"/>
      <c r="M69"/>
      <c r="N69"/>
      <c r="O69"/>
      <c r="P69"/>
      <c r="Q69"/>
      <c r="R69"/>
      <c r="S69"/>
      <c r="T69"/>
    </row>
    <row r="70" spans="1:20" s="2" customFormat="1" ht="20.25" customHeight="1" x14ac:dyDescent="0.25">
      <c r="A70"/>
      <c r="B70"/>
      <c r="C70" s="351" t="s">
        <v>6716</v>
      </c>
      <c r="D70" s="487" t="s">
        <v>7825</v>
      </c>
      <c r="E70" s="426">
        <f>COUNTA(E64:E69)</f>
        <v>6</v>
      </c>
      <c r="F70" s="425" t="s">
        <v>7826</v>
      </c>
      <c r="G70" s="328">
        <f>SUM(G64:G69)</f>
        <v>4063</v>
      </c>
      <c r="H70" s="488"/>
      <c r="I70" s="489"/>
      <c r="J70" s="321"/>
      <c r="K70" s="490"/>
      <c r="L70"/>
      <c r="M70"/>
      <c r="N70"/>
      <c r="O70"/>
      <c r="P70"/>
      <c r="Q70"/>
      <c r="R70"/>
      <c r="S70"/>
      <c r="T70"/>
    </row>
    <row r="71" spans="1:20" s="2" customFormat="1" ht="21" customHeight="1" x14ac:dyDescent="0.25">
      <c r="A71"/>
      <c r="B71"/>
      <c r="D71" s="1"/>
      <c r="E71" s="41"/>
      <c r="F71" s="41"/>
      <c r="G71" s="273"/>
      <c r="H71" s="15"/>
      <c r="I71" s="13"/>
      <c r="J71" s="1"/>
      <c r="K71" s="1"/>
      <c r="L71"/>
      <c r="M71"/>
      <c r="N71"/>
      <c r="O71"/>
      <c r="P71"/>
      <c r="Q71"/>
      <c r="R71"/>
      <c r="S71"/>
      <c r="T71"/>
    </row>
    <row r="72" spans="1:20" s="2" customFormat="1" ht="31.5" customHeight="1" x14ac:dyDescent="0.25">
      <c r="A72"/>
      <c r="B72"/>
      <c r="D72" s="1"/>
      <c r="E72" s="41"/>
      <c r="F72" s="41"/>
      <c r="G72" s="273"/>
      <c r="H72" s="15"/>
      <c r="I72" s="13"/>
      <c r="J72" s="1"/>
      <c r="K72" s="1"/>
      <c r="L72"/>
      <c r="M72"/>
      <c r="N72"/>
      <c r="O72"/>
      <c r="P72"/>
      <c r="Q72"/>
      <c r="R72"/>
      <c r="S72"/>
      <c r="T72"/>
    </row>
    <row r="73" spans="1:20" s="2" customFormat="1" ht="28.5" customHeight="1" x14ac:dyDescent="0.25">
      <c r="A73"/>
      <c r="B73"/>
      <c r="C73" s="235" t="s">
        <v>8</v>
      </c>
      <c r="D73" s="235" t="s">
        <v>7</v>
      </c>
      <c r="E73" s="235" t="s">
        <v>6</v>
      </c>
      <c r="F73" s="235" t="s">
        <v>5</v>
      </c>
      <c r="G73" s="237" t="s">
        <v>4</v>
      </c>
      <c r="H73" s="237" t="s">
        <v>3</v>
      </c>
      <c r="I73" s="235" t="s">
        <v>2</v>
      </c>
      <c r="J73" s="235" t="s">
        <v>1</v>
      </c>
      <c r="K73" s="235" t="s">
        <v>0</v>
      </c>
      <c r="L73"/>
      <c r="M73"/>
      <c r="N73"/>
      <c r="O73"/>
      <c r="P73"/>
      <c r="Q73"/>
      <c r="R73"/>
      <c r="S73"/>
      <c r="T73"/>
    </row>
    <row r="74" spans="1:20" s="2" customFormat="1" ht="28.5" customHeight="1" x14ac:dyDescent="0.25">
      <c r="A74"/>
      <c r="B74"/>
      <c r="C74" s="482" t="s">
        <v>6681</v>
      </c>
      <c r="D74" s="483" t="s">
        <v>7988</v>
      </c>
      <c r="E74" s="355" t="s">
        <v>6695</v>
      </c>
      <c r="F74" s="355" t="s">
        <v>6696</v>
      </c>
      <c r="G74" s="354">
        <v>1494</v>
      </c>
      <c r="H74" s="484" t="s">
        <v>6495</v>
      </c>
      <c r="I74" s="491" t="s">
        <v>6496</v>
      </c>
      <c r="J74" s="483" t="s">
        <v>42</v>
      </c>
      <c r="K74" s="485" t="s">
        <v>6607</v>
      </c>
      <c r="L74"/>
      <c r="M74"/>
      <c r="N74"/>
      <c r="O74"/>
      <c r="P74"/>
      <c r="Q74"/>
      <c r="R74"/>
      <c r="S74"/>
      <c r="T74"/>
    </row>
    <row r="75" spans="1:20" s="2" customFormat="1" ht="28.5" customHeight="1" x14ac:dyDescent="0.25">
      <c r="A75"/>
      <c r="B75"/>
      <c r="C75" s="332" t="s">
        <v>6681</v>
      </c>
      <c r="D75" s="1" t="s">
        <v>7988</v>
      </c>
      <c r="E75" s="41" t="s">
        <v>6689</v>
      </c>
      <c r="F75" s="41" t="s">
        <v>5503</v>
      </c>
      <c r="G75" s="273">
        <v>1020</v>
      </c>
      <c r="H75" s="15" t="s">
        <v>6495</v>
      </c>
      <c r="I75" s="13" t="s">
        <v>6496</v>
      </c>
      <c r="J75" s="1" t="s">
        <v>42</v>
      </c>
      <c r="K75" s="486" t="s">
        <v>6607</v>
      </c>
      <c r="L75"/>
      <c r="M75"/>
      <c r="N75"/>
      <c r="O75"/>
      <c r="P75"/>
      <c r="Q75"/>
      <c r="R75"/>
      <c r="S75"/>
      <c r="T75"/>
    </row>
    <row r="76" spans="1:20" s="2" customFormat="1" ht="28.5" customHeight="1" x14ac:dyDescent="0.25">
      <c r="A76"/>
      <c r="B76"/>
      <c r="C76" s="332" t="s">
        <v>6681</v>
      </c>
      <c r="D76" s="1" t="s">
        <v>7988</v>
      </c>
      <c r="E76" s="41" t="s">
        <v>6697</v>
      </c>
      <c r="F76" s="41" t="s">
        <v>6698</v>
      </c>
      <c r="G76" s="273">
        <v>931</v>
      </c>
      <c r="H76" s="15" t="s">
        <v>6495</v>
      </c>
      <c r="I76" s="13" t="s">
        <v>6496</v>
      </c>
      <c r="J76" s="1" t="s">
        <v>42</v>
      </c>
      <c r="K76" s="486" t="s">
        <v>6607</v>
      </c>
      <c r="L76"/>
      <c r="M76"/>
      <c r="N76"/>
      <c r="O76"/>
      <c r="P76"/>
      <c r="Q76"/>
      <c r="R76"/>
      <c r="S76"/>
      <c r="T76"/>
    </row>
    <row r="77" spans="1:20" s="2" customFormat="1" ht="28.5" customHeight="1" x14ac:dyDescent="0.25">
      <c r="A77"/>
      <c r="B77"/>
      <c r="C77" s="332" t="s">
        <v>6681</v>
      </c>
      <c r="D77" s="1" t="s">
        <v>7988</v>
      </c>
      <c r="E77" s="41" t="s">
        <v>6691</v>
      </c>
      <c r="F77" s="41" t="s">
        <v>6102</v>
      </c>
      <c r="G77" s="273">
        <v>958</v>
      </c>
      <c r="H77" s="15" t="s">
        <v>6495</v>
      </c>
      <c r="I77" s="13" t="s">
        <v>6496</v>
      </c>
      <c r="J77" s="1" t="s">
        <v>42</v>
      </c>
      <c r="K77" s="486" t="s">
        <v>6607</v>
      </c>
      <c r="L77"/>
      <c r="M77"/>
      <c r="N77"/>
      <c r="O77"/>
      <c r="P77"/>
      <c r="Q77"/>
      <c r="R77"/>
      <c r="S77"/>
      <c r="T77"/>
    </row>
    <row r="78" spans="1:20" s="2" customFormat="1" ht="28.5" customHeight="1" x14ac:dyDescent="0.25">
      <c r="A78"/>
      <c r="B78"/>
      <c r="C78" s="332" t="s">
        <v>6681</v>
      </c>
      <c r="D78" s="1" t="s">
        <v>7988</v>
      </c>
      <c r="E78" s="41" t="s">
        <v>6690</v>
      </c>
      <c r="F78" s="41" t="s">
        <v>18</v>
      </c>
      <c r="G78" s="273">
        <v>692</v>
      </c>
      <c r="H78" s="15" t="s">
        <v>6495</v>
      </c>
      <c r="I78" s="13" t="s">
        <v>6496</v>
      </c>
      <c r="J78" s="1" t="s">
        <v>42</v>
      </c>
      <c r="K78" s="486" t="s">
        <v>6607</v>
      </c>
      <c r="L78"/>
      <c r="M78"/>
      <c r="N78"/>
      <c r="O78"/>
      <c r="P78"/>
      <c r="Q78"/>
      <c r="R78"/>
      <c r="S78"/>
      <c r="T78"/>
    </row>
    <row r="79" spans="1:20" s="2" customFormat="1" ht="28.5" customHeight="1" x14ac:dyDescent="0.25">
      <c r="A79"/>
      <c r="B79"/>
      <c r="C79" s="332" t="s">
        <v>6681</v>
      </c>
      <c r="D79" s="1" t="s">
        <v>7988</v>
      </c>
      <c r="E79" s="41" t="s">
        <v>6687</v>
      </c>
      <c r="F79" s="41" t="s">
        <v>6688</v>
      </c>
      <c r="G79" s="273">
        <v>687</v>
      </c>
      <c r="H79" s="15" t="s">
        <v>6495</v>
      </c>
      <c r="I79" s="13" t="s">
        <v>6496</v>
      </c>
      <c r="J79" s="1" t="s">
        <v>42</v>
      </c>
      <c r="K79" s="486" t="s">
        <v>6607</v>
      </c>
      <c r="L79"/>
      <c r="M79"/>
      <c r="N79"/>
      <c r="O79"/>
      <c r="P79"/>
      <c r="Q79"/>
      <c r="R79"/>
      <c r="S79"/>
      <c r="T79"/>
    </row>
    <row r="80" spans="1:20" s="2" customFormat="1" ht="28.5" customHeight="1" x14ac:dyDescent="0.25">
      <c r="A80"/>
      <c r="B80"/>
      <c r="C80" s="332" t="s">
        <v>6681</v>
      </c>
      <c r="D80" s="1" t="s">
        <v>7988</v>
      </c>
      <c r="E80" s="41" t="s">
        <v>6680</v>
      </c>
      <c r="F80" s="41" t="s">
        <v>8387</v>
      </c>
      <c r="G80" s="273">
        <v>674</v>
      </c>
      <c r="H80" s="15" t="s">
        <v>6495</v>
      </c>
      <c r="I80" s="13" t="s">
        <v>6496</v>
      </c>
      <c r="J80" s="1" t="s">
        <v>42</v>
      </c>
      <c r="K80" s="486" t="s">
        <v>6607</v>
      </c>
      <c r="L80"/>
      <c r="M80"/>
      <c r="N80"/>
      <c r="O80"/>
      <c r="P80"/>
      <c r="Q80"/>
      <c r="R80"/>
      <c r="S80"/>
      <c r="T80"/>
    </row>
    <row r="81" spans="1:26" s="2" customFormat="1" ht="28.5" customHeight="1" x14ac:dyDescent="0.25">
      <c r="A81"/>
      <c r="B81"/>
      <c r="C81" s="332" t="s">
        <v>6681</v>
      </c>
      <c r="D81" s="1" t="s">
        <v>7988</v>
      </c>
      <c r="E81" s="41" t="s">
        <v>6683</v>
      </c>
      <c r="F81" s="41" t="s">
        <v>6684</v>
      </c>
      <c r="G81" s="273">
        <v>544</v>
      </c>
      <c r="H81" s="15" t="s">
        <v>6495</v>
      </c>
      <c r="I81" s="13" t="s">
        <v>6496</v>
      </c>
      <c r="J81" s="1" t="s">
        <v>42</v>
      </c>
      <c r="K81" s="486" t="s">
        <v>6607</v>
      </c>
      <c r="L81"/>
      <c r="M81"/>
      <c r="N81"/>
      <c r="O81"/>
      <c r="P81"/>
      <c r="Q81"/>
      <c r="R81"/>
      <c r="S81"/>
      <c r="T81"/>
    </row>
    <row r="82" spans="1:26" s="2" customFormat="1" ht="28.5" customHeight="1" x14ac:dyDescent="0.25">
      <c r="A82"/>
      <c r="B82"/>
      <c r="C82" s="332" t="s">
        <v>6681</v>
      </c>
      <c r="D82" s="1" t="s">
        <v>7988</v>
      </c>
      <c r="E82" s="41" t="s">
        <v>6682</v>
      </c>
      <c r="F82" s="41" t="s">
        <v>8388</v>
      </c>
      <c r="G82" s="273">
        <v>503</v>
      </c>
      <c r="H82" s="15" t="s">
        <v>6495</v>
      </c>
      <c r="I82" s="13" t="s">
        <v>6496</v>
      </c>
      <c r="J82" s="1" t="s">
        <v>42</v>
      </c>
      <c r="K82" s="486" t="s">
        <v>6607</v>
      </c>
      <c r="L82"/>
      <c r="M82"/>
      <c r="N82"/>
      <c r="O82"/>
      <c r="P82"/>
      <c r="Q82"/>
      <c r="R82"/>
      <c r="S82"/>
      <c r="T82"/>
    </row>
    <row r="83" spans="1:26" s="2" customFormat="1" ht="28.5" customHeight="1" x14ac:dyDescent="0.25">
      <c r="A83"/>
      <c r="B83"/>
      <c r="C83" s="332" t="s">
        <v>6681</v>
      </c>
      <c r="D83" s="1" t="s">
        <v>7988</v>
      </c>
      <c r="E83" s="41" t="s">
        <v>6685</v>
      </c>
      <c r="F83" s="41" t="s">
        <v>6686</v>
      </c>
      <c r="G83" s="273">
        <v>369</v>
      </c>
      <c r="H83" s="15" t="s">
        <v>6495</v>
      </c>
      <c r="I83" s="13" t="s">
        <v>6496</v>
      </c>
      <c r="J83" s="1" t="s">
        <v>42</v>
      </c>
      <c r="K83" s="486" t="s">
        <v>6607</v>
      </c>
      <c r="L83"/>
      <c r="M83"/>
      <c r="N83"/>
      <c r="O83"/>
      <c r="P83"/>
      <c r="Q83"/>
      <c r="R83"/>
      <c r="S83"/>
      <c r="T83"/>
    </row>
    <row r="84" spans="1:26" s="2" customFormat="1" ht="28.5" customHeight="1" x14ac:dyDescent="0.25">
      <c r="A84"/>
      <c r="B84"/>
      <c r="C84" s="332" t="s">
        <v>6681</v>
      </c>
      <c r="D84" s="1" t="s">
        <v>7988</v>
      </c>
      <c r="E84" s="41" t="s">
        <v>6701</v>
      </c>
      <c r="F84" s="41" t="s">
        <v>5577</v>
      </c>
      <c r="G84" s="273">
        <v>425</v>
      </c>
      <c r="H84" s="15" t="s">
        <v>6495</v>
      </c>
      <c r="I84" s="13" t="s">
        <v>6496</v>
      </c>
      <c r="J84" s="1" t="s">
        <v>42</v>
      </c>
      <c r="K84" s="486" t="s">
        <v>6607</v>
      </c>
      <c r="L84"/>
      <c r="M84"/>
      <c r="N84"/>
      <c r="O84"/>
      <c r="P84"/>
      <c r="Q84"/>
      <c r="R84"/>
      <c r="S84"/>
      <c r="T84"/>
    </row>
    <row r="85" spans="1:26" s="2" customFormat="1" ht="28.5" customHeight="1" x14ac:dyDescent="0.25">
      <c r="A85"/>
      <c r="B85"/>
      <c r="C85" s="332" t="s">
        <v>6681</v>
      </c>
      <c r="D85" s="1" t="s">
        <v>7988</v>
      </c>
      <c r="E85" s="41" t="s">
        <v>6699</v>
      </c>
      <c r="F85" s="41" t="s">
        <v>6700</v>
      </c>
      <c r="G85" s="273">
        <v>377</v>
      </c>
      <c r="H85" s="15" t="s">
        <v>6495</v>
      </c>
      <c r="I85" s="13" t="s">
        <v>6496</v>
      </c>
      <c r="J85" s="1" t="s">
        <v>42</v>
      </c>
      <c r="K85" s="486" t="s">
        <v>6607</v>
      </c>
      <c r="L85"/>
      <c r="M85"/>
      <c r="N85"/>
      <c r="O85"/>
      <c r="P85"/>
      <c r="Q85"/>
      <c r="R85"/>
      <c r="S85"/>
      <c r="T85"/>
    </row>
    <row r="86" spans="1:26" s="2" customFormat="1" ht="28.5" customHeight="1" x14ac:dyDescent="0.25">
      <c r="A86"/>
      <c r="B86"/>
      <c r="C86" s="332" t="s">
        <v>6681</v>
      </c>
      <c r="D86" s="1" t="s">
        <v>7988</v>
      </c>
      <c r="E86" s="41" t="s">
        <v>6693</v>
      </c>
      <c r="F86" s="41" t="s">
        <v>6694</v>
      </c>
      <c r="G86" s="273">
        <v>410</v>
      </c>
      <c r="H86" s="15" t="s">
        <v>6495</v>
      </c>
      <c r="I86" s="13" t="s">
        <v>6496</v>
      </c>
      <c r="J86" s="1" t="s">
        <v>42</v>
      </c>
      <c r="K86" s="486" t="s">
        <v>6607</v>
      </c>
      <c r="L86"/>
      <c r="M86"/>
      <c r="N86"/>
      <c r="O86"/>
      <c r="P86"/>
      <c r="Q86"/>
      <c r="R86"/>
      <c r="S86"/>
      <c r="T86"/>
    </row>
    <row r="87" spans="1:26" s="2" customFormat="1" ht="31.5" customHeight="1" thickBot="1" x14ac:dyDescent="0.3">
      <c r="A87"/>
      <c r="B87"/>
      <c r="C87" s="332" t="s">
        <v>6681</v>
      </c>
      <c r="D87" s="1" t="s">
        <v>7988</v>
      </c>
      <c r="E87" s="41" t="s">
        <v>6692</v>
      </c>
      <c r="F87" s="41" t="s">
        <v>8389</v>
      </c>
      <c r="G87" s="273">
        <v>358</v>
      </c>
      <c r="H87" s="15" t="s">
        <v>6495</v>
      </c>
      <c r="I87" s="13" t="s">
        <v>6496</v>
      </c>
      <c r="J87" s="1" t="s">
        <v>42</v>
      </c>
      <c r="K87" s="486" t="s">
        <v>6607</v>
      </c>
      <c r="L87"/>
      <c r="M87"/>
      <c r="N87"/>
      <c r="O87"/>
      <c r="P87"/>
      <c r="Q87"/>
      <c r="R87"/>
      <c r="S87"/>
      <c r="T87"/>
    </row>
    <row r="88" spans="1:26" s="2" customFormat="1" ht="27.75" customHeight="1" x14ac:dyDescent="0.25">
      <c r="A88"/>
      <c r="B88"/>
      <c r="C88" s="351" t="s">
        <v>6681</v>
      </c>
      <c r="D88" s="487" t="s">
        <v>7825</v>
      </c>
      <c r="E88" s="426">
        <f>COUNTA(E74:E87)</f>
        <v>14</v>
      </c>
      <c r="F88" s="425" t="s">
        <v>7826</v>
      </c>
      <c r="G88" s="328">
        <f>SUM(G74:G87)</f>
        <v>9442</v>
      </c>
      <c r="H88" s="488"/>
      <c r="I88" s="489"/>
      <c r="J88" s="321"/>
      <c r="K88" s="490"/>
      <c r="L88"/>
      <c r="M88"/>
      <c r="N88"/>
      <c r="O88"/>
      <c r="P88"/>
      <c r="Q88"/>
      <c r="R88"/>
      <c r="S88"/>
      <c r="T88"/>
    </row>
    <row r="89" spans="1:26" s="2" customFormat="1" ht="21" customHeight="1" x14ac:dyDescent="0.25">
      <c r="A89"/>
      <c r="B89"/>
      <c r="D89" s="1"/>
      <c r="E89" s="41"/>
      <c r="F89" s="41"/>
      <c r="G89" s="273"/>
      <c r="H89" s="15"/>
      <c r="I89" s="13"/>
      <c r="J89" s="1"/>
      <c r="K89" s="1"/>
      <c r="L89"/>
      <c r="M89"/>
      <c r="N89"/>
      <c r="O89"/>
      <c r="P89"/>
      <c r="Q89"/>
      <c r="R89"/>
      <c r="S89"/>
      <c r="T89"/>
    </row>
    <row r="90" spans="1:26" s="7" customFormat="1" ht="31.5" customHeight="1" x14ac:dyDescent="0.25">
      <c r="A90"/>
      <c r="B90"/>
      <c r="C90" s="2"/>
      <c r="D90" s="1"/>
      <c r="E90" s="284"/>
      <c r="F90" s="284"/>
      <c r="G90" s="284"/>
      <c r="H90" s="35"/>
      <c r="I90" s="35"/>
      <c r="J90" s="34"/>
      <c r="K90" s="1"/>
      <c r="L90"/>
      <c r="M90"/>
      <c r="N90"/>
      <c r="O90"/>
      <c r="P90"/>
      <c r="Q90"/>
      <c r="R90"/>
      <c r="S90"/>
      <c r="T90"/>
    </row>
    <row r="91" spans="1:26" s="12" customFormat="1" ht="21.75" customHeight="1" x14ac:dyDescent="0.25">
      <c r="A91"/>
      <c r="B91"/>
      <c r="C91" s="235" t="s">
        <v>8</v>
      </c>
      <c r="D91" s="235" t="s">
        <v>7</v>
      </c>
      <c r="E91" s="235" t="s">
        <v>6</v>
      </c>
      <c r="F91" s="235" t="s">
        <v>5</v>
      </c>
      <c r="G91" s="237" t="s">
        <v>4</v>
      </c>
      <c r="H91" s="237" t="s">
        <v>3</v>
      </c>
      <c r="I91" s="235" t="s">
        <v>2</v>
      </c>
      <c r="J91" s="235" t="s">
        <v>1</v>
      </c>
      <c r="K91" s="235" t="s">
        <v>0</v>
      </c>
      <c r="L91"/>
      <c r="M91"/>
      <c r="N91"/>
      <c r="O91"/>
      <c r="P91"/>
      <c r="Q91"/>
      <c r="R91"/>
      <c r="S91"/>
      <c r="T91"/>
      <c r="U91" s="27"/>
      <c r="V91" s="27"/>
      <c r="W91" s="27"/>
      <c r="X91" s="27"/>
      <c r="Y91" s="27"/>
      <c r="Z91" s="27"/>
    </row>
    <row r="92" spans="1:26" s="12" customFormat="1" ht="28.5" customHeight="1" x14ac:dyDescent="0.25">
      <c r="A92"/>
      <c r="B92"/>
      <c r="C92" s="495" t="s">
        <v>6758</v>
      </c>
      <c r="D92" s="483" t="s">
        <v>7988</v>
      </c>
      <c r="E92" s="355" t="s">
        <v>6773</v>
      </c>
      <c r="F92" s="352" t="s">
        <v>6774</v>
      </c>
      <c r="G92" s="354">
        <v>726</v>
      </c>
      <c r="H92" s="484" t="s">
        <v>6495</v>
      </c>
      <c r="I92" s="491" t="s">
        <v>6496</v>
      </c>
      <c r="J92" s="483" t="s">
        <v>42</v>
      </c>
      <c r="K92" s="485" t="s">
        <v>6733</v>
      </c>
      <c r="L92"/>
      <c r="M92"/>
      <c r="N92"/>
      <c r="O92"/>
      <c r="P92"/>
      <c r="Q92"/>
      <c r="R92"/>
      <c r="S92"/>
      <c r="T92"/>
      <c r="U92" s="27"/>
      <c r="V92" s="27"/>
      <c r="W92" s="27"/>
      <c r="X92" s="27"/>
      <c r="Y92" s="27"/>
      <c r="Z92" s="27"/>
    </row>
    <row r="93" spans="1:26" s="12" customFormat="1" ht="28.5" customHeight="1" x14ac:dyDescent="0.25">
      <c r="A93"/>
      <c r="B93"/>
      <c r="C93" s="496" t="s">
        <v>6758</v>
      </c>
      <c r="D93" s="1" t="s">
        <v>7988</v>
      </c>
      <c r="E93" s="41" t="s">
        <v>6779</v>
      </c>
      <c r="F93" s="279" t="s">
        <v>3095</v>
      </c>
      <c r="G93" s="273">
        <v>393</v>
      </c>
      <c r="H93" s="15" t="s">
        <v>6495</v>
      </c>
      <c r="I93" s="13" t="s">
        <v>6496</v>
      </c>
      <c r="J93" s="1" t="s">
        <v>42</v>
      </c>
      <c r="K93" s="486" t="s">
        <v>6733</v>
      </c>
      <c r="L93"/>
      <c r="M93"/>
      <c r="N93"/>
      <c r="O93"/>
      <c r="P93"/>
      <c r="Q93"/>
      <c r="R93"/>
      <c r="S93"/>
      <c r="T93"/>
      <c r="U93" s="27"/>
      <c r="V93" s="27"/>
      <c r="W93" s="27"/>
      <c r="X93" s="27"/>
      <c r="Y93" s="27"/>
      <c r="Z93" s="27"/>
    </row>
    <row r="94" spans="1:26" s="12" customFormat="1" ht="28.5" customHeight="1" x14ac:dyDescent="0.25">
      <c r="A94"/>
      <c r="B94"/>
      <c r="C94" s="496" t="s">
        <v>6758</v>
      </c>
      <c r="D94" s="1" t="s">
        <v>7988</v>
      </c>
      <c r="E94" s="41" t="s">
        <v>6765</v>
      </c>
      <c r="F94" s="279" t="s">
        <v>6766</v>
      </c>
      <c r="G94" s="273">
        <v>294</v>
      </c>
      <c r="H94" s="15" t="s">
        <v>6495</v>
      </c>
      <c r="I94" s="13" t="s">
        <v>6496</v>
      </c>
      <c r="J94" s="1" t="s">
        <v>42</v>
      </c>
      <c r="K94" s="486" t="s">
        <v>6733</v>
      </c>
      <c r="L94"/>
      <c r="M94"/>
      <c r="N94"/>
      <c r="O94"/>
      <c r="P94"/>
      <c r="Q94"/>
      <c r="R94"/>
      <c r="S94"/>
      <c r="T94"/>
      <c r="U94" s="27"/>
      <c r="V94" s="27"/>
      <c r="W94" s="27"/>
      <c r="X94" s="27"/>
      <c r="Y94" s="27"/>
      <c r="Z94" s="27"/>
    </row>
    <row r="95" spans="1:26" s="12" customFormat="1" ht="28.5" customHeight="1" x14ac:dyDescent="0.25">
      <c r="A95"/>
      <c r="B95"/>
      <c r="C95" s="496" t="s">
        <v>6758</v>
      </c>
      <c r="D95" s="1" t="s">
        <v>7988</v>
      </c>
      <c r="E95" s="41" t="s">
        <v>6771</v>
      </c>
      <c r="F95" s="279" t="s">
        <v>6772</v>
      </c>
      <c r="G95" s="273">
        <v>586</v>
      </c>
      <c r="H95" s="15" t="s">
        <v>6495</v>
      </c>
      <c r="I95" s="13" t="s">
        <v>6496</v>
      </c>
      <c r="J95" s="1" t="s">
        <v>42</v>
      </c>
      <c r="K95" s="486" t="s">
        <v>6733</v>
      </c>
      <c r="L95"/>
      <c r="M95"/>
      <c r="N95"/>
      <c r="O95"/>
      <c r="P95"/>
      <c r="Q95"/>
      <c r="R95"/>
      <c r="S95"/>
      <c r="T95"/>
      <c r="U95" s="27"/>
      <c r="V95" s="27"/>
      <c r="W95" s="27"/>
      <c r="X95" s="27"/>
      <c r="Y95" s="27"/>
      <c r="Z95" s="27"/>
    </row>
    <row r="96" spans="1:26" s="12" customFormat="1" ht="28.5" customHeight="1" x14ac:dyDescent="0.25">
      <c r="A96"/>
      <c r="B96"/>
      <c r="C96" s="496" t="s">
        <v>6758</v>
      </c>
      <c r="D96" s="1" t="s">
        <v>7988</v>
      </c>
      <c r="E96" s="41" t="s">
        <v>6777</v>
      </c>
      <c r="F96" s="279" t="s">
        <v>6778</v>
      </c>
      <c r="G96" s="273">
        <v>729</v>
      </c>
      <c r="H96" s="15" t="s">
        <v>6495</v>
      </c>
      <c r="I96" s="13" t="s">
        <v>6496</v>
      </c>
      <c r="J96" s="1" t="s">
        <v>42</v>
      </c>
      <c r="K96" s="486" t="s">
        <v>6733</v>
      </c>
      <c r="L96"/>
      <c r="M96"/>
      <c r="N96"/>
      <c r="O96"/>
      <c r="P96"/>
      <c r="Q96"/>
      <c r="R96"/>
      <c r="S96"/>
      <c r="T96"/>
      <c r="U96" s="27"/>
      <c r="V96" s="27"/>
      <c r="W96" s="27"/>
      <c r="X96" s="27"/>
      <c r="Y96" s="27"/>
      <c r="Z96" s="27"/>
    </row>
    <row r="97" spans="1:16384" s="12" customFormat="1" ht="28.5" customHeight="1" x14ac:dyDescent="0.25">
      <c r="A97"/>
      <c r="B97"/>
      <c r="C97" s="496" t="s">
        <v>6758</v>
      </c>
      <c r="D97" s="1" t="s">
        <v>7988</v>
      </c>
      <c r="E97" s="41" t="s">
        <v>6767</v>
      </c>
      <c r="F97" s="279" t="s">
        <v>6768</v>
      </c>
      <c r="G97" s="273">
        <v>686</v>
      </c>
      <c r="H97" s="15" t="s">
        <v>6495</v>
      </c>
      <c r="I97" s="13" t="s">
        <v>6496</v>
      </c>
      <c r="J97" s="1" t="s">
        <v>42</v>
      </c>
      <c r="K97" s="486" t="s">
        <v>6733</v>
      </c>
      <c r="L97"/>
      <c r="M97"/>
      <c r="N97"/>
      <c r="O97"/>
      <c r="P97"/>
      <c r="Q97"/>
      <c r="R97"/>
      <c r="S97"/>
      <c r="T97"/>
      <c r="U97" s="27"/>
      <c r="V97" s="27"/>
      <c r="W97" s="27"/>
      <c r="X97" s="27"/>
      <c r="Y97" s="27"/>
      <c r="Z97" s="27"/>
    </row>
    <row r="98" spans="1:16384" s="12" customFormat="1" ht="28.5" customHeight="1" x14ac:dyDescent="0.25">
      <c r="A98"/>
      <c r="B98"/>
      <c r="C98" s="496" t="s">
        <v>6758</v>
      </c>
      <c r="D98" s="1" t="s">
        <v>7988</v>
      </c>
      <c r="E98" s="41" t="s">
        <v>6759</v>
      </c>
      <c r="F98" s="279" t="s">
        <v>6760</v>
      </c>
      <c r="G98" s="41">
        <v>652</v>
      </c>
      <c r="H98" s="15" t="s">
        <v>6495</v>
      </c>
      <c r="I98" s="13" t="s">
        <v>6496</v>
      </c>
      <c r="J98" s="1" t="s">
        <v>42</v>
      </c>
      <c r="K98" s="486" t="s">
        <v>6733</v>
      </c>
      <c r="L98"/>
      <c r="M98"/>
      <c r="N98"/>
      <c r="O98"/>
      <c r="P98"/>
      <c r="Q98"/>
      <c r="R98"/>
      <c r="S98"/>
      <c r="T98"/>
      <c r="U98" s="27"/>
      <c r="V98" s="27"/>
      <c r="W98" s="27"/>
      <c r="X98" s="27"/>
      <c r="Y98" s="27"/>
      <c r="Z98" s="27"/>
    </row>
    <row r="99" spans="1:16384" s="12" customFormat="1" ht="28.5" customHeight="1" x14ac:dyDescent="0.25">
      <c r="A99"/>
      <c r="B99"/>
      <c r="C99" s="496" t="s">
        <v>6758</v>
      </c>
      <c r="D99" s="1" t="s">
        <v>7988</v>
      </c>
      <c r="E99" s="41" t="s">
        <v>6775</v>
      </c>
      <c r="F99" s="279" t="s">
        <v>6776</v>
      </c>
      <c r="G99" s="273">
        <v>526</v>
      </c>
      <c r="H99" s="15" t="s">
        <v>6495</v>
      </c>
      <c r="I99" s="13" t="s">
        <v>6496</v>
      </c>
      <c r="J99" s="1" t="s">
        <v>42</v>
      </c>
      <c r="K99" s="486" t="s">
        <v>6733</v>
      </c>
      <c r="L99"/>
      <c r="M99"/>
      <c r="N99"/>
      <c r="O99"/>
      <c r="P99"/>
      <c r="Q99"/>
      <c r="R99"/>
      <c r="S99"/>
      <c r="T99"/>
      <c r="U99" s="27"/>
      <c r="V99" s="27"/>
      <c r="W99" s="27"/>
      <c r="X99" s="27"/>
      <c r="Y99" s="27"/>
      <c r="Z99" s="27"/>
    </row>
    <row r="100" spans="1:16384" s="12" customFormat="1" ht="28.5" customHeight="1" x14ac:dyDescent="0.25">
      <c r="A100"/>
      <c r="B100"/>
      <c r="C100" s="496" t="s">
        <v>6758</v>
      </c>
      <c r="D100" s="1" t="s">
        <v>7988</v>
      </c>
      <c r="E100" s="41" t="s">
        <v>6763</v>
      </c>
      <c r="F100" s="279" t="s">
        <v>6764</v>
      </c>
      <c r="G100" s="273">
        <v>582</v>
      </c>
      <c r="H100" s="15" t="s">
        <v>6495</v>
      </c>
      <c r="I100" s="13" t="s">
        <v>6496</v>
      </c>
      <c r="J100" s="1" t="s">
        <v>42</v>
      </c>
      <c r="K100" s="486" t="s">
        <v>6733</v>
      </c>
      <c r="L100"/>
      <c r="M100"/>
      <c r="N100"/>
      <c r="O100"/>
      <c r="P100"/>
      <c r="Q100"/>
      <c r="R100"/>
      <c r="S100"/>
      <c r="T100"/>
      <c r="U100" s="27"/>
      <c r="V100" s="27"/>
      <c r="W100" s="27"/>
      <c r="X100" s="27"/>
      <c r="Y100" s="27"/>
      <c r="Z100" s="27"/>
    </row>
    <row r="101" spans="1:16384" s="12" customFormat="1" ht="28.5" customHeight="1" x14ac:dyDescent="0.25">
      <c r="A101"/>
      <c r="B101"/>
      <c r="C101" s="496" t="s">
        <v>6758</v>
      </c>
      <c r="D101" s="1" t="s">
        <v>7988</v>
      </c>
      <c r="E101" s="41" t="s">
        <v>6762</v>
      </c>
      <c r="F101" s="279" t="s">
        <v>1275</v>
      </c>
      <c r="G101" s="273">
        <v>276</v>
      </c>
      <c r="H101" s="15" t="s">
        <v>6495</v>
      </c>
      <c r="I101" s="13" t="s">
        <v>6496</v>
      </c>
      <c r="J101" s="1" t="s">
        <v>42</v>
      </c>
      <c r="K101" s="486" t="s">
        <v>6733</v>
      </c>
      <c r="L101"/>
      <c r="M101"/>
      <c r="N101"/>
      <c r="O101"/>
      <c r="P101"/>
      <c r="Q101"/>
      <c r="R101"/>
      <c r="S101"/>
      <c r="T101"/>
      <c r="U101" s="27"/>
      <c r="V101" s="27"/>
      <c r="W101" s="27"/>
      <c r="X101" s="27"/>
      <c r="Y101" s="27"/>
      <c r="Z101" s="27"/>
    </row>
    <row r="102" spans="1:16384" s="12" customFormat="1" ht="28.5" customHeight="1" x14ac:dyDescent="0.25">
      <c r="A102"/>
      <c r="B102"/>
      <c r="C102" s="496" t="s">
        <v>6758</v>
      </c>
      <c r="D102" s="1" t="s">
        <v>7988</v>
      </c>
      <c r="E102" s="41" t="s">
        <v>6769</v>
      </c>
      <c r="F102" s="279" t="s">
        <v>174</v>
      </c>
      <c r="G102" s="273">
        <v>283</v>
      </c>
      <c r="H102" s="15" t="s">
        <v>6495</v>
      </c>
      <c r="I102" s="13" t="s">
        <v>6496</v>
      </c>
      <c r="J102" s="1" t="s">
        <v>42</v>
      </c>
      <c r="K102" s="486" t="s">
        <v>6733</v>
      </c>
      <c r="L102"/>
      <c r="M102"/>
      <c r="N102"/>
      <c r="O102"/>
      <c r="P102"/>
      <c r="Q102"/>
      <c r="R102"/>
      <c r="S102"/>
      <c r="T102"/>
      <c r="U102" s="27"/>
      <c r="V102" s="27"/>
      <c r="W102" s="27"/>
      <c r="X102" s="27"/>
      <c r="Y102" s="27"/>
      <c r="Z102" s="27"/>
    </row>
    <row r="103" spans="1:16384" s="12" customFormat="1" ht="28.5" customHeight="1" x14ac:dyDescent="0.25">
      <c r="A103"/>
      <c r="B103"/>
      <c r="C103" s="496" t="s">
        <v>6758</v>
      </c>
      <c r="D103" s="1" t="s">
        <v>7988</v>
      </c>
      <c r="E103" s="41" t="s">
        <v>7906</v>
      </c>
      <c r="F103" s="279" t="s">
        <v>2726</v>
      </c>
      <c r="G103" s="273">
        <v>1500</v>
      </c>
      <c r="H103" s="15" t="s">
        <v>6495</v>
      </c>
      <c r="I103" s="13" t="s">
        <v>6496</v>
      </c>
      <c r="J103" s="1">
        <v>15</v>
      </c>
      <c r="K103" s="486">
        <v>1503</v>
      </c>
      <c r="L103"/>
      <c r="M103"/>
      <c r="N103"/>
      <c r="O103"/>
      <c r="P103"/>
      <c r="Q103"/>
      <c r="R103"/>
      <c r="S103"/>
      <c r="T103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  <c r="ALN103" s="27"/>
      <c r="ALO103" s="27"/>
      <c r="ALP103" s="27"/>
      <c r="ALQ103" s="27"/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  <c r="AMF103" s="27"/>
      <c r="AMG103" s="27"/>
      <c r="AMH103" s="27"/>
      <c r="AMI103" s="27"/>
      <c r="AMJ103" s="27"/>
      <c r="AMK103" s="27"/>
      <c r="AML103" s="27"/>
      <c r="AMM103" s="27"/>
      <c r="AMN103" s="27"/>
      <c r="AMO103" s="27"/>
      <c r="AMP103" s="27"/>
      <c r="AMQ103" s="27"/>
      <c r="AMR103" s="27"/>
      <c r="AMS103" s="27"/>
      <c r="AMT103" s="27"/>
      <c r="AMU103" s="27"/>
      <c r="AMV103" s="27"/>
      <c r="AMW103" s="27"/>
      <c r="AMX103" s="27"/>
      <c r="AMY103" s="27"/>
      <c r="AMZ103" s="27"/>
      <c r="ANA103" s="27"/>
      <c r="ANB103" s="27"/>
      <c r="ANC103" s="27"/>
      <c r="AND103" s="27"/>
      <c r="ANE103" s="27"/>
      <c r="ANF103" s="27"/>
      <c r="ANG103" s="27"/>
      <c r="ANH103" s="27"/>
      <c r="ANI103" s="27"/>
      <c r="ANJ103" s="27"/>
      <c r="ANK103" s="27"/>
      <c r="ANL103" s="27"/>
      <c r="ANM103" s="27"/>
      <c r="ANN103" s="27"/>
      <c r="ANO103" s="27"/>
      <c r="ANP103" s="27"/>
      <c r="ANQ103" s="27"/>
      <c r="ANR103" s="27"/>
      <c r="ANS103" s="27"/>
      <c r="ANT103" s="27"/>
      <c r="ANU103" s="27"/>
      <c r="ANV103" s="27"/>
      <c r="ANW103" s="27"/>
      <c r="ANX103" s="27"/>
      <c r="ANY103" s="27"/>
      <c r="ANZ103" s="27"/>
      <c r="AOA103" s="27"/>
      <c r="AOB103" s="27"/>
      <c r="AOC103" s="27"/>
      <c r="AOD103" s="27"/>
      <c r="AOE103" s="27"/>
      <c r="AOF103" s="27"/>
      <c r="AOG103" s="27"/>
      <c r="AOH103" s="27"/>
      <c r="AOI103" s="27"/>
      <c r="AOJ103" s="27"/>
      <c r="AOK103" s="27"/>
      <c r="AOL103" s="27"/>
      <c r="AOM103" s="27"/>
      <c r="AON103" s="27"/>
      <c r="AOO103" s="27"/>
      <c r="AOP103" s="27"/>
      <c r="AOQ103" s="27"/>
      <c r="AOR103" s="27"/>
      <c r="AOS103" s="27"/>
      <c r="AOT103" s="27"/>
      <c r="AOU103" s="27"/>
      <c r="AOV103" s="27"/>
      <c r="AOW103" s="27"/>
      <c r="AOX103" s="27"/>
      <c r="AOY103" s="27"/>
      <c r="AOZ103" s="27"/>
      <c r="APA103" s="27"/>
      <c r="APB103" s="27"/>
      <c r="APC103" s="27"/>
      <c r="APD103" s="27"/>
      <c r="APE103" s="27"/>
      <c r="APF103" s="27"/>
      <c r="APG103" s="27"/>
      <c r="APH103" s="27"/>
      <c r="API103" s="27"/>
      <c r="APJ103" s="27"/>
      <c r="APK103" s="27"/>
      <c r="APL103" s="27"/>
      <c r="APM103" s="27"/>
      <c r="APN103" s="27"/>
      <c r="APO103" s="27"/>
      <c r="APP103" s="27"/>
      <c r="APQ103" s="27"/>
      <c r="APR103" s="27"/>
      <c r="APS103" s="27"/>
      <c r="APT103" s="27"/>
      <c r="APU103" s="27"/>
      <c r="APV103" s="27"/>
      <c r="APW103" s="27"/>
      <c r="APX103" s="27"/>
      <c r="APY103" s="27"/>
      <c r="APZ103" s="27"/>
      <c r="AQA103" s="27"/>
      <c r="AQB103" s="27"/>
      <c r="AQC103" s="27"/>
      <c r="AQD103" s="27"/>
      <c r="AQE103" s="27"/>
      <c r="AQF103" s="27"/>
      <c r="AQG103" s="27"/>
      <c r="AQH103" s="27"/>
      <c r="AQI103" s="27"/>
      <c r="AQJ103" s="27"/>
      <c r="AQK103" s="27"/>
      <c r="AQL103" s="27"/>
      <c r="AQM103" s="27"/>
      <c r="AQN103" s="27"/>
      <c r="AQO103" s="27"/>
      <c r="AQP103" s="27"/>
      <c r="AQQ103" s="27"/>
      <c r="AQR103" s="27"/>
      <c r="AQS103" s="27"/>
      <c r="AQT103" s="27"/>
      <c r="AQU103" s="27"/>
      <c r="AQV103" s="27"/>
      <c r="AQW103" s="27"/>
      <c r="AQX103" s="27"/>
      <c r="AQY103" s="27"/>
      <c r="AQZ103" s="27"/>
      <c r="ARA103" s="27"/>
      <c r="ARB103" s="27"/>
      <c r="ARC103" s="27"/>
      <c r="ARD103" s="27"/>
      <c r="ARE103" s="27"/>
      <c r="ARF103" s="27"/>
      <c r="ARG103" s="27"/>
      <c r="ARH103" s="27"/>
      <c r="ARI103" s="27"/>
      <c r="ARJ103" s="27"/>
      <c r="ARK103" s="27"/>
      <c r="ARL103" s="27"/>
      <c r="ARM103" s="27"/>
      <c r="ARN103" s="27"/>
      <c r="ARO103" s="27"/>
      <c r="ARP103" s="27"/>
      <c r="ARQ103" s="27"/>
      <c r="ARR103" s="27"/>
      <c r="ARS103" s="27"/>
      <c r="ART103" s="27"/>
      <c r="ARU103" s="27"/>
      <c r="ARV103" s="27"/>
      <c r="ARW103" s="27"/>
      <c r="ARX103" s="27"/>
      <c r="ARY103" s="27"/>
      <c r="ARZ103" s="27"/>
      <c r="ASA103" s="27"/>
      <c r="ASB103" s="27"/>
      <c r="ASC103" s="27"/>
      <c r="ASD103" s="27"/>
      <c r="ASE103" s="27"/>
      <c r="ASF103" s="27"/>
      <c r="ASG103" s="27"/>
      <c r="ASH103" s="27"/>
      <c r="ASI103" s="27"/>
      <c r="ASJ103" s="27"/>
      <c r="ASK103" s="27"/>
      <c r="ASL103" s="27"/>
      <c r="ASM103" s="27"/>
      <c r="ASN103" s="27"/>
      <c r="ASO103" s="27"/>
      <c r="ASP103" s="27"/>
      <c r="ASQ103" s="27"/>
      <c r="ASR103" s="27"/>
      <c r="ASS103" s="27"/>
      <c r="AST103" s="27"/>
      <c r="ASU103" s="27"/>
      <c r="ASV103" s="27"/>
      <c r="ASW103" s="27"/>
      <c r="ASX103" s="27"/>
      <c r="ASY103" s="27"/>
      <c r="ASZ103" s="27"/>
      <c r="ATA103" s="27"/>
      <c r="ATB103" s="27"/>
      <c r="ATC103" s="27"/>
      <c r="ATD103" s="27"/>
      <c r="ATE103" s="27"/>
      <c r="ATF103" s="27"/>
      <c r="ATG103" s="27"/>
      <c r="ATH103" s="27"/>
      <c r="ATI103" s="27"/>
      <c r="ATJ103" s="27"/>
      <c r="ATK103" s="27"/>
      <c r="ATL103" s="27"/>
      <c r="ATM103" s="27"/>
      <c r="ATN103" s="27"/>
      <c r="ATO103" s="27"/>
      <c r="ATP103" s="27"/>
      <c r="ATQ103" s="27"/>
      <c r="ATR103" s="27"/>
      <c r="ATS103" s="27"/>
      <c r="ATT103" s="27"/>
      <c r="ATU103" s="27"/>
      <c r="ATV103" s="27"/>
      <c r="ATW103" s="27"/>
      <c r="ATX103" s="27"/>
      <c r="ATY103" s="27"/>
      <c r="ATZ103" s="27"/>
      <c r="AUA103" s="27"/>
      <c r="AUB103" s="27"/>
      <c r="AUC103" s="27"/>
      <c r="AUD103" s="27"/>
      <c r="AUE103" s="27"/>
      <c r="AUF103" s="27"/>
      <c r="AUG103" s="27"/>
      <c r="AUH103" s="27"/>
      <c r="AUI103" s="27"/>
      <c r="AUJ103" s="27"/>
      <c r="AUK103" s="27"/>
      <c r="AUL103" s="27"/>
      <c r="AUM103" s="27"/>
      <c r="AUN103" s="27"/>
      <c r="AUO103" s="27"/>
      <c r="AUP103" s="27"/>
      <c r="AUQ103" s="27"/>
      <c r="AUR103" s="27"/>
      <c r="AUS103" s="27"/>
      <c r="AUT103" s="27"/>
      <c r="AUU103" s="27"/>
      <c r="AUV103" s="27"/>
      <c r="AUW103" s="27"/>
      <c r="AUX103" s="27"/>
      <c r="AUY103" s="27"/>
      <c r="AUZ103" s="27"/>
      <c r="AVA103" s="27"/>
      <c r="AVB103" s="27"/>
      <c r="AVC103" s="27"/>
      <c r="AVD103" s="27"/>
      <c r="AVE103" s="27"/>
      <c r="AVF103" s="27"/>
      <c r="AVG103" s="27"/>
      <c r="AVH103" s="27"/>
      <c r="AVI103" s="27"/>
      <c r="AVJ103" s="27"/>
      <c r="AVK103" s="27"/>
      <c r="AVL103" s="27"/>
      <c r="AVM103" s="27"/>
      <c r="AVN103" s="27"/>
      <c r="AVO103" s="27"/>
      <c r="AVP103" s="27"/>
      <c r="AVQ103" s="27"/>
      <c r="AVR103" s="27"/>
      <c r="AVS103" s="27"/>
      <c r="AVT103" s="27"/>
      <c r="AVU103" s="27"/>
      <c r="AVV103" s="27"/>
      <c r="AVW103" s="27"/>
      <c r="AVX103" s="27"/>
      <c r="AVY103" s="27"/>
      <c r="AVZ103" s="27"/>
      <c r="AWA103" s="27"/>
      <c r="AWB103" s="27"/>
      <c r="AWC103" s="27"/>
      <c r="AWD103" s="27"/>
      <c r="AWE103" s="27"/>
      <c r="AWF103" s="27"/>
      <c r="AWG103" s="27"/>
      <c r="AWH103" s="27"/>
      <c r="AWI103" s="27"/>
      <c r="AWJ103" s="27"/>
      <c r="AWK103" s="27"/>
      <c r="AWL103" s="27"/>
      <c r="AWM103" s="27"/>
      <c r="AWN103" s="27"/>
      <c r="AWO103" s="27"/>
      <c r="AWP103" s="27"/>
      <c r="AWQ103" s="27"/>
      <c r="AWR103" s="27"/>
      <c r="AWS103" s="27"/>
      <c r="AWT103" s="27"/>
      <c r="AWU103" s="27"/>
      <c r="AWV103" s="27"/>
      <c r="AWW103" s="27"/>
      <c r="AWX103" s="27"/>
      <c r="AWY103" s="27"/>
      <c r="AWZ103" s="27"/>
      <c r="AXA103" s="27"/>
      <c r="AXB103" s="27"/>
      <c r="AXC103" s="27"/>
      <c r="AXD103" s="27"/>
      <c r="AXE103" s="27"/>
      <c r="AXF103" s="27"/>
      <c r="AXG103" s="27"/>
      <c r="AXH103" s="27"/>
      <c r="AXI103" s="27"/>
      <c r="AXJ103" s="27"/>
      <c r="AXK103" s="27"/>
      <c r="AXL103" s="27"/>
      <c r="AXM103" s="27"/>
      <c r="AXN103" s="27"/>
      <c r="AXO103" s="27"/>
      <c r="AXP103" s="27"/>
      <c r="AXQ103" s="27"/>
      <c r="AXR103" s="27"/>
      <c r="AXS103" s="27"/>
      <c r="AXT103" s="27"/>
      <c r="AXU103" s="27"/>
      <c r="AXV103" s="27"/>
      <c r="AXW103" s="27"/>
      <c r="AXX103" s="27"/>
      <c r="AXY103" s="27"/>
      <c r="AXZ103" s="27"/>
      <c r="AYA103" s="27"/>
      <c r="AYB103" s="27"/>
      <c r="AYC103" s="27"/>
      <c r="AYD103" s="27"/>
      <c r="AYE103" s="27"/>
      <c r="AYF103" s="27"/>
      <c r="AYG103" s="27"/>
      <c r="AYH103" s="27"/>
      <c r="AYI103" s="27"/>
      <c r="AYJ103" s="27"/>
      <c r="AYK103" s="27"/>
      <c r="AYL103" s="27"/>
      <c r="AYM103" s="27"/>
      <c r="AYN103" s="27"/>
      <c r="AYO103" s="27"/>
      <c r="AYP103" s="27"/>
      <c r="AYQ103" s="27"/>
      <c r="AYR103" s="27"/>
      <c r="AYS103" s="27"/>
      <c r="AYT103" s="27"/>
      <c r="AYU103" s="27"/>
      <c r="AYV103" s="27"/>
      <c r="AYW103" s="27"/>
      <c r="AYX103" s="27"/>
      <c r="AYY103" s="27"/>
      <c r="AYZ103" s="27"/>
      <c r="AZA103" s="27"/>
      <c r="AZB103" s="27"/>
      <c r="AZC103" s="27"/>
      <c r="AZD103" s="27"/>
      <c r="AZE103" s="27"/>
      <c r="AZF103" s="27"/>
      <c r="AZG103" s="27"/>
      <c r="AZH103" s="27"/>
      <c r="AZI103" s="27"/>
      <c r="AZJ103" s="27"/>
      <c r="AZK103" s="27"/>
      <c r="AZL103" s="27"/>
      <c r="AZM103" s="27"/>
      <c r="AZN103" s="27"/>
      <c r="AZO103" s="27"/>
      <c r="AZP103" s="27"/>
      <c r="AZQ103" s="27"/>
      <c r="AZR103" s="27"/>
      <c r="AZS103" s="27"/>
      <c r="AZT103" s="27"/>
      <c r="AZU103" s="27"/>
      <c r="AZV103" s="27"/>
      <c r="AZW103" s="27"/>
      <c r="AZX103" s="27"/>
      <c r="AZY103" s="27"/>
      <c r="AZZ103" s="27"/>
      <c r="BAA103" s="27"/>
      <c r="BAB103" s="27"/>
      <c r="BAC103" s="27"/>
      <c r="BAD103" s="27"/>
      <c r="BAE103" s="27"/>
      <c r="BAF103" s="27"/>
      <c r="BAG103" s="27"/>
      <c r="BAH103" s="27"/>
      <c r="BAI103" s="27"/>
      <c r="BAJ103" s="27"/>
      <c r="BAK103" s="27"/>
      <c r="BAL103" s="27"/>
      <c r="BAM103" s="27"/>
      <c r="BAN103" s="27"/>
      <c r="BAO103" s="27"/>
      <c r="BAP103" s="27"/>
      <c r="BAQ103" s="27"/>
      <c r="BAR103" s="27"/>
      <c r="BAS103" s="27"/>
      <c r="BAT103" s="27"/>
      <c r="BAU103" s="27"/>
      <c r="BAV103" s="27"/>
      <c r="BAW103" s="27"/>
      <c r="BAX103" s="27"/>
      <c r="BAY103" s="27"/>
      <c r="BAZ103" s="27"/>
      <c r="BBA103" s="27"/>
      <c r="BBB103" s="27"/>
      <c r="BBC103" s="27"/>
      <c r="BBD103" s="27"/>
      <c r="BBE103" s="27"/>
      <c r="BBF103" s="27"/>
      <c r="BBG103" s="27"/>
      <c r="BBH103" s="27"/>
      <c r="BBI103" s="27"/>
      <c r="BBJ103" s="27"/>
      <c r="BBK103" s="27"/>
      <c r="BBL103" s="27"/>
      <c r="BBM103" s="27"/>
      <c r="BBN103" s="27"/>
      <c r="BBO103" s="27"/>
      <c r="BBP103" s="27"/>
      <c r="BBQ103" s="27"/>
      <c r="BBR103" s="27"/>
      <c r="BBS103" s="27"/>
      <c r="BBT103" s="27"/>
      <c r="BBU103" s="27"/>
      <c r="BBV103" s="27"/>
      <c r="BBW103" s="27"/>
      <c r="BBX103" s="27"/>
      <c r="BBY103" s="27"/>
      <c r="BBZ103" s="27"/>
      <c r="BCA103" s="27"/>
      <c r="BCB103" s="27"/>
      <c r="BCC103" s="27"/>
      <c r="BCD103" s="27"/>
      <c r="BCE103" s="27"/>
      <c r="BCF103" s="27"/>
      <c r="BCG103" s="27"/>
      <c r="BCH103" s="27"/>
      <c r="BCI103" s="27"/>
      <c r="BCJ103" s="27"/>
      <c r="BCK103" s="27"/>
      <c r="BCL103" s="27"/>
      <c r="BCM103" s="27"/>
      <c r="BCN103" s="27"/>
      <c r="BCO103" s="27"/>
      <c r="BCP103" s="27"/>
      <c r="BCQ103" s="27"/>
      <c r="BCR103" s="27"/>
      <c r="BCS103" s="27"/>
      <c r="BCT103" s="27"/>
      <c r="BCU103" s="27"/>
      <c r="BCV103" s="27"/>
      <c r="BCW103" s="27"/>
      <c r="BCX103" s="27"/>
      <c r="BCY103" s="27"/>
      <c r="BCZ103" s="27"/>
      <c r="BDA103" s="27"/>
      <c r="BDB103" s="27"/>
      <c r="BDC103" s="27"/>
      <c r="BDD103" s="27"/>
      <c r="BDE103" s="27"/>
      <c r="BDF103" s="27"/>
      <c r="BDG103" s="27"/>
      <c r="BDH103" s="27"/>
      <c r="BDI103" s="27"/>
      <c r="BDJ103" s="27"/>
      <c r="BDK103" s="27"/>
      <c r="BDL103" s="27"/>
      <c r="BDM103" s="27"/>
      <c r="BDN103" s="27"/>
      <c r="BDO103" s="27"/>
      <c r="BDP103" s="27"/>
      <c r="BDQ103" s="27"/>
      <c r="BDR103" s="27"/>
      <c r="BDS103" s="27"/>
      <c r="BDT103" s="27"/>
      <c r="BDU103" s="27"/>
      <c r="BDV103" s="27"/>
      <c r="BDW103" s="27"/>
      <c r="BDX103" s="27"/>
      <c r="BDY103" s="27"/>
      <c r="BDZ103" s="27"/>
      <c r="BEA103" s="27"/>
      <c r="BEB103" s="27"/>
      <c r="BEC103" s="27"/>
      <c r="BED103" s="27"/>
      <c r="BEE103" s="27"/>
      <c r="BEF103" s="27"/>
      <c r="BEG103" s="27"/>
      <c r="BEH103" s="27"/>
      <c r="BEI103" s="27"/>
      <c r="BEJ103" s="27"/>
      <c r="BEK103" s="27"/>
      <c r="BEL103" s="27"/>
      <c r="BEM103" s="27"/>
      <c r="BEN103" s="27"/>
      <c r="BEO103" s="27"/>
      <c r="BEP103" s="27"/>
      <c r="BEQ103" s="27"/>
      <c r="BER103" s="27"/>
      <c r="BES103" s="27"/>
      <c r="BET103" s="27"/>
      <c r="BEU103" s="27"/>
      <c r="BEV103" s="27"/>
      <c r="BEW103" s="27"/>
      <c r="BEX103" s="27"/>
      <c r="BEY103" s="27"/>
      <c r="BEZ103" s="27"/>
      <c r="BFA103" s="27"/>
      <c r="BFB103" s="27"/>
      <c r="BFC103" s="27"/>
      <c r="BFD103" s="27"/>
      <c r="BFE103" s="27"/>
      <c r="BFF103" s="27"/>
      <c r="BFG103" s="27"/>
      <c r="BFH103" s="27"/>
      <c r="BFI103" s="27"/>
      <c r="BFJ103" s="27"/>
      <c r="BFK103" s="27"/>
      <c r="BFL103" s="27"/>
      <c r="BFM103" s="27"/>
      <c r="BFN103" s="27"/>
      <c r="BFO103" s="27"/>
      <c r="BFP103" s="27"/>
      <c r="BFQ103" s="27"/>
      <c r="BFR103" s="27"/>
      <c r="BFS103" s="27"/>
      <c r="BFT103" s="27"/>
      <c r="BFU103" s="27"/>
      <c r="BFV103" s="27"/>
      <c r="BFW103" s="27"/>
      <c r="BFX103" s="27"/>
      <c r="BFY103" s="27"/>
      <c r="BFZ103" s="27"/>
      <c r="BGA103" s="27"/>
      <c r="BGB103" s="27"/>
      <c r="BGC103" s="27"/>
      <c r="BGD103" s="27"/>
      <c r="BGE103" s="27"/>
      <c r="BGF103" s="27"/>
      <c r="BGG103" s="27"/>
      <c r="BGH103" s="27"/>
      <c r="BGI103" s="27"/>
      <c r="BGJ103" s="27"/>
      <c r="BGK103" s="27"/>
      <c r="BGL103" s="27"/>
      <c r="BGM103" s="27"/>
      <c r="BGN103" s="27"/>
      <c r="BGO103" s="27"/>
      <c r="BGP103" s="27"/>
      <c r="BGQ103" s="27"/>
      <c r="BGR103" s="27"/>
      <c r="BGS103" s="27"/>
      <c r="BGT103" s="27"/>
      <c r="BGU103" s="27"/>
      <c r="BGV103" s="27"/>
      <c r="BGW103" s="27"/>
      <c r="BGX103" s="27"/>
      <c r="BGY103" s="27"/>
      <c r="BGZ103" s="27"/>
      <c r="BHA103" s="27"/>
      <c r="BHB103" s="27"/>
      <c r="BHC103" s="27"/>
      <c r="BHD103" s="27"/>
      <c r="BHE103" s="27"/>
      <c r="BHF103" s="27"/>
      <c r="BHG103" s="27"/>
      <c r="BHH103" s="27"/>
      <c r="BHI103" s="27"/>
      <c r="BHJ103" s="27"/>
      <c r="BHK103" s="27"/>
      <c r="BHL103" s="27"/>
      <c r="BHM103" s="27"/>
      <c r="BHN103" s="27"/>
      <c r="BHO103" s="27"/>
      <c r="BHP103" s="27"/>
      <c r="BHQ103" s="27"/>
      <c r="BHR103" s="27"/>
      <c r="BHS103" s="27"/>
      <c r="BHT103" s="27"/>
      <c r="BHU103" s="27"/>
      <c r="BHV103" s="27"/>
      <c r="BHW103" s="27"/>
      <c r="BHX103" s="27"/>
      <c r="BHY103" s="27"/>
      <c r="BHZ103" s="27"/>
      <c r="BIA103" s="27"/>
      <c r="BIB103" s="27"/>
      <c r="BIC103" s="27"/>
      <c r="BID103" s="27"/>
      <c r="BIE103" s="27"/>
      <c r="BIF103" s="27"/>
      <c r="BIG103" s="27"/>
      <c r="BIH103" s="27"/>
      <c r="BII103" s="27"/>
      <c r="BIJ103" s="27"/>
      <c r="BIK103" s="27"/>
      <c r="BIL103" s="27"/>
      <c r="BIM103" s="27"/>
      <c r="BIN103" s="27"/>
      <c r="BIO103" s="27"/>
      <c r="BIP103" s="27"/>
      <c r="BIQ103" s="27"/>
      <c r="BIR103" s="27"/>
      <c r="BIS103" s="27"/>
      <c r="BIT103" s="27"/>
      <c r="BIU103" s="27"/>
      <c r="BIV103" s="27"/>
      <c r="BIW103" s="27"/>
      <c r="BIX103" s="27"/>
      <c r="BIY103" s="27"/>
      <c r="BIZ103" s="27"/>
      <c r="BJA103" s="27"/>
      <c r="BJB103" s="27"/>
      <c r="BJC103" s="27"/>
      <c r="BJD103" s="27"/>
      <c r="BJE103" s="27"/>
      <c r="BJF103" s="27"/>
      <c r="BJG103" s="27"/>
      <c r="BJH103" s="27"/>
      <c r="BJI103" s="27"/>
      <c r="BJJ103" s="27"/>
      <c r="BJK103" s="27"/>
      <c r="BJL103" s="27"/>
      <c r="BJM103" s="27"/>
      <c r="BJN103" s="27"/>
      <c r="BJO103" s="27"/>
      <c r="BJP103" s="27"/>
      <c r="BJQ103" s="27"/>
      <c r="BJR103" s="27"/>
      <c r="BJS103" s="27"/>
      <c r="BJT103" s="27"/>
      <c r="BJU103" s="27"/>
      <c r="BJV103" s="27"/>
      <c r="BJW103" s="27"/>
      <c r="BJX103" s="27"/>
      <c r="BJY103" s="27"/>
      <c r="BJZ103" s="27"/>
      <c r="BKA103" s="27"/>
      <c r="BKB103" s="27"/>
      <c r="BKC103" s="27"/>
      <c r="BKD103" s="27"/>
      <c r="BKE103" s="27"/>
      <c r="BKF103" s="27"/>
      <c r="BKG103" s="27"/>
      <c r="BKH103" s="27"/>
      <c r="BKI103" s="27"/>
      <c r="BKJ103" s="27"/>
      <c r="BKK103" s="27"/>
      <c r="BKL103" s="27"/>
      <c r="BKM103" s="27"/>
      <c r="BKN103" s="27"/>
      <c r="BKO103" s="27"/>
      <c r="BKP103" s="27"/>
      <c r="BKQ103" s="27"/>
      <c r="BKR103" s="27"/>
      <c r="BKS103" s="27"/>
      <c r="BKT103" s="27"/>
      <c r="BKU103" s="27"/>
      <c r="BKV103" s="27"/>
      <c r="BKW103" s="27"/>
      <c r="BKX103" s="27"/>
      <c r="BKY103" s="27"/>
      <c r="BKZ103" s="27"/>
      <c r="BLA103" s="27"/>
      <c r="BLB103" s="27"/>
      <c r="BLC103" s="27"/>
      <c r="BLD103" s="27"/>
      <c r="BLE103" s="27"/>
      <c r="BLF103" s="27"/>
      <c r="BLG103" s="27"/>
      <c r="BLH103" s="27"/>
      <c r="BLI103" s="27"/>
      <c r="BLJ103" s="27"/>
      <c r="BLK103" s="27"/>
      <c r="BLL103" s="27"/>
      <c r="BLM103" s="27"/>
      <c r="BLN103" s="27"/>
      <c r="BLO103" s="27"/>
      <c r="BLP103" s="27"/>
      <c r="BLQ103" s="27"/>
      <c r="BLR103" s="27"/>
      <c r="BLS103" s="27"/>
      <c r="BLT103" s="27"/>
      <c r="BLU103" s="27"/>
      <c r="BLV103" s="27"/>
      <c r="BLW103" s="27"/>
      <c r="BLX103" s="27"/>
      <c r="BLY103" s="27"/>
      <c r="BLZ103" s="27"/>
      <c r="BMA103" s="27"/>
      <c r="BMB103" s="27"/>
      <c r="BMC103" s="27"/>
      <c r="BMD103" s="27"/>
      <c r="BME103" s="27"/>
      <c r="BMF103" s="27"/>
      <c r="BMG103" s="27"/>
      <c r="BMH103" s="27"/>
      <c r="BMI103" s="27"/>
      <c r="BMJ103" s="27"/>
      <c r="BMK103" s="27"/>
      <c r="BML103" s="27"/>
      <c r="BMM103" s="27"/>
      <c r="BMN103" s="27"/>
      <c r="BMO103" s="27"/>
      <c r="BMP103" s="27"/>
      <c r="BMQ103" s="27"/>
      <c r="BMR103" s="27"/>
      <c r="BMS103" s="27"/>
      <c r="BMT103" s="27"/>
      <c r="BMU103" s="27"/>
      <c r="BMV103" s="27"/>
      <c r="BMW103" s="27"/>
      <c r="BMX103" s="27"/>
      <c r="BMY103" s="27"/>
      <c r="BMZ103" s="27"/>
      <c r="BNA103" s="27"/>
      <c r="BNB103" s="27"/>
      <c r="BNC103" s="27"/>
      <c r="BND103" s="27"/>
      <c r="BNE103" s="27"/>
      <c r="BNF103" s="27"/>
      <c r="BNG103" s="27"/>
      <c r="BNH103" s="27"/>
      <c r="BNI103" s="27"/>
      <c r="BNJ103" s="27"/>
      <c r="BNK103" s="27"/>
      <c r="BNL103" s="27"/>
      <c r="BNM103" s="27"/>
      <c r="BNN103" s="27"/>
      <c r="BNO103" s="27"/>
      <c r="BNP103" s="27"/>
      <c r="BNQ103" s="27"/>
      <c r="BNR103" s="27"/>
      <c r="BNS103" s="27"/>
      <c r="BNT103" s="27"/>
      <c r="BNU103" s="27"/>
      <c r="BNV103" s="27"/>
      <c r="BNW103" s="27"/>
      <c r="BNX103" s="27"/>
      <c r="BNY103" s="27"/>
      <c r="BNZ103" s="27"/>
      <c r="BOA103" s="27"/>
      <c r="BOB103" s="27"/>
      <c r="BOC103" s="27"/>
      <c r="BOD103" s="27"/>
      <c r="BOE103" s="27"/>
      <c r="BOF103" s="27"/>
      <c r="BOG103" s="27"/>
      <c r="BOH103" s="27"/>
      <c r="BOI103" s="27"/>
      <c r="BOJ103" s="27"/>
      <c r="BOK103" s="27"/>
      <c r="BOL103" s="27"/>
      <c r="BOM103" s="27"/>
      <c r="BON103" s="27"/>
      <c r="BOO103" s="27"/>
      <c r="BOP103" s="27"/>
      <c r="BOQ103" s="27"/>
      <c r="BOR103" s="27"/>
      <c r="BOS103" s="27"/>
      <c r="BOT103" s="27"/>
      <c r="BOU103" s="27"/>
      <c r="BOV103" s="27"/>
      <c r="BOW103" s="27"/>
      <c r="BOX103" s="27"/>
      <c r="BOY103" s="27"/>
      <c r="BOZ103" s="27"/>
      <c r="BPA103" s="27"/>
      <c r="BPB103" s="27"/>
      <c r="BPC103" s="27"/>
      <c r="BPD103" s="27"/>
      <c r="BPE103" s="27"/>
      <c r="BPF103" s="27"/>
      <c r="BPG103" s="27"/>
      <c r="BPH103" s="27"/>
      <c r="BPI103" s="27"/>
      <c r="BPJ103" s="27"/>
      <c r="BPK103" s="27"/>
      <c r="BPL103" s="27"/>
      <c r="BPM103" s="27"/>
      <c r="BPN103" s="27"/>
      <c r="BPO103" s="27"/>
      <c r="BPP103" s="27"/>
      <c r="BPQ103" s="27"/>
      <c r="BPR103" s="27"/>
      <c r="BPS103" s="27"/>
      <c r="BPT103" s="27"/>
      <c r="BPU103" s="27"/>
      <c r="BPV103" s="27"/>
      <c r="BPW103" s="27"/>
      <c r="BPX103" s="27"/>
      <c r="BPY103" s="27"/>
      <c r="BPZ103" s="27"/>
      <c r="BQA103" s="27"/>
      <c r="BQB103" s="27"/>
      <c r="BQC103" s="27"/>
      <c r="BQD103" s="27"/>
      <c r="BQE103" s="27"/>
      <c r="BQF103" s="27"/>
      <c r="BQG103" s="27"/>
      <c r="BQH103" s="27"/>
      <c r="BQI103" s="27"/>
      <c r="BQJ103" s="27"/>
      <c r="BQK103" s="27"/>
      <c r="BQL103" s="27"/>
      <c r="BQM103" s="27"/>
      <c r="BQN103" s="27"/>
      <c r="BQO103" s="27"/>
      <c r="BQP103" s="27"/>
      <c r="BQQ103" s="27"/>
      <c r="BQR103" s="27"/>
      <c r="BQS103" s="27"/>
      <c r="BQT103" s="27"/>
      <c r="BQU103" s="27"/>
      <c r="BQV103" s="27"/>
      <c r="BQW103" s="27"/>
      <c r="BQX103" s="27"/>
      <c r="BQY103" s="27"/>
      <c r="BQZ103" s="27"/>
      <c r="BRA103" s="27"/>
      <c r="BRB103" s="27"/>
      <c r="BRC103" s="27"/>
      <c r="BRD103" s="27"/>
      <c r="BRE103" s="27"/>
      <c r="BRF103" s="27"/>
      <c r="BRG103" s="27"/>
      <c r="BRH103" s="27"/>
      <c r="BRI103" s="27"/>
      <c r="BRJ103" s="27"/>
      <c r="BRK103" s="27"/>
      <c r="BRL103" s="27"/>
      <c r="BRM103" s="27"/>
      <c r="BRN103" s="27"/>
      <c r="BRO103" s="27"/>
      <c r="BRP103" s="27"/>
      <c r="BRQ103" s="27"/>
      <c r="BRR103" s="27"/>
      <c r="BRS103" s="27"/>
      <c r="BRT103" s="27"/>
      <c r="BRU103" s="27"/>
      <c r="BRV103" s="27"/>
      <c r="BRW103" s="27"/>
      <c r="BRX103" s="27"/>
      <c r="BRY103" s="27"/>
      <c r="BRZ103" s="27"/>
      <c r="BSA103" s="27"/>
      <c r="BSB103" s="27"/>
      <c r="BSC103" s="27"/>
      <c r="BSD103" s="27"/>
      <c r="BSE103" s="27"/>
      <c r="BSF103" s="27"/>
      <c r="BSG103" s="27"/>
      <c r="BSH103" s="27"/>
      <c r="BSI103" s="27"/>
      <c r="BSJ103" s="27"/>
      <c r="BSK103" s="27"/>
      <c r="BSL103" s="27"/>
      <c r="BSM103" s="27"/>
      <c r="BSN103" s="27"/>
      <c r="BSO103" s="27"/>
      <c r="BSP103" s="27"/>
      <c r="BSQ103" s="27"/>
      <c r="BSR103" s="27"/>
      <c r="BSS103" s="27"/>
      <c r="BST103" s="27"/>
      <c r="BSU103" s="27"/>
      <c r="BSV103" s="27"/>
      <c r="BSW103" s="27"/>
      <c r="BSX103" s="27"/>
      <c r="BSY103" s="27"/>
      <c r="BSZ103" s="27"/>
      <c r="BTA103" s="27"/>
      <c r="BTB103" s="27"/>
      <c r="BTC103" s="27"/>
      <c r="BTD103" s="27"/>
      <c r="BTE103" s="27"/>
      <c r="BTF103" s="27"/>
      <c r="BTG103" s="27"/>
      <c r="BTH103" s="27"/>
      <c r="BTI103" s="27"/>
      <c r="BTJ103" s="27"/>
      <c r="BTK103" s="27"/>
      <c r="BTL103" s="27"/>
      <c r="BTM103" s="27"/>
      <c r="BTN103" s="27"/>
      <c r="BTO103" s="27"/>
      <c r="BTP103" s="27"/>
      <c r="BTQ103" s="27"/>
      <c r="BTR103" s="27"/>
      <c r="BTS103" s="27"/>
      <c r="BTT103" s="27"/>
      <c r="BTU103" s="27"/>
      <c r="BTV103" s="27"/>
      <c r="BTW103" s="27"/>
      <c r="BTX103" s="27"/>
      <c r="BTY103" s="27"/>
      <c r="BTZ103" s="27"/>
      <c r="BUA103" s="27"/>
      <c r="BUB103" s="27"/>
      <c r="BUC103" s="27"/>
      <c r="BUD103" s="27"/>
      <c r="BUE103" s="27"/>
      <c r="BUF103" s="27"/>
      <c r="BUG103" s="27"/>
      <c r="BUH103" s="27"/>
      <c r="BUI103" s="27"/>
      <c r="BUJ103" s="27"/>
      <c r="BUK103" s="27"/>
      <c r="BUL103" s="27"/>
      <c r="BUM103" s="27"/>
      <c r="BUN103" s="27"/>
      <c r="BUO103" s="27"/>
      <c r="BUP103" s="27"/>
      <c r="BUQ103" s="27"/>
      <c r="BUR103" s="27"/>
      <c r="BUS103" s="27"/>
      <c r="BUT103" s="27"/>
      <c r="BUU103" s="27"/>
      <c r="BUV103" s="27"/>
      <c r="BUW103" s="27"/>
      <c r="BUX103" s="27"/>
      <c r="BUY103" s="27"/>
      <c r="BUZ103" s="27"/>
      <c r="BVA103" s="27"/>
      <c r="BVB103" s="27"/>
      <c r="BVC103" s="27"/>
      <c r="BVD103" s="27"/>
      <c r="BVE103" s="27"/>
      <c r="BVF103" s="27"/>
      <c r="BVG103" s="27"/>
      <c r="BVH103" s="27"/>
      <c r="BVI103" s="27"/>
      <c r="BVJ103" s="27"/>
      <c r="BVK103" s="27"/>
      <c r="BVL103" s="27"/>
      <c r="BVM103" s="27"/>
      <c r="BVN103" s="27"/>
      <c r="BVO103" s="27"/>
      <c r="BVP103" s="27"/>
      <c r="BVQ103" s="27"/>
      <c r="BVR103" s="27"/>
      <c r="BVS103" s="27"/>
      <c r="BVT103" s="27"/>
      <c r="BVU103" s="27"/>
      <c r="BVV103" s="27"/>
      <c r="BVW103" s="27"/>
      <c r="BVX103" s="27"/>
      <c r="BVY103" s="27"/>
      <c r="BVZ103" s="27"/>
      <c r="BWA103" s="27"/>
      <c r="BWB103" s="27"/>
      <c r="BWC103" s="27"/>
      <c r="BWD103" s="27"/>
      <c r="BWE103" s="27"/>
      <c r="BWF103" s="27"/>
      <c r="BWG103" s="27"/>
      <c r="BWH103" s="27"/>
      <c r="BWI103" s="27"/>
      <c r="BWJ103" s="27"/>
      <c r="BWK103" s="27"/>
      <c r="BWL103" s="27"/>
      <c r="BWM103" s="27"/>
      <c r="BWN103" s="27"/>
      <c r="BWO103" s="27"/>
      <c r="BWP103" s="27"/>
      <c r="BWQ103" s="27"/>
      <c r="BWR103" s="27"/>
      <c r="BWS103" s="27"/>
      <c r="BWT103" s="27"/>
      <c r="BWU103" s="27"/>
      <c r="BWV103" s="27"/>
      <c r="BWW103" s="27"/>
      <c r="BWX103" s="27"/>
      <c r="BWY103" s="27"/>
      <c r="BWZ103" s="27"/>
      <c r="BXA103" s="27"/>
      <c r="BXB103" s="27"/>
      <c r="BXC103" s="27"/>
      <c r="BXD103" s="27"/>
      <c r="BXE103" s="27"/>
      <c r="BXF103" s="27"/>
      <c r="BXG103" s="27"/>
      <c r="BXH103" s="27"/>
      <c r="BXI103" s="27"/>
      <c r="BXJ103" s="27"/>
      <c r="BXK103" s="27"/>
      <c r="BXL103" s="27"/>
      <c r="BXM103" s="27"/>
      <c r="BXN103" s="27"/>
      <c r="BXO103" s="27"/>
      <c r="BXP103" s="27"/>
      <c r="BXQ103" s="27"/>
      <c r="BXR103" s="27"/>
      <c r="BXS103" s="27"/>
      <c r="BXT103" s="27"/>
      <c r="BXU103" s="27"/>
      <c r="BXV103" s="27"/>
      <c r="BXW103" s="27"/>
      <c r="BXX103" s="27"/>
      <c r="BXY103" s="27"/>
      <c r="BXZ103" s="27"/>
      <c r="BYA103" s="27"/>
      <c r="BYB103" s="27"/>
      <c r="BYC103" s="27"/>
      <c r="BYD103" s="27"/>
      <c r="BYE103" s="27"/>
      <c r="BYF103" s="27"/>
      <c r="BYG103" s="27"/>
      <c r="BYH103" s="27"/>
      <c r="BYI103" s="27"/>
      <c r="BYJ103" s="27"/>
      <c r="BYK103" s="27"/>
      <c r="BYL103" s="27"/>
      <c r="BYM103" s="27"/>
      <c r="BYN103" s="27"/>
      <c r="BYO103" s="27"/>
      <c r="BYP103" s="27"/>
      <c r="BYQ103" s="27"/>
      <c r="BYR103" s="27"/>
      <c r="BYS103" s="27"/>
      <c r="BYT103" s="27"/>
      <c r="BYU103" s="27"/>
      <c r="BYV103" s="27"/>
      <c r="BYW103" s="27"/>
      <c r="BYX103" s="27"/>
      <c r="BYY103" s="27"/>
      <c r="BYZ103" s="27"/>
      <c r="BZA103" s="27"/>
      <c r="BZB103" s="27"/>
      <c r="BZC103" s="27"/>
      <c r="BZD103" s="27"/>
      <c r="BZE103" s="27"/>
      <c r="BZF103" s="27"/>
      <c r="BZG103" s="27"/>
      <c r="BZH103" s="27"/>
      <c r="BZI103" s="27"/>
      <c r="BZJ103" s="27"/>
      <c r="BZK103" s="27"/>
      <c r="BZL103" s="27"/>
      <c r="BZM103" s="27"/>
      <c r="BZN103" s="27"/>
      <c r="BZO103" s="27"/>
      <c r="BZP103" s="27"/>
      <c r="BZQ103" s="27"/>
      <c r="BZR103" s="27"/>
      <c r="BZS103" s="27"/>
      <c r="BZT103" s="27"/>
      <c r="BZU103" s="27"/>
      <c r="BZV103" s="27"/>
      <c r="BZW103" s="27"/>
      <c r="BZX103" s="27"/>
      <c r="BZY103" s="27"/>
      <c r="BZZ103" s="27"/>
      <c r="CAA103" s="27"/>
      <c r="CAB103" s="27"/>
      <c r="CAC103" s="27"/>
      <c r="CAD103" s="27"/>
      <c r="CAE103" s="27"/>
      <c r="CAF103" s="27"/>
      <c r="CAG103" s="27"/>
      <c r="CAH103" s="27"/>
      <c r="CAI103" s="27"/>
      <c r="CAJ103" s="27"/>
      <c r="CAK103" s="27"/>
      <c r="CAL103" s="27"/>
      <c r="CAM103" s="27"/>
      <c r="CAN103" s="27"/>
      <c r="CAO103" s="27"/>
      <c r="CAP103" s="27"/>
      <c r="CAQ103" s="27"/>
      <c r="CAR103" s="27"/>
      <c r="CAS103" s="27"/>
      <c r="CAT103" s="27"/>
      <c r="CAU103" s="27"/>
      <c r="CAV103" s="27"/>
      <c r="CAW103" s="27"/>
      <c r="CAX103" s="27"/>
      <c r="CAY103" s="27"/>
      <c r="CAZ103" s="27"/>
      <c r="CBA103" s="27"/>
      <c r="CBB103" s="27"/>
      <c r="CBC103" s="27"/>
      <c r="CBD103" s="27"/>
      <c r="CBE103" s="27"/>
      <c r="CBF103" s="27"/>
      <c r="CBG103" s="27"/>
      <c r="CBH103" s="27"/>
      <c r="CBI103" s="27"/>
      <c r="CBJ103" s="27"/>
      <c r="CBK103" s="27"/>
      <c r="CBL103" s="27"/>
      <c r="CBM103" s="27"/>
      <c r="CBN103" s="27"/>
      <c r="CBO103" s="27"/>
      <c r="CBP103" s="27"/>
      <c r="CBQ103" s="27"/>
      <c r="CBR103" s="27"/>
      <c r="CBS103" s="27"/>
      <c r="CBT103" s="27"/>
      <c r="CBU103" s="27"/>
      <c r="CBV103" s="27"/>
      <c r="CBW103" s="27"/>
      <c r="CBX103" s="27"/>
      <c r="CBY103" s="27"/>
      <c r="CBZ103" s="27"/>
      <c r="CCA103" s="27"/>
      <c r="CCB103" s="27"/>
      <c r="CCC103" s="27"/>
      <c r="CCD103" s="27"/>
      <c r="CCE103" s="27"/>
      <c r="CCF103" s="27"/>
      <c r="CCG103" s="27"/>
      <c r="CCH103" s="27"/>
      <c r="CCI103" s="27"/>
      <c r="CCJ103" s="27"/>
      <c r="CCK103" s="27"/>
      <c r="CCL103" s="27"/>
      <c r="CCM103" s="27"/>
      <c r="CCN103" s="27"/>
      <c r="CCO103" s="27"/>
      <c r="CCP103" s="27"/>
      <c r="CCQ103" s="27"/>
      <c r="CCR103" s="27"/>
      <c r="CCS103" s="27"/>
      <c r="CCT103" s="27"/>
      <c r="CCU103" s="27"/>
      <c r="CCV103" s="27"/>
      <c r="CCW103" s="27"/>
      <c r="CCX103" s="27"/>
      <c r="CCY103" s="27"/>
      <c r="CCZ103" s="27"/>
      <c r="CDA103" s="27"/>
      <c r="CDB103" s="27"/>
      <c r="CDC103" s="27"/>
      <c r="CDD103" s="27"/>
      <c r="CDE103" s="27"/>
      <c r="CDF103" s="27"/>
      <c r="CDG103" s="27"/>
      <c r="CDH103" s="27"/>
      <c r="CDI103" s="27"/>
      <c r="CDJ103" s="27"/>
      <c r="CDK103" s="27"/>
      <c r="CDL103" s="27"/>
      <c r="CDM103" s="27"/>
      <c r="CDN103" s="27"/>
      <c r="CDO103" s="27"/>
      <c r="CDP103" s="27"/>
      <c r="CDQ103" s="27"/>
      <c r="CDR103" s="27"/>
      <c r="CDS103" s="27"/>
      <c r="CDT103" s="27"/>
      <c r="CDU103" s="27"/>
      <c r="CDV103" s="27"/>
      <c r="CDW103" s="27"/>
      <c r="CDX103" s="27"/>
      <c r="CDY103" s="27"/>
      <c r="CDZ103" s="27"/>
      <c r="CEA103" s="27"/>
      <c r="CEB103" s="27"/>
      <c r="CEC103" s="27"/>
      <c r="CED103" s="27"/>
      <c r="CEE103" s="27"/>
      <c r="CEF103" s="27"/>
      <c r="CEG103" s="27"/>
      <c r="CEH103" s="27"/>
      <c r="CEI103" s="27"/>
      <c r="CEJ103" s="27"/>
      <c r="CEK103" s="27"/>
      <c r="CEL103" s="27"/>
      <c r="CEM103" s="27"/>
      <c r="CEN103" s="27"/>
      <c r="CEO103" s="27"/>
      <c r="CEP103" s="27"/>
      <c r="CEQ103" s="27"/>
      <c r="CER103" s="27"/>
      <c r="CES103" s="27"/>
      <c r="CET103" s="27"/>
      <c r="CEU103" s="27"/>
      <c r="CEV103" s="27"/>
      <c r="CEW103" s="27"/>
      <c r="CEX103" s="27"/>
      <c r="CEY103" s="27"/>
      <c r="CEZ103" s="27"/>
      <c r="CFA103" s="27"/>
      <c r="CFB103" s="27"/>
      <c r="CFC103" s="27"/>
      <c r="CFD103" s="27"/>
      <c r="CFE103" s="27"/>
      <c r="CFF103" s="27"/>
      <c r="CFG103" s="27"/>
      <c r="CFH103" s="27"/>
      <c r="CFI103" s="27"/>
      <c r="CFJ103" s="27"/>
      <c r="CFK103" s="27"/>
      <c r="CFL103" s="27"/>
      <c r="CFM103" s="27"/>
      <c r="CFN103" s="27"/>
      <c r="CFO103" s="27"/>
      <c r="CFP103" s="27"/>
      <c r="CFQ103" s="27"/>
      <c r="CFR103" s="27"/>
      <c r="CFS103" s="27"/>
      <c r="CFT103" s="27"/>
      <c r="CFU103" s="27"/>
      <c r="CFV103" s="27"/>
      <c r="CFW103" s="27"/>
      <c r="CFX103" s="27"/>
      <c r="CFY103" s="27"/>
      <c r="CFZ103" s="27"/>
      <c r="CGA103" s="27"/>
      <c r="CGB103" s="27"/>
      <c r="CGC103" s="27"/>
      <c r="CGD103" s="27"/>
      <c r="CGE103" s="27"/>
      <c r="CGF103" s="27"/>
      <c r="CGG103" s="27"/>
      <c r="CGH103" s="27"/>
      <c r="CGI103" s="27"/>
      <c r="CGJ103" s="27"/>
      <c r="CGK103" s="27"/>
      <c r="CGL103" s="27"/>
      <c r="CGM103" s="27"/>
      <c r="CGN103" s="27"/>
      <c r="CGO103" s="27"/>
      <c r="CGP103" s="27"/>
      <c r="CGQ103" s="27"/>
      <c r="CGR103" s="27"/>
      <c r="CGS103" s="27"/>
      <c r="CGT103" s="27"/>
      <c r="CGU103" s="27"/>
      <c r="CGV103" s="27"/>
      <c r="CGW103" s="27"/>
      <c r="CGX103" s="27"/>
      <c r="CGY103" s="27"/>
      <c r="CGZ103" s="27"/>
      <c r="CHA103" s="27"/>
      <c r="CHB103" s="27"/>
      <c r="CHC103" s="27"/>
      <c r="CHD103" s="27"/>
      <c r="CHE103" s="27"/>
      <c r="CHF103" s="27"/>
      <c r="CHG103" s="27"/>
      <c r="CHH103" s="27"/>
      <c r="CHI103" s="27"/>
      <c r="CHJ103" s="27"/>
      <c r="CHK103" s="27"/>
      <c r="CHL103" s="27"/>
      <c r="CHM103" s="27"/>
      <c r="CHN103" s="27"/>
      <c r="CHO103" s="27"/>
      <c r="CHP103" s="27"/>
      <c r="CHQ103" s="27"/>
      <c r="CHR103" s="27"/>
      <c r="CHS103" s="27"/>
      <c r="CHT103" s="27"/>
      <c r="CHU103" s="27"/>
      <c r="CHV103" s="27"/>
      <c r="CHW103" s="27"/>
      <c r="CHX103" s="27"/>
      <c r="CHY103" s="27"/>
      <c r="CHZ103" s="27"/>
      <c r="CIA103" s="27"/>
      <c r="CIB103" s="27"/>
      <c r="CIC103" s="27"/>
      <c r="CID103" s="27"/>
      <c r="CIE103" s="27"/>
      <c r="CIF103" s="27"/>
      <c r="CIG103" s="27"/>
      <c r="CIH103" s="27"/>
      <c r="CII103" s="27"/>
      <c r="CIJ103" s="27"/>
      <c r="CIK103" s="27"/>
      <c r="CIL103" s="27"/>
      <c r="CIM103" s="27"/>
      <c r="CIN103" s="27"/>
      <c r="CIO103" s="27"/>
      <c r="CIP103" s="27"/>
      <c r="CIQ103" s="27"/>
      <c r="CIR103" s="27"/>
      <c r="CIS103" s="27"/>
      <c r="CIT103" s="27"/>
      <c r="CIU103" s="27"/>
      <c r="CIV103" s="27"/>
      <c r="CIW103" s="27"/>
      <c r="CIX103" s="27"/>
      <c r="CIY103" s="27"/>
      <c r="CIZ103" s="27"/>
      <c r="CJA103" s="27"/>
      <c r="CJB103" s="27"/>
      <c r="CJC103" s="27"/>
      <c r="CJD103" s="27"/>
      <c r="CJE103" s="27"/>
      <c r="CJF103" s="27"/>
      <c r="CJG103" s="27"/>
      <c r="CJH103" s="27"/>
      <c r="CJI103" s="27"/>
      <c r="CJJ103" s="27"/>
      <c r="CJK103" s="27"/>
      <c r="CJL103" s="27"/>
      <c r="CJM103" s="27"/>
      <c r="CJN103" s="27"/>
      <c r="CJO103" s="27"/>
      <c r="CJP103" s="27"/>
      <c r="CJQ103" s="27"/>
      <c r="CJR103" s="27"/>
      <c r="CJS103" s="27"/>
      <c r="CJT103" s="27"/>
      <c r="CJU103" s="27"/>
      <c r="CJV103" s="27"/>
      <c r="CJW103" s="27"/>
      <c r="CJX103" s="27"/>
      <c r="CJY103" s="27"/>
      <c r="CJZ103" s="27"/>
      <c r="CKA103" s="27"/>
      <c r="CKB103" s="27"/>
      <c r="CKC103" s="27"/>
      <c r="CKD103" s="27"/>
      <c r="CKE103" s="27"/>
      <c r="CKF103" s="27"/>
      <c r="CKG103" s="27"/>
      <c r="CKH103" s="27"/>
      <c r="CKI103" s="27"/>
      <c r="CKJ103" s="27"/>
      <c r="CKK103" s="27"/>
      <c r="CKL103" s="27"/>
      <c r="CKM103" s="27"/>
      <c r="CKN103" s="27"/>
      <c r="CKO103" s="27"/>
      <c r="CKP103" s="27"/>
      <c r="CKQ103" s="27"/>
      <c r="CKR103" s="27"/>
      <c r="CKS103" s="27"/>
      <c r="CKT103" s="27"/>
      <c r="CKU103" s="27"/>
      <c r="CKV103" s="27"/>
      <c r="CKW103" s="27"/>
      <c r="CKX103" s="27"/>
      <c r="CKY103" s="27"/>
      <c r="CKZ103" s="27"/>
      <c r="CLA103" s="27"/>
      <c r="CLB103" s="27"/>
      <c r="CLC103" s="27"/>
      <c r="CLD103" s="27"/>
      <c r="CLE103" s="27"/>
      <c r="CLF103" s="27"/>
      <c r="CLG103" s="27"/>
      <c r="CLH103" s="27"/>
      <c r="CLI103" s="27"/>
      <c r="CLJ103" s="27"/>
      <c r="CLK103" s="27"/>
      <c r="CLL103" s="27"/>
      <c r="CLM103" s="27"/>
      <c r="CLN103" s="27"/>
      <c r="CLO103" s="27"/>
      <c r="CLP103" s="27"/>
      <c r="CLQ103" s="27"/>
      <c r="CLR103" s="27"/>
      <c r="CLS103" s="27"/>
      <c r="CLT103" s="27"/>
      <c r="CLU103" s="27"/>
      <c r="CLV103" s="27"/>
      <c r="CLW103" s="27"/>
      <c r="CLX103" s="27"/>
      <c r="CLY103" s="27"/>
      <c r="CLZ103" s="27"/>
      <c r="CMA103" s="27"/>
      <c r="CMB103" s="27"/>
      <c r="CMC103" s="27"/>
      <c r="CMD103" s="27"/>
      <c r="CME103" s="27"/>
      <c r="CMF103" s="27"/>
      <c r="CMG103" s="27"/>
      <c r="CMH103" s="27"/>
      <c r="CMI103" s="27"/>
      <c r="CMJ103" s="27"/>
      <c r="CMK103" s="27"/>
      <c r="CML103" s="27"/>
      <c r="CMM103" s="27"/>
      <c r="CMN103" s="27"/>
      <c r="CMO103" s="27"/>
      <c r="CMP103" s="27"/>
      <c r="CMQ103" s="27"/>
      <c r="CMR103" s="27"/>
      <c r="CMS103" s="27"/>
      <c r="CMT103" s="27"/>
      <c r="CMU103" s="27"/>
      <c r="CMV103" s="27"/>
      <c r="CMW103" s="27"/>
      <c r="CMX103" s="27"/>
      <c r="CMY103" s="27"/>
      <c r="CMZ103" s="27"/>
      <c r="CNA103" s="27"/>
      <c r="CNB103" s="27"/>
      <c r="CNC103" s="27"/>
      <c r="CND103" s="27"/>
      <c r="CNE103" s="27"/>
      <c r="CNF103" s="27"/>
      <c r="CNG103" s="27"/>
      <c r="CNH103" s="27"/>
      <c r="CNI103" s="27"/>
      <c r="CNJ103" s="27"/>
      <c r="CNK103" s="27"/>
      <c r="CNL103" s="27"/>
      <c r="CNM103" s="27"/>
      <c r="CNN103" s="27"/>
      <c r="CNO103" s="27"/>
      <c r="CNP103" s="27"/>
      <c r="CNQ103" s="27"/>
      <c r="CNR103" s="27"/>
      <c r="CNS103" s="27"/>
      <c r="CNT103" s="27"/>
      <c r="CNU103" s="27"/>
      <c r="CNV103" s="27"/>
      <c r="CNW103" s="27"/>
      <c r="CNX103" s="27"/>
      <c r="CNY103" s="27"/>
      <c r="CNZ103" s="27"/>
      <c r="COA103" s="27"/>
      <c r="COB103" s="27"/>
      <c r="COC103" s="27"/>
      <c r="COD103" s="27"/>
      <c r="COE103" s="27"/>
      <c r="COF103" s="27"/>
      <c r="COG103" s="27"/>
      <c r="COH103" s="27"/>
      <c r="COI103" s="27"/>
      <c r="COJ103" s="27"/>
      <c r="COK103" s="27"/>
      <c r="COL103" s="27"/>
      <c r="COM103" s="27"/>
      <c r="CON103" s="27"/>
      <c r="COO103" s="27"/>
      <c r="COP103" s="27"/>
      <c r="COQ103" s="27"/>
      <c r="COR103" s="27"/>
      <c r="COS103" s="27"/>
      <c r="COT103" s="27"/>
      <c r="COU103" s="27"/>
      <c r="COV103" s="27"/>
      <c r="COW103" s="27"/>
      <c r="COX103" s="27"/>
      <c r="COY103" s="27"/>
      <c r="COZ103" s="27"/>
      <c r="CPA103" s="27"/>
      <c r="CPB103" s="27"/>
      <c r="CPC103" s="27"/>
      <c r="CPD103" s="27"/>
      <c r="CPE103" s="27"/>
      <c r="CPF103" s="27"/>
      <c r="CPG103" s="27"/>
      <c r="CPH103" s="27"/>
      <c r="CPI103" s="27"/>
      <c r="CPJ103" s="27"/>
      <c r="CPK103" s="27"/>
      <c r="CPL103" s="27"/>
      <c r="CPM103" s="27"/>
      <c r="CPN103" s="27"/>
      <c r="CPO103" s="27"/>
      <c r="CPP103" s="27"/>
      <c r="CPQ103" s="27"/>
      <c r="CPR103" s="27"/>
      <c r="CPS103" s="27"/>
      <c r="CPT103" s="27"/>
      <c r="CPU103" s="27"/>
      <c r="CPV103" s="27"/>
      <c r="CPW103" s="27"/>
      <c r="CPX103" s="27"/>
      <c r="CPY103" s="27"/>
      <c r="CPZ103" s="27"/>
      <c r="CQA103" s="27"/>
      <c r="CQB103" s="27"/>
      <c r="CQC103" s="27"/>
      <c r="CQD103" s="27"/>
      <c r="CQE103" s="27"/>
      <c r="CQF103" s="27"/>
      <c r="CQG103" s="27"/>
      <c r="CQH103" s="27"/>
      <c r="CQI103" s="27"/>
      <c r="CQJ103" s="27"/>
      <c r="CQK103" s="27"/>
      <c r="CQL103" s="27"/>
      <c r="CQM103" s="27"/>
      <c r="CQN103" s="27"/>
      <c r="CQO103" s="27"/>
      <c r="CQP103" s="27"/>
      <c r="CQQ103" s="27"/>
      <c r="CQR103" s="27"/>
      <c r="CQS103" s="27"/>
      <c r="CQT103" s="27"/>
      <c r="CQU103" s="27"/>
      <c r="CQV103" s="27"/>
      <c r="CQW103" s="27"/>
      <c r="CQX103" s="27"/>
      <c r="CQY103" s="27"/>
      <c r="CQZ103" s="27"/>
      <c r="CRA103" s="27"/>
      <c r="CRB103" s="27"/>
      <c r="CRC103" s="27"/>
      <c r="CRD103" s="27"/>
      <c r="CRE103" s="27"/>
      <c r="CRF103" s="27"/>
      <c r="CRG103" s="27"/>
      <c r="CRH103" s="27"/>
      <c r="CRI103" s="27"/>
      <c r="CRJ103" s="27"/>
      <c r="CRK103" s="27"/>
      <c r="CRL103" s="27"/>
      <c r="CRM103" s="27"/>
      <c r="CRN103" s="27"/>
      <c r="CRO103" s="27"/>
      <c r="CRP103" s="27"/>
      <c r="CRQ103" s="27"/>
      <c r="CRR103" s="27"/>
      <c r="CRS103" s="27"/>
      <c r="CRT103" s="27"/>
      <c r="CRU103" s="27"/>
      <c r="CRV103" s="27"/>
      <c r="CRW103" s="27"/>
      <c r="CRX103" s="27"/>
      <c r="CRY103" s="27"/>
      <c r="CRZ103" s="27"/>
      <c r="CSA103" s="27"/>
      <c r="CSB103" s="27"/>
      <c r="CSC103" s="27"/>
      <c r="CSD103" s="27"/>
      <c r="CSE103" s="27"/>
      <c r="CSF103" s="27"/>
      <c r="CSG103" s="27"/>
      <c r="CSH103" s="27"/>
      <c r="CSI103" s="27"/>
      <c r="CSJ103" s="27"/>
      <c r="CSK103" s="27"/>
      <c r="CSL103" s="27"/>
      <c r="CSM103" s="27"/>
      <c r="CSN103" s="27"/>
      <c r="CSO103" s="27"/>
      <c r="CSP103" s="27"/>
      <c r="CSQ103" s="27"/>
      <c r="CSR103" s="27"/>
      <c r="CSS103" s="27"/>
      <c r="CST103" s="27"/>
      <c r="CSU103" s="27"/>
      <c r="CSV103" s="27"/>
      <c r="CSW103" s="27"/>
      <c r="CSX103" s="27"/>
      <c r="CSY103" s="27"/>
      <c r="CSZ103" s="27"/>
      <c r="CTA103" s="27"/>
      <c r="CTB103" s="27"/>
      <c r="CTC103" s="27"/>
      <c r="CTD103" s="27"/>
      <c r="CTE103" s="27"/>
      <c r="CTF103" s="27"/>
      <c r="CTG103" s="27"/>
      <c r="CTH103" s="27"/>
      <c r="CTI103" s="27"/>
      <c r="CTJ103" s="27"/>
      <c r="CTK103" s="27"/>
      <c r="CTL103" s="27"/>
      <c r="CTM103" s="27"/>
      <c r="CTN103" s="27"/>
      <c r="CTO103" s="27"/>
      <c r="CTP103" s="27"/>
      <c r="CTQ103" s="27"/>
      <c r="CTR103" s="27"/>
      <c r="CTS103" s="27"/>
      <c r="CTT103" s="27"/>
      <c r="CTU103" s="27"/>
      <c r="CTV103" s="27"/>
      <c r="CTW103" s="27"/>
      <c r="CTX103" s="27"/>
      <c r="CTY103" s="27"/>
      <c r="CTZ103" s="27"/>
      <c r="CUA103" s="27"/>
      <c r="CUB103" s="27"/>
      <c r="CUC103" s="27"/>
      <c r="CUD103" s="27"/>
      <c r="CUE103" s="27"/>
      <c r="CUF103" s="27"/>
      <c r="CUG103" s="27"/>
      <c r="CUH103" s="27"/>
      <c r="CUI103" s="27"/>
      <c r="CUJ103" s="27"/>
      <c r="CUK103" s="27"/>
      <c r="CUL103" s="27"/>
      <c r="CUM103" s="27"/>
      <c r="CUN103" s="27"/>
      <c r="CUO103" s="27"/>
      <c r="CUP103" s="27"/>
      <c r="CUQ103" s="27"/>
      <c r="CUR103" s="27"/>
      <c r="CUS103" s="27"/>
      <c r="CUT103" s="27"/>
      <c r="CUU103" s="27"/>
      <c r="CUV103" s="27"/>
      <c r="CUW103" s="27"/>
      <c r="CUX103" s="27"/>
      <c r="CUY103" s="27"/>
      <c r="CUZ103" s="27"/>
      <c r="CVA103" s="27"/>
      <c r="CVB103" s="27"/>
      <c r="CVC103" s="27"/>
      <c r="CVD103" s="27"/>
      <c r="CVE103" s="27"/>
      <c r="CVF103" s="27"/>
      <c r="CVG103" s="27"/>
      <c r="CVH103" s="27"/>
      <c r="CVI103" s="27"/>
      <c r="CVJ103" s="27"/>
      <c r="CVK103" s="27"/>
      <c r="CVL103" s="27"/>
      <c r="CVM103" s="27"/>
      <c r="CVN103" s="27"/>
      <c r="CVO103" s="27"/>
      <c r="CVP103" s="27"/>
      <c r="CVQ103" s="27"/>
      <c r="CVR103" s="27"/>
      <c r="CVS103" s="27"/>
      <c r="CVT103" s="27"/>
      <c r="CVU103" s="27"/>
      <c r="CVV103" s="27"/>
      <c r="CVW103" s="27"/>
      <c r="CVX103" s="27"/>
      <c r="CVY103" s="27"/>
      <c r="CVZ103" s="27"/>
      <c r="CWA103" s="27"/>
      <c r="CWB103" s="27"/>
      <c r="CWC103" s="27"/>
      <c r="CWD103" s="27"/>
      <c r="CWE103" s="27"/>
      <c r="CWF103" s="27"/>
      <c r="CWG103" s="27"/>
      <c r="CWH103" s="27"/>
      <c r="CWI103" s="27"/>
      <c r="CWJ103" s="27"/>
      <c r="CWK103" s="27"/>
      <c r="CWL103" s="27"/>
      <c r="CWM103" s="27"/>
      <c r="CWN103" s="27"/>
      <c r="CWO103" s="27"/>
      <c r="CWP103" s="27"/>
      <c r="CWQ103" s="27"/>
      <c r="CWR103" s="27"/>
      <c r="CWS103" s="27"/>
      <c r="CWT103" s="27"/>
      <c r="CWU103" s="27"/>
      <c r="CWV103" s="27"/>
      <c r="CWW103" s="27"/>
      <c r="CWX103" s="27"/>
      <c r="CWY103" s="27"/>
      <c r="CWZ103" s="27"/>
      <c r="CXA103" s="27"/>
      <c r="CXB103" s="27"/>
      <c r="CXC103" s="27"/>
      <c r="CXD103" s="27"/>
      <c r="CXE103" s="27"/>
      <c r="CXF103" s="27"/>
      <c r="CXG103" s="27"/>
      <c r="CXH103" s="27"/>
      <c r="CXI103" s="27"/>
      <c r="CXJ103" s="27"/>
      <c r="CXK103" s="27"/>
      <c r="CXL103" s="27"/>
      <c r="CXM103" s="27"/>
      <c r="CXN103" s="27"/>
      <c r="CXO103" s="27"/>
      <c r="CXP103" s="27"/>
      <c r="CXQ103" s="27"/>
      <c r="CXR103" s="27"/>
      <c r="CXS103" s="27"/>
      <c r="CXT103" s="27"/>
      <c r="CXU103" s="27"/>
      <c r="CXV103" s="27"/>
      <c r="CXW103" s="27"/>
      <c r="CXX103" s="27"/>
      <c r="CXY103" s="27"/>
      <c r="CXZ103" s="27"/>
      <c r="CYA103" s="27"/>
      <c r="CYB103" s="27"/>
      <c r="CYC103" s="27"/>
      <c r="CYD103" s="27"/>
      <c r="CYE103" s="27"/>
      <c r="CYF103" s="27"/>
      <c r="CYG103" s="27"/>
      <c r="CYH103" s="27"/>
      <c r="CYI103" s="27"/>
      <c r="CYJ103" s="27"/>
      <c r="CYK103" s="27"/>
      <c r="CYL103" s="27"/>
      <c r="CYM103" s="27"/>
      <c r="CYN103" s="27"/>
      <c r="CYO103" s="27"/>
      <c r="CYP103" s="27"/>
      <c r="CYQ103" s="27"/>
      <c r="CYR103" s="27"/>
      <c r="CYS103" s="27"/>
      <c r="CYT103" s="27"/>
      <c r="CYU103" s="27"/>
      <c r="CYV103" s="27"/>
      <c r="CYW103" s="27"/>
      <c r="CYX103" s="27"/>
      <c r="CYY103" s="27"/>
      <c r="CYZ103" s="27"/>
      <c r="CZA103" s="27"/>
      <c r="CZB103" s="27"/>
      <c r="CZC103" s="27"/>
      <c r="CZD103" s="27"/>
      <c r="CZE103" s="27"/>
      <c r="CZF103" s="27"/>
      <c r="CZG103" s="27"/>
      <c r="CZH103" s="27"/>
      <c r="CZI103" s="27"/>
      <c r="CZJ103" s="27"/>
      <c r="CZK103" s="27"/>
      <c r="CZL103" s="27"/>
      <c r="CZM103" s="27"/>
      <c r="CZN103" s="27"/>
      <c r="CZO103" s="27"/>
      <c r="CZP103" s="27"/>
      <c r="CZQ103" s="27"/>
      <c r="CZR103" s="27"/>
      <c r="CZS103" s="27"/>
      <c r="CZT103" s="27"/>
      <c r="CZU103" s="27"/>
      <c r="CZV103" s="27"/>
      <c r="CZW103" s="27"/>
      <c r="CZX103" s="27"/>
      <c r="CZY103" s="27"/>
      <c r="CZZ103" s="27"/>
      <c r="DAA103" s="27"/>
      <c r="DAB103" s="27"/>
      <c r="DAC103" s="27"/>
      <c r="DAD103" s="27"/>
      <c r="DAE103" s="27"/>
      <c r="DAF103" s="27"/>
      <c r="DAG103" s="27"/>
      <c r="DAH103" s="27"/>
      <c r="DAI103" s="27"/>
      <c r="DAJ103" s="27"/>
      <c r="DAK103" s="27"/>
      <c r="DAL103" s="27"/>
      <c r="DAM103" s="27"/>
      <c r="DAN103" s="27"/>
      <c r="DAO103" s="27"/>
      <c r="DAP103" s="27"/>
      <c r="DAQ103" s="27"/>
      <c r="DAR103" s="27"/>
      <c r="DAS103" s="27"/>
      <c r="DAT103" s="27"/>
      <c r="DAU103" s="27"/>
      <c r="DAV103" s="27"/>
      <c r="DAW103" s="27"/>
      <c r="DAX103" s="27"/>
      <c r="DAY103" s="27"/>
      <c r="DAZ103" s="27"/>
      <c r="DBA103" s="27"/>
      <c r="DBB103" s="27"/>
      <c r="DBC103" s="27"/>
      <c r="DBD103" s="27"/>
      <c r="DBE103" s="27"/>
      <c r="DBF103" s="27"/>
      <c r="DBG103" s="27"/>
      <c r="DBH103" s="27"/>
      <c r="DBI103" s="27"/>
      <c r="DBJ103" s="27"/>
      <c r="DBK103" s="27"/>
      <c r="DBL103" s="27"/>
      <c r="DBM103" s="27"/>
      <c r="DBN103" s="27"/>
      <c r="DBO103" s="27"/>
      <c r="DBP103" s="27"/>
      <c r="DBQ103" s="27"/>
      <c r="DBR103" s="27"/>
      <c r="DBS103" s="27"/>
      <c r="DBT103" s="27"/>
      <c r="DBU103" s="27"/>
      <c r="DBV103" s="27"/>
      <c r="DBW103" s="27"/>
      <c r="DBX103" s="27"/>
      <c r="DBY103" s="27"/>
      <c r="DBZ103" s="27"/>
      <c r="DCA103" s="27"/>
      <c r="DCB103" s="27"/>
      <c r="DCC103" s="27"/>
      <c r="DCD103" s="27"/>
      <c r="DCE103" s="27"/>
      <c r="DCF103" s="27"/>
      <c r="DCG103" s="27"/>
      <c r="DCH103" s="27"/>
      <c r="DCI103" s="27"/>
      <c r="DCJ103" s="27"/>
      <c r="DCK103" s="27"/>
      <c r="DCL103" s="27"/>
      <c r="DCM103" s="27"/>
      <c r="DCN103" s="27"/>
      <c r="DCO103" s="27"/>
      <c r="DCP103" s="27"/>
      <c r="DCQ103" s="27"/>
      <c r="DCR103" s="27"/>
      <c r="DCS103" s="27"/>
      <c r="DCT103" s="27"/>
      <c r="DCU103" s="27"/>
      <c r="DCV103" s="27"/>
      <c r="DCW103" s="27"/>
      <c r="DCX103" s="27"/>
      <c r="DCY103" s="27"/>
      <c r="DCZ103" s="27"/>
      <c r="DDA103" s="27"/>
      <c r="DDB103" s="27"/>
      <c r="DDC103" s="27"/>
      <c r="DDD103" s="27"/>
      <c r="DDE103" s="27"/>
      <c r="DDF103" s="27"/>
      <c r="DDG103" s="27"/>
      <c r="DDH103" s="27"/>
      <c r="DDI103" s="27"/>
      <c r="DDJ103" s="27"/>
      <c r="DDK103" s="27"/>
      <c r="DDL103" s="27"/>
      <c r="DDM103" s="27"/>
      <c r="DDN103" s="27"/>
      <c r="DDO103" s="27"/>
      <c r="DDP103" s="27"/>
      <c r="DDQ103" s="27"/>
      <c r="DDR103" s="27"/>
      <c r="DDS103" s="27"/>
      <c r="DDT103" s="27"/>
      <c r="DDU103" s="27"/>
      <c r="DDV103" s="27"/>
      <c r="DDW103" s="27"/>
      <c r="DDX103" s="27"/>
      <c r="DDY103" s="27"/>
      <c r="DDZ103" s="27"/>
      <c r="DEA103" s="27"/>
      <c r="DEB103" s="27"/>
      <c r="DEC103" s="27"/>
      <c r="DED103" s="27"/>
      <c r="DEE103" s="27"/>
      <c r="DEF103" s="27"/>
      <c r="DEG103" s="27"/>
      <c r="DEH103" s="27"/>
      <c r="DEI103" s="27"/>
      <c r="DEJ103" s="27"/>
      <c r="DEK103" s="27"/>
      <c r="DEL103" s="27"/>
      <c r="DEM103" s="27"/>
      <c r="DEN103" s="27"/>
      <c r="DEO103" s="27"/>
      <c r="DEP103" s="27"/>
      <c r="DEQ103" s="27"/>
      <c r="DER103" s="27"/>
      <c r="DES103" s="27"/>
      <c r="DET103" s="27"/>
      <c r="DEU103" s="27"/>
      <c r="DEV103" s="27"/>
      <c r="DEW103" s="27"/>
      <c r="DEX103" s="27"/>
      <c r="DEY103" s="27"/>
      <c r="DEZ103" s="27"/>
      <c r="DFA103" s="27"/>
      <c r="DFB103" s="27"/>
      <c r="DFC103" s="27"/>
      <c r="DFD103" s="27"/>
      <c r="DFE103" s="27"/>
      <c r="DFF103" s="27"/>
      <c r="DFG103" s="27"/>
      <c r="DFH103" s="27"/>
      <c r="DFI103" s="27"/>
      <c r="DFJ103" s="27"/>
      <c r="DFK103" s="27"/>
      <c r="DFL103" s="27"/>
      <c r="DFM103" s="27"/>
      <c r="DFN103" s="27"/>
      <c r="DFO103" s="27"/>
      <c r="DFP103" s="27"/>
      <c r="DFQ103" s="27"/>
      <c r="DFR103" s="27"/>
      <c r="DFS103" s="27"/>
      <c r="DFT103" s="27"/>
      <c r="DFU103" s="27"/>
      <c r="DFV103" s="27"/>
      <c r="DFW103" s="27"/>
      <c r="DFX103" s="27"/>
      <c r="DFY103" s="27"/>
      <c r="DFZ103" s="27"/>
      <c r="DGA103" s="27"/>
      <c r="DGB103" s="27"/>
      <c r="DGC103" s="27"/>
      <c r="DGD103" s="27"/>
      <c r="DGE103" s="27"/>
      <c r="DGF103" s="27"/>
      <c r="DGG103" s="27"/>
      <c r="DGH103" s="27"/>
      <c r="DGI103" s="27"/>
      <c r="DGJ103" s="27"/>
      <c r="DGK103" s="27"/>
      <c r="DGL103" s="27"/>
      <c r="DGM103" s="27"/>
      <c r="DGN103" s="27"/>
      <c r="DGO103" s="27"/>
      <c r="DGP103" s="27"/>
      <c r="DGQ103" s="27"/>
      <c r="DGR103" s="27"/>
      <c r="DGS103" s="27"/>
      <c r="DGT103" s="27"/>
      <c r="DGU103" s="27"/>
      <c r="DGV103" s="27"/>
      <c r="DGW103" s="27"/>
      <c r="DGX103" s="27"/>
      <c r="DGY103" s="27"/>
      <c r="DGZ103" s="27"/>
      <c r="DHA103" s="27"/>
      <c r="DHB103" s="27"/>
      <c r="DHC103" s="27"/>
      <c r="DHD103" s="27"/>
      <c r="DHE103" s="27"/>
      <c r="DHF103" s="27"/>
      <c r="DHG103" s="27"/>
      <c r="DHH103" s="27"/>
      <c r="DHI103" s="27"/>
      <c r="DHJ103" s="27"/>
      <c r="DHK103" s="27"/>
      <c r="DHL103" s="27"/>
      <c r="DHM103" s="27"/>
      <c r="DHN103" s="27"/>
      <c r="DHO103" s="27"/>
      <c r="DHP103" s="27"/>
      <c r="DHQ103" s="27"/>
      <c r="DHR103" s="27"/>
      <c r="DHS103" s="27"/>
      <c r="DHT103" s="27"/>
      <c r="DHU103" s="27"/>
      <c r="DHV103" s="27"/>
      <c r="DHW103" s="27"/>
      <c r="DHX103" s="27"/>
      <c r="DHY103" s="27"/>
      <c r="DHZ103" s="27"/>
      <c r="DIA103" s="27"/>
      <c r="DIB103" s="27"/>
      <c r="DIC103" s="27"/>
      <c r="DID103" s="27"/>
      <c r="DIE103" s="27"/>
      <c r="DIF103" s="27"/>
      <c r="DIG103" s="27"/>
      <c r="DIH103" s="27"/>
      <c r="DII103" s="27"/>
      <c r="DIJ103" s="27"/>
      <c r="DIK103" s="27"/>
      <c r="DIL103" s="27"/>
      <c r="DIM103" s="27"/>
      <c r="DIN103" s="27"/>
      <c r="DIO103" s="27"/>
      <c r="DIP103" s="27"/>
      <c r="DIQ103" s="27"/>
      <c r="DIR103" s="27"/>
      <c r="DIS103" s="27"/>
      <c r="DIT103" s="27"/>
      <c r="DIU103" s="27"/>
      <c r="DIV103" s="27"/>
      <c r="DIW103" s="27"/>
      <c r="DIX103" s="27"/>
      <c r="DIY103" s="27"/>
      <c r="DIZ103" s="27"/>
      <c r="DJA103" s="27"/>
      <c r="DJB103" s="27"/>
      <c r="DJC103" s="27"/>
      <c r="DJD103" s="27"/>
      <c r="DJE103" s="27"/>
      <c r="DJF103" s="27"/>
      <c r="DJG103" s="27"/>
      <c r="DJH103" s="27"/>
      <c r="DJI103" s="27"/>
      <c r="DJJ103" s="27"/>
      <c r="DJK103" s="27"/>
      <c r="DJL103" s="27"/>
      <c r="DJM103" s="27"/>
      <c r="DJN103" s="27"/>
      <c r="DJO103" s="27"/>
      <c r="DJP103" s="27"/>
      <c r="DJQ103" s="27"/>
      <c r="DJR103" s="27"/>
      <c r="DJS103" s="27"/>
      <c r="DJT103" s="27"/>
      <c r="DJU103" s="27"/>
      <c r="DJV103" s="27"/>
      <c r="DJW103" s="27"/>
      <c r="DJX103" s="27"/>
      <c r="DJY103" s="27"/>
      <c r="DJZ103" s="27"/>
      <c r="DKA103" s="27"/>
      <c r="DKB103" s="27"/>
      <c r="DKC103" s="27"/>
      <c r="DKD103" s="27"/>
      <c r="DKE103" s="27"/>
      <c r="DKF103" s="27"/>
      <c r="DKG103" s="27"/>
      <c r="DKH103" s="27"/>
      <c r="DKI103" s="27"/>
      <c r="DKJ103" s="27"/>
      <c r="DKK103" s="27"/>
      <c r="DKL103" s="27"/>
      <c r="DKM103" s="27"/>
      <c r="DKN103" s="27"/>
      <c r="DKO103" s="27"/>
      <c r="DKP103" s="27"/>
      <c r="DKQ103" s="27"/>
      <c r="DKR103" s="27"/>
      <c r="DKS103" s="27"/>
      <c r="DKT103" s="27"/>
      <c r="DKU103" s="27"/>
      <c r="DKV103" s="27"/>
      <c r="DKW103" s="27"/>
      <c r="DKX103" s="27"/>
      <c r="DKY103" s="27"/>
      <c r="DKZ103" s="27"/>
      <c r="DLA103" s="27"/>
      <c r="DLB103" s="27"/>
      <c r="DLC103" s="27"/>
      <c r="DLD103" s="27"/>
      <c r="DLE103" s="27"/>
      <c r="DLF103" s="27"/>
      <c r="DLG103" s="27"/>
      <c r="DLH103" s="27"/>
      <c r="DLI103" s="27"/>
      <c r="DLJ103" s="27"/>
      <c r="DLK103" s="27"/>
      <c r="DLL103" s="27"/>
      <c r="DLM103" s="27"/>
      <c r="DLN103" s="27"/>
      <c r="DLO103" s="27"/>
      <c r="DLP103" s="27"/>
      <c r="DLQ103" s="27"/>
      <c r="DLR103" s="27"/>
      <c r="DLS103" s="27"/>
      <c r="DLT103" s="27"/>
      <c r="DLU103" s="27"/>
      <c r="DLV103" s="27"/>
      <c r="DLW103" s="27"/>
      <c r="DLX103" s="27"/>
      <c r="DLY103" s="27"/>
      <c r="DLZ103" s="27"/>
      <c r="DMA103" s="27"/>
      <c r="DMB103" s="27"/>
      <c r="DMC103" s="27"/>
      <c r="DMD103" s="27"/>
      <c r="DME103" s="27"/>
      <c r="DMF103" s="27"/>
      <c r="DMG103" s="27"/>
      <c r="DMH103" s="27"/>
      <c r="DMI103" s="27"/>
      <c r="DMJ103" s="27"/>
      <c r="DMK103" s="27"/>
      <c r="DML103" s="27"/>
      <c r="DMM103" s="27"/>
      <c r="DMN103" s="27"/>
      <c r="DMO103" s="27"/>
      <c r="DMP103" s="27"/>
      <c r="DMQ103" s="27"/>
      <c r="DMR103" s="27"/>
      <c r="DMS103" s="27"/>
      <c r="DMT103" s="27"/>
      <c r="DMU103" s="27"/>
      <c r="DMV103" s="27"/>
      <c r="DMW103" s="27"/>
      <c r="DMX103" s="27"/>
      <c r="DMY103" s="27"/>
      <c r="DMZ103" s="27"/>
      <c r="DNA103" s="27"/>
      <c r="DNB103" s="27"/>
      <c r="DNC103" s="27"/>
      <c r="DND103" s="27"/>
      <c r="DNE103" s="27"/>
      <c r="DNF103" s="27"/>
      <c r="DNG103" s="27"/>
      <c r="DNH103" s="27"/>
      <c r="DNI103" s="27"/>
      <c r="DNJ103" s="27"/>
      <c r="DNK103" s="27"/>
      <c r="DNL103" s="27"/>
      <c r="DNM103" s="27"/>
      <c r="DNN103" s="27"/>
      <c r="DNO103" s="27"/>
      <c r="DNP103" s="27"/>
      <c r="DNQ103" s="27"/>
      <c r="DNR103" s="27"/>
      <c r="DNS103" s="27"/>
      <c r="DNT103" s="27"/>
      <c r="DNU103" s="27"/>
      <c r="DNV103" s="27"/>
      <c r="DNW103" s="27"/>
      <c r="DNX103" s="27"/>
      <c r="DNY103" s="27"/>
      <c r="DNZ103" s="27"/>
      <c r="DOA103" s="27"/>
      <c r="DOB103" s="27"/>
      <c r="DOC103" s="27"/>
      <c r="DOD103" s="27"/>
      <c r="DOE103" s="27"/>
      <c r="DOF103" s="27"/>
      <c r="DOG103" s="27"/>
      <c r="DOH103" s="27"/>
      <c r="DOI103" s="27"/>
      <c r="DOJ103" s="27"/>
      <c r="DOK103" s="27"/>
      <c r="DOL103" s="27"/>
      <c r="DOM103" s="27"/>
      <c r="DON103" s="27"/>
      <c r="DOO103" s="27"/>
      <c r="DOP103" s="27"/>
      <c r="DOQ103" s="27"/>
      <c r="DOR103" s="27"/>
      <c r="DOS103" s="27"/>
      <c r="DOT103" s="27"/>
      <c r="DOU103" s="27"/>
      <c r="DOV103" s="27"/>
      <c r="DOW103" s="27"/>
      <c r="DOX103" s="27"/>
      <c r="DOY103" s="27"/>
      <c r="DOZ103" s="27"/>
      <c r="DPA103" s="27"/>
      <c r="DPB103" s="27"/>
      <c r="DPC103" s="27"/>
      <c r="DPD103" s="27"/>
      <c r="DPE103" s="27"/>
      <c r="DPF103" s="27"/>
      <c r="DPG103" s="27"/>
      <c r="DPH103" s="27"/>
      <c r="DPI103" s="27"/>
      <c r="DPJ103" s="27"/>
      <c r="DPK103" s="27"/>
      <c r="DPL103" s="27"/>
      <c r="DPM103" s="27"/>
      <c r="DPN103" s="27"/>
      <c r="DPO103" s="27"/>
      <c r="DPP103" s="27"/>
      <c r="DPQ103" s="27"/>
      <c r="DPR103" s="27"/>
      <c r="DPS103" s="27"/>
      <c r="DPT103" s="27"/>
      <c r="DPU103" s="27"/>
      <c r="DPV103" s="27"/>
      <c r="DPW103" s="27"/>
      <c r="DPX103" s="27"/>
      <c r="DPY103" s="27"/>
      <c r="DPZ103" s="27"/>
      <c r="DQA103" s="27"/>
      <c r="DQB103" s="27"/>
      <c r="DQC103" s="27"/>
      <c r="DQD103" s="27"/>
      <c r="DQE103" s="27"/>
      <c r="DQF103" s="27"/>
      <c r="DQG103" s="27"/>
      <c r="DQH103" s="27"/>
      <c r="DQI103" s="27"/>
      <c r="DQJ103" s="27"/>
      <c r="DQK103" s="27"/>
      <c r="DQL103" s="27"/>
      <c r="DQM103" s="27"/>
      <c r="DQN103" s="27"/>
      <c r="DQO103" s="27"/>
      <c r="DQP103" s="27"/>
      <c r="DQQ103" s="27"/>
      <c r="DQR103" s="27"/>
      <c r="DQS103" s="27"/>
      <c r="DQT103" s="27"/>
      <c r="DQU103" s="27"/>
      <c r="DQV103" s="27"/>
      <c r="DQW103" s="27"/>
      <c r="DQX103" s="27"/>
      <c r="DQY103" s="27"/>
      <c r="DQZ103" s="27"/>
      <c r="DRA103" s="27"/>
      <c r="DRB103" s="27"/>
      <c r="DRC103" s="27"/>
      <c r="DRD103" s="27"/>
      <c r="DRE103" s="27"/>
      <c r="DRF103" s="27"/>
      <c r="DRG103" s="27"/>
      <c r="DRH103" s="27"/>
      <c r="DRI103" s="27"/>
      <c r="DRJ103" s="27"/>
      <c r="DRK103" s="27"/>
      <c r="DRL103" s="27"/>
      <c r="DRM103" s="27"/>
      <c r="DRN103" s="27"/>
      <c r="DRO103" s="27"/>
      <c r="DRP103" s="27"/>
      <c r="DRQ103" s="27"/>
      <c r="DRR103" s="27"/>
      <c r="DRS103" s="27"/>
      <c r="DRT103" s="27"/>
      <c r="DRU103" s="27"/>
      <c r="DRV103" s="27"/>
      <c r="DRW103" s="27"/>
      <c r="DRX103" s="27"/>
      <c r="DRY103" s="27"/>
      <c r="DRZ103" s="27"/>
      <c r="DSA103" s="27"/>
      <c r="DSB103" s="27"/>
      <c r="DSC103" s="27"/>
      <c r="DSD103" s="27"/>
      <c r="DSE103" s="27"/>
      <c r="DSF103" s="27"/>
      <c r="DSG103" s="27"/>
      <c r="DSH103" s="27"/>
      <c r="DSI103" s="27"/>
      <c r="DSJ103" s="27"/>
      <c r="DSK103" s="27"/>
      <c r="DSL103" s="27"/>
      <c r="DSM103" s="27"/>
      <c r="DSN103" s="27"/>
      <c r="DSO103" s="27"/>
      <c r="DSP103" s="27"/>
      <c r="DSQ103" s="27"/>
      <c r="DSR103" s="27"/>
      <c r="DSS103" s="27"/>
      <c r="DST103" s="27"/>
      <c r="DSU103" s="27"/>
      <c r="DSV103" s="27"/>
      <c r="DSW103" s="27"/>
      <c r="DSX103" s="27"/>
      <c r="DSY103" s="27"/>
      <c r="DSZ103" s="27"/>
      <c r="DTA103" s="27"/>
      <c r="DTB103" s="27"/>
      <c r="DTC103" s="27"/>
      <c r="DTD103" s="27"/>
      <c r="DTE103" s="27"/>
      <c r="DTF103" s="27"/>
      <c r="DTG103" s="27"/>
      <c r="DTH103" s="27"/>
      <c r="DTI103" s="27"/>
      <c r="DTJ103" s="27"/>
      <c r="DTK103" s="27"/>
      <c r="DTL103" s="27"/>
      <c r="DTM103" s="27"/>
      <c r="DTN103" s="27"/>
      <c r="DTO103" s="27"/>
      <c r="DTP103" s="27"/>
      <c r="DTQ103" s="27"/>
      <c r="DTR103" s="27"/>
      <c r="DTS103" s="27"/>
      <c r="DTT103" s="27"/>
      <c r="DTU103" s="27"/>
      <c r="DTV103" s="27"/>
      <c r="DTW103" s="27"/>
      <c r="DTX103" s="27"/>
      <c r="DTY103" s="27"/>
      <c r="DTZ103" s="27"/>
      <c r="DUA103" s="27"/>
      <c r="DUB103" s="27"/>
      <c r="DUC103" s="27"/>
      <c r="DUD103" s="27"/>
      <c r="DUE103" s="27"/>
      <c r="DUF103" s="27"/>
      <c r="DUG103" s="27"/>
      <c r="DUH103" s="27"/>
      <c r="DUI103" s="27"/>
      <c r="DUJ103" s="27"/>
      <c r="DUK103" s="27"/>
      <c r="DUL103" s="27"/>
      <c r="DUM103" s="27"/>
      <c r="DUN103" s="27"/>
      <c r="DUO103" s="27"/>
      <c r="DUP103" s="27"/>
      <c r="DUQ103" s="27"/>
      <c r="DUR103" s="27"/>
      <c r="DUS103" s="27"/>
      <c r="DUT103" s="27"/>
      <c r="DUU103" s="27"/>
      <c r="DUV103" s="27"/>
      <c r="DUW103" s="27"/>
      <c r="DUX103" s="27"/>
      <c r="DUY103" s="27"/>
      <c r="DUZ103" s="27"/>
      <c r="DVA103" s="27"/>
      <c r="DVB103" s="27"/>
      <c r="DVC103" s="27"/>
      <c r="DVD103" s="27"/>
      <c r="DVE103" s="27"/>
      <c r="DVF103" s="27"/>
      <c r="DVG103" s="27"/>
      <c r="DVH103" s="27"/>
      <c r="DVI103" s="27"/>
      <c r="DVJ103" s="27"/>
      <c r="DVK103" s="27"/>
      <c r="DVL103" s="27"/>
      <c r="DVM103" s="27"/>
      <c r="DVN103" s="27"/>
      <c r="DVO103" s="27"/>
      <c r="DVP103" s="27"/>
      <c r="DVQ103" s="27"/>
      <c r="DVR103" s="27"/>
      <c r="DVS103" s="27"/>
      <c r="DVT103" s="27"/>
      <c r="DVU103" s="27"/>
      <c r="DVV103" s="27"/>
      <c r="DVW103" s="27"/>
      <c r="DVX103" s="27"/>
      <c r="DVY103" s="27"/>
      <c r="DVZ103" s="27"/>
      <c r="DWA103" s="27"/>
      <c r="DWB103" s="27"/>
      <c r="DWC103" s="27"/>
      <c r="DWD103" s="27"/>
      <c r="DWE103" s="27"/>
      <c r="DWF103" s="27"/>
      <c r="DWG103" s="27"/>
      <c r="DWH103" s="27"/>
      <c r="DWI103" s="27"/>
      <c r="DWJ103" s="27"/>
      <c r="DWK103" s="27"/>
      <c r="DWL103" s="27"/>
      <c r="DWM103" s="27"/>
      <c r="DWN103" s="27"/>
      <c r="DWO103" s="27"/>
      <c r="DWP103" s="27"/>
      <c r="DWQ103" s="27"/>
      <c r="DWR103" s="27"/>
      <c r="DWS103" s="27"/>
      <c r="DWT103" s="27"/>
      <c r="DWU103" s="27"/>
      <c r="DWV103" s="27"/>
      <c r="DWW103" s="27"/>
      <c r="DWX103" s="27"/>
      <c r="DWY103" s="27"/>
      <c r="DWZ103" s="27"/>
      <c r="DXA103" s="27"/>
      <c r="DXB103" s="27"/>
      <c r="DXC103" s="27"/>
      <c r="DXD103" s="27"/>
      <c r="DXE103" s="27"/>
      <c r="DXF103" s="27"/>
      <c r="DXG103" s="27"/>
      <c r="DXH103" s="27"/>
      <c r="DXI103" s="27"/>
      <c r="DXJ103" s="27"/>
      <c r="DXK103" s="27"/>
      <c r="DXL103" s="27"/>
      <c r="DXM103" s="27"/>
      <c r="DXN103" s="27"/>
      <c r="DXO103" s="27"/>
      <c r="DXP103" s="27"/>
      <c r="DXQ103" s="27"/>
      <c r="DXR103" s="27"/>
      <c r="DXS103" s="27"/>
      <c r="DXT103" s="27"/>
      <c r="DXU103" s="27"/>
      <c r="DXV103" s="27"/>
      <c r="DXW103" s="27"/>
      <c r="DXX103" s="27"/>
      <c r="DXY103" s="27"/>
      <c r="DXZ103" s="27"/>
      <c r="DYA103" s="27"/>
      <c r="DYB103" s="27"/>
      <c r="DYC103" s="27"/>
      <c r="DYD103" s="27"/>
      <c r="DYE103" s="27"/>
      <c r="DYF103" s="27"/>
      <c r="DYG103" s="27"/>
      <c r="DYH103" s="27"/>
      <c r="DYI103" s="27"/>
      <c r="DYJ103" s="27"/>
      <c r="DYK103" s="27"/>
      <c r="DYL103" s="27"/>
      <c r="DYM103" s="27"/>
      <c r="DYN103" s="27"/>
      <c r="DYO103" s="27"/>
      <c r="DYP103" s="27"/>
      <c r="DYQ103" s="27"/>
      <c r="DYR103" s="27"/>
      <c r="DYS103" s="27"/>
      <c r="DYT103" s="27"/>
      <c r="DYU103" s="27"/>
      <c r="DYV103" s="27"/>
      <c r="DYW103" s="27"/>
      <c r="DYX103" s="27"/>
      <c r="DYY103" s="27"/>
      <c r="DYZ103" s="27"/>
      <c r="DZA103" s="27"/>
      <c r="DZB103" s="27"/>
      <c r="DZC103" s="27"/>
      <c r="DZD103" s="27"/>
      <c r="DZE103" s="27"/>
      <c r="DZF103" s="27"/>
      <c r="DZG103" s="27"/>
      <c r="DZH103" s="27"/>
      <c r="DZI103" s="27"/>
      <c r="DZJ103" s="27"/>
      <c r="DZK103" s="27"/>
      <c r="DZL103" s="27"/>
      <c r="DZM103" s="27"/>
      <c r="DZN103" s="27"/>
      <c r="DZO103" s="27"/>
      <c r="DZP103" s="27"/>
      <c r="DZQ103" s="27"/>
      <c r="DZR103" s="27"/>
      <c r="DZS103" s="27"/>
      <c r="DZT103" s="27"/>
      <c r="DZU103" s="27"/>
      <c r="DZV103" s="27"/>
      <c r="DZW103" s="27"/>
      <c r="DZX103" s="27"/>
      <c r="DZY103" s="27"/>
      <c r="DZZ103" s="27"/>
      <c r="EAA103" s="27"/>
      <c r="EAB103" s="27"/>
      <c r="EAC103" s="27"/>
      <c r="EAD103" s="27"/>
      <c r="EAE103" s="27"/>
      <c r="EAF103" s="27"/>
      <c r="EAG103" s="27"/>
      <c r="EAH103" s="27"/>
      <c r="EAI103" s="27"/>
      <c r="EAJ103" s="27"/>
      <c r="EAK103" s="27"/>
      <c r="EAL103" s="27"/>
      <c r="EAM103" s="27"/>
      <c r="EAN103" s="27"/>
      <c r="EAO103" s="27"/>
      <c r="EAP103" s="27"/>
      <c r="EAQ103" s="27"/>
      <c r="EAR103" s="27"/>
      <c r="EAS103" s="27"/>
      <c r="EAT103" s="27"/>
      <c r="EAU103" s="27"/>
      <c r="EAV103" s="27"/>
      <c r="EAW103" s="27"/>
      <c r="EAX103" s="27"/>
      <c r="EAY103" s="27"/>
      <c r="EAZ103" s="27"/>
      <c r="EBA103" s="27"/>
      <c r="EBB103" s="27"/>
      <c r="EBC103" s="27"/>
      <c r="EBD103" s="27"/>
      <c r="EBE103" s="27"/>
      <c r="EBF103" s="27"/>
      <c r="EBG103" s="27"/>
      <c r="EBH103" s="27"/>
      <c r="EBI103" s="27"/>
      <c r="EBJ103" s="27"/>
      <c r="EBK103" s="27"/>
      <c r="EBL103" s="27"/>
      <c r="EBM103" s="27"/>
      <c r="EBN103" s="27"/>
      <c r="EBO103" s="27"/>
      <c r="EBP103" s="27"/>
      <c r="EBQ103" s="27"/>
      <c r="EBR103" s="27"/>
      <c r="EBS103" s="27"/>
      <c r="EBT103" s="27"/>
      <c r="EBU103" s="27"/>
      <c r="EBV103" s="27"/>
      <c r="EBW103" s="27"/>
      <c r="EBX103" s="27"/>
      <c r="EBY103" s="27"/>
      <c r="EBZ103" s="27"/>
      <c r="ECA103" s="27"/>
      <c r="ECB103" s="27"/>
      <c r="ECC103" s="27"/>
      <c r="ECD103" s="27"/>
      <c r="ECE103" s="27"/>
      <c r="ECF103" s="27"/>
      <c r="ECG103" s="27"/>
      <c r="ECH103" s="27"/>
      <c r="ECI103" s="27"/>
      <c r="ECJ103" s="27"/>
      <c r="ECK103" s="27"/>
      <c r="ECL103" s="27"/>
      <c r="ECM103" s="27"/>
      <c r="ECN103" s="27"/>
      <c r="ECO103" s="27"/>
      <c r="ECP103" s="27"/>
      <c r="ECQ103" s="27"/>
      <c r="ECR103" s="27"/>
      <c r="ECS103" s="27"/>
      <c r="ECT103" s="27"/>
      <c r="ECU103" s="27"/>
      <c r="ECV103" s="27"/>
      <c r="ECW103" s="27"/>
      <c r="ECX103" s="27"/>
      <c r="ECY103" s="27"/>
      <c r="ECZ103" s="27"/>
      <c r="EDA103" s="27"/>
      <c r="EDB103" s="27"/>
      <c r="EDC103" s="27"/>
      <c r="EDD103" s="27"/>
      <c r="EDE103" s="27"/>
      <c r="EDF103" s="27"/>
      <c r="EDG103" s="27"/>
      <c r="EDH103" s="27"/>
      <c r="EDI103" s="27"/>
      <c r="EDJ103" s="27"/>
      <c r="EDK103" s="27"/>
      <c r="EDL103" s="27"/>
      <c r="EDM103" s="27"/>
      <c r="EDN103" s="27"/>
      <c r="EDO103" s="27"/>
      <c r="EDP103" s="27"/>
      <c r="EDQ103" s="27"/>
      <c r="EDR103" s="27"/>
      <c r="EDS103" s="27"/>
      <c r="EDT103" s="27"/>
      <c r="EDU103" s="27"/>
      <c r="EDV103" s="27"/>
      <c r="EDW103" s="27"/>
      <c r="EDX103" s="27"/>
      <c r="EDY103" s="27"/>
      <c r="EDZ103" s="27"/>
      <c r="EEA103" s="27"/>
      <c r="EEB103" s="27"/>
      <c r="EEC103" s="27"/>
      <c r="EED103" s="27"/>
      <c r="EEE103" s="27"/>
      <c r="EEF103" s="27"/>
      <c r="EEG103" s="27"/>
      <c r="EEH103" s="27"/>
      <c r="EEI103" s="27"/>
      <c r="EEJ103" s="27"/>
      <c r="EEK103" s="27"/>
      <c r="EEL103" s="27"/>
      <c r="EEM103" s="27"/>
      <c r="EEN103" s="27"/>
      <c r="EEO103" s="27"/>
      <c r="EEP103" s="27"/>
      <c r="EEQ103" s="27"/>
      <c r="EER103" s="27"/>
      <c r="EES103" s="27"/>
      <c r="EET103" s="27"/>
      <c r="EEU103" s="27"/>
      <c r="EEV103" s="27"/>
      <c r="EEW103" s="27"/>
      <c r="EEX103" s="27"/>
      <c r="EEY103" s="27"/>
      <c r="EEZ103" s="27"/>
      <c r="EFA103" s="27"/>
      <c r="EFB103" s="27"/>
      <c r="EFC103" s="27"/>
      <c r="EFD103" s="27"/>
      <c r="EFE103" s="27"/>
      <c r="EFF103" s="27"/>
      <c r="EFG103" s="27"/>
      <c r="EFH103" s="27"/>
      <c r="EFI103" s="27"/>
      <c r="EFJ103" s="27"/>
      <c r="EFK103" s="27"/>
      <c r="EFL103" s="27"/>
      <c r="EFM103" s="27"/>
      <c r="EFN103" s="27"/>
      <c r="EFO103" s="27"/>
      <c r="EFP103" s="27"/>
      <c r="EFQ103" s="27"/>
      <c r="EFR103" s="27"/>
      <c r="EFS103" s="27"/>
      <c r="EFT103" s="27"/>
      <c r="EFU103" s="27"/>
      <c r="EFV103" s="27"/>
      <c r="EFW103" s="27"/>
      <c r="EFX103" s="27"/>
      <c r="EFY103" s="27"/>
      <c r="EFZ103" s="27"/>
      <c r="EGA103" s="27"/>
      <c r="EGB103" s="27"/>
      <c r="EGC103" s="27"/>
      <c r="EGD103" s="27"/>
      <c r="EGE103" s="27"/>
      <c r="EGF103" s="27"/>
      <c r="EGG103" s="27"/>
      <c r="EGH103" s="27"/>
      <c r="EGI103" s="27"/>
      <c r="EGJ103" s="27"/>
      <c r="EGK103" s="27"/>
      <c r="EGL103" s="27"/>
      <c r="EGM103" s="27"/>
      <c r="EGN103" s="27"/>
      <c r="EGO103" s="27"/>
      <c r="EGP103" s="27"/>
      <c r="EGQ103" s="27"/>
      <c r="EGR103" s="27"/>
      <c r="EGS103" s="27"/>
      <c r="EGT103" s="27"/>
      <c r="EGU103" s="27"/>
      <c r="EGV103" s="27"/>
      <c r="EGW103" s="27"/>
      <c r="EGX103" s="27"/>
      <c r="EGY103" s="27"/>
      <c r="EGZ103" s="27"/>
      <c r="EHA103" s="27"/>
      <c r="EHB103" s="27"/>
      <c r="EHC103" s="27"/>
      <c r="EHD103" s="27"/>
      <c r="EHE103" s="27"/>
      <c r="EHF103" s="27"/>
      <c r="EHG103" s="27"/>
      <c r="EHH103" s="27"/>
      <c r="EHI103" s="27"/>
      <c r="EHJ103" s="27"/>
      <c r="EHK103" s="27"/>
      <c r="EHL103" s="27"/>
      <c r="EHM103" s="27"/>
      <c r="EHN103" s="27"/>
      <c r="EHO103" s="27"/>
      <c r="EHP103" s="27"/>
      <c r="EHQ103" s="27"/>
      <c r="EHR103" s="27"/>
      <c r="EHS103" s="27"/>
      <c r="EHT103" s="27"/>
      <c r="EHU103" s="27"/>
      <c r="EHV103" s="27"/>
      <c r="EHW103" s="27"/>
      <c r="EHX103" s="27"/>
      <c r="EHY103" s="27"/>
      <c r="EHZ103" s="27"/>
      <c r="EIA103" s="27"/>
      <c r="EIB103" s="27"/>
      <c r="EIC103" s="27"/>
      <c r="EID103" s="27"/>
      <c r="EIE103" s="27"/>
      <c r="EIF103" s="27"/>
      <c r="EIG103" s="27"/>
      <c r="EIH103" s="27"/>
      <c r="EII103" s="27"/>
      <c r="EIJ103" s="27"/>
      <c r="EIK103" s="27"/>
      <c r="EIL103" s="27"/>
      <c r="EIM103" s="27"/>
      <c r="EIN103" s="27"/>
      <c r="EIO103" s="27"/>
      <c r="EIP103" s="27"/>
      <c r="EIQ103" s="27"/>
      <c r="EIR103" s="27"/>
      <c r="EIS103" s="27"/>
      <c r="EIT103" s="27"/>
      <c r="EIU103" s="27"/>
      <c r="EIV103" s="27"/>
      <c r="EIW103" s="27"/>
      <c r="EIX103" s="27"/>
      <c r="EIY103" s="27"/>
      <c r="EIZ103" s="27"/>
      <c r="EJA103" s="27"/>
      <c r="EJB103" s="27"/>
      <c r="EJC103" s="27"/>
      <c r="EJD103" s="27"/>
      <c r="EJE103" s="27"/>
      <c r="EJF103" s="27"/>
      <c r="EJG103" s="27"/>
      <c r="EJH103" s="27"/>
      <c r="EJI103" s="27"/>
      <c r="EJJ103" s="27"/>
      <c r="EJK103" s="27"/>
      <c r="EJL103" s="27"/>
      <c r="EJM103" s="27"/>
      <c r="EJN103" s="27"/>
      <c r="EJO103" s="27"/>
      <c r="EJP103" s="27"/>
      <c r="EJQ103" s="27"/>
      <c r="EJR103" s="27"/>
      <c r="EJS103" s="27"/>
      <c r="EJT103" s="27"/>
      <c r="EJU103" s="27"/>
      <c r="EJV103" s="27"/>
      <c r="EJW103" s="27"/>
      <c r="EJX103" s="27"/>
      <c r="EJY103" s="27"/>
      <c r="EJZ103" s="27"/>
      <c r="EKA103" s="27"/>
      <c r="EKB103" s="27"/>
      <c r="EKC103" s="27"/>
      <c r="EKD103" s="27"/>
      <c r="EKE103" s="27"/>
      <c r="EKF103" s="27"/>
      <c r="EKG103" s="27"/>
      <c r="EKH103" s="27"/>
      <c r="EKI103" s="27"/>
      <c r="EKJ103" s="27"/>
      <c r="EKK103" s="27"/>
      <c r="EKL103" s="27"/>
      <c r="EKM103" s="27"/>
      <c r="EKN103" s="27"/>
      <c r="EKO103" s="27"/>
      <c r="EKP103" s="27"/>
      <c r="EKQ103" s="27"/>
      <c r="EKR103" s="27"/>
      <c r="EKS103" s="27"/>
      <c r="EKT103" s="27"/>
      <c r="EKU103" s="27"/>
      <c r="EKV103" s="27"/>
      <c r="EKW103" s="27"/>
      <c r="EKX103" s="27"/>
      <c r="EKY103" s="27"/>
      <c r="EKZ103" s="27"/>
      <c r="ELA103" s="27"/>
      <c r="ELB103" s="27"/>
      <c r="ELC103" s="27"/>
      <c r="ELD103" s="27"/>
      <c r="ELE103" s="27"/>
      <c r="ELF103" s="27"/>
      <c r="ELG103" s="27"/>
      <c r="ELH103" s="27"/>
      <c r="ELI103" s="27"/>
      <c r="ELJ103" s="27"/>
      <c r="ELK103" s="27"/>
      <c r="ELL103" s="27"/>
      <c r="ELM103" s="27"/>
      <c r="ELN103" s="27"/>
      <c r="ELO103" s="27"/>
      <c r="ELP103" s="27"/>
      <c r="ELQ103" s="27"/>
      <c r="ELR103" s="27"/>
      <c r="ELS103" s="27"/>
      <c r="ELT103" s="27"/>
      <c r="ELU103" s="27"/>
      <c r="ELV103" s="27"/>
      <c r="ELW103" s="27"/>
      <c r="ELX103" s="27"/>
      <c r="ELY103" s="27"/>
      <c r="ELZ103" s="27"/>
      <c r="EMA103" s="27"/>
      <c r="EMB103" s="27"/>
      <c r="EMC103" s="27"/>
      <c r="EMD103" s="27"/>
      <c r="EME103" s="27"/>
      <c r="EMF103" s="27"/>
      <c r="EMG103" s="27"/>
      <c r="EMH103" s="27"/>
      <c r="EMI103" s="27"/>
      <c r="EMJ103" s="27"/>
      <c r="EMK103" s="27"/>
      <c r="EML103" s="27"/>
      <c r="EMM103" s="27"/>
      <c r="EMN103" s="27"/>
      <c r="EMO103" s="27"/>
      <c r="EMP103" s="27"/>
      <c r="EMQ103" s="27"/>
      <c r="EMR103" s="27"/>
      <c r="EMS103" s="27"/>
      <c r="EMT103" s="27"/>
      <c r="EMU103" s="27"/>
      <c r="EMV103" s="27"/>
      <c r="EMW103" s="27"/>
      <c r="EMX103" s="27"/>
      <c r="EMY103" s="27"/>
      <c r="EMZ103" s="27"/>
      <c r="ENA103" s="27"/>
      <c r="ENB103" s="27"/>
      <c r="ENC103" s="27"/>
      <c r="END103" s="27"/>
      <c r="ENE103" s="27"/>
      <c r="ENF103" s="27"/>
      <c r="ENG103" s="27"/>
      <c r="ENH103" s="27"/>
      <c r="ENI103" s="27"/>
      <c r="ENJ103" s="27"/>
      <c r="ENK103" s="27"/>
      <c r="ENL103" s="27"/>
      <c r="ENM103" s="27"/>
      <c r="ENN103" s="27"/>
      <c r="ENO103" s="27"/>
      <c r="ENP103" s="27"/>
      <c r="ENQ103" s="27"/>
      <c r="ENR103" s="27"/>
      <c r="ENS103" s="27"/>
      <c r="ENT103" s="27"/>
      <c r="ENU103" s="27"/>
      <c r="ENV103" s="27"/>
      <c r="ENW103" s="27"/>
      <c r="ENX103" s="27"/>
      <c r="ENY103" s="27"/>
      <c r="ENZ103" s="27"/>
      <c r="EOA103" s="27"/>
      <c r="EOB103" s="27"/>
      <c r="EOC103" s="27"/>
      <c r="EOD103" s="27"/>
      <c r="EOE103" s="27"/>
      <c r="EOF103" s="27"/>
      <c r="EOG103" s="27"/>
      <c r="EOH103" s="27"/>
      <c r="EOI103" s="27"/>
      <c r="EOJ103" s="27"/>
      <c r="EOK103" s="27"/>
      <c r="EOL103" s="27"/>
      <c r="EOM103" s="27"/>
      <c r="EON103" s="27"/>
      <c r="EOO103" s="27"/>
      <c r="EOP103" s="27"/>
      <c r="EOQ103" s="27"/>
      <c r="EOR103" s="27"/>
      <c r="EOS103" s="27"/>
      <c r="EOT103" s="27"/>
      <c r="EOU103" s="27"/>
      <c r="EOV103" s="27"/>
      <c r="EOW103" s="27"/>
      <c r="EOX103" s="27"/>
      <c r="EOY103" s="27"/>
      <c r="EOZ103" s="27"/>
      <c r="EPA103" s="27"/>
      <c r="EPB103" s="27"/>
      <c r="EPC103" s="27"/>
      <c r="EPD103" s="27"/>
      <c r="EPE103" s="27"/>
      <c r="EPF103" s="27"/>
      <c r="EPG103" s="27"/>
      <c r="EPH103" s="27"/>
      <c r="EPI103" s="27"/>
      <c r="EPJ103" s="27"/>
      <c r="EPK103" s="27"/>
      <c r="EPL103" s="27"/>
      <c r="EPM103" s="27"/>
      <c r="EPN103" s="27"/>
      <c r="EPO103" s="27"/>
      <c r="EPP103" s="27"/>
      <c r="EPQ103" s="27"/>
      <c r="EPR103" s="27"/>
      <c r="EPS103" s="27"/>
      <c r="EPT103" s="27"/>
      <c r="EPU103" s="27"/>
      <c r="EPV103" s="27"/>
      <c r="EPW103" s="27"/>
      <c r="EPX103" s="27"/>
      <c r="EPY103" s="27"/>
      <c r="EPZ103" s="27"/>
      <c r="EQA103" s="27"/>
      <c r="EQB103" s="27"/>
      <c r="EQC103" s="27"/>
      <c r="EQD103" s="27"/>
      <c r="EQE103" s="27"/>
      <c r="EQF103" s="27"/>
      <c r="EQG103" s="27"/>
      <c r="EQH103" s="27"/>
      <c r="EQI103" s="27"/>
      <c r="EQJ103" s="27"/>
      <c r="EQK103" s="27"/>
      <c r="EQL103" s="27"/>
      <c r="EQM103" s="27"/>
      <c r="EQN103" s="27"/>
      <c r="EQO103" s="27"/>
      <c r="EQP103" s="27"/>
      <c r="EQQ103" s="27"/>
      <c r="EQR103" s="27"/>
      <c r="EQS103" s="27"/>
      <c r="EQT103" s="27"/>
      <c r="EQU103" s="27"/>
      <c r="EQV103" s="27"/>
      <c r="EQW103" s="27"/>
      <c r="EQX103" s="27"/>
      <c r="EQY103" s="27"/>
      <c r="EQZ103" s="27"/>
      <c r="ERA103" s="27"/>
      <c r="ERB103" s="27"/>
      <c r="ERC103" s="27"/>
      <c r="ERD103" s="27"/>
      <c r="ERE103" s="27"/>
      <c r="ERF103" s="27"/>
      <c r="ERG103" s="27"/>
      <c r="ERH103" s="27"/>
      <c r="ERI103" s="27"/>
      <c r="ERJ103" s="27"/>
      <c r="ERK103" s="27"/>
      <c r="ERL103" s="27"/>
      <c r="ERM103" s="27"/>
      <c r="ERN103" s="27"/>
      <c r="ERO103" s="27"/>
      <c r="ERP103" s="27"/>
      <c r="ERQ103" s="27"/>
      <c r="ERR103" s="27"/>
      <c r="ERS103" s="27"/>
      <c r="ERT103" s="27"/>
      <c r="ERU103" s="27"/>
      <c r="ERV103" s="27"/>
      <c r="ERW103" s="27"/>
      <c r="ERX103" s="27"/>
      <c r="ERY103" s="27"/>
      <c r="ERZ103" s="27"/>
      <c r="ESA103" s="27"/>
      <c r="ESB103" s="27"/>
      <c r="ESC103" s="27"/>
      <c r="ESD103" s="27"/>
      <c r="ESE103" s="27"/>
      <c r="ESF103" s="27"/>
      <c r="ESG103" s="27"/>
      <c r="ESH103" s="27"/>
      <c r="ESI103" s="27"/>
      <c r="ESJ103" s="27"/>
      <c r="ESK103" s="27"/>
      <c r="ESL103" s="27"/>
      <c r="ESM103" s="27"/>
      <c r="ESN103" s="27"/>
      <c r="ESO103" s="27"/>
      <c r="ESP103" s="27"/>
      <c r="ESQ103" s="27"/>
      <c r="ESR103" s="27"/>
      <c r="ESS103" s="27"/>
      <c r="EST103" s="27"/>
      <c r="ESU103" s="27"/>
      <c r="ESV103" s="27"/>
      <c r="ESW103" s="27"/>
      <c r="ESX103" s="27"/>
      <c r="ESY103" s="27"/>
      <c r="ESZ103" s="27"/>
      <c r="ETA103" s="27"/>
      <c r="ETB103" s="27"/>
      <c r="ETC103" s="27"/>
      <c r="ETD103" s="27"/>
      <c r="ETE103" s="27"/>
      <c r="ETF103" s="27"/>
      <c r="ETG103" s="27"/>
      <c r="ETH103" s="27"/>
      <c r="ETI103" s="27"/>
      <c r="ETJ103" s="27"/>
      <c r="ETK103" s="27"/>
      <c r="ETL103" s="27"/>
      <c r="ETM103" s="27"/>
      <c r="ETN103" s="27"/>
      <c r="ETO103" s="27"/>
      <c r="ETP103" s="27"/>
      <c r="ETQ103" s="27"/>
      <c r="ETR103" s="27"/>
      <c r="ETS103" s="27"/>
      <c r="ETT103" s="27"/>
      <c r="ETU103" s="27"/>
      <c r="ETV103" s="27"/>
      <c r="ETW103" s="27"/>
      <c r="ETX103" s="27"/>
      <c r="ETY103" s="27"/>
      <c r="ETZ103" s="27"/>
      <c r="EUA103" s="27"/>
      <c r="EUB103" s="27"/>
      <c r="EUC103" s="27"/>
      <c r="EUD103" s="27"/>
      <c r="EUE103" s="27"/>
      <c r="EUF103" s="27"/>
      <c r="EUG103" s="27"/>
      <c r="EUH103" s="27"/>
      <c r="EUI103" s="27"/>
      <c r="EUJ103" s="27"/>
      <c r="EUK103" s="27"/>
      <c r="EUL103" s="27"/>
      <c r="EUM103" s="27"/>
      <c r="EUN103" s="27"/>
      <c r="EUO103" s="27"/>
      <c r="EUP103" s="27"/>
      <c r="EUQ103" s="27"/>
      <c r="EUR103" s="27"/>
      <c r="EUS103" s="27"/>
      <c r="EUT103" s="27"/>
      <c r="EUU103" s="27"/>
      <c r="EUV103" s="27"/>
      <c r="EUW103" s="27"/>
      <c r="EUX103" s="27"/>
      <c r="EUY103" s="27"/>
      <c r="EUZ103" s="27"/>
      <c r="EVA103" s="27"/>
      <c r="EVB103" s="27"/>
      <c r="EVC103" s="27"/>
      <c r="EVD103" s="27"/>
      <c r="EVE103" s="27"/>
      <c r="EVF103" s="27"/>
      <c r="EVG103" s="27"/>
      <c r="EVH103" s="27"/>
      <c r="EVI103" s="27"/>
      <c r="EVJ103" s="27"/>
      <c r="EVK103" s="27"/>
      <c r="EVL103" s="27"/>
      <c r="EVM103" s="27"/>
      <c r="EVN103" s="27"/>
      <c r="EVO103" s="27"/>
      <c r="EVP103" s="27"/>
      <c r="EVQ103" s="27"/>
      <c r="EVR103" s="27"/>
      <c r="EVS103" s="27"/>
      <c r="EVT103" s="27"/>
      <c r="EVU103" s="27"/>
      <c r="EVV103" s="27"/>
      <c r="EVW103" s="27"/>
      <c r="EVX103" s="27"/>
      <c r="EVY103" s="27"/>
      <c r="EVZ103" s="27"/>
      <c r="EWA103" s="27"/>
      <c r="EWB103" s="27"/>
      <c r="EWC103" s="27"/>
      <c r="EWD103" s="27"/>
      <c r="EWE103" s="27"/>
      <c r="EWF103" s="27"/>
      <c r="EWG103" s="27"/>
      <c r="EWH103" s="27"/>
      <c r="EWI103" s="27"/>
      <c r="EWJ103" s="27"/>
      <c r="EWK103" s="27"/>
      <c r="EWL103" s="27"/>
      <c r="EWM103" s="27"/>
      <c r="EWN103" s="27"/>
      <c r="EWO103" s="27"/>
      <c r="EWP103" s="27"/>
      <c r="EWQ103" s="27"/>
      <c r="EWR103" s="27"/>
      <c r="EWS103" s="27"/>
      <c r="EWT103" s="27"/>
      <c r="EWU103" s="27"/>
      <c r="EWV103" s="27"/>
      <c r="EWW103" s="27"/>
      <c r="EWX103" s="27"/>
      <c r="EWY103" s="27"/>
      <c r="EWZ103" s="27"/>
      <c r="EXA103" s="27"/>
      <c r="EXB103" s="27"/>
      <c r="EXC103" s="27"/>
      <c r="EXD103" s="27"/>
      <c r="EXE103" s="27"/>
      <c r="EXF103" s="27"/>
      <c r="EXG103" s="27"/>
      <c r="EXH103" s="27"/>
      <c r="EXI103" s="27"/>
      <c r="EXJ103" s="27"/>
      <c r="EXK103" s="27"/>
      <c r="EXL103" s="27"/>
      <c r="EXM103" s="27"/>
      <c r="EXN103" s="27"/>
      <c r="EXO103" s="27"/>
      <c r="EXP103" s="27"/>
      <c r="EXQ103" s="27"/>
      <c r="EXR103" s="27"/>
      <c r="EXS103" s="27"/>
      <c r="EXT103" s="27"/>
      <c r="EXU103" s="27"/>
      <c r="EXV103" s="27"/>
      <c r="EXW103" s="27"/>
      <c r="EXX103" s="27"/>
      <c r="EXY103" s="27"/>
      <c r="EXZ103" s="27"/>
      <c r="EYA103" s="27"/>
      <c r="EYB103" s="27"/>
      <c r="EYC103" s="27"/>
      <c r="EYD103" s="27"/>
      <c r="EYE103" s="27"/>
      <c r="EYF103" s="27"/>
      <c r="EYG103" s="27"/>
      <c r="EYH103" s="27"/>
      <c r="EYI103" s="27"/>
      <c r="EYJ103" s="27"/>
      <c r="EYK103" s="27"/>
      <c r="EYL103" s="27"/>
      <c r="EYM103" s="27"/>
      <c r="EYN103" s="27"/>
      <c r="EYO103" s="27"/>
      <c r="EYP103" s="27"/>
      <c r="EYQ103" s="27"/>
      <c r="EYR103" s="27"/>
      <c r="EYS103" s="27"/>
      <c r="EYT103" s="27"/>
      <c r="EYU103" s="27"/>
      <c r="EYV103" s="27"/>
      <c r="EYW103" s="27"/>
      <c r="EYX103" s="27"/>
      <c r="EYY103" s="27"/>
      <c r="EYZ103" s="27"/>
      <c r="EZA103" s="27"/>
      <c r="EZB103" s="27"/>
      <c r="EZC103" s="27"/>
      <c r="EZD103" s="27"/>
      <c r="EZE103" s="27"/>
      <c r="EZF103" s="27"/>
      <c r="EZG103" s="27"/>
      <c r="EZH103" s="27"/>
      <c r="EZI103" s="27"/>
      <c r="EZJ103" s="27"/>
      <c r="EZK103" s="27"/>
      <c r="EZL103" s="27"/>
      <c r="EZM103" s="27"/>
      <c r="EZN103" s="27"/>
      <c r="EZO103" s="27"/>
      <c r="EZP103" s="27"/>
      <c r="EZQ103" s="27"/>
      <c r="EZR103" s="27"/>
      <c r="EZS103" s="27"/>
      <c r="EZT103" s="27"/>
      <c r="EZU103" s="27"/>
      <c r="EZV103" s="27"/>
      <c r="EZW103" s="27"/>
      <c r="EZX103" s="27"/>
      <c r="EZY103" s="27"/>
      <c r="EZZ103" s="27"/>
      <c r="FAA103" s="27"/>
      <c r="FAB103" s="27"/>
      <c r="FAC103" s="27"/>
      <c r="FAD103" s="27"/>
      <c r="FAE103" s="27"/>
      <c r="FAF103" s="27"/>
      <c r="FAG103" s="27"/>
      <c r="FAH103" s="27"/>
      <c r="FAI103" s="27"/>
      <c r="FAJ103" s="27"/>
      <c r="FAK103" s="27"/>
      <c r="FAL103" s="27"/>
      <c r="FAM103" s="27"/>
      <c r="FAN103" s="27"/>
      <c r="FAO103" s="27"/>
      <c r="FAP103" s="27"/>
      <c r="FAQ103" s="27"/>
      <c r="FAR103" s="27"/>
      <c r="FAS103" s="27"/>
      <c r="FAT103" s="27"/>
      <c r="FAU103" s="27"/>
      <c r="FAV103" s="27"/>
      <c r="FAW103" s="27"/>
      <c r="FAX103" s="27"/>
      <c r="FAY103" s="27"/>
      <c r="FAZ103" s="27"/>
      <c r="FBA103" s="27"/>
      <c r="FBB103" s="27"/>
      <c r="FBC103" s="27"/>
      <c r="FBD103" s="27"/>
      <c r="FBE103" s="27"/>
      <c r="FBF103" s="27"/>
      <c r="FBG103" s="27"/>
      <c r="FBH103" s="27"/>
      <c r="FBI103" s="27"/>
      <c r="FBJ103" s="27"/>
      <c r="FBK103" s="27"/>
      <c r="FBL103" s="27"/>
      <c r="FBM103" s="27"/>
      <c r="FBN103" s="27"/>
      <c r="FBO103" s="27"/>
      <c r="FBP103" s="27"/>
      <c r="FBQ103" s="27"/>
      <c r="FBR103" s="27"/>
      <c r="FBS103" s="27"/>
      <c r="FBT103" s="27"/>
      <c r="FBU103" s="27"/>
      <c r="FBV103" s="27"/>
      <c r="FBW103" s="27"/>
      <c r="FBX103" s="27"/>
      <c r="FBY103" s="27"/>
      <c r="FBZ103" s="27"/>
      <c r="FCA103" s="27"/>
      <c r="FCB103" s="27"/>
      <c r="FCC103" s="27"/>
      <c r="FCD103" s="27"/>
      <c r="FCE103" s="27"/>
      <c r="FCF103" s="27"/>
      <c r="FCG103" s="27"/>
      <c r="FCH103" s="27"/>
      <c r="FCI103" s="27"/>
      <c r="FCJ103" s="27"/>
      <c r="FCK103" s="27"/>
      <c r="FCL103" s="27"/>
      <c r="FCM103" s="27"/>
      <c r="FCN103" s="27"/>
      <c r="FCO103" s="27"/>
      <c r="FCP103" s="27"/>
      <c r="FCQ103" s="27"/>
      <c r="FCR103" s="27"/>
      <c r="FCS103" s="27"/>
      <c r="FCT103" s="27"/>
      <c r="FCU103" s="27"/>
      <c r="FCV103" s="27"/>
      <c r="FCW103" s="27"/>
      <c r="FCX103" s="27"/>
      <c r="FCY103" s="27"/>
      <c r="FCZ103" s="27"/>
      <c r="FDA103" s="27"/>
      <c r="FDB103" s="27"/>
      <c r="FDC103" s="27"/>
      <c r="FDD103" s="27"/>
      <c r="FDE103" s="27"/>
      <c r="FDF103" s="27"/>
      <c r="FDG103" s="27"/>
      <c r="FDH103" s="27"/>
      <c r="FDI103" s="27"/>
      <c r="FDJ103" s="27"/>
      <c r="FDK103" s="27"/>
      <c r="FDL103" s="27"/>
      <c r="FDM103" s="27"/>
      <c r="FDN103" s="27"/>
      <c r="FDO103" s="27"/>
      <c r="FDP103" s="27"/>
      <c r="FDQ103" s="27"/>
      <c r="FDR103" s="27"/>
      <c r="FDS103" s="27"/>
      <c r="FDT103" s="27"/>
      <c r="FDU103" s="27"/>
      <c r="FDV103" s="27"/>
      <c r="FDW103" s="27"/>
      <c r="FDX103" s="27"/>
      <c r="FDY103" s="27"/>
      <c r="FDZ103" s="27"/>
      <c r="FEA103" s="27"/>
      <c r="FEB103" s="27"/>
      <c r="FEC103" s="27"/>
      <c r="FED103" s="27"/>
      <c r="FEE103" s="27"/>
      <c r="FEF103" s="27"/>
      <c r="FEG103" s="27"/>
      <c r="FEH103" s="27"/>
      <c r="FEI103" s="27"/>
      <c r="FEJ103" s="27"/>
      <c r="FEK103" s="27"/>
      <c r="FEL103" s="27"/>
      <c r="FEM103" s="27"/>
      <c r="FEN103" s="27"/>
      <c r="FEO103" s="27"/>
      <c r="FEP103" s="27"/>
      <c r="FEQ103" s="27"/>
      <c r="FER103" s="27"/>
      <c r="FES103" s="27"/>
      <c r="FET103" s="27"/>
      <c r="FEU103" s="27"/>
      <c r="FEV103" s="27"/>
      <c r="FEW103" s="27"/>
      <c r="FEX103" s="27"/>
      <c r="FEY103" s="27"/>
      <c r="FEZ103" s="27"/>
      <c r="FFA103" s="27"/>
      <c r="FFB103" s="27"/>
      <c r="FFC103" s="27"/>
      <c r="FFD103" s="27"/>
      <c r="FFE103" s="27"/>
      <c r="FFF103" s="27"/>
      <c r="FFG103" s="27"/>
      <c r="FFH103" s="27"/>
      <c r="FFI103" s="27"/>
      <c r="FFJ103" s="27"/>
      <c r="FFK103" s="27"/>
      <c r="FFL103" s="27"/>
      <c r="FFM103" s="27"/>
      <c r="FFN103" s="27"/>
      <c r="FFO103" s="27"/>
      <c r="FFP103" s="27"/>
      <c r="FFQ103" s="27"/>
      <c r="FFR103" s="27"/>
      <c r="FFS103" s="27"/>
      <c r="FFT103" s="27"/>
      <c r="FFU103" s="27"/>
      <c r="FFV103" s="27"/>
      <c r="FFW103" s="27"/>
      <c r="FFX103" s="27"/>
      <c r="FFY103" s="27"/>
      <c r="FFZ103" s="27"/>
      <c r="FGA103" s="27"/>
      <c r="FGB103" s="27"/>
      <c r="FGC103" s="27"/>
      <c r="FGD103" s="27"/>
      <c r="FGE103" s="27"/>
      <c r="FGF103" s="27"/>
      <c r="FGG103" s="27"/>
      <c r="FGH103" s="27"/>
      <c r="FGI103" s="27"/>
      <c r="FGJ103" s="27"/>
      <c r="FGK103" s="27"/>
      <c r="FGL103" s="27"/>
      <c r="FGM103" s="27"/>
      <c r="FGN103" s="27"/>
      <c r="FGO103" s="27"/>
      <c r="FGP103" s="27"/>
      <c r="FGQ103" s="27"/>
      <c r="FGR103" s="27"/>
      <c r="FGS103" s="27"/>
      <c r="FGT103" s="27"/>
      <c r="FGU103" s="27"/>
      <c r="FGV103" s="27"/>
      <c r="FGW103" s="27"/>
      <c r="FGX103" s="27"/>
      <c r="FGY103" s="27"/>
      <c r="FGZ103" s="27"/>
      <c r="FHA103" s="27"/>
      <c r="FHB103" s="27"/>
      <c r="FHC103" s="27"/>
      <c r="FHD103" s="27"/>
      <c r="FHE103" s="27"/>
      <c r="FHF103" s="27"/>
      <c r="FHG103" s="27"/>
      <c r="FHH103" s="27"/>
      <c r="FHI103" s="27"/>
      <c r="FHJ103" s="27"/>
      <c r="FHK103" s="27"/>
      <c r="FHL103" s="27"/>
      <c r="FHM103" s="27"/>
      <c r="FHN103" s="27"/>
      <c r="FHO103" s="27"/>
      <c r="FHP103" s="27"/>
      <c r="FHQ103" s="27"/>
      <c r="FHR103" s="27"/>
      <c r="FHS103" s="27"/>
      <c r="FHT103" s="27"/>
      <c r="FHU103" s="27"/>
      <c r="FHV103" s="27"/>
      <c r="FHW103" s="27"/>
      <c r="FHX103" s="27"/>
      <c r="FHY103" s="27"/>
      <c r="FHZ103" s="27"/>
      <c r="FIA103" s="27"/>
      <c r="FIB103" s="27"/>
      <c r="FIC103" s="27"/>
      <c r="FID103" s="27"/>
      <c r="FIE103" s="27"/>
      <c r="FIF103" s="27"/>
      <c r="FIG103" s="27"/>
      <c r="FIH103" s="27"/>
      <c r="FII103" s="27"/>
      <c r="FIJ103" s="27"/>
      <c r="FIK103" s="27"/>
      <c r="FIL103" s="27"/>
      <c r="FIM103" s="27"/>
      <c r="FIN103" s="27"/>
      <c r="FIO103" s="27"/>
      <c r="FIP103" s="27"/>
      <c r="FIQ103" s="27"/>
      <c r="FIR103" s="27"/>
      <c r="FIS103" s="27"/>
      <c r="FIT103" s="27"/>
      <c r="FIU103" s="27"/>
      <c r="FIV103" s="27"/>
      <c r="FIW103" s="27"/>
      <c r="FIX103" s="27"/>
      <c r="FIY103" s="27"/>
      <c r="FIZ103" s="27"/>
      <c r="FJA103" s="27"/>
      <c r="FJB103" s="27"/>
      <c r="FJC103" s="27"/>
      <c r="FJD103" s="27"/>
      <c r="FJE103" s="27"/>
      <c r="FJF103" s="27"/>
      <c r="FJG103" s="27"/>
      <c r="FJH103" s="27"/>
      <c r="FJI103" s="27"/>
      <c r="FJJ103" s="27"/>
      <c r="FJK103" s="27"/>
      <c r="FJL103" s="27"/>
      <c r="FJM103" s="27"/>
      <c r="FJN103" s="27"/>
      <c r="FJO103" s="27"/>
      <c r="FJP103" s="27"/>
      <c r="FJQ103" s="27"/>
      <c r="FJR103" s="27"/>
      <c r="FJS103" s="27"/>
      <c r="FJT103" s="27"/>
      <c r="FJU103" s="27"/>
      <c r="FJV103" s="27"/>
      <c r="FJW103" s="27"/>
      <c r="FJX103" s="27"/>
      <c r="FJY103" s="27"/>
      <c r="FJZ103" s="27"/>
      <c r="FKA103" s="27"/>
      <c r="FKB103" s="27"/>
      <c r="FKC103" s="27"/>
      <c r="FKD103" s="27"/>
      <c r="FKE103" s="27"/>
      <c r="FKF103" s="27"/>
      <c r="FKG103" s="27"/>
      <c r="FKH103" s="27"/>
      <c r="FKI103" s="27"/>
      <c r="FKJ103" s="27"/>
      <c r="FKK103" s="27"/>
      <c r="FKL103" s="27"/>
      <c r="FKM103" s="27"/>
      <c r="FKN103" s="27"/>
      <c r="FKO103" s="27"/>
      <c r="FKP103" s="27"/>
      <c r="FKQ103" s="27"/>
      <c r="FKR103" s="27"/>
      <c r="FKS103" s="27"/>
      <c r="FKT103" s="27"/>
      <c r="FKU103" s="27"/>
      <c r="FKV103" s="27"/>
      <c r="FKW103" s="27"/>
      <c r="FKX103" s="27"/>
      <c r="FKY103" s="27"/>
      <c r="FKZ103" s="27"/>
      <c r="FLA103" s="27"/>
      <c r="FLB103" s="27"/>
      <c r="FLC103" s="27"/>
      <c r="FLD103" s="27"/>
      <c r="FLE103" s="27"/>
      <c r="FLF103" s="27"/>
      <c r="FLG103" s="27"/>
      <c r="FLH103" s="27"/>
      <c r="FLI103" s="27"/>
      <c r="FLJ103" s="27"/>
      <c r="FLK103" s="27"/>
      <c r="FLL103" s="27"/>
      <c r="FLM103" s="27"/>
      <c r="FLN103" s="27"/>
      <c r="FLO103" s="27"/>
      <c r="FLP103" s="27"/>
      <c r="FLQ103" s="27"/>
      <c r="FLR103" s="27"/>
      <c r="FLS103" s="27"/>
      <c r="FLT103" s="27"/>
      <c r="FLU103" s="27"/>
      <c r="FLV103" s="27"/>
      <c r="FLW103" s="27"/>
      <c r="FLX103" s="27"/>
      <c r="FLY103" s="27"/>
      <c r="FLZ103" s="27"/>
      <c r="FMA103" s="27"/>
      <c r="FMB103" s="27"/>
      <c r="FMC103" s="27"/>
      <c r="FMD103" s="27"/>
      <c r="FME103" s="27"/>
      <c r="FMF103" s="27"/>
      <c r="FMG103" s="27"/>
      <c r="FMH103" s="27"/>
      <c r="FMI103" s="27"/>
      <c r="FMJ103" s="27"/>
      <c r="FMK103" s="27"/>
      <c r="FML103" s="27"/>
      <c r="FMM103" s="27"/>
      <c r="FMN103" s="27"/>
      <c r="FMO103" s="27"/>
      <c r="FMP103" s="27"/>
      <c r="FMQ103" s="27"/>
      <c r="FMR103" s="27"/>
      <c r="FMS103" s="27"/>
      <c r="FMT103" s="27"/>
      <c r="FMU103" s="27"/>
      <c r="FMV103" s="27"/>
      <c r="FMW103" s="27"/>
      <c r="FMX103" s="27"/>
      <c r="FMY103" s="27"/>
      <c r="FMZ103" s="27"/>
      <c r="FNA103" s="27"/>
      <c r="FNB103" s="27"/>
      <c r="FNC103" s="27"/>
      <c r="FND103" s="27"/>
      <c r="FNE103" s="27"/>
      <c r="FNF103" s="27"/>
      <c r="FNG103" s="27"/>
      <c r="FNH103" s="27"/>
      <c r="FNI103" s="27"/>
      <c r="FNJ103" s="27"/>
      <c r="FNK103" s="27"/>
      <c r="FNL103" s="27"/>
      <c r="FNM103" s="27"/>
      <c r="FNN103" s="27"/>
      <c r="FNO103" s="27"/>
      <c r="FNP103" s="27"/>
      <c r="FNQ103" s="27"/>
      <c r="FNR103" s="27"/>
      <c r="FNS103" s="27"/>
      <c r="FNT103" s="27"/>
      <c r="FNU103" s="27"/>
      <c r="FNV103" s="27"/>
      <c r="FNW103" s="27"/>
      <c r="FNX103" s="27"/>
      <c r="FNY103" s="27"/>
      <c r="FNZ103" s="27"/>
      <c r="FOA103" s="27"/>
      <c r="FOB103" s="27"/>
      <c r="FOC103" s="27"/>
      <c r="FOD103" s="27"/>
      <c r="FOE103" s="27"/>
      <c r="FOF103" s="27"/>
      <c r="FOG103" s="27"/>
      <c r="FOH103" s="27"/>
      <c r="FOI103" s="27"/>
      <c r="FOJ103" s="27"/>
      <c r="FOK103" s="27"/>
      <c r="FOL103" s="27"/>
      <c r="FOM103" s="27"/>
      <c r="FON103" s="27"/>
      <c r="FOO103" s="27"/>
      <c r="FOP103" s="27"/>
      <c r="FOQ103" s="27"/>
      <c r="FOR103" s="27"/>
      <c r="FOS103" s="27"/>
      <c r="FOT103" s="27"/>
      <c r="FOU103" s="27"/>
      <c r="FOV103" s="27"/>
      <c r="FOW103" s="27"/>
      <c r="FOX103" s="27"/>
      <c r="FOY103" s="27"/>
      <c r="FOZ103" s="27"/>
      <c r="FPA103" s="27"/>
      <c r="FPB103" s="27"/>
      <c r="FPC103" s="27"/>
      <c r="FPD103" s="27"/>
      <c r="FPE103" s="27"/>
      <c r="FPF103" s="27"/>
      <c r="FPG103" s="27"/>
      <c r="FPH103" s="27"/>
      <c r="FPI103" s="27"/>
      <c r="FPJ103" s="27"/>
      <c r="FPK103" s="27"/>
      <c r="FPL103" s="27"/>
      <c r="FPM103" s="27"/>
      <c r="FPN103" s="27"/>
      <c r="FPO103" s="27"/>
      <c r="FPP103" s="27"/>
      <c r="FPQ103" s="27"/>
      <c r="FPR103" s="27"/>
      <c r="FPS103" s="27"/>
      <c r="FPT103" s="27"/>
      <c r="FPU103" s="27"/>
      <c r="FPV103" s="27"/>
      <c r="FPW103" s="27"/>
      <c r="FPX103" s="27"/>
      <c r="FPY103" s="27"/>
      <c r="FPZ103" s="27"/>
      <c r="FQA103" s="27"/>
      <c r="FQB103" s="27"/>
      <c r="FQC103" s="27"/>
      <c r="FQD103" s="27"/>
      <c r="FQE103" s="27"/>
      <c r="FQF103" s="27"/>
      <c r="FQG103" s="27"/>
      <c r="FQH103" s="27"/>
      <c r="FQI103" s="27"/>
      <c r="FQJ103" s="27"/>
      <c r="FQK103" s="27"/>
      <c r="FQL103" s="27"/>
      <c r="FQM103" s="27"/>
      <c r="FQN103" s="27"/>
      <c r="FQO103" s="27"/>
      <c r="FQP103" s="27"/>
      <c r="FQQ103" s="27"/>
      <c r="FQR103" s="27"/>
      <c r="FQS103" s="27"/>
      <c r="FQT103" s="27"/>
      <c r="FQU103" s="27"/>
      <c r="FQV103" s="27"/>
      <c r="FQW103" s="27"/>
      <c r="FQX103" s="27"/>
      <c r="FQY103" s="27"/>
      <c r="FQZ103" s="27"/>
      <c r="FRA103" s="27"/>
      <c r="FRB103" s="27"/>
      <c r="FRC103" s="27"/>
      <c r="FRD103" s="27"/>
      <c r="FRE103" s="27"/>
      <c r="FRF103" s="27"/>
      <c r="FRG103" s="27"/>
      <c r="FRH103" s="27"/>
      <c r="FRI103" s="27"/>
      <c r="FRJ103" s="27"/>
      <c r="FRK103" s="27"/>
      <c r="FRL103" s="27"/>
      <c r="FRM103" s="27"/>
      <c r="FRN103" s="27"/>
      <c r="FRO103" s="27"/>
      <c r="FRP103" s="27"/>
      <c r="FRQ103" s="27"/>
      <c r="FRR103" s="27"/>
      <c r="FRS103" s="27"/>
      <c r="FRT103" s="27"/>
      <c r="FRU103" s="27"/>
      <c r="FRV103" s="27"/>
      <c r="FRW103" s="27"/>
      <c r="FRX103" s="27"/>
      <c r="FRY103" s="27"/>
      <c r="FRZ103" s="27"/>
      <c r="FSA103" s="27"/>
      <c r="FSB103" s="27"/>
      <c r="FSC103" s="27"/>
      <c r="FSD103" s="27"/>
      <c r="FSE103" s="27"/>
      <c r="FSF103" s="27"/>
      <c r="FSG103" s="27"/>
      <c r="FSH103" s="27"/>
      <c r="FSI103" s="27"/>
      <c r="FSJ103" s="27"/>
      <c r="FSK103" s="27"/>
      <c r="FSL103" s="27"/>
      <c r="FSM103" s="27"/>
      <c r="FSN103" s="27"/>
      <c r="FSO103" s="27"/>
      <c r="FSP103" s="27"/>
      <c r="FSQ103" s="27"/>
      <c r="FSR103" s="27"/>
      <c r="FSS103" s="27"/>
      <c r="FST103" s="27"/>
      <c r="FSU103" s="27"/>
      <c r="FSV103" s="27"/>
      <c r="FSW103" s="27"/>
      <c r="FSX103" s="27"/>
      <c r="FSY103" s="27"/>
      <c r="FSZ103" s="27"/>
      <c r="FTA103" s="27"/>
      <c r="FTB103" s="27"/>
      <c r="FTC103" s="27"/>
      <c r="FTD103" s="27"/>
      <c r="FTE103" s="27"/>
      <c r="FTF103" s="27"/>
      <c r="FTG103" s="27"/>
      <c r="FTH103" s="27"/>
      <c r="FTI103" s="27"/>
      <c r="FTJ103" s="27"/>
      <c r="FTK103" s="27"/>
      <c r="FTL103" s="27"/>
      <c r="FTM103" s="27"/>
      <c r="FTN103" s="27"/>
      <c r="FTO103" s="27"/>
      <c r="FTP103" s="27"/>
      <c r="FTQ103" s="27"/>
      <c r="FTR103" s="27"/>
      <c r="FTS103" s="27"/>
      <c r="FTT103" s="27"/>
      <c r="FTU103" s="27"/>
      <c r="FTV103" s="27"/>
      <c r="FTW103" s="27"/>
      <c r="FTX103" s="27"/>
      <c r="FTY103" s="27"/>
      <c r="FTZ103" s="27"/>
      <c r="FUA103" s="27"/>
      <c r="FUB103" s="27"/>
      <c r="FUC103" s="27"/>
      <c r="FUD103" s="27"/>
      <c r="FUE103" s="27"/>
      <c r="FUF103" s="27"/>
      <c r="FUG103" s="27"/>
      <c r="FUH103" s="27"/>
      <c r="FUI103" s="27"/>
      <c r="FUJ103" s="27"/>
      <c r="FUK103" s="27"/>
      <c r="FUL103" s="27"/>
      <c r="FUM103" s="27"/>
      <c r="FUN103" s="27"/>
      <c r="FUO103" s="27"/>
      <c r="FUP103" s="27"/>
      <c r="FUQ103" s="27"/>
      <c r="FUR103" s="27"/>
      <c r="FUS103" s="27"/>
      <c r="FUT103" s="27"/>
      <c r="FUU103" s="27"/>
      <c r="FUV103" s="27"/>
      <c r="FUW103" s="27"/>
      <c r="FUX103" s="27"/>
      <c r="FUY103" s="27"/>
      <c r="FUZ103" s="27"/>
      <c r="FVA103" s="27"/>
      <c r="FVB103" s="27"/>
      <c r="FVC103" s="27"/>
      <c r="FVD103" s="27"/>
      <c r="FVE103" s="27"/>
      <c r="FVF103" s="27"/>
      <c r="FVG103" s="27"/>
      <c r="FVH103" s="27"/>
      <c r="FVI103" s="27"/>
      <c r="FVJ103" s="27"/>
      <c r="FVK103" s="27"/>
      <c r="FVL103" s="27"/>
      <c r="FVM103" s="27"/>
      <c r="FVN103" s="27"/>
      <c r="FVO103" s="27"/>
      <c r="FVP103" s="27"/>
      <c r="FVQ103" s="27"/>
      <c r="FVR103" s="27"/>
      <c r="FVS103" s="27"/>
      <c r="FVT103" s="27"/>
      <c r="FVU103" s="27"/>
      <c r="FVV103" s="27"/>
      <c r="FVW103" s="27"/>
      <c r="FVX103" s="27"/>
      <c r="FVY103" s="27"/>
      <c r="FVZ103" s="27"/>
      <c r="FWA103" s="27"/>
      <c r="FWB103" s="27"/>
      <c r="FWC103" s="27"/>
      <c r="FWD103" s="27"/>
      <c r="FWE103" s="27"/>
      <c r="FWF103" s="27"/>
      <c r="FWG103" s="27"/>
      <c r="FWH103" s="27"/>
      <c r="FWI103" s="27"/>
      <c r="FWJ103" s="27"/>
      <c r="FWK103" s="27"/>
      <c r="FWL103" s="27"/>
      <c r="FWM103" s="27"/>
      <c r="FWN103" s="27"/>
      <c r="FWO103" s="27"/>
      <c r="FWP103" s="27"/>
      <c r="FWQ103" s="27"/>
      <c r="FWR103" s="27"/>
      <c r="FWS103" s="27"/>
      <c r="FWT103" s="27"/>
      <c r="FWU103" s="27"/>
      <c r="FWV103" s="27"/>
      <c r="FWW103" s="27"/>
      <c r="FWX103" s="27"/>
      <c r="FWY103" s="27"/>
      <c r="FWZ103" s="27"/>
      <c r="FXA103" s="27"/>
      <c r="FXB103" s="27"/>
      <c r="FXC103" s="27"/>
      <c r="FXD103" s="27"/>
      <c r="FXE103" s="27"/>
      <c r="FXF103" s="27"/>
      <c r="FXG103" s="27"/>
      <c r="FXH103" s="27"/>
      <c r="FXI103" s="27"/>
      <c r="FXJ103" s="27"/>
      <c r="FXK103" s="27"/>
      <c r="FXL103" s="27"/>
      <c r="FXM103" s="27"/>
      <c r="FXN103" s="27"/>
      <c r="FXO103" s="27"/>
      <c r="FXP103" s="27"/>
      <c r="FXQ103" s="27"/>
      <c r="FXR103" s="27"/>
      <c r="FXS103" s="27"/>
      <c r="FXT103" s="27"/>
      <c r="FXU103" s="27"/>
      <c r="FXV103" s="27"/>
      <c r="FXW103" s="27"/>
      <c r="FXX103" s="27"/>
      <c r="FXY103" s="27"/>
      <c r="FXZ103" s="27"/>
      <c r="FYA103" s="27"/>
      <c r="FYB103" s="27"/>
      <c r="FYC103" s="27"/>
      <c r="FYD103" s="27"/>
      <c r="FYE103" s="27"/>
      <c r="FYF103" s="27"/>
      <c r="FYG103" s="27"/>
      <c r="FYH103" s="27"/>
      <c r="FYI103" s="27"/>
      <c r="FYJ103" s="27"/>
      <c r="FYK103" s="27"/>
      <c r="FYL103" s="27"/>
      <c r="FYM103" s="27"/>
      <c r="FYN103" s="27"/>
      <c r="FYO103" s="27"/>
      <c r="FYP103" s="27"/>
      <c r="FYQ103" s="27"/>
      <c r="FYR103" s="27"/>
      <c r="FYS103" s="27"/>
      <c r="FYT103" s="27"/>
      <c r="FYU103" s="27"/>
      <c r="FYV103" s="27"/>
      <c r="FYW103" s="27"/>
      <c r="FYX103" s="27"/>
      <c r="FYY103" s="27"/>
      <c r="FYZ103" s="27"/>
      <c r="FZA103" s="27"/>
      <c r="FZB103" s="27"/>
      <c r="FZC103" s="27"/>
      <c r="FZD103" s="27"/>
      <c r="FZE103" s="27"/>
      <c r="FZF103" s="27"/>
      <c r="FZG103" s="27"/>
      <c r="FZH103" s="27"/>
      <c r="FZI103" s="27"/>
      <c r="FZJ103" s="27"/>
      <c r="FZK103" s="27"/>
      <c r="FZL103" s="27"/>
      <c r="FZM103" s="27"/>
      <c r="FZN103" s="27"/>
      <c r="FZO103" s="27"/>
      <c r="FZP103" s="27"/>
      <c r="FZQ103" s="27"/>
      <c r="FZR103" s="27"/>
      <c r="FZS103" s="27"/>
      <c r="FZT103" s="27"/>
      <c r="FZU103" s="27"/>
      <c r="FZV103" s="27"/>
      <c r="FZW103" s="27"/>
      <c r="FZX103" s="27"/>
      <c r="FZY103" s="27"/>
      <c r="FZZ103" s="27"/>
      <c r="GAA103" s="27"/>
      <c r="GAB103" s="27"/>
      <c r="GAC103" s="27"/>
      <c r="GAD103" s="27"/>
      <c r="GAE103" s="27"/>
      <c r="GAF103" s="27"/>
      <c r="GAG103" s="27"/>
      <c r="GAH103" s="27"/>
      <c r="GAI103" s="27"/>
      <c r="GAJ103" s="27"/>
      <c r="GAK103" s="27"/>
      <c r="GAL103" s="27"/>
      <c r="GAM103" s="27"/>
      <c r="GAN103" s="27"/>
      <c r="GAO103" s="27"/>
      <c r="GAP103" s="27"/>
      <c r="GAQ103" s="27"/>
      <c r="GAR103" s="27"/>
      <c r="GAS103" s="27"/>
      <c r="GAT103" s="27"/>
      <c r="GAU103" s="27"/>
      <c r="GAV103" s="27"/>
      <c r="GAW103" s="27"/>
      <c r="GAX103" s="27"/>
      <c r="GAY103" s="27"/>
      <c r="GAZ103" s="27"/>
      <c r="GBA103" s="27"/>
      <c r="GBB103" s="27"/>
      <c r="GBC103" s="27"/>
      <c r="GBD103" s="27"/>
      <c r="GBE103" s="27"/>
      <c r="GBF103" s="27"/>
      <c r="GBG103" s="27"/>
      <c r="GBH103" s="27"/>
      <c r="GBI103" s="27"/>
      <c r="GBJ103" s="27"/>
      <c r="GBK103" s="27"/>
      <c r="GBL103" s="27"/>
      <c r="GBM103" s="27"/>
      <c r="GBN103" s="27"/>
      <c r="GBO103" s="27"/>
      <c r="GBP103" s="27"/>
      <c r="GBQ103" s="27"/>
      <c r="GBR103" s="27"/>
      <c r="GBS103" s="27"/>
      <c r="GBT103" s="27"/>
      <c r="GBU103" s="27"/>
      <c r="GBV103" s="27"/>
      <c r="GBW103" s="27"/>
      <c r="GBX103" s="27"/>
      <c r="GBY103" s="27"/>
      <c r="GBZ103" s="27"/>
      <c r="GCA103" s="27"/>
      <c r="GCB103" s="27"/>
      <c r="GCC103" s="27"/>
      <c r="GCD103" s="27"/>
      <c r="GCE103" s="27"/>
      <c r="GCF103" s="27"/>
      <c r="GCG103" s="27"/>
      <c r="GCH103" s="27"/>
      <c r="GCI103" s="27"/>
      <c r="GCJ103" s="27"/>
      <c r="GCK103" s="27"/>
      <c r="GCL103" s="27"/>
      <c r="GCM103" s="27"/>
      <c r="GCN103" s="27"/>
      <c r="GCO103" s="27"/>
      <c r="GCP103" s="27"/>
      <c r="GCQ103" s="27"/>
      <c r="GCR103" s="27"/>
      <c r="GCS103" s="27"/>
      <c r="GCT103" s="27"/>
      <c r="GCU103" s="27"/>
      <c r="GCV103" s="27"/>
      <c r="GCW103" s="27"/>
      <c r="GCX103" s="27"/>
      <c r="GCY103" s="27"/>
      <c r="GCZ103" s="27"/>
      <c r="GDA103" s="27"/>
      <c r="GDB103" s="27"/>
      <c r="GDC103" s="27"/>
      <c r="GDD103" s="27"/>
      <c r="GDE103" s="27"/>
      <c r="GDF103" s="27"/>
      <c r="GDG103" s="27"/>
      <c r="GDH103" s="27"/>
      <c r="GDI103" s="27"/>
      <c r="GDJ103" s="27"/>
      <c r="GDK103" s="27"/>
      <c r="GDL103" s="27"/>
      <c r="GDM103" s="27"/>
      <c r="GDN103" s="27"/>
      <c r="GDO103" s="27"/>
      <c r="GDP103" s="27"/>
      <c r="GDQ103" s="27"/>
      <c r="GDR103" s="27"/>
      <c r="GDS103" s="27"/>
      <c r="GDT103" s="27"/>
      <c r="GDU103" s="27"/>
      <c r="GDV103" s="27"/>
      <c r="GDW103" s="27"/>
      <c r="GDX103" s="27"/>
      <c r="GDY103" s="27"/>
      <c r="GDZ103" s="27"/>
      <c r="GEA103" s="27"/>
      <c r="GEB103" s="27"/>
      <c r="GEC103" s="27"/>
      <c r="GED103" s="27"/>
      <c r="GEE103" s="27"/>
      <c r="GEF103" s="27"/>
      <c r="GEG103" s="27"/>
      <c r="GEH103" s="27"/>
      <c r="GEI103" s="27"/>
      <c r="GEJ103" s="27"/>
      <c r="GEK103" s="27"/>
      <c r="GEL103" s="27"/>
      <c r="GEM103" s="27"/>
      <c r="GEN103" s="27"/>
      <c r="GEO103" s="27"/>
      <c r="GEP103" s="27"/>
      <c r="GEQ103" s="27"/>
      <c r="GER103" s="27"/>
      <c r="GES103" s="27"/>
      <c r="GET103" s="27"/>
      <c r="GEU103" s="27"/>
      <c r="GEV103" s="27"/>
      <c r="GEW103" s="27"/>
      <c r="GEX103" s="27"/>
      <c r="GEY103" s="27"/>
      <c r="GEZ103" s="27"/>
      <c r="GFA103" s="27"/>
      <c r="GFB103" s="27"/>
      <c r="GFC103" s="27"/>
      <c r="GFD103" s="27"/>
      <c r="GFE103" s="27"/>
      <c r="GFF103" s="27"/>
      <c r="GFG103" s="27"/>
      <c r="GFH103" s="27"/>
      <c r="GFI103" s="27"/>
      <c r="GFJ103" s="27"/>
      <c r="GFK103" s="27"/>
      <c r="GFL103" s="27"/>
      <c r="GFM103" s="27"/>
      <c r="GFN103" s="27"/>
      <c r="GFO103" s="27"/>
      <c r="GFP103" s="27"/>
      <c r="GFQ103" s="27"/>
      <c r="GFR103" s="27"/>
      <c r="GFS103" s="27"/>
      <c r="GFT103" s="27"/>
      <c r="GFU103" s="27"/>
      <c r="GFV103" s="27"/>
      <c r="GFW103" s="27"/>
      <c r="GFX103" s="27"/>
      <c r="GFY103" s="27"/>
      <c r="GFZ103" s="27"/>
      <c r="GGA103" s="27"/>
      <c r="GGB103" s="27"/>
      <c r="GGC103" s="27"/>
      <c r="GGD103" s="27"/>
      <c r="GGE103" s="27"/>
      <c r="GGF103" s="27"/>
      <c r="GGG103" s="27"/>
      <c r="GGH103" s="27"/>
      <c r="GGI103" s="27"/>
      <c r="GGJ103" s="27"/>
      <c r="GGK103" s="27"/>
      <c r="GGL103" s="27"/>
      <c r="GGM103" s="27"/>
      <c r="GGN103" s="27"/>
      <c r="GGO103" s="27"/>
      <c r="GGP103" s="27"/>
      <c r="GGQ103" s="27"/>
      <c r="GGR103" s="27"/>
      <c r="GGS103" s="27"/>
      <c r="GGT103" s="27"/>
      <c r="GGU103" s="27"/>
      <c r="GGV103" s="27"/>
      <c r="GGW103" s="27"/>
      <c r="GGX103" s="27"/>
      <c r="GGY103" s="27"/>
      <c r="GGZ103" s="27"/>
      <c r="GHA103" s="27"/>
      <c r="GHB103" s="27"/>
      <c r="GHC103" s="27"/>
      <c r="GHD103" s="27"/>
      <c r="GHE103" s="27"/>
      <c r="GHF103" s="27"/>
      <c r="GHG103" s="27"/>
      <c r="GHH103" s="27"/>
      <c r="GHI103" s="27"/>
      <c r="GHJ103" s="27"/>
      <c r="GHK103" s="27"/>
      <c r="GHL103" s="27"/>
      <c r="GHM103" s="27"/>
      <c r="GHN103" s="27"/>
      <c r="GHO103" s="27"/>
      <c r="GHP103" s="27"/>
      <c r="GHQ103" s="27"/>
      <c r="GHR103" s="27"/>
      <c r="GHS103" s="27"/>
      <c r="GHT103" s="27"/>
      <c r="GHU103" s="27"/>
      <c r="GHV103" s="27"/>
      <c r="GHW103" s="27"/>
      <c r="GHX103" s="27"/>
      <c r="GHY103" s="27"/>
      <c r="GHZ103" s="27"/>
      <c r="GIA103" s="27"/>
      <c r="GIB103" s="27"/>
      <c r="GIC103" s="27"/>
      <c r="GID103" s="27"/>
      <c r="GIE103" s="27"/>
      <c r="GIF103" s="27"/>
      <c r="GIG103" s="27"/>
      <c r="GIH103" s="27"/>
      <c r="GII103" s="27"/>
      <c r="GIJ103" s="27"/>
      <c r="GIK103" s="27"/>
      <c r="GIL103" s="27"/>
      <c r="GIM103" s="27"/>
      <c r="GIN103" s="27"/>
      <c r="GIO103" s="27"/>
      <c r="GIP103" s="27"/>
      <c r="GIQ103" s="27"/>
      <c r="GIR103" s="27"/>
      <c r="GIS103" s="27"/>
      <c r="GIT103" s="27"/>
      <c r="GIU103" s="27"/>
      <c r="GIV103" s="27"/>
      <c r="GIW103" s="27"/>
      <c r="GIX103" s="27"/>
      <c r="GIY103" s="27"/>
      <c r="GIZ103" s="27"/>
      <c r="GJA103" s="27"/>
      <c r="GJB103" s="27"/>
      <c r="GJC103" s="27"/>
      <c r="GJD103" s="27"/>
      <c r="GJE103" s="27"/>
      <c r="GJF103" s="27"/>
      <c r="GJG103" s="27"/>
      <c r="GJH103" s="27"/>
      <c r="GJI103" s="27"/>
      <c r="GJJ103" s="27"/>
      <c r="GJK103" s="27"/>
      <c r="GJL103" s="27"/>
      <c r="GJM103" s="27"/>
      <c r="GJN103" s="27"/>
      <c r="GJO103" s="27"/>
      <c r="GJP103" s="27"/>
      <c r="GJQ103" s="27"/>
      <c r="GJR103" s="27"/>
      <c r="GJS103" s="27"/>
      <c r="GJT103" s="27"/>
      <c r="GJU103" s="27"/>
      <c r="GJV103" s="27"/>
      <c r="GJW103" s="27"/>
      <c r="GJX103" s="27"/>
      <c r="GJY103" s="27"/>
      <c r="GJZ103" s="27"/>
      <c r="GKA103" s="27"/>
      <c r="GKB103" s="27"/>
      <c r="GKC103" s="27"/>
      <c r="GKD103" s="27"/>
      <c r="GKE103" s="27"/>
      <c r="GKF103" s="27"/>
      <c r="GKG103" s="27"/>
      <c r="GKH103" s="27"/>
      <c r="GKI103" s="27"/>
      <c r="GKJ103" s="27"/>
      <c r="GKK103" s="27"/>
      <c r="GKL103" s="27"/>
      <c r="GKM103" s="27"/>
      <c r="GKN103" s="27"/>
      <c r="GKO103" s="27"/>
      <c r="GKP103" s="27"/>
      <c r="GKQ103" s="27"/>
      <c r="GKR103" s="27"/>
      <c r="GKS103" s="27"/>
      <c r="GKT103" s="27"/>
      <c r="GKU103" s="27"/>
      <c r="GKV103" s="27"/>
      <c r="GKW103" s="27"/>
      <c r="GKX103" s="27"/>
      <c r="GKY103" s="27"/>
      <c r="GKZ103" s="27"/>
      <c r="GLA103" s="27"/>
      <c r="GLB103" s="27"/>
      <c r="GLC103" s="27"/>
      <c r="GLD103" s="27"/>
      <c r="GLE103" s="27"/>
      <c r="GLF103" s="27"/>
      <c r="GLG103" s="27"/>
      <c r="GLH103" s="27"/>
      <c r="GLI103" s="27"/>
      <c r="GLJ103" s="27"/>
      <c r="GLK103" s="27"/>
      <c r="GLL103" s="27"/>
      <c r="GLM103" s="27"/>
      <c r="GLN103" s="27"/>
      <c r="GLO103" s="27"/>
      <c r="GLP103" s="27"/>
      <c r="GLQ103" s="27"/>
      <c r="GLR103" s="27"/>
      <c r="GLS103" s="27"/>
      <c r="GLT103" s="27"/>
      <c r="GLU103" s="27"/>
      <c r="GLV103" s="27"/>
      <c r="GLW103" s="27"/>
      <c r="GLX103" s="27"/>
      <c r="GLY103" s="27"/>
      <c r="GLZ103" s="27"/>
      <c r="GMA103" s="27"/>
      <c r="GMB103" s="27"/>
      <c r="GMC103" s="27"/>
      <c r="GMD103" s="27"/>
      <c r="GME103" s="27"/>
      <c r="GMF103" s="27"/>
      <c r="GMG103" s="27"/>
      <c r="GMH103" s="27"/>
      <c r="GMI103" s="27"/>
      <c r="GMJ103" s="27"/>
      <c r="GMK103" s="27"/>
      <c r="GML103" s="27"/>
      <c r="GMM103" s="27"/>
      <c r="GMN103" s="27"/>
      <c r="GMO103" s="27"/>
      <c r="GMP103" s="27"/>
      <c r="GMQ103" s="27"/>
      <c r="GMR103" s="27"/>
      <c r="GMS103" s="27"/>
      <c r="GMT103" s="27"/>
      <c r="GMU103" s="27"/>
      <c r="GMV103" s="27"/>
      <c r="GMW103" s="27"/>
      <c r="GMX103" s="27"/>
      <c r="GMY103" s="27"/>
      <c r="GMZ103" s="27"/>
      <c r="GNA103" s="27"/>
      <c r="GNB103" s="27"/>
      <c r="GNC103" s="27"/>
      <c r="GND103" s="27"/>
      <c r="GNE103" s="27"/>
      <c r="GNF103" s="27"/>
      <c r="GNG103" s="27"/>
      <c r="GNH103" s="27"/>
      <c r="GNI103" s="27"/>
      <c r="GNJ103" s="27"/>
      <c r="GNK103" s="27"/>
      <c r="GNL103" s="27"/>
      <c r="GNM103" s="27"/>
      <c r="GNN103" s="27"/>
      <c r="GNO103" s="27"/>
      <c r="GNP103" s="27"/>
      <c r="GNQ103" s="27"/>
      <c r="GNR103" s="27"/>
      <c r="GNS103" s="27"/>
      <c r="GNT103" s="27"/>
      <c r="GNU103" s="27"/>
      <c r="GNV103" s="27"/>
      <c r="GNW103" s="27"/>
      <c r="GNX103" s="27"/>
      <c r="GNY103" s="27"/>
      <c r="GNZ103" s="27"/>
      <c r="GOA103" s="27"/>
      <c r="GOB103" s="27"/>
      <c r="GOC103" s="27"/>
      <c r="GOD103" s="27"/>
      <c r="GOE103" s="27"/>
      <c r="GOF103" s="27"/>
      <c r="GOG103" s="27"/>
      <c r="GOH103" s="27"/>
      <c r="GOI103" s="27"/>
      <c r="GOJ103" s="27"/>
      <c r="GOK103" s="27"/>
      <c r="GOL103" s="27"/>
      <c r="GOM103" s="27"/>
      <c r="GON103" s="27"/>
      <c r="GOO103" s="27"/>
      <c r="GOP103" s="27"/>
      <c r="GOQ103" s="27"/>
      <c r="GOR103" s="27"/>
      <c r="GOS103" s="27"/>
      <c r="GOT103" s="27"/>
      <c r="GOU103" s="27"/>
      <c r="GOV103" s="27"/>
      <c r="GOW103" s="27"/>
      <c r="GOX103" s="27"/>
      <c r="GOY103" s="27"/>
      <c r="GOZ103" s="27"/>
      <c r="GPA103" s="27"/>
      <c r="GPB103" s="27"/>
      <c r="GPC103" s="27"/>
      <c r="GPD103" s="27"/>
      <c r="GPE103" s="27"/>
      <c r="GPF103" s="27"/>
      <c r="GPG103" s="27"/>
      <c r="GPH103" s="27"/>
      <c r="GPI103" s="27"/>
      <c r="GPJ103" s="27"/>
      <c r="GPK103" s="27"/>
      <c r="GPL103" s="27"/>
      <c r="GPM103" s="27"/>
      <c r="GPN103" s="27"/>
      <c r="GPO103" s="27"/>
      <c r="GPP103" s="27"/>
      <c r="GPQ103" s="27"/>
      <c r="GPR103" s="27"/>
      <c r="GPS103" s="27"/>
      <c r="GPT103" s="27"/>
      <c r="GPU103" s="27"/>
      <c r="GPV103" s="27"/>
      <c r="GPW103" s="27"/>
      <c r="GPX103" s="27"/>
      <c r="GPY103" s="27"/>
      <c r="GPZ103" s="27"/>
      <c r="GQA103" s="27"/>
      <c r="GQB103" s="27"/>
      <c r="GQC103" s="27"/>
      <c r="GQD103" s="27"/>
      <c r="GQE103" s="27"/>
      <c r="GQF103" s="27"/>
      <c r="GQG103" s="27"/>
      <c r="GQH103" s="27"/>
      <c r="GQI103" s="27"/>
      <c r="GQJ103" s="27"/>
      <c r="GQK103" s="27"/>
      <c r="GQL103" s="27"/>
      <c r="GQM103" s="27"/>
      <c r="GQN103" s="27"/>
      <c r="GQO103" s="27"/>
      <c r="GQP103" s="27"/>
      <c r="GQQ103" s="27"/>
      <c r="GQR103" s="27"/>
      <c r="GQS103" s="27"/>
      <c r="GQT103" s="27"/>
      <c r="GQU103" s="27"/>
      <c r="GQV103" s="27"/>
      <c r="GQW103" s="27"/>
      <c r="GQX103" s="27"/>
      <c r="GQY103" s="27"/>
      <c r="GQZ103" s="27"/>
      <c r="GRA103" s="27"/>
      <c r="GRB103" s="27"/>
      <c r="GRC103" s="27"/>
      <c r="GRD103" s="27"/>
      <c r="GRE103" s="27"/>
      <c r="GRF103" s="27"/>
      <c r="GRG103" s="27"/>
      <c r="GRH103" s="27"/>
      <c r="GRI103" s="27"/>
      <c r="GRJ103" s="27"/>
      <c r="GRK103" s="27"/>
      <c r="GRL103" s="27"/>
      <c r="GRM103" s="27"/>
      <c r="GRN103" s="27"/>
      <c r="GRO103" s="27"/>
      <c r="GRP103" s="27"/>
      <c r="GRQ103" s="27"/>
      <c r="GRR103" s="27"/>
      <c r="GRS103" s="27"/>
      <c r="GRT103" s="27"/>
      <c r="GRU103" s="27"/>
      <c r="GRV103" s="27"/>
      <c r="GRW103" s="27"/>
      <c r="GRX103" s="27"/>
      <c r="GRY103" s="27"/>
      <c r="GRZ103" s="27"/>
      <c r="GSA103" s="27"/>
      <c r="GSB103" s="27"/>
      <c r="GSC103" s="27"/>
      <c r="GSD103" s="27"/>
      <c r="GSE103" s="27"/>
      <c r="GSF103" s="27"/>
      <c r="GSG103" s="27"/>
      <c r="GSH103" s="27"/>
      <c r="GSI103" s="27"/>
      <c r="GSJ103" s="27"/>
      <c r="GSK103" s="27"/>
      <c r="GSL103" s="27"/>
      <c r="GSM103" s="27"/>
      <c r="GSN103" s="27"/>
      <c r="GSO103" s="27"/>
      <c r="GSP103" s="27"/>
      <c r="GSQ103" s="27"/>
      <c r="GSR103" s="27"/>
      <c r="GSS103" s="27"/>
      <c r="GST103" s="27"/>
      <c r="GSU103" s="27"/>
      <c r="GSV103" s="27"/>
      <c r="GSW103" s="27"/>
      <c r="GSX103" s="27"/>
      <c r="GSY103" s="27"/>
      <c r="GSZ103" s="27"/>
      <c r="GTA103" s="27"/>
      <c r="GTB103" s="27"/>
      <c r="GTC103" s="27"/>
      <c r="GTD103" s="27"/>
      <c r="GTE103" s="27"/>
      <c r="GTF103" s="27"/>
      <c r="GTG103" s="27"/>
      <c r="GTH103" s="27"/>
      <c r="GTI103" s="27"/>
      <c r="GTJ103" s="27"/>
      <c r="GTK103" s="27"/>
      <c r="GTL103" s="27"/>
      <c r="GTM103" s="27"/>
      <c r="GTN103" s="27"/>
      <c r="GTO103" s="27"/>
      <c r="GTP103" s="27"/>
      <c r="GTQ103" s="27"/>
      <c r="GTR103" s="27"/>
      <c r="GTS103" s="27"/>
      <c r="GTT103" s="27"/>
      <c r="GTU103" s="27"/>
      <c r="GTV103" s="27"/>
      <c r="GTW103" s="27"/>
      <c r="GTX103" s="27"/>
      <c r="GTY103" s="27"/>
      <c r="GTZ103" s="27"/>
      <c r="GUA103" s="27"/>
      <c r="GUB103" s="27"/>
      <c r="GUC103" s="27"/>
      <c r="GUD103" s="27"/>
      <c r="GUE103" s="27"/>
      <c r="GUF103" s="27"/>
      <c r="GUG103" s="27"/>
      <c r="GUH103" s="27"/>
      <c r="GUI103" s="27"/>
      <c r="GUJ103" s="27"/>
      <c r="GUK103" s="27"/>
      <c r="GUL103" s="27"/>
      <c r="GUM103" s="27"/>
      <c r="GUN103" s="27"/>
      <c r="GUO103" s="27"/>
      <c r="GUP103" s="27"/>
      <c r="GUQ103" s="27"/>
      <c r="GUR103" s="27"/>
      <c r="GUS103" s="27"/>
      <c r="GUT103" s="27"/>
      <c r="GUU103" s="27"/>
      <c r="GUV103" s="27"/>
      <c r="GUW103" s="27"/>
      <c r="GUX103" s="27"/>
      <c r="GUY103" s="27"/>
      <c r="GUZ103" s="27"/>
      <c r="GVA103" s="27"/>
      <c r="GVB103" s="27"/>
      <c r="GVC103" s="27"/>
      <c r="GVD103" s="27"/>
      <c r="GVE103" s="27"/>
      <c r="GVF103" s="27"/>
      <c r="GVG103" s="27"/>
      <c r="GVH103" s="27"/>
      <c r="GVI103" s="27"/>
      <c r="GVJ103" s="27"/>
      <c r="GVK103" s="27"/>
      <c r="GVL103" s="27"/>
      <c r="GVM103" s="27"/>
      <c r="GVN103" s="27"/>
      <c r="GVO103" s="27"/>
      <c r="GVP103" s="27"/>
      <c r="GVQ103" s="27"/>
      <c r="GVR103" s="27"/>
      <c r="GVS103" s="27"/>
      <c r="GVT103" s="27"/>
      <c r="GVU103" s="27"/>
      <c r="GVV103" s="27"/>
      <c r="GVW103" s="27"/>
      <c r="GVX103" s="27"/>
      <c r="GVY103" s="27"/>
      <c r="GVZ103" s="27"/>
      <c r="GWA103" s="27"/>
      <c r="GWB103" s="27"/>
      <c r="GWC103" s="27"/>
      <c r="GWD103" s="27"/>
      <c r="GWE103" s="27"/>
      <c r="GWF103" s="27"/>
      <c r="GWG103" s="27"/>
      <c r="GWH103" s="27"/>
      <c r="GWI103" s="27"/>
      <c r="GWJ103" s="27"/>
      <c r="GWK103" s="27"/>
      <c r="GWL103" s="27"/>
      <c r="GWM103" s="27"/>
      <c r="GWN103" s="27"/>
      <c r="GWO103" s="27"/>
      <c r="GWP103" s="27"/>
      <c r="GWQ103" s="27"/>
      <c r="GWR103" s="27"/>
      <c r="GWS103" s="27"/>
      <c r="GWT103" s="27"/>
      <c r="GWU103" s="27"/>
      <c r="GWV103" s="27"/>
      <c r="GWW103" s="27"/>
      <c r="GWX103" s="27"/>
      <c r="GWY103" s="27"/>
      <c r="GWZ103" s="27"/>
      <c r="GXA103" s="27"/>
      <c r="GXB103" s="27"/>
      <c r="GXC103" s="27"/>
      <c r="GXD103" s="27"/>
      <c r="GXE103" s="27"/>
      <c r="GXF103" s="27"/>
      <c r="GXG103" s="27"/>
      <c r="GXH103" s="27"/>
      <c r="GXI103" s="27"/>
      <c r="GXJ103" s="27"/>
      <c r="GXK103" s="27"/>
      <c r="GXL103" s="27"/>
      <c r="GXM103" s="27"/>
      <c r="GXN103" s="27"/>
      <c r="GXO103" s="27"/>
      <c r="GXP103" s="27"/>
      <c r="GXQ103" s="27"/>
      <c r="GXR103" s="27"/>
      <c r="GXS103" s="27"/>
      <c r="GXT103" s="27"/>
      <c r="GXU103" s="27"/>
      <c r="GXV103" s="27"/>
      <c r="GXW103" s="27"/>
      <c r="GXX103" s="27"/>
      <c r="GXY103" s="27"/>
      <c r="GXZ103" s="27"/>
      <c r="GYA103" s="27"/>
      <c r="GYB103" s="27"/>
      <c r="GYC103" s="27"/>
      <c r="GYD103" s="27"/>
      <c r="GYE103" s="27"/>
      <c r="GYF103" s="27"/>
      <c r="GYG103" s="27"/>
      <c r="GYH103" s="27"/>
      <c r="GYI103" s="27"/>
      <c r="GYJ103" s="27"/>
      <c r="GYK103" s="27"/>
      <c r="GYL103" s="27"/>
      <c r="GYM103" s="27"/>
      <c r="GYN103" s="27"/>
      <c r="GYO103" s="27"/>
      <c r="GYP103" s="27"/>
      <c r="GYQ103" s="27"/>
      <c r="GYR103" s="27"/>
      <c r="GYS103" s="27"/>
      <c r="GYT103" s="27"/>
      <c r="GYU103" s="27"/>
      <c r="GYV103" s="27"/>
      <c r="GYW103" s="27"/>
      <c r="GYX103" s="27"/>
      <c r="GYY103" s="27"/>
      <c r="GYZ103" s="27"/>
      <c r="GZA103" s="27"/>
      <c r="GZB103" s="27"/>
      <c r="GZC103" s="27"/>
      <c r="GZD103" s="27"/>
      <c r="GZE103" s="27"/>
      <c r="GZF103" s="27"/>
      <c r="GZG103" s="27"/>
      <c r="GZH103" s="27"/>
      <c r="GZI103" s="27"/>
      <c r="GZJ103" s="27"/>
      <c r="GZK103" s="27"/>
      <c r="GZL103" s="27"/>
      <c r="GZM103" s="27"/>
      <c r="GZN103" s="27"/>
      <c r="GZO103" s="27"/>
      <c r="GZP103" s="27"/>
      <c r="GZQ103" s="27"/>
      <c r="GZR103" s="27"/>
      <c r="GZS103" s="27"/>
      <c r="GZT103" s="27"/>
      <c r="GZU103" s="27"/>
      <c r="GZV103" s="27"/>
      <c r="GZW103" s="27"/>
      <c r="GZX103" s="27"/>
      <c r="GZY103" s="27"/>
      <c r="GZZ103" s="27"/>
      <c r="HAA103" s="27"/>
      <c r="HAB103" s="27"/>
      <c r="HAC103" s="27"/>
      <c r="HAD103" s="27"/>
      <c r="HAE103" s="27"/>
      <c r="HAF103" s="27"/>
      <c r="HAG103" s="27"/>
      <c r="HAH103" s="27"/>
      <c r="HAI103" s="27"/>
      <c r="HAJ103" s="27"/>
      <c r="HAK103" s="27"/>
      <c r="HAL103" s="27"/>
      <c r="HAM103" s="27"/>
      <c r="HAN103" s="27"/>
      <c r="HAO103" s="27"/>
      <c r="HAP103" s="27"/>
      <c r="HAQ103" s="27"/>
      <c r="HAR103" s="27"/>
      <c r="HAS103" s="27"/>
      <c r="HAT103" s="27"/>
      <c r="HAU103" s="27"/>
      <c r="HAV103" s="27"/>
      <c r="HAW103" s="27"/>
      <c r="HAX103" s="27"/>
      <c r="HAY103" s="27"/>
      <c r="HAZ103" s="27"/>
      <c r="HBA103" s="27"/>
      <c r="HBB103" s="27"/>
      <c r="HBC103" s="27"/>
      <c r="HBD103" s="27"/>
      <c r="HBE103" s="27"/>
      <c r="HBF103" s="27"/>
      <c r="HBG103" s="27"/>
      <c r="HBH103" s="27"/>
      <c r="HBI103" s="27"/>
      <c r="HBJ103" s="27"/>
      <c r="HBK103" s="27"/>
      <c r="HBL103" s="27"/>
      <c r="HBM103" s="27"/>
      <c r="HBN103" s="27"/>
      <c r="HBO103" s="27"/>
      <c r="HBP103" s="27"/>
      <c r="HBQ103" s="27"/>
      <c r="HBR103" s="27"/>
      <c r="HBS103" s="27"/>
      <c r="HBT103" s="27"/>
      <c r="HBU103" s="27"/>
      <c r="HBV103" s="27"/>
      <c r="HBW103" s="27"/>
      <c r="HBX103" s="27"/>
      <c r="HBY103" s="27"/>
      <c r="HBZ103" s="27"/>
      <c r="HCA103" s="27"/>
      <c r="HCB103" s="27"/>
      <c r="HCC103" s="27"/>
      <c r="HCD103" s="27"/>
      <c r="HCE103" s="27"/>
      <c r="HCF103" s="27"/>
      <c r="HCG103" s="27"/>
      <c r="HCH103" s="27"/>
      <c r="HCI103" s="27"/>
      <c r="HCJ103" s="27"/>
      <c r="HCK103" s="27"/>
      <c r="HCL103" s="27"/>
      <c r="HCM103" s="27"/>
      <c r="HCN103" s="27"/>
      <c r="HCO103" s="27"/>
      <c r="HCP103" s="27"/>
      <c r="HCQ103" s="27"/>
      <c r="HCR103" s="27"/>
      <c r="HCS103" s="27"/>
      <c r="HCT103" s="27"/>
      <c r="HCU103" s="27"/>
      <c r="HCV103" s="27"/>
      <c r="HCW103" s="27"/>
      <c r="HCX103" s="27"/>
      <c r="HCY103" s="27"/>
      <c r="HCZ103" s="27"/>
      <c r="HDA103" s="27"/>
      <c r="HDB103" s="27"/>
      <c r="HDC103" s="27"/>
      <c r="HDD103" s="27"/>
      <c r="HDE103" s="27"/>
      <c r="HDF103" s="27"/>
      <c r="HDG103" s="27"/>
      <c r="HDH103" s="27"/>
      <c r="HDI103" s="27"/>
      <c r="HDJ103" s="27"/>
      <c r="HDK103" s="27"/>
      <c r="HDL103" s="27"/>
      <c r="HDM103" s="27"/>
      <c r="HDN103" s="27"/>
      <c r="HDO103" s="27"/>
      <c r="HDP103" s="27"/>
      <c r="HDQ103" s="27"/>
      <c r="HDR103" s="27"/>
      <c r="HDS103" s="27"/>
      <c r="HDT103" s="27"/>
      <c r="HDU103" s="27"/>
      <c r="HDV103" s="27"/>
      <c r="HDW103" s="27"/>
      <c r="HDX103" s="27"/>
      <c r="HDY103" s="27"/>
      <c r="HDZ103" s="27"/>
      <c r="HEA103" s="27"/>
      <c r="HEB103" s="27"/>
      <c r="HEC103" s="27"/>
      <c r="HED103" s="27"/>
      <c r="HEE103" s="27"/>
      <c r="HEF103" s="27"/>
      <c r="HEG103" s="27"/>
      <c r="HEH103" s="27"/>
      <c r="HEI103" s="27"/>
      <c r="HEJ103" s="27"/>
      <c r="HEK103" s="27"/>
      <c r="HEL103" s="27"/>
      <c r="HEM103" s="27"/>
      <c r="HEN103" s="27"/>
      <c r="HEO103" s="27"/>
      <c r="HEP103" s="27"/>
      <c r="HEQ103" s="27"/>
      <c r="HER103" s="27"/>
      <c r="HES103" s="27"/>
      <c r="HET103" s="27"/>
      <c r="HEU103" s="27"/>
      <c r="HEV103" s="27"/>
      <c r="HEW103" s="27"/>
      <c r="HEX103" s="27"/>
      <c r="HEY103" s="27"/>
      <c r="HEZ103" s="27"/>
      <c r="HFA103" s="27"/>
      <c r="HFB103" s="27"/>
      <c r="HFC103" s="27"/>
      <c r="HFD103" s="27"/>
      <c r="HFE103" s="27"/>
      <c r="HFF103" s="27"/>
      <c r="HFG103" s="27"/>
      <c r="HFH103" s="27"/>
      <c r="HFI103" s="27"/>
      <c r="HFJ103" s="27"/>
      <c r="HFK103" s="27"/>
      <c r="HFL103" s="27"/>
      <c r="HFM103" s="27"/>
      <c r="HFN103" s="27"/>
      <c r="HFO103" s="27"/>
      <c r="HFP103" s="27"/>
      <c r="HFQ103" s="27"/>
      <c r="HFR103" s="27"/>
      <c r="HFS103" s="27"/>
      <c r="HFT103" s="27"/>
      <c r="HFU103" s="27"/>
      <c r="HFV103" s="27"/>
      <c r="HFW103" s="27"/>
      <c r="HFX103" s="27"/>
      <c r="HFY103" s="27"/>
      <c r="HFZ103" s="27"/>
      <c r="HGA103" s="27"/>
      <c r="HGB103" s="27"/>
      <c r="HGC103" s="27"/>
      <c r="HGD103" s="27"/>
      <c r="HGE103" s="27"/>
      <c r="HGF103" s="27"/>
      <c r="HGG103" s="27"/>
      <c r="HGH103" s="27"/>
      <c r="HGI103" s="27"/>
      <c r="HGJ103" s="27"/>
      <c r="HGK103" s="27"/>
      <c r="HGL103" s="27"/>
      <c r="HGM103" s="27"/>
      <c r="HGN103" s="27"/>
      <c r="HGO103" s="27"/>
      <c r="HGP103" s="27"/>
      <c r="HGQ103" s="27"/>
      <c r="HGR103" s="27"/>
      <c r="HGS103" s="27"/>
      <c r="HGT103" s="27"/>
      <c r="HGU103" s="27"/>
      <c r="HGV103" s="27"/>
      <c r="HGW103" s="27"/>
      <c r="HGX103" s="27"/>
      <c r="HGY103" s="27"/>
      <c r="HGZ103" s="27"/>
      <c r="HHA103" s="27"/>
      <c r="HHB103" s="27"/>
      <c r="HHC103" s="27"/>
      <c r="HHD103" s="27"/>
      <c r="HHE103" s="27"/>
      <c r="HHF103" s="27"/>
      <c r="HHG103" s="27"/>
      <c r="HHH103" s="27"/>
      <c r="HHI103" s="27"/>
      <c r="HHJ103" s="27"/>
      <c r="HHK103" s="27"/>
      <c r="HHL103" s="27"/>
      <c r="HHM103" s="27"/>
      <c r="HHN103" s="27"/>
      <c r="HHO103" s="27"/>
      <c r="HHP103" s="27"/>
      <c r="HHQ103" s="27"/>
      <c r="HHR103" s="27"/>
      <c r="HHS103" s="27"/>
      <c r="HHT103" s="27"/>
      <c r="HHU103" s="27"/>
      <c r="HHV103" s="27"/>
      <c r="HHW103" s="27"/>
      <c r="HHX103" s="27"/>
      <c r="HHY103" s="27"/>
      <c r="HHZ103" s="27"/>
      <c r="HIA103" s="27"/>
      <c r="HIB103" s="27"/>
      <c r="HIC103" s="27"/>
      <c r="HID103" s="27"/>
      <c r="HIE103" s="27"/>
      <c r="HIF103" s="27"/>
      <c r="HIG103" s="27"/>
      <c r="HIH103" s="27"/>
      <c r="HII103" s="27"/>
      <c r="HIJ103" s="27"/>
      <c r="HIK103" s="27"/>
      <c r="HIL103" s="27"/>
      <c r="HIM103" s="27"/>
      <c r="HIN103" s="27"/>
      <c r="HIO103" s="27"/>
      <c r="HIP103" s="27"/>
      <c r="HIQ103" s="27"/>
      <c r="HIR103" s="27"/>
      <c r="HIS103" s="27"/>
      <c r="HIT103" s="27"/>
      <c r="HIU103" s="27"/>
      <c r="HIV103" s="27"/>
      <c r="HIW103" s="27"/>
      <c r="HIX103" s="27"/>
      <c r="HIY103" s="27"/>
      <c r="HIZ103" s="27"/>
      <c r="HJA103" s="27"/>
      <c r="HJB103" s="27"/>
      <c r="HJC103" s="27"/>
      <c r="HJD103" s="27"/>
      <c r="HJE103" s="27"/>
      <c r="HJF103" s="27"/>
      <c r="HJG103" s="27"/>
      <c r="HJH103" s="27"/>
      <c r="HJI103" s="27"/>
      <c r="HJJ103" s="27"/>
      <c r="HJK103" s="27"/>
      <c r="HJL103" s="27"/>
      <c r="HJM103" s="27"/>
      <c r="HJN103" s="27"/>
      <c r="HJO103" s="27"/>
      <c r="HJP103" s="27"/>
      <c r="HJQ103" s="27"/>
      <c r="HJR103" s="27"/>
      <c r="HJS103" s="27"/>
      <c r="HJT103" s="27"/>
      <c r="HJU103" s="27"/>
      <c r="HJV103" s="27"/>
      <c r="HJW103" s="27"/>
      <c r="HJX103" s="27"/>
      <c r="HJY103" s="27"/>
      <c r="HJZ103" s="27"/>
      <c r="HKA103" s="27"/>
      <c r="HKB103" s="27"/>
      <c r="HKC103" s="27"/>
      <c r="HKD103" s="27"/>
      <c r="HKE103" s="27"/>
      <c r="HKF103" s="27"/>
      <c r="HKG103" s="27"/>
      <c r="HKH103" s="27"/>
      <c r="HKI103" s="27"/>
      <c r="HKJ103" s="27"/>
      <c r="HKK103" s="27"/>
      <c r="HKL103" s="27"/>
      <c r="HKM103" s="27"/>
      <c r="HKN103" s="27"/>
      <c r="HKO103" s="27"/>
      <c r="HKP103" s="27"/>
      <c r="HKQ103" s="27"/>
      <c r="HKR103" s="27"/>
      <c r="HKS103" s="27"/>
      <c r="HKT103" s="27"/>
      <c r="HKU103" s="27"/>
      <c r="HKV103" s="27"/>
      <c r="HKW103" s="27"/>
      <c r="HKX103" s="27"/>
      <c r="HKY103" s="27"/>
      <c r="HKZ103" s="27"/>
      <c r="HLA103" s="27"/>
      <c r="HLB103" s="27"/>
      <c r="HLC103" s="27"/>
      <c r="HLD103" s="27"/>
      <c r="HLE103" s="27"/>
      <c r="HLF103" s="27"/>
      <c r="HLG103" s="27"/>
      <c r="HLH103" s="27"/>
      <c r="HLI103" s="27"/>
      <c r="HLJ103" s="27"/>
      <c r="HLK103" s="27"/>
      <c r="HLL103" s="27"/>
      <c r="HLM103" s="27"/>
      <c r="HLN103" s="27"/>
      <c r="HLO103" s="27"/>
      <c r="HLP103" s="27"/>
      <c r="HLQ103" s="27"/>
      <c r="HLR103" s="27"/>
      <c r="HLS103" s="27"/>
      <c r="HLT103" s="27"/>
      <c r="HLU103" s="27"/>
      <c r="HLV103" s="27"/>
      <c r="HLW103" s="27"/>
      <c r="HLX103" s="27"/>
      <c r="HLY103" s="27"/>
      <c r="HLZ103" s="27"/>
      <c r="HMA103" s="27"/>
      <c r="HMB103" s="27"/>
      <c r="HMC103" s="27"/>
      <c r="HMD103" s="27"/>
      <c r="HME103" s="27"/>
      <c r="HMF103" s="27"/>
      <c r="HMG103" s="27"/>
      <c r="HMH103" s="27"/>
      <c r="HMI103" s="27"/>
      <c r="HMJ103" s="27"/>
      <c r="HMK103" s="27"/>
      <c r="HML103" s="27"/>
      <c r="HMM103" s="27"/>
      <c r="HMN103" s="27"/>
      <c r="HMO103" s="27"/>
      <c r="HMP103" s="27"/>
      <c r="HMQ103" s="27"/>
      <c r="HMR103" s="27"/>
      <c r="HMS103" s="27"/>
      <c r="HMT103" s="27"/>
      <c r="HMU103" s="27"/>
      <c r="HMV103" s="27"/>
      <c r="HMW103" s="27"/>
      <c r="HMX103" s="27"/>
      <c r="HMY103" s="27"/>
      <c r="HMZ103" s="27"/>
      <c r="HNA103" s="27"/>
      <c r="HNB103" s="27"/>
      <c r="HNC103" s="27"/>
      <c r="HND103" s="27"/>
      <c r="HNE103" s="27"/>
      <c r="HNF103" s="27"/>
      <c r="HNG103" s="27"/>
      <c r="HNH103" s="27"/>
      <c r="HNI103" s="27"/>
      <c r="HNJ103" s="27"/>
      <c r="HNK103" s="27"/>
      <c r="HNL103" s="27"/>
      <c r="HNM103" s="27"/>
      <c r="HNN103" s="27"/>
      <c r="HNO103" s="27"/>
      <c r="HNP103" s="27"/>
      <c r="HNQ103" s="27"/>
      <c r="HNR103" s="27"/>
      <c r="HNS103" s="27"/>
      <c r="HNT103" s="27"/>
      <c r="HNU103" s="27"/>
      <c r="HNV103" s="27"/>
      <c r="HNW103" s="27"/>
      <c r="HNX103" s="27"/>
      <c r="HNY103" s="27"/>
      <c r="HNZ103" s="27"/>
      <c r="HOA103" s="27"/>
      <c r="HOB103" s="27"/>
      <c r="HOC103" s="27"/>
      <c r="HOD103" s="27"/>
      <c r="HOE103" s="27"/>
      <c r="HOF103" s="27"/>
      <c r="HOG103" s="27"/>
      <c r="HOH103" s="27"/>
      <c r="HOI103" s="27"/>
      <c r="HOJ103" s="27"/>
      <c r="HOK103" s="27"/>
      <c r="HOL103" s="27"/>
      <c r="HOM103" s="27"/>
      <c r="HON103" s="27"/>
      <c r="HOO103" s="27"/>
      <c r="HOP103" s="27"/>
      <c r="HOQ103" s="27"/>
      <c r="HOR103" s="27"/>
      <c r="HOS103" s="27"/>
      <c r="HOT103" s="27"/>
      <c r="HOU103" s="27"/>
      <c r="HOV103" s="27"/>
      <c r="HOW103" s="27"/>
      <c r="HOX103" s="27"/>
      <c r="HOY103" s="27"/>
      <c r="HOZ103" s="27"/>
      <c r="HPA103" s="27"/>
      <c r="HPB103" s="27"/>
      <c r="HPC103" s="27"/>
      <c r="HPD103" s="27"/>
      <c r="HPE103" s="27"/>
      <c r="HPF103" s="27"/>
      <c r="HPG103" s="27"/>
      <c r="HPH103" s="27"/>
      <c r="HPI103" s="27"/>
      <c r="HPJ103" s="27"/>
      <c r="HPK103" s="27"/>
      <c r="HPL103" s="27"/>
      <c r="HPM103" s="27"/>
      <c r="HPN103" s="27"/>
      <c r="HPO103" s="27"/>
      <c r="HPP103" s="27"/>
      <c r="HPQ103" s="27"/>
      <c r="HPR103" s="27"/>
      <c r="HPS103" s="27"/>
      <c r="HPT103" s="27"/>
      <c r="HPU103" s="27"/>
      <c r="HPV103" s="27"/>
      <c r="HPW103" s="27"/>
      <c r="HPX103" s="27"/>
      <c r="HPY103" s="27"/>
      <c r="HPZ103" s="27"/>
      <c r="HQA103" s="27"/>
      <c r="HQB103" s="27"/>
      <c r="HQC103" s="27"/>
      <c r="HQD103" s="27"/>
      <c r="HQE103" s="27"/>
      <c r="HQF103" s="27"/>
      <c r="HQG103" s="27"/>
      <c r="HQH103" s="27"/>
      <c r="HQI103" s="27"/>
      <c r="HQJ103" s="27"/>
      <c r="HQK103" s="27"/>
      <c r="HQL103" s="27"/>
      <c r="HQM103" s="27"/>
      <c r="HQN103" s="27"/>
      <c r="HQO103" s="27"/>
      <c r="HQP103" s="27"/>
      <c r="HQQ103" s="27"/>
      <c r="HQR103" s="27"/>
      <c r="HQS103" s="27"/>
      <c r="HQT103" s="27"/>
      <c r="HQU103" s="27"/>
      <c r="HQV103" s="27"/>
      <c r="HQW103" s="27"/>
      <c r="HQX103" s="27"/>
      <c r="HQY103" s="27"/>
      <c r="HQZ103" s="27"/>
      <c r="HRA103" s="27"/>
      <c r="HRB103" s="27"/>
      <c r="HRC103" s="27"/>
      <c r="HRD103" s="27"/>
      <c r="HRE103" s="27"/>
      <c r="HRF103" s="27"/>
      <c r="HRG103" s="27"/>
      <c r="HRH103" s="27"/>
      <c r="HRI103" s="27"/>
      <c r="HRJ103" s="27"/>
      <c r="HRK103" s="27"/>
      <c r="HRL103" s="27"/>
      <c r="HRM103" s="27"/>
      <c r="HRN103" s="27"/>
      <c r="HRO103" s="27"/>
      <c r="HRP103" s="27"/>
      <c r="HRQ103" s="27"/>
      <c r="HRR103" s="27"/>
      <c r="HRS103" s="27"/>
      <c r="HRT103" s="27"/>
      <c r="HRU103" s="27"/>
      <c r="HRV103" s="27"/>
      <c r="HRW103" s="27"/>
      <c r="HRX103" s="27"/>
      <c r="HRY103" s="27"/>
      <c r="HRZ103" s="27"/>
      <c r="HSA103" s="27"/>
      <c r="HSB103" s="27"/>
      <c r="HSC103" s="27"/>
      <c r="HSD103" s="27"/>
      <c r="HSE103" s="27"/>
      <c r="HSF103" s="27"/>
      <c r="HSG103" s="27"/>
      <c r="HSH103" s="27"/>
      <c r="HSI103" s="27"/>
      <c r="HSJ103" s="27"/>
      <c r="HSK103" s="27"/>
      <c r="HSL103" s="27"/>
      <c r="HSM103" s="27"/>
      <c r="HSN103" s="27"/>
      <c r="HSO103" s="27"/>
      <c r="HSP103" s="27"/>
      <c r="HSQ103" s="27"/>
      <c r="HSR103" s="27"/>
      <c r="HSS103" s="27"/>
      <c r="HST103" s="27"/>
      <c r="HSU103" s="27"/>
      <c r="HSV103" s="27"/>
      <c r="HSW103" s="27"/>
      <c r="HSX103" s="27"/>
      <c r="HSY103" s="27"/>
      <c r="HSZ103" s="27"/>
      <c r="HTA103" s="27"/>
      <c r="HTB103" s="27"/>
      <c r="HTC103" s="27"/>
      <c r="HTD103" s="27"/>
      <c r="HTE103" s="27"/>
      <c r="HTF103" s="27"/>
      <c r="HTG103" s="27"/>
      <c r="HTH103" s="27"/>
      <c r="HTI103" s="27"/>
      <c r="HTJ103" s="27"/>
      <c r="HTK103" s="27"/>
      <c r="HTL103" s="27"/>
      <c r="HTM103" s="27"/>
      <c r="HTN103" s="27"/>
      <c r="HTO103" s="27"/>
      <c r="HTP103" s="27"/>
      <c r="HTQ103" s="27"/>
      <c r="HTR103" s="27"/>
      <c r="HTS103" s="27"/>
      <c r="HTT103" s="27"/>
      <c r="HTU103" s="27"/>
      <c r="HTV103" s="27"/>
      <c r="HTW103" s="27"/>
      <c r="HTX103" s="27"/>
      <c r="HTY103" s="27"/>
      <c r="HTZ103" s="27"/>
      <c r="HUA103" s="27"/>
      <c r="HUB103" s="27"/>
      <c r="HUC103" s="27"/>
      <c r="HUD103" s="27"/>
      <c r="HUE103" s="27"/>
      <c r="HUF103" s="27"/>
      <c r="HUG103" s="27"/>
      <c r="HUH103" s="27"/>
      <c r="HUI103" s="27"/>
      <c r="HUJ103" s="27"/>
      <c r="HUK103" s="27"/>
      <c r="HUL103" s="27"/>
      <c r="HUM103" s="27"/>
      <c r="HUN103" s="27"/>
      <c r="HUO103" s="27"/>
      <c r="HUP103" s="27"/>
      <c r="HUQ103" s="27"/>
      <c r="HUR103" s="27"/>
      <c r="HUS103" s="27"/>
      <c r="HUT103" s="27"/>
      <c r="HUU103" s="27"/>
      <c r="HUV103" s="27"/>
      <c r="HUW103" s="27"/>
      <c r="HUX103" s="27"/>
      <c r="HUY103" s="27"/>
      <c r="HUZ103" s="27"/>
      <c r="HVA103" s="27"/>
      <c r="HVB103" s="27"/>
      <c r="HVC103" s="27"/>
      <c r="HVD103" s="27"/>
      <c r="HVE103" s="27"/>
      <c r="HVF103" s="27"/>
      <c r="HVG103" s="27"/>
      <c r="HVH103" s="27"/>
      <c r="HVI103" s="27"/>
      <c r="HVJ103" s="27"/>
      <c r="HVK103" s="27"/>
      <c r="HVL103" s="27"/>
      <c r="HVM103" s="27"/>
      <c r="HVN103" s="27"/>
      <c r="HVO103" s="27"/>
      <c r="HVP103" s="27"/>
      <c r="HVQ103" s="27"/>
      <c r="HVR103" s="27"/>
      <c r="HVS103" s="27"/>
      <c r="HVT103" s="27"/>
      <c r="HVU103" s="27"/>
      <c r="HVV103" s="27"/>
      <c r="HVW103" s="27"/>
      <c r="HVX103" s="27"/>
      <c r="HVY103" s="27"/>
      <c r="HVZ103" s="27"/>
      <c r="HWA103" s="27"/>
      <c r="HWB103" s="27"/>
      <c r="HWC103" s="27"/>
      <c r="HWD103" s="27"/>
      <c r="HWE103" s="27"/>
      <c r="HWF103" s="27"/>
      <c r="HWG103" s="27"/>
      <c r="HWH103" s="27"/>
      <c r="HWI103" s="27"/>
      <c r="HWJ103" s="27"/>
      <c r="HWK103" s="27"/>
      <c r="HWL103" s="27"/>
      <c r="HWM103" s="27"/>
      <c r="HWN103" s="27"/>
      <c r="HWO103" s="27"/>
      <c r="HWP103" s="27"/>
      <c r="HWQ103" s="27"/>
      <c r="HWR103" s="27"/>
      <c r="HWS103" s="27"/>
      <c r="HWT103" s="27"/>
      <c r="HWU103" s="27"/>
      <c r="HWV103" s="27"/>
      <c r="HWW103" s="27"/>
      <c r="HWX103" s="27"/>
      <c r="HWY103" s="27"/>
      <c r="HWZ103" s="27"/>
      <c r="HXA103" s="27"/>
      <c r="HXB103" s="27"/>
      <c r="HXC103" s="27"/>
      <c r="HXD103" s="27"/>
      <c r="HXE103" s="27"/>
      <c r="HXF103" s="27"/>
      <c r="HXG103" s="27"/>
      <c r="HXH103" s="27"/>
      <c r="HXI103" s="27"/>
      <c r="HXJ103" s="27"/>
      <c r="HXK103" s="27"/>
      <c r="HXL103" s="27"/>
      <c r="HXM103" s="27"/>
      <c r="HXN103" s="27"/>
      <c r="HXO103" s="27"/>
      <c r="HXP103" s="27"/>
      <c r="HXQ103" s="27"/>
      <c r="HXR103" s="27"/>
      <c r="HXS103" s="27"/>
      <c r="HXT103" s="27"/>
      <c r="HXU103" s="27"/>
      <c r="HXV103" s="27"/>
      <c r="HXW103" s="27"/>
      <c r="HXX103" s="27"/>
      <c r="HXY103" s="27"/>
      <c r="HXZ103" s="27"/>
      <c r="HYA103" s="27"/>
      <c r="HYB103" s="27"/>
      <c r="HYC103" s="27"/>
      <c r="HYD103" s="27"/>
      <c r="HYE103" s="27"/>
      <c r="HYF103" s="27"/>
      <c r="HYG103" s="27"/>
      <c r="HYH103" s="27"/>
      <c r="HYI103" s="27"/>
      <c r="HYJ103" s="27"/>
      <c r="HYK103" s="27"/>
      <c r="HYL103" s="27"/>
      <c r="HYM103" s="27"/>
      <c r="HYN103" s="27"/>
      <c r="HYO103" s="27"/>
      <c r="HYP103" s="27"/>
      <c r="HYQ103" s="27"/>
      <c r="HYR103" s="27"/>
      <c r="HYS103" s="27"/>
      <c r="HYT103" s="27"/>
      <c r="HYU103" s="27"/>
      <c r="HYV103" s="27"/>
      <c r="HYW103" s="27"/>
      <c r="HYX103" s="27"/>
      <c r="HYY103" s="27"/>
      <c r="HYZ103" s="27"/>
      <c r="HZA103" s="27"/>
      <c r="HZB103" s="27"/>
      <c r="HZC103" s="27"/>
      <c r="HZD103" s="27"/>
      <c r="HZE103" s="27"/>
      <c r="HZF103" s="27"/>
      <c r="HZG103" s="27"/>
      <c r="HZH103" s="27"/>
      <c r="HZI103" s="27"/>
      <c r="HZJ103" s="27"/>
      <c r="HZK103" s="27"/>
      <c r="HZL103" s="27"/>
      <c r="HZM103" s="27"/>
      <c r="HZN103" s="27"/>
      <c r="HZO103" s="27"/>
      <c r="HZP103" s="27"/>
      <c r="HZQ103" s="27"/>
      <c r="HZR103" s="27"/>
      <c r="HZS103" s="27"/>
      <c r="HZT103" s="27"/>
      <c r="HZU103" s="27"/>
      <c r="HZV103" s="27"/>
      <c r="HZW103" s="27"/>
      <c r="HZX103" s="27"/>
      <c r="HZY103" s="27"/>
      <c r="HZZ103" s="27"/>
      <c r="IAA103" s="27"/>
      <c r="IAB103" s="27"/>
      <c r="IAC103" s="27"/>
      <c r="IAD103" s="27"/>
      <c r="IAE103" s="27"/>
      <c r="IAF103" s="27"/>
      <c r="IAG103" s="27"/>
      <c r="IAH103" s="27"/>
      <c r="IAI103" s="27"/>
      <c r="IAJ103" s="27"/>
      <c r="IAK103" s="27"/>
      <c r="IAL103" s="27"/>
      <c r="IAM103" s="27"/>
      <c r="IAN103" s="27"/>
      <c r="IAO103" s="27"/>
      <c r="IAP103" s="27"/>
      <c r="IAQ103" s="27"/>
      <c r="IAR103" s="27"/>
      <c r="IAS103" s="27"/>
      <c r="IAT103" s="27"/>
      <c r="IAU103" s="27"/>
      <c r="IAV103" s="27"/>
      <c r="IAW103" s="27"/>
      <c r="IAX103" s="27"/>
      <c r="IAY103" s="27"/>
      <c r="IAZ103" s="27"/>
      <c r="IBA103" s="27"/>
      <c r="IBB103" s="27"/>
      <c r="IBC103" s="27"/>
      <c r="IBD103" s="27"/>
      <c r="IBE103" s="27"/>
      <c r="IBF103" s="27"/>
      <c r="IBG103" s="27"/>
      <c r="IBH103" s="27"/>
      <c r="IBI103" s="27"/>
      <c r="IBJ103" s="27"/>
      <c r="IBK103" s="27"/>
      <c r="IBL103" s="27"/>
      <c r="IBM103" s="27"/>
      <c r="IBN103" s="27"/>
      <c r="IBO103" s="27"/>
      <c r="IBP103" s="27"/>
      <c r="IBQ103" s="27"/>
      <c r="IBR103" s="27"/>
      <c r="IBS103" s="27"/>
      <c r="IBT103" s="27"/>
      <c r="IBU103" s="27"/>
      <c r="IBV103" s="27"/>
      <c r="IBW103" s="27"/>
      <c r="IBX103" s="27"/>
      <c r="IBY103" s="27"/>
      <c r="IBZ103" s="27"/>
      <c r="ICA103" s="27"/>
      <c r="ICB103" s="27"/>
      <c r="ICC103" s="27"/>
      <c r="ICD103" s="27"/>
      <c r="ICE103" s="27"/>
      <c r="ICF103" s="27"/>
      <c r="ICG103" s="27"/>
      <c r="ICH103" s="27"/>
      <c r="ICI103" s="27"/>
      <c r="ICJ103" s="27"/>
      <c r="ICK103" s="27"/>
      <c r="ICL103" s="27"/>
      <c r="ICM103" s="27"/>
      <c r="ICN103" s="27"/>
      <c r="ICO103" s="27"/>
      <c r="ICP103" s="27"/>
      <c r="ICQ103" s="27"/>
      <c r="ICR103" s="27"/>
      <c r="ICS103" s="27"/>
      <c r="ICT103" s="27"/>
      <c r="ICU103" s="27"/>
      <c r="ICV103" s="27"/>
      <c r="ICW103" s="27"/>
      <c r="ICX103" s="27"/>
      <c r="ICY103" s="27"/>
      <c r="ICZ103" s="27"/>
      <c r="IDA103" s="27"/>
      <c r="IDB103" s="27"/>
      <c r="IDC103" s="27"/>
      <c r="IDD103" s="27"/>
      <c r="IDE103" s="27"/>
      <c r="IDF103" s="27"/>
      <c r="IDG103" s="27"/>
      <c r="IDH103" s="27"/>
      <c r="IDI103" s="27"/>
      <c r="IDJ103" s="27"/>
      <c r="IDK103" s="27"/>
      <c r="IDL103" s="27"/>
      <c r="IDM103" s="27"/>
      <c r="IDN103" s="27"/>
      <c r="IDO103" s="27"/>
      <c r="IDP103" s="27"/>
      <c r="IDQ103" s="27"/>
      <c r="IDR103" s="27"/>
      <c r="IDS103" s="27"/>
      <c r="IDT103" s="27"/>
      <c r="IDU103" s="27"/>
      <c r="IDV103" s="27"/>
      <c r="IDW103" s="27"/>
      <c r="IDX103" s="27"/>
      <c r="IDY103" s="27"/>
      <c r="IDZ103" s="27"/>
      <c r="IEA103" s="27"/>
      <c r="IEB103" s="27"/>
      <c r="IEC103" s="27"/>
      <c r="IED103" s="27"/>
      <c r="IEE103" s="27"/>
      <c r="IEF103" s="27"/>
      <c r="IEG103" s="27"/>
      <c r="IEH103" s="27"/>
      <c r="IEI103" s="27"/>
      <c r="IEJ103" s="27"/>
      <c r="IEK103" s="27"/>
      <c r="IEL103" s="27"/>
      <c r="IEM103" s="27"/>
      <c r="IEN103" s="27"/>
      <c r="IEO103" s="27"/>
      <c r="IEP103" s="27"/>
      <c r="IEQ103" s="27"/>
      <c r="IER103" s="27"/>
      <c r="IES103" s="27"/>
      <c r="IET103" s="27"/>
      <c r="IEU103" s="27"/>
      <c r="IEV103" s="27"/>
      <c r="IEW103" s="27"/>
      <c r="IEX103" s="27"/>
      <c r="IEY103" s="27"/>
      <c r="IEZ103" s="27"/>
      <c r="IFA103" s="27"/>
      <c r="IFB103" s="27"/>
      <c r="IFC103" s="27"/>
      <c r="IFD103" s="27"/>
      <c r="IFE103" s="27"/>
      <c r="IFF103" s="27"/>
      <c r="IFG103" s="27"/>
      <c r="IFH103" s="27"/>
      <c r="IFI103" s="27"/>
      <c r="IFJ103" s="27"/>
      <c r="IFK103" s="27"/>
      <c r="IFL103" s="27"/>
      <c r="IFM103" s="27"/>
      <c r="IFN103" s="27"/>
      <c r="IFO103" s="27"/>
      <c r="IFP103" s="27"/>
      <c r="IFQ103" s="27"/>
      <c r="IFR103" s="27"/>
      <c r="IFS103" s="27"/>
      <c r="IFT103" s="27"/>
      <c r="IFU103" s="27"/>
      <c r="IFV103" s="27"/>
      <c r="IFW103" s="27"/>
      <c r="IFX103" s="27"/>
      <c r="IFY103" s="27"/>
      <c r="IFZ103" s="27"/>
      <c r="IGA103" s="27"/>
      <c r="IGB103" s="27"/>
      <c r="IGC103" s="27"/>
      <c r="IGD103" s="27"/>
      <c r="IGE103" s="27"/>
      <c r="IGF103" s="27"/>
      <c r="IGG103" s="27"/>
      <c r="IGH103" s="27"/>
      <c r="IGI103" s="27"/>
      <c r="IGJ103" s="27"/>
      <c r="IGK103" s="27"/>
      <c r="IGL103" s="27"/>
      <c r="IGM103" s="27"/>
      <c r="IGN103" s="27"/>
      <c r="IGO103" s="27"/>
      <c r="IGP103" s="27"/>
      <c r="IGQ103" s="27"/>
      <c r="IGR103" s="27"/>
      <c r="IGS103" s="27"/>
      <c r="IGT103" s="27"/>
      <c r="IGU103" s="27"/>
      <c r="IGV103" s="27"/>
      <c r="IGW103" s="27"/>
      <c r="IGX103" s="27"/>
      <c r="IGY103" s="27"/>
      <c r="IGZ103" s="27"/>
      <c r="IHA103" s="27"/>
      <c r="IHB103" s="27"/>
      <c r="IHC103" s="27"/>
      <c r="IHD103" s="27"/>
      <c r="IHE103" s="27"/>
      <c r="IHF103" s="27"/>
      <c r="IHG103" s="27"/>
      <c r="IHH103" s="27"/>
      <c r="IHI103" s="27"/>
      <c r="IHJ103" s="27"/>
      <c r="IHK103" s="27"/>
      <c r="IHL103" s="27"/>
      <c r="IHM103" s="27"/>
      <c r="IHN103" s="27"/>
      <c r="IHO103" s="27"/>
      <c r="IHP103" s="27"/>
      <c r="IHQ103" s="27"/>
      <c r="IHR103" s="27"/>
      <c r="IHS103" s="27"/>
      <c r="IHT103" s="27"/>
      <c r="IHU103" s="27"/>
      <c r="IHV103" s="27"/>
      <c r="IHW103" s="27"/>
      <c r="IHX103" s="27"/>
      <c r="IHY103" s="27"/>
      <c r="IHZ103" s="27"/>
      <c r="IIA103" s="27"/>
      <c r="IIB103" s="27"/>
      <c r="IIC103" s="27"/>
      <c r="IID103" s="27"/>
      <c r="IIE103" s="27"/>
      <c r="IIF103" s="27"/>
      <c r="IIG103" s="27"/>
      <c r="IIH103" s="27"/>
      <c r="III103" s="27"/>
      <c r="IIJ103" s="27"/>
      <c r="IIK103" s="27"/>
      <c r="IIL103" s="27"/>
      <c r="IIM103" s="27"/>
      <c r="IIN103" s="27"/>
      <c r="IIO103" s="27"/>
      <c r="IIP103" s="27"/>
      <c r="IIQ103" s="27"/>
      <c r="IIR103" s="27"/>
      <c r="IIS103" s="27"/>
      <c r="IIT103" s="27"/>
      <c r="IIU103" s="27"/>
      <c r="IIV103" s="27"/>
      <c r="IIW103" s="27"/>
      <c r="IIX103" s="27"/>
      <c r="IIY103" s="27"/>
      <c r="IIZ103" s="27"/>
      <c r="IJA103" s="27"/>
      <c r="IJB103" s="27"/>
      <c r="IJC103" s="27"/>
      <c r="IJD103" s="27"/>
      <c r="IJE103" s="27"/>
      <c r="IJF103" s="27"/>
      <c r="IJG103" s="27"/>
      <c r="IJH103" s="27"/>
      <c r="IJI103" s="27"/>
      <c r="IJJ103" s="27"/>
      <c r="IJK103" s="27"/>
      <c r="IJL103" s="27"/>
      <c r="IJM103" s="27"/>
      <c r="IJN103" s="27"/>
      <c r="IJO103" s="27"/>
      <c r="IJP103" s="27"/>
      <c r="IJQ103" s="27"/>
      <c r="IJR103" s="27"/>
      <c r="IJS103" s="27"/>
      <c r="IJT103" s="27"/>
      <c r="IJU103" s="27"/>
      <c r="IJV103" s="27"/>
      <c r="IJW103" s="27"/>
      <c r="IJX103" s="27"/>
      <c r="IJY103" s="27"/>
      <c r="IJZ103" s="27"/>
      <c r="IKA103" s="27"/>
      <c r="IKB103" s="27"/>
      <c r="IKC103" s="27"/>
      <c r="IKD103" s="27"/>
      <c r="IKE103" s="27"/>
      <c r="IKF103" s="27"/>
      <c r="IKG103" s="27"/>
      <c r="IKH103" s="27"/>
      <c r="IKI103" s="27"/>
      <c r="IKJ103" s="27"/>
      <c r="IKK103" s="27"/>
      <c r="IKL103" s="27"/>
      <c r="IKM103" s="27"/>
      <c r="IKN103" s="27"/>
      <c r="IKO103" s="27"/>
      <c r="IKP103" s="27"/>
      <c r="IKQ103" s="27"/>
      <c r="IKR103" s="27"/>
      <c r="IKS103" s="27"/>
      <c r="IKT103" s="27"/>
      <c r="IKU103" s="27"/>
      <c r="IKV103" s="27"/>
      <c r="IKW103" s="27"/>
      <c r="IKX103" s="27"/>
      <c r="IKY103" s="27"/>
      <c r="IKZ103" s="27"/>
      <c r="ILA103" s="27"/>
      <c r="ILB103" s="27"/>
      <c r="ILC103" s="27"/>
      <c r="ILD103" s="27"/>
      <c r="ILE103" s="27"/>
      <c r="ILF103" s="27"/>
      <c r="ILG103" s="27"/>
      <c r="ILH103" s="27"/>
      <c r="ILI103" s="27"/>
      <c r="ILJ103" s="27"/>
      <c r="ILK103" s="27"/>
      <c r="ILL103" s="27"/>
      <c r="ILM103" s="27"/>
      <c r="ILN103" s="27"/>
      <c r="ILO103" s="27"/>
      <c r="ILP103" s="27"/>
      <c r="ILQ103" s="27"/>
      <c r="ILR103" s="27"/>
      <c r="ILS103" s="27"/>
      <c r="ILT103" s="27"/>
      <c r="ILU103" s="27"/>
      <c r="ILV103" s="27"/>
      <c r="ILW103" s="27"/>
      <c r="ILX103" s="27"/>
      <c r="ILY103" s="27"/>
      <c r="ILZ103" s="27"/>
      <c r="IMA103" s="27"/>
      <c r="IMB103" s="27"/>
      <c r="IMC103" s="27"/>
      <c r="IMD103" s="27"/>
      <c r="IME103" s="27"/>
      <c r="IMF103" s="27"/>
      <c r="IMG103" s="27"/>
      <c r="IMH103" s="27"/>
      <c r="IMI103" s="27"/>
      <c r="IMJ103" s="27"/>
      <c r="IMK103" s="27"/>
      <c r="IML103" s="27"/>
      <c r="IMM103" s="27"/>
      <c r="IMN103" s="27"/>
      <c r="IMO103" s="27"/>
      <c r="IMP103" s="27"/>
      <c r="IMQ103" s="27"/>
      <c r="IMR103" s="27"/>
      <c r="IMS103" s="27"/>
      <c r="IMT103" s="27"/>
      <c r="IMU103" s="27"/>
      <c r="IMV103" s="27"/>
      <c r="IMW103" s="27"/>
      <c r="IMX103" s="27"/>
      <c r="IMY103" s="27"/>
      <c r="IMZ103" s="27"/>
      <c r="INA103" s="27"/>
      <c r="INB103" s="27"/>
      <c r="INC103" s="27"/>
      <c r="IND103" s="27"/>
      <c r="INE103" s="27"/>
      <c r="INF103" s="27"/>
      <c r="ING103" s="27"/>
      <c r="INH103" s="27"/>
      <c r="INI103" s="27"/>
      <c r="INJ103" s="27"/>
      <c r="INK103" s="27"/>
      <c r="INL103" s="27"/>
      <c r="INM103" s="27"/>
      <c r="INN103" s="27"/>
      <c r="INO103" s="27"/>
      <c r="INP103" s="27"/>
      <c r="INQ103" s="27"/>
      <c r="INR103" s="27"/>
      <c r="INS103" s="27"/>
      <c r="INT103" s="27"/>
      <c r="INU103" s="27"/>
      <c r="INV103" s="27"/>
      <c r="INW103" s="27"/>
      <c r="INX103" s="27"/>
      <c r="INY103" s="27"/>
      <c r="INZ103" s="27"/>
      <c r="IOA103" s="27"/>
      <c r="IOB103" s="27"/>
      <c r="IOC103" s="27"/>
      <c r="IOD103" s="27"/>
      <c r="IOE103" s="27"/>
      <c r="IOF103" s="27"/>
      <c r="IOG103" s="27"/>
      <c r="IOH103" s="27"/>
      <c r="IOI103" s="27"/>
      <c r="IOJ103" s="27"/>
      <c r="IOK103" s="27"/>
      <c r="IOL103" s="27"/>
      <c r="IOM103" s="27"/>
      <c r="ION103" s="27"/>
      <c r="IOO103" s="27"/>
      <c r="IOP103" s="27"/>
      <c r="IOQ103" s="27"/>
      <c r="IOR103" s="27"/>
      <c r="IOS103" s="27"/>
      <c r="IOT103" s="27"/>
      <c r="IOU103" s="27"/>
      <c r="IOV103" s="27"/>
      <c r="IOW103" s="27"/>
      <c r="IOX103" s="27"/>
      <c r="IOY103" s="27"/>
      <c r="IOZ103" s="27"/>
      <c r="IPA103" s="27"/>
      <c r="IPB103" s="27"/>
      <c r="IPC103" s="27"/>
      <c r="IPD103" s="27"/>
      <c r="IPE103" s="27"/>
      <c r="IPF103" s="27"/>
      <c r="IPG103" s="27"/>
      <c r="IPH103" s="27"/>
      <c r="IPI103" s="27"/>
      <c r="IPJ103" s="27"/>
      <c r="IPK103" s="27"/>
      <c r="IPL103" s="27"/>
      <c r="IPM103" s="27"/>
      <c r="IPN103" s="27"/>
      <c r="IPO103" s="27"/>
      <c r="IPP103" s="27"/>
      <c r="IPQ103" s="27"/>
      <c r="IPR103" s="27"/>
      <c r="IPS103" s="27"/>
      <c r="IPT103" s="27"/>
      <c r="IPU103" s="27"/>
      <c r="IPV103" s="27"/>
      <c r="IPW103" s="27"/>
      <c r="IPX103" s="27"/>
      <c r="IPY103" s="27"/>
      <c r="IPZ103" s="27"/>
      <c r="IQA103" s="27"/>
      <c r="IQB103" s="27"/>
      <c r="IQC103" s="27"/>
      <c r="IQD103" s="27"/>
      <c r="IQE103" s="27"/>
      <c r="IQF103" s="27"/>
      <c r="IQG103" s="27"/>
      <c r="IQH103" s="27"/>
      <c r="IQI103" s="27"/>
      <c r="IQJ103" s="27"/>
      <c r="IQK103" s="27"/>
      <c r="IQL103" s="27"/>
      <c r="IQM103" s="27"/>
      <c r="IQN103" s="27"/>
      <c r="IQO103" s="27"/>
      <c r="IQP103" s="27"/>
      <c r="IQQ103" s="27"/>
      <c r="IQR103" s="27"/>
      <c r="IQS103" s="27"/>
      <c r="IQT103" s="27"/>
      <c r="IQU103" s="27"/>
      <c r="IQV103" s="27"/>
      <c r="IQW103" s="27"/>
      <c r="IQX103" s="27"/>
      <c r="IQY103" s="27"/>
      <c r="IQZ103" s="27"/>
      <c r="IRA103" s="27"/>
      <c r="IRB103" s="27"/>
      <c r="IRC103" s="27"/>
      <c r="IRD103" s="27"/>
      <c r="IRE103" s="27"/>
      <c r="IRF103" s="27"/>
      <c r="IRG103" s="27"/>
      <c r="IRH103" s="27"/>
      <c r="IRI103" s="27"/>
      <c r="IRJ103" s="27"/>
      <c r="IRK103" s="27"/>
      <c r="IRL103" s="27"/>
      <c r="IRM103" s="27"/>
      <c r="IRN103" s="27"/>
      <c r="IRO103" s="27"/>
      <c r="IRP103" s="27"/>
      <c r="IRQ103" s="27"/>
      <c r="IRR103" s="27"/>
      <c r="IRS103" s="27"/>
      <c r="IRT103" s="27"/>
      <c r="IRU103" s="27"/>
      <c r="IRV103" s="27"/>
      <c r="IRW103" s="27"/>
      <c r="IRX103" s="27"/>
      <c r="IRY103" s="27"/>
      <c r="IRZ103" s="27"/>
      <c r="ISA103" s="27"/>
      <c r="ISB103" s="27"/>
      <c r="ISC103" s="27"/>
      <c r="ISD103" s="27"/>
      <c r="ISE103" s="27"/>
      <c r="ISF103" s="27"/>
      <c r="ISG103" s="27"/>
      <c r="ISH103" s="27"/>
      <c r="ISI103" s="27"/>
      <c r="ISJ103" s="27"/>
      <c r="ISK103" s="27"/>
      <c r="ISL103" s="27"/>
      <c r="ISM103" s="27"/>
      <c r="ISN103" s="27"/>
      <c r="ISO103" s="27"/>
      <c r="ISP103" s="27"/>
      <c r="ISQ103" s="27"/>
      <c r="ISR103" s="27"/>
      <c r="ISS103" s="27"/>
      <c r="IST103" s="27"/>
      <c r="ISU103" s="27"/>
      <c r="ISV103" s="27"/>
      <c r="ISW103" s="27"/>
      <c r="ISX103" s="27"/>
      <c r="ISY103" s="27"/>
      <c r="ISZ103" s="27"/>
      <c r="ITA103" s="27"/>
      <c r="ITB103" s="27"/>
      <c r="ITC103" s="27"/>
      <c r="ITD103" s="27"/>
      <c r="ITE103" s="27"/>
      <c r="ITF103" s="27"/>
      <c r="ITG103" s="27"/>
      <c r="ITH103" s="27"/>
      <c r="ITI103" s="27"/>
      <c r="ITJ103" s="27"/>
      <c r="ITK103" s="27"/>
      <c r="ITL103" s="27"/>
      <c r="ITM103" s="27"/>
      <c r="ITN103" s="27"/>
      <c r="ITO103" s="27"/>
      <c r="ITP103" s="27"/>
      <c r="ITQ103" s="27"/>
      <c r="ITR103" s="27"/>
      <c r="ITS103" s="27"/>
      <c r="ITT103" s="27"/>
      <c r="ITU103" s="27"/>
      <c r="ITV103" s="27"/>
      <c r="ITW103" s="27"/>
      <c r="ITX103" s="27"/>
      <c r="ITY103" s="27"/>
      <c r="ITZ103" s="27"/>
      <c r="IUA103" s="27"/>
      <c r="IUB103" s="27"/>
      <c r="IUC103" s="27"/>
      <c r="IUD103" s="27"/>
      <c r="IUE103" s="27"/>
      <c r="IUF103" s="27"/>
      <c r="IUG103" s="27"/>
      <c r="IUH103" s="27"/>
      <c r="IUI103" s="27"/>
      <c r="IUJ103" s="27"/>
      <c r="IUK103" s="27"/>
      <c r="IUL103" s="27"/>
      <c r="IUM103" s="27"/>
      <c r="IUN103" s="27"/>
      <c r="IUO103" s="27"/>
      <c r="IUP103" s="27"/>
      <c r="IUQ103" s="27"/>
      <c r="IUR103" s="27"/>
      <c r="IUS103" s="27"/>
      <c r="IUT103" s="27"/>
      <c r="IUU103" s="27"/>
      <c r="IUV103" s="27"/>
      <c r="IUW103" s="27"/>
      <c r="IUX103" s="27"/>
      <c r="IUY103" s="27"/>
      <c r="IUZ103" s="27"/>
      <c r="IVA103" s="27"/>
      <c r="IVB103" s="27"/>
      <c r="IVC103" s="27"/>
      <c r="IVD103" s="27"/>
      <c r="IVE103" s="27"/>
      <c r="IVF103" s="27"/>
      <c r="IVG103" s="27"/>
      <c r="IVH103" s="27"/>
      <c r="IVI103" s="27"/>
      <c r="IVJ103" s="27"/>
      <c r="IVK103" s="27"/>
      <c r="IVL103" s="27"/>
      <c r="IVM103" s="27"/>
      <c r="IVN103" s="27"/>
      <c r="IVO103" s="27"/>
      <c r="IVP103" s="27"/>
      <c r="IVQ103" s="27"/>
      <c r="IVR103" s="27"/>
      <c r="IVS103" s="27"/>
      <c r="IVT103" s="27"/>
      <c r="IVU103" s="27"/>
      <c r="IVV103" s="27"/>
      <c r="IVW103" s="27"/>
      <c r="IVX103" s="27"/>
      <c r="IVY103" s="27"/>
      <c r="IVZ103" s="27"/>
      <c r="IWA103" s="27"/>
      <c r="IWB103" s="27"/>
      <c r="IWC103" s="27"/>
      <c r="IWD103" s="27"/>
      <c r="IWE103" s="27"/>
      <c r="IWF103" s="27"/>
      <c r="IWG103" s="27"/>
      <c r="IWH103" s="27"/>
      <c r="IWI103" s="27"/>
      <c r="IWJ103" s="27"/>
      <c r="IWK103" s="27"/>
      <c r="IWL103" s="27"/>
      <c r="IWM103" s="27"/>
      <c r="IWN103" s="27"/>
      <c r="IWO103" s="27"/>
      <c r="IWP103" s="27"/>
      <c r="IWQ103" s="27"/>
      <c r="IWR103" s="27"/>
      <c r="IWS103" s="27"/>
      <c r="IWT103" s="27"/>
      <c r="IWU103" s="27"/>
      <c r="IWV103" s="27"/>
      <c r="IWW103" s="27"/>
      <c r="IWX103" s="27"/>
      <c r="IWY103" s="27"/>
      <c r="IWZ103" s="27"/>
      <c r="IXA103" s="27"/>
      <c r="IXB103" s="27"/>
      <c r="IXC103" s="27"/>
      <c r="IXD103" s="27"/>
      <c r="IXE103" s="27"/>
      <c r="IXF103" s="27"/>
      <c r="IXG103" s="27"/>
      <c r="IXH103" s="27"/>
      <c r="IXI103" s="27"/>
      <c r="IXJ103" s="27"/>
      <c r="IXK103" s="27"/>
      <c r="IXL103" s="27"/>
      <c r="IXM103" s="27"/>
      <c r="IXN103" s="27"/>
      <c r="IXO103" s="27"/>
      <c r="IXP103" s="27"/>
      <c r="IXQ103" s="27"/>
      <c r="IXR103" s="27"/>
      <c r="IXS103" s="27"/>
      <c r="IXT103" s="27"/>
      <c r="IXU103" s="27"/>
      <c r="IXV103" s="27"/>
      <c r="IXW103" s="27"/>
      <c r="IXX103" s="27"/>
      <c r="IXY103" s="27"/>
      <c r="IXZ103" s="27"/>
      <c r="IYA103" s="27"/>
      <c r="IYB103" s="27"/>
      <c r="IYC103" s="27"/>
      <c r="IYD103" s="27"/>
      <c r="IYE103" s="27"/>
      <c r="IYF103" s="27"/>
      <c r="IYG103" s="27"/>
      <c r="IYH103" s="27"/>
      <c r="IYI103" s="27"/>
      <c r="IYJ103" s="27"/>
      <c r="IYK103" s="27"/>
      <c r="IYL103" s="27"/>
      <c r="IYM103" s="27"/>
      <c r="IYN103" s="27"/>
      <c r="IYO103" s="27"/>
      <c r="IYP103" s="27"/>
      <c r="IYQ103" s="27"/>
      <c r="IYR103" s="27"/>
      <c r="IYS103" s="27"/>
      <c r="IYT103" s="27"/>
      <c r="IYU103" s="27"/>
      <c r="IYV103" s="27"/>
      <c r="IYW103" s="27"/>
      <c r="IYX103" s="27"/>
      <c r="IYY103" s="27"/>
      <c r="IYZ103" s="27"/>
      <c r="IZA103" s="27"/>
      <c r="IZB103" s="27"/>
      <c r="IZC103" s="27"/>
      <c r="IZD103" s="27"/>
      <c r="IZE103" s="27"/>
      <c r="IZF103" s="27"/>
      <c r="IZG103" s="27"/>
      <c r="IZH103" s="27"/>
      <c r="IZI103" s="27"/>
      <c r="IZJ103" s="27"/>
      <c r="IZK103" s="27"/>
      <c r="IZL103" s="27"/>
      <c r="IZM103" s="27"/>
      <c r="IZN103" s="27"/>
      <c r="IZO103" s="27"/>
      <c r="IZP103" s="27"/>
      <c r="IZQ103" s="27"/>
      <c r="IZR103" s="27"/>
      <c r="IZS103" s="27"/>
      <c r="IZT103" s="27"/>
      <c r="IZU103" s="27"/>
      <c r="IZV103" s="27"/>
      <c r="IZW103" s="27"/>
      <c r="IZX103" s="27"/>
      <c r="IZY103" s="27"/>
      <c r="IZZ103" s="27"/>
      <c r="JAA103" s="27"/>
      <c r="JAB103" s="27"/>
      <c r="JAC103" s="27"/>
      <c r="JAD103" s="27"/>
      <c r="JAE103" s="27"/>
      <c r="JAF103" s="27"/>
      <c r="JAG103" s="27"/>
      <c r="JAH103" s="27"/>
      <c r="JAI103" s="27"/>
      <c r="JAJ103" s="27"/>
      <c r="JAK103" s="27"/>
      <c r="JAL103" s="27"/>
      <c r="JAM103" s="27"/>
      <c r="JAN103" s="27"/>
      <c r="JAO103" s="27"/>
      <c r="JAP103" s="27"/>
      <c r="JAQ103" s="27"/>
      <c r="JAR103" s="27"/>
      <c r="JAS103" s="27"/>
      <c r="JAT103" s="27"/>
      <c r="JAU103" s="27"/>
      <c r="JAV103" s="27"/>
      <c r="JAW103" s="27"/>
      <c r="JAX103" s="27"/>
      <c r="JAY103" s="27"/>
      <c r="JAZ103" s="27"/>
      <c r="JBA103" s="27"/>
      <c r="JBB103" s="27"/>
      <c r="JBC103" s="27"/>
      <c r="JBD103" s="27"/>
      <c r="JBE103" s="27"/>
      <c r="JBF103" s="27"/>
      <c r="JBG103" s="27"/>
      <c r="JBH103" s="27"/>
      <c r="JBI103" s="27"/>
      <c r="JBJ103" s="27"/>
      <c r="JBK103" s="27"/>
      <c r="JBL103" s="27"/>
      <c r="JBM103" s="27"/>
      <c r="JBN103" s="27"/>
      <c r="JBO103" s="27"/>
      <c r="JBP103" s="27"/>
      <c r="JBQ103" s="27"/>
      <c r="JBR103" s="27"/>
      <c r="JBS103" s="27"/>
      <c r="JBT103" s="27"/>
      <c r="JBU103" s="27"/>
      <c r="JBV103" s="27"/>
      <c r="JBW103" s="27"/>
      <c r="JBX103" s="27"/>
      <c r="JBY103" s="27"/>
      <c r="JBZ103" s="27"/>
      <c r="JCA103" s="27"/>
      <c r="JCB103" s="27"/>
      <c r="JCC103" s="27"/>
      <c r="JCD103" s="27"/>
      <c r="JCE103" s="27"/>
      <c r="JCF103" s="27"/>
      <c r="JCG103" s="27"/>
      <c r="JCH103" s="27"/>
      <c r="JCI103" s="27"/>
      <c r="JCJ103" s="27"/>
      <c r="JCK103" s="27"/>
      <c r="JCL103" s="27"/>
      <c r="JCM103" s="27"/>
      <c r="JCN103" s="27"/>
      <c r="JCO103" s="27"/>
      <c r="JCP103" s="27"/>
      <c r="JCQ103" s="27"/>
      <c r="JCR103" s="27"/>
      <c r="JCS103" s="27"/>
      <c r="JCT103" s="27"/>
      <c r="JCU103" s="27"/>
      <c r="JCV103" s="27"/>
      <c r="JCW103" s="27"/>
      <c r="JCX103" s="27"/>
      <c r="JCY103" s="27"/>
      <c r="JCZ103" s="27"/>
      <c r="JDA103" s="27"/>
      <c r="JDB103" s="27"/>
      <c r="JDC103" s="27"/>
      <c r="JDD103" s="27"/>
      <c r="JDE103" s="27"/>
      <c r="JDF103" s="27"/>
      <c r="JDG103" s="27"/>
      <c r="JDH103" s="27"/>
      <c r="JDI103" s="27"/>
      <c r="JDJ103" s="27"/>
      <c r="JDK103" s="27"/>
      <c r="JDL103" s="27"/>
      <c r="JDM103" s="27"/>
      <c r="JDN103" s="27"/>
      <c r="JDO103" s="27"/>
      <c r="JDP103" s="27"/>
      <c r="JDQ103" s="27"/>
      <c r="JDR103" s="27"/>
      <c r="JDS103" s="27"/>
      <c r="JDT103" s="27"/>
      <c r="JDU103" s="27"/>
      <c r="JDV103" s="27"/>
      <c r="JDW103" s="27"/>
      <c r="JDX103" s="27"/>
      <c r="JDY103" s="27"/>
      <c r="JDZ103" s="27"/>
      <c r="JEA103" s="27"/>
      <c r="JEB103" s="27"/>
      <c r="JEC103" s="27"/>
      <c r="JED103" s="27"/>
      <c r="JEE103" s="27"/>
      <c r="JEF103" s="27"/>
      <c r="JEG103" s="27"/>
      <c r="JEH103" s="27"/>
      <c r="JEI103" s="27"/>
      <c r="JEJ103" s="27"/>
      <c r="JEK103" s="27"/>
      <c r="JEL103" s="27"/>
      <c r="JEM103" s="27"/>
      <c r="JEN103" s="27"/>
      <c r="JEO103" s="27"/>
      <c r="JEP103" s="27"/>
      <c r="JEQ103" s="27"/>
      <c r="JER103" s="27"/>
      <c r="JES103" s="27"/>
      <c r="JET103" s="27"/>
      <c r="JEU103" s="27"/>
      <c r="JEV103" s="27"/>
      <c r="JEW103" s="27"/>
      <c r="JEX103" s="27"/>
      <c r="JEY103" s="27"/>
      <c r="JEZ103" s="27"/>
      <c r="JFA103" s="27"/>
      <c r="JFB103" s="27"/>
      <c r="JFC103" s="27"/>
      <c r="JFD103" s="27"/>
      <c r="JFE103" s="27"/>
      <c r="JFF103" s="27"/>
      <c r="JFG103" s="27"/>
      <c r="JFH103" s="27"/>
      <c r="JFI103" s="27"/>
      <c r="JFJ103" s="27"/>
      <c r="JFK103" s="27"/>
      <c r="JFL103" s="27"/>
      <c r="JFM103" s="27"/>
      <c r="JFN103" s="27"/>
      <c r="JFO103" s="27"/>
      <c r="JFP103" s="27"/>
      <c r="JFQ103" s="27"/>
      <c r="JFR103" s="27"/>
      <c r="JFS103" s="27"/>
      <c r="JFT103" s="27"/>
      <c r="JFU103" s="27"/>
      <c r="JFV103" s="27"/>
      <c r="JFW103" s="27"/>
      <c r="JFX103" s="27"/>
      <c r="JFY103" s="27"/>
      <c r="JFZ103" s="27"/>
      <c r="JGA103" s="27"/>
      <c r="JGB103" s="27"/>
      <c r="JGC103" s="27"/>
      <c r="JGD103" s="27"/>
      <c r="JGE103" s="27"/>
      <c r="JGF103" s="27"/>
      <c r="JGG103" s="27"/>
      <c r="JGH103" s="27"/>
      <c r="JGI103" s="27"/>
      <c r="JGJ103" s="27"/>
      <c r="JGK103" s="27"/>
      <c r="JGL103" s="27"/>
      <c r="JGM103" s="27"/>
      <c r="JGN103" s="27"/>
      <c r="JGO103" s="27"/>
      <c r="JGP103" s="27"/>
      <c r="JGQ103" s="27"/>
      <c r="JGR103" s="27"/>
      <c r="JGS103" s="27"/>
      <c r="JGT103" s="27"/>
      <c r="JGU103" s="27"/>
      <c r="JGV103" s="27"/>
      <c r="JGW103" s="27"/>
      <c r="JGX103" s="27"/>
      <c r="JGY103" s="27"/>
      <c r="JGZ103" s="27"/>
      <c r="JHA103" s="27"/>
      <c r="JHB103" s="27"/>
      <c r="JHC103" s="27"/>
      <c r="JHD103" s="27"/>
      <c r="JHE103" s="27"/>
      <c r="JHF103" s="27"/>
      <c r="JHG103" s="27"/>
      <c r="JHH103" s="27"/>
      <c r="JHI103" s="27"/>
      <c r="JHJ103" s="27"/>
      <c r="JHK103" s="27"/>
      <c r="JHL103" s="27"/>
      <c r="JHM103" s="27"/>
      <c r="JHN103" s="27"/>
      <c r="JHO103" s="27"/>
      <c r="JHP103" s="27"/>
      <c r="JHQ103" s="27"/>
      <c r="JHR103" s="27"/>
      <c r="JHS103" s="27"/>
      <c r="JHT103" s="27"/>
      <c r="JHU103" s="27"/>
      <c r="JHV103" s="27"/>
      <c r="JHW103" s="27"/>
      <c r="JHX103" s="27"/>
      <c r="JHY103" s="27"/>
      <c r="JHZ103" s="27"/>
      <c r="JIA103" s="27"/>
      <c r="JIB103" s="27"/>
      <c r="JIC103" s="27"/>
      <c r="JID103" s="27"/>
      <c r="JIE103" s="27"/>
      <c r="JIF103" s="27"/>
      <c r="JIG103" s="27"/>
      <c r="JIH103" s="27"/>
      <c r="JII103" s="27"/>
      <c r="JIJ103" s="27"/>
      <c r="JIK103" s="27"/>
      <c r="JIL103" s="27"/>
      <c r="JIM103" s="27"/>
      <c r="JIN103" s="27"/>
      <c r="JIO103" s="27"/>
      <c r="JIP103" s="27"/>
      <c r="JIQ103" s="27"/>
      <c r="JIR103" s="27"/>
      <c r="JIS103" s="27"/>
      <c r="JIT103" s="27"/>
      <c r="JIU103" s="27"/>
      <c r="JIV103" s="27"/>
      <c r="JIW103" s="27"/>
      <c r="JIX103" s="27"/>
      <c r="JIY103" s="27"/>
      <c r="JIZ103" s="27"/>
      <c r="JJA103" s="27"/>
      <c r="JJB103" s="27"/>
      <c r="JJC103" s="27"/>
      <c r="JJD103" s="27"/>
      <c r="JJE103" s="27"/>
      <c r="JJF103" s="27"/>
      <c r="JJG103" s="27"/>
      <c r="JJH103" s="27"/>
      <c r="JJI103" s="27"/>
      <c r="JJJ103" s="27"/>
      <c r="JJK103" s="27"/>
      <c r="JJL103" s="27"/>
      <c r="JJM103" s="27"/>
      <c r="JJN103" s="27"/>
      <c r="JJO103" s="27"/>
      <c r="JJP103" s="27"/>
      <c r="JJQ103" s="27"/>
      <c r="JJR103" s="27"/>
      <c r="JJS103" s="27"/>
      <c r="JJT103" s="27"/>
      <c r="JJU103" s="27"/>
      <c r="JJV103" s="27"/>
      <c r="JJW103" s="27"/>
      <c r="JJX103" s="27"/>
      <c r="JJY103" s="27"/>
      <c r="JJZ103" s="27"/>
      <c r="JKA103" s="27"/>
      <c r="JKB103" s="27"/>
      <c r="JKC103" s="27"/>
      <c r="JKD103" s="27"/>
      <c r="JKE103" s="27"/>
      <c r="JKF103" s="27"/>
      <c r="JKG103" s="27"/>
      <c r="JKH103" s="27"/>
      <c r="JKI103" s="27"/>
      <c r="JKJ103" s="27"/>
      <c r="JKK103" s="27"/>
      <c r="JKL103" s="27"/>
      <c r="JKM103" s="27"/>
      <c r="JKN103" s="27"/>
      <c r="JKO103" s="27"/>
      <c r="JKP103" s="27"/>
      <c r="JKQ103" s="27"/>
      <c r="JKR103" s="27"/>
      <c r="JKS103" s="27"/>
      <c r="JKT103" s="27"/>
      <c r="JKU103" s="27"/>
      <c r="JKV103" s="27"/>
      <c r="JKW103" s="27"/>
      <c r="JKX103" s="27"/>
      <c r="JKY103" s="27"/>
      <c r="JKZ103" s="27"/>
      <c r="JLA103" s="27"/>
      <c r="JLB103" s="27"/>
      <c r="JLC103" s="27"/>
      <c r="JLD103" s="27"/>
      <c r="JLE103" s="27"/>
      <c r="JLF103" s="27"/>
      <c r="JLG103" s="27"/>
      <c r="JLH103" s="27"/>
      <c r="JLI103" s="27"/>
      <c r="JLJ103" s="27"/>
      <c r="JLK103" s="27"/>
      <c r="JLL103" s="27"/>
      <c r="JLM103" s="27"/>
      <c r="JLN103" s="27"/>
      <c r="JLO103" s="27"/>
      <c r="JLP103" s="27"/>
      <c r="JLQ103" s="27"/>
      <c r="JLR103" s="27"/>
      <c r="JLS103" s="27"/>
      <c r="JLT103" s="27"/>
      <c r="JLU103" s="27"/>
      <c r="JLV103" s="27"/>
      <c r="JLW103" s="27"/>
      <c r="JLX103" s="27"/>
      <c r="JLY103" s="27"/>
      <c r="JLZ103" s="27"/>
      <c r="JMA103" s="27"/>
      <c r="JMB103" s="27"/>
      <c r="JMC103" s="27"/>
      <c r="JMD103" s="27"/>
      <c r="JME103" s="27"/>
      <c r="JMF103" s="27"/>
      <c r="JMG103" s="27"/>
      <c r="JMH103" s="27"/>
      <c r="JMI103" s="27"/>
      <c r="JMJ103" s="27"/>
      <c r="JMK103" s="27"/>
      <c r="JML103" s="27"/>
      <c r="JMM103" s="27"/>
      <c r="JMN103" s="27"/>
      <c r="JMO103" s="27"/>
      <c r="JMP103" s="27"/>
      <c r="JMQ103" s="27"/>
      <c r="JMR103" s="27"/>
      <c r="JMS103" s="27"/>
      <c r="JMT103" s="27"/>
      <c r="JMU103" s="27"/>
      <c r="JMV103" s="27"/>
      <c r="JMW103" s="27"/>
      <c r="JMX103" s="27"/>
      <c r="JMY103" s="27"/>
      <c r="JMZ103" s="27"/>
      <c r="JNA103" s="27"/>
      <c r="JNB103" s="27"/>
      <c r="JNC103" s="27"/>
      <c r="JND103" s="27"/>
      <c r="JNE103" s="27"/>
      <c r="JNF103" s="27"/>
      <c r="JNG103" s="27"/>
      <c r="JNH103" s="27"/>
      <c r="JNI103" s="27"/>
      <c r="JNJ103" s="27"/>
      <c r="JNK103" s="27"/>
      <c r="JNL103" s="27"/>
      <c r="JNM103" s="27"/>
      <c r="JNN103" s="27"/>
      <c r="JNO103" s="27"/>
      <c r="JNP103" s="27"/>
      <c r="JNQ103" s="27"/>
      <c r="JNR103" s="27"/>
      <c r="JNS103" s="27"/>
      <c r="JNT103" s="27"/>
      <c r="JNU103" s="27"/>
      <c r="JNV103" s="27"/>
      <c r="JNW103" s="27"/>
      <c r="JNX103" s="27"/>
      <c r="JNY103" s="27"/>
      <c r="JNZ103" s="27"/>
      <c r="JOA103" s="27"/>
      <c r="JOB103" s="27"/>
      <c r="JOC103" s="27"/>
      <c r="JOD103" s="27"/>
      <c r="JOE103" s="27"/>
      <c r="JOF103" s="27"/>
      <c r="JOG103" s="27"/>
      <c r="JOH103" s="27"/>
      <c r="JOI103" s="27"/>
      <c r="JOJ103" s="27"/>
      <c r="JOK103" s="27"/>
      <c r="JOL103" s="27"/>
      <c r="JOM103" s="27"/>
      <c r="JON103" s="27"/>
      <c r="JOO103" s="27"/>
      <c r="JOP103" s="27"/>
      <c r="JOQ103" s="27"/>
      <c r="JOR103" s="27"/>
      <c r="JOS103" s="27"/>
      <c r="JOT103" s="27"/>
      <c r="JOU103" s="27"/>
      <c r="JOV103" s="27"/>
      <c r="JOW103" s="27"/>
      <c r="JOX103" s="27"/>
      <c r="JOY103" s="27"/>
      <c r="JOZ103" s="27"/>
      <c r="JPA103" s="27"/>
      <c r="JPB103" s="27"/>
      <c r="JPC103" s="27"/>
      <c r="JPD103" s="27"/>
      <c r="JPE103" s="27"/>
      <c r="JPF103" s="27"/>
      <c r="JPG103" s="27"/>
      <c r="JPH103" s="27"/>
      <c r="JPI103" s="27"/>
      <c r="JPJ103" s="27"/>
      <c r="JPK103" s="27"/>
      <c r="JPL103" s="27"/>
      <c r="JPM103" s="27"/>
      <c r="JPN103" s="27"/>
      <c r="JPO103" s="27"/>
      <c r="JPP103" s="27"/>
      <c r="JPQ103" s="27"/>
      <c r="JPR103" s="27"/>
      <c r="JPS103" s="27"/>
      <c r="JPT103" s="27"/>
      <c r="JPU103" s="27"/>
      <c r="JPV103" s="27"/>
      <c r="JPW103" s="27"/>
      <c r="JPX103" s="27"/>
      <c r="JPY103" s="27"/>
      <c r="JPZ103" s="27"/>
      <c r="JQA103" s="27"/>
      <c r="JQB103" s="27"/>
      <c r="JQC103" s="27"/>
      <c r="JQD103" s="27"/>
      <c r="JQE103" s="27"/>
      <c r="JQF103" s="27"/>
      <c r="JQG103" s="27"/>
      <c r="JQH103" s="27"/>
      <c r="JQI103" s="27"/>
      <c r="JQJ103" s="27"/>
      <c r="JQK103" s="27"/>
      <c r="JQL103" s="27"/>
      <c r="JQM103" s="27"/>
      <c r="JQN103" s="27"/>
      <c r="JQO103" s="27"/>
      <c r="JQP103" s="27"/>
      <c r="JQQ103" s="27"/>
      <c r="JQR103" s="27"/>
      <c r="JQS103" s="27"/>
      <c r="JQT103" s="27"/>
      <c r="JQU103" s="27"/>
      <c r="JQV103" s="27"/>
      <c r="JQW103" s="27"/>
      <c r="JQX103" s="27"/>
      <c r="JQY103" s="27"/>
      <c r="JQZ103" s="27"/>
      <c r="JRA103" s="27"/>
      <c r="JRB103" s="27"/>
      <c r="JRC103" s="27"/>
      <c r="JRD103" s="27"/>
      <c r="JRE103" s="27"/>
      <c r="JRF103" s="27"/>
      <c r="JRG103" s="27"/>
      <c r="JRH103" s="27"/>
      <c r="JRI103" s="27"/>
      <c r="JRJ103" s="27"/>
      <c r="JRK103" s="27"/>
      <c r="JRL103" s="27"/>
      <c r="JRM103" s="27"/>
      <c r="JRN103" s="27"/>
      <c r="JRO103" s="27"/>
      <c r="JRP103" s="27"/>
      <c r="JRQ103" s="27"/>
      <c r="JRR103" s="27"/>
      <c r="JRS103" s="27"/>
      <c r="JRT103" s="27"/>
      <c r="JRU103" s="27"/>
      <c r="JRV103" s="27"/>
      <c r="JRW103" s="27"/>
      <c r="JRX103" s="27"/>
      <c r="JRY103" s="27"/>
      <c r="JRZ103" s="27"/>
      <c r="JSA103" s="27"/>
      <c r="JSB103" s="27"/>
      <c r="JSC103" s="27"/>
      <c r="JSD103" s="27"/>
      <c r="JSE103" s="27"/>
      <c r="JSF103" s="27"/>
      <c r="JSG103" s="27"/>
      <c r="JSH103" s="27"/>
      <c r="JSI103" s="27"/>
      <c r="JSJ103" s="27"/>
      <c r="JSK103" s="27"/>
      <c r="JSL103" s="27"/>
      <c r="JSM103" s="27"/>
      <c r="JSN103" s="27"/>
      <c r="JSO103" s="27"/>
      <c r="JSP103" s="27"/>
      <c r="JSQ103" s="27"/>
      <c r="JSR103" s="27"/>
      <c r="JSS103" s="27"/>
      <c r="JST103" s="27"/>
      <c r="JSU103" s="27"/>
      <c r="JSV103" s="27"/>
      <c r="JSW103" s="27"/>
      <c r="JSX103" s="27"/>
      <c r="JSY103" s="27"/>
      <c r="JSZ103" s="27"/>
      <c r="JTA103" s="27"/>
      <c r="JTB103" s="27"/>
      <c r="JTC103" s="27"/>
      <c r="JTD103" s="27"/>
      <c r="JTE103" s="27"/>
      <c r="JTF103" s="27"/>
      <c r="JTG103" s="27"/>
      <c r="JTH103" s="27"/>
      <c r="JTI103" s="27"/>
      <c r="JTJ103" s="27"/>
      <c r="JTK103" s="27"/>
      <c r="JTL103" s="27"/>
      <c r="JTM103" s="27"/>
      <c r="JTN103" s="27"/>
      <c r="JTO103" s="27"/>
      <c r="JTP103" s="27"/>
      <c r="JTQ103" s="27"/>
      <c r="JTR103" s="27"/>
      <c r="JTS103" s="27"/>
      <c r="JTT103" s="27"/>
      <c r="JTU103" s="27"/>
      <c r="JTV103" s="27"/>
      <c r="JTW103" s="27"/>
      <c r="JTX103" s="27"/>
      <c r="JTY103" s="27"/>
      <c r="JTZ103" s="27"/>
      <c r="JUA103" s="27"/>
      <c r="JUB103" s="27"/>
      <c r="JUC103" s="27"/>
      <c r="JUD103" s="27"/>
      <c r="JUE103" s="27"/>
      <c r="JUF103" s="27"/>
      <c r="JUG103" s="27"/>
      <c r="JUH103" s="27"/>
      <c r="JUI103" s="27"/>
      <c r="JUJ103" s="27"/>
      <c r="JUK103" s="27"/>
      <c r="JUL103" s="27"/>
      <c r="JUM103" s="27"/>
      <c r="JUN103" s="27"/>
      <c r="JUO103" s="27"/>
      <c r="JUP103" s="27"/>
      <c r="JUQ103" s="27"/>
      <c r="JUR103" s="27"/>
      <c r="JUS103" s="27"/>
      <c r="JUT103" s="27"/>
      <c r="JUU103" s="27"/>
      <c r="JUV103" s="27"/>
      <c r="JUW103" s="27"/>
      <c r="JUX103" s="27"/>
      <c r="JUY103" s="27"/>
      <c r="JUZ103" s="27"/>
      <c r="JVA103" s="27"/>
      <c r="JVB103" s="27"/>
      <c r="JVC103" s="27"/>
      <c r="JVD103" s="27"/>
      <c r="JVE103" s="27"/>
      <c r="JVF103" s="27"/>
      <c r="JVG103" s="27"/>
      <c r="JVH103" s="27"/>
      <c r="JVI103" s="27"/>
      <c r="JVJ103" s="27"/>
      <c r="JVK103" s="27"/>
      <c r="JVL103" s="27"/>
      <c r="JVM103" s="27"/>
      <c r="JVN103" s="27"/>
      <c r="JVO103" s="27"/>
      <c r="JVP103" s="27"/>
      <c r="JVQ103" s="27"/>
      <c r="JVR103" s="27"/>
      <c r="JVS103" s="27"/>
      <c r="JVT103" s="27"/>
      <c r="JVU103" s="27"/>
      <c r="JVV103" s="27"/>
      <c r="JVW103" s="27"/>
      <c r="JVX103" s="27"/>
      <c r="JVY103" s="27"/>
      <c r="JVZ103" s="27"/>
      <c r="JWA103" s="27"/>
      <c r="JWB103" s="27"/>
      <c r="JWC103" s="27"/>
      <c r="JWD103" s="27"/>
      <c r="JWE103" s="27"/>
      <c r="JWF103" s="27"/>
      <c r="JWG103" s="27"/>
      <c r="JWH103" s="27"/>
      <c r="JWI103" s="27"/>
      <c r="JWJ103" s="27"/>
      <c r="JWK103" s="27"/>
      <c r="JWL103" s="27"/>
      <c r="JWM103" s="27"/>
      <c r="JWN103" s="27"/>
      <c r="JWO103" s="27"/>
      <c r="JWP103" s="27"/>
      <c r="JWQ103" s="27"/>
      <c r="JWR103" s="27"/>
      <c r="JWS103" s="27"/>
      <c r="JWT103" s="27"/>
      <c r="JWU103" s="27"/>
      <c r="JWV103" s="27"/>
      <c r="JWW103" s="27"/>
      <c r="JWX103" s="27"/>
      <c r="JWY103" s="27"/>
      <c r="JWZ103" s="27"/>
      <c r="JXA103" s="27"/>
      <c r="JXB103" s="27"/>
      <c r="JXC103" s="27"/>
      <c r="JXD103" s="27"/>
      <c r="JXE103" s="27"/>
      <c r="JXF103" s="27"/>
      <c r="JXG103" s="27"/>
      <c r="JXH103" s="27"/>
      <c r="JXI103" s="27"/>
      <c r="JXJ103" s="27"/>
      <c r="JXK103" s="27"/>
      <c r="JXL103" s="27"/>
      <c r="JXM103" s="27"/>
      <c r="JXN103" s="27"/>
      <c r="JXO103" s="27"/>
      <c r="JXP103" s="27"/>
      <c r="JXQ103" s="27"/>
      <c r="JXR103" s="27"/>
      <c r="JXS103" s="27"/>
      <c r="JXT103" s="27"/>
      <c r="JXU103" s="27"/>
      <c r="JXV103" s="27"/>
      <c r="JXW103" s="27"/>
      <c r="JXX103" s="27"/>
      <c r="JXY103" s="27"/>
      <c r="JXZ103" s="27"/>
      <c r="JYA103" s="27"/>
      <c r="JYB103" s="27"/>
      <c r="JYC103" s="27"/>
      <c r="JYD103" s="27"/>
      <c r="JYE103" s="27"/>
      <c r="JYF103" s="27"/>
      <c r="JYG103" s="27"/>
      <c r="JYH103" s="27"/>
      <c r="JYI103" s="27"/>
      <c r="JYJ103" s="27"/>
      <c r="JYK103" s="27"/>
      <c r="JYL103" s="27"/>
      <c r="JYM103" s="27"/>
      <c r="JYN103" s="27"/>
      <c r="JYO103" s="27"/>
      <c r="JYP103" s="27"/>
      <c r="JYQ103" s="27"/>
      <c r="JYR103" s="27"/>
      <c r="JYS103" s="27"/>
      <c r="JYT103" s="27"/>
      <c r="JYU103" s="27"/>
      <c r="JYV103" s="27"/>
      <c r="JYW103" s="27"/>
      <c r="JYX103" s="27"/>
      <c r="JYY103" s="27"/>
      <c r="JYZ103" s="27"/>
      <c r="JZA103" s="27"/>
      <c r="JZB103" s="27"/>
      <c r="JZC103" s="27"/>
      <c r="JZD103" s="27"/>
      <c r="JZE103" s="27"/>
      <c r="JZF103" s="27"/>
      <c r="JZG103" s="27"/>
      <c r="JZH103" s="27"/>
      <c r="JZI103" s="27"/>
      <c r="JZJ103" s="27"/>
      <c r="JZK103" s="27"/>
      <c r="JZL103" s="27"/>
      <c r="JZM103" s="27"/>
      <c r="JZN103" s="27"/>
      <c r="JZO103" s="27"/>
      <c r="JZP103" s="27"/>
      <c r="JZQ103" s="27"/>
      <c r="JZR103" s="27"/>
      <c r="JZS103" s="27"/>
      <c r="JZT103" s="27"/>
      <c r="JZU103" s="27"/>
      <c r="JZV103" s="27"/>
      <c r="JZW103" s="27"/>
      <c r="JZX103" s="27"/>
      <c r="JZY103" s="27"/>
      <c r="JZZ103" s="27"/>
      <c r="KAA103" s="27"/>
      <c r="KAB103" s="27"/>
      <c r="KAC103" s="27"/>
      <c r="KAD103" s="27"/>
      <c r="KAE103" s="27"/>
      <c r="KAF103" s="27"/>
      <c r="KAG103" s="27"/>
      <c r="KAH103" s="27"/>
      <c r="KAI103" s="27"/>
      <c r="KAJ103" s="27"/>
      <c r="KAK103" s="27"/>
      <c r="KAL103" s="27"/>
      <c r="KAM103" s="27"/>
      <c r="KAN103" s="27"/>
      <c r="KAO103" s="27"/>
      <c r="KAP103" s="27"/>
      <c r="KAQ103" s="27"/>
      <c r="KAR103" s="27"/>
      <c r="KAS103" s="27"/>
      <c r="KAT103" s="27"/>
      <c r="KAU103" s="27"/>
      <c r="KAV103" s="27"/>
      <c r="KAW103" s="27"/>
      <c r="KAX103" s="27"/>
      <c r="KAY103" s="27"/>
      <c r="KAZ103" s="27"/>
      <c r="KBA103" s="27"/>
      <c r="KBB103" s="27"/>
      <c r="KBC103" s="27"/>
      <c r="KBD103" s="27"/>
      <c r="KBE103" s="27"/>
      <c r="KBF103" s="27"/>
      <c r="KBG103" s="27"/>
      <c r="KBH103" s="27"/>
      <c r="KBI103" s="27"/>
      <c r="KBJ103" s="27"/>
      <c r="KBK103" s="27"/>
      <c r="KBL103" s="27"/>
      <c r="KBM103" s="27"/>
      <c r="KBN103" s="27"/>
      <c r="KBO103" s="27"/>
      <c r="KBP103" s="27"/>
      <c r="KBQ103" s="27"/>
      <c r="KBR103" s="27"/>
      <c r="KBS103" s="27"/>
      <c r="KBT103" s="27"/>
      <c r="KBU103" s="27"/>
      <c r="KBV103" s="27"/>
      <c r="KBW103" s="27"/>
      <c r="KBX103" s="27"/>
      <c r="KBY103" s="27"/>
      <c r="KBZ103" s="27"/>
      <c r="KCA103" s="27"/>
      <c r="KCB103" s="27"/>
      <c r="KCC103" s="27"/>
      <c r="KCD103" s="27"/>
      <c r="KCE103" s="27"/>
      <c r="KCF103" s="27"/>
      <c r="KCG103" s="27"/>
      <c r="KCH103" s="27"/>
      <c r="KCI103" s="27"/>
      <c r="KCJ103" s="27"/>
      <c r="KCK103" s="27"/>
      <c r="KCL103" s="27"/>
      <c r="KCM103" s="27"/>
      <c r="KCN103" s="27"/>
      <c r="KCO103" s="27"/>
      <c r="KCP103" s="27"/>
      <c r="KCQ103" s="27"/>
      <c r="KCR103" s="27"/>
      <c r="KCS103" s="27"/>
      <c r="KCT103" s="27"/>
      <c r="KCU103" s="27"/>
      <c r="KCV103" s="27"/>
      <c r="KCW103" s="27"/>
      <c r="KCX103" s="27"/>
      <c r="KCY103" s="27"/>
      <c r="KCZ103" s="27"/>
      <c r="KDA103" s="27"/>
      <c r="KDB103" s="27"/>
      <c r="KDC103" s="27"/>
      <c r="KDD103" s="27"/>
      <c r="KDE103" s="27"/>
      <c r="KDF103" s="27"/>
      <c r="KDG103" s="27"/>
      <c r="KDH103" s="27"/>
      <c r="KDI103" s="27"/>
      <c r="KDJ103" s="27"/>
      <c r="KDK103" s="27"/>
      <c r="KDL103" s="27"/>
      <c r="KDM103" s="27"/>
      <c r="KDN103" s="27"/>
      <c r="KDO103" s="27"/>
      <c r="KDP103" s="27"/>
      <c r="KDQ103" s="27"/>
      <c r="KDR103" s="27"/>
      <c r="KDS103" s="27"/>
      <c r="KDT103" s="27"/>
      <c r="KDU103" s="27"/>
      <c r="KDV103" s="27"/>
      <c r="KDW103" s="27"/>
      <c r="KDX103" s="27"/>
      <c r="KDY103" s="27"/>
      <c r="KDZ103" s="27"/>
      <c r="KEA103" s="27"/>
      <c r="KEB103" s="27"/>
      <c r="KEC103" s="27"/>
      <c r="KED103" s="27"/>
      <c r="KEE103" s="27"/>
      <c r="KEF103" s="27"/>
      <c r="KEG103" s="27"/>
      <c r="KEH103" s="27"/>
      <c r="KEI103" s="27"/>
      <c r="KEJ103" s="27"/>
      <c r="KEK103" s="27"/>
      <c r="KEL103" s="27"/>
      <c r="KEM103" s="27"/>
      <c r="KEN103" s="27"/>
      <c r="KEO103" s="27"/>
      <c r="KEP103" s="27"/>
      <c r="KEQ103" s="27"/>
      <c r="KER103" s="27"/>
      <c r="KES103" s="27"/>
      <c r="KET103" s="27"/>
      <c r="KEU103" s="27"/>
      <c r="KEV103" s="27"/>
      <c r="KEW103" s="27"/>
      <c r="KEX103" s="27"/>
      <c r="KEY103" s="27"/>
      <c r="KEZ103" s="27"/>
      <c r="KFA103" s="27"/>
      <c r="KFB103" s="27"/>
      <c r="KFC103" s="27"/>
      <c r="KFD103" s="27"/>
      <c r="KFE103" s="27"/>
      <c r="KFF103" s="27"/>
      <c r="KFG103" s="27"/>
      <c r="KFH103" s="27"/>
      <c r="KFI103" s="27"/>
      <c r="KFJ103" s="27"/>
      <c r="KFK103" s="27"/>
      <c r="KFL103" s="27"/>
      <c r="KFM103" s="27"/>
      <c r="KFN103" s="27"/>
      <c r="KFO103" s="27"/>
      <c r="KFP103" s="27"/>
      <c r="KFQ103" s="27"/>
      <c r="KFR103" s="27"/>
      <c r="KFS103" s="27"/>
      <c r="KFT103" s="27"/>
      <c r="KFU103" s="27"/>
      <c r="KFV103" s="27"/>
      <c r="KFW103" s="27"/>
      <c r="KFX103" s="27"/>
      <c r="KFY103" s="27"/>
      <c r="KFZ103" s="27"/>
      <c r="KGA103" s="27"/>
      <c r="KGB103" s="27"/>
      <c r="KGC103" s="27"/>
      <c r="KGD103" s="27"/>
      <c r="KGE103" s="27"/>
      <c r="KGF103" s="27"/>
      <c r="KGG103" s="27"/>
      <c r="KGH103" s="27"/>
      <c r="KGI103" s="27"/>
      <c r="KGJ103" s="27"/>
      <c r="KGK103" s="27"/>
      <c r="KGL103" s="27"/>
      <c r="KGM103" s="27"/>
      <c r="KGN103" s="27"/>
      <c r="KGO103" s="27"/>
      <c r="KGP103" s="27"/>
      <c r="KGQ103" s="27"/>
      <c r="KGR103" s="27"/>
      <c r="KGS103" s="27"/>
      <c r="KGT103" s="27"/>
      <c r="KGU103" s="27"/>
      <c r="KGV103" s="27"/>
      <c r="KGW103" s="27"/>
      <c r="KGX103" s="27"/>
      <c r="KGY103" s="27"/>
      <c r="KGZ103" s="27"/>
      <c r="KHA103" s="27"/>
      <c r="KHB103" s="27"/>
      <c r="KHC103" s="27"/>
      <c r="KHD103" s="27"/>
      <c r="KHE103" s="27"/>
      <c r="KHF103" s="27"/>
      <c r="KHG103" s="27"/>
      <c r="KHH103" s="27"/>
      <c r="KHI103" s="27"/>
      <c r="KHJ103" s="27"/>
      <c r="KHK103" s="27"/>
      <c r="KHL103" s="27"/>
      <c r="KHM103" s="27"/>
      <c r="KHN103" s="27"/>
      <c r="KHO103" s="27"/>
      <c r="KHP103" s="27"/>
      <c r="KHQ103" s="27"/>
      <c r="KHR103" s="27"/>
      <c r="KHS103" s="27"/>
      <c r="KHT103" s="27"/>
      <c r="KHU103" s="27"/>
      <c r="KHV103" s="27"/>
      <c r="KHW103" s="27"/>
      <c r="KHX103" s="27"/>
      <c r="KHY103" s="27"/>
      <c r="KHZ103" s="27"/>
      <c r="KIA103" s="27"/>
      <c r="KIB103" s="27"/>
      <c r="KIC103" s="27"/>
      <c r="KID103" s="27"/>
      <c r="KIE103" s="27"/>
      <c r="KIF103" s="27"/>
      <c r="KIG103" s="27"/>
      <c r="KIH103" s="27"/>
      <c r="KII103" s="27"/>
      <c r="KIJ103" s="27"/>
      <c r="KIK103" s="27"/>
      <c r="KIL103" s="27"/>
      <c r="KIM103" s="27"/>
      <c r="KIN103" s="27"/>
      <c r="KIO103" s="27"/>
      <c r="KIP103" s="27"/>
      <c r="KIQ103" s="27"/>
      <c r="KIR103" s="27"/>
      <c r="KIS103" s="27"/>
      <c r="KIT103" s="27"/>
      <c r="KIU103" s="27"/>
      <c r="KIV103" s="27"/>
      <c r="KIW103" s="27"/>
      <c r="KIX103" s="27"/>
      <c r="KIY103" s="27"/>
      <c r="KIZ103" s="27"/>
      <c r="KJA103" s="27"/>
      <c r="KJB103" s="27"/>
      <c r="KJC103" s="27"/>
      <c r="KJD103" s="27"/>
      <c r="KJE103" s="27"/>
      <c r="KJF103" s="27"/>
      <c r="KJG103" s="27"/>
      <c r="KJH103" s="27"/>
      <c r="KJI103" s="27"/>
      <c r="KJJ103" s="27"/>
      <c r="KJK103" s="27"/>
      <c r="KJL103" s="27"/>
      <c r="KJM103" s="27"/>
      <c r="KJN103" s="27"/>
      <c r="KJO103" s="27"/>
      <c r="KJP103" s="27"/>
      <c r="KJQ103" s="27"/>
      <c r="KJR103" s="27"/>
      <c r="KJS103" s="27"/>
      <c r="KJT103" s="27"/>
      <c r="KJU103" s="27"/>
      <c r="KJV103" s="27"/>
      <c r="KJW103" s="27"/>
      <c r="KJX103" s="27"/>
      <c r="KJY103" s="27"/>
      <c r="KJZ103" s="27"/>
      <c r="KKA103" s="27"/>
      <c r="KKB103" s="27"/>
      <c r="KKC103" s="27"/>
      <c r="KKD103" s="27"/>
      <c r="KKE103" s="27"/>
      <c r="KKF103" s="27"/>
      <c r="KKG103" s="27"/>
      <c r="KKH103" s="27"/>
      <c r="KKI103" s="27"/>
      <c r="KKJ103" s="27"/>
      <c r="KKK103" s="27"/>
      <c r="KKL103" s="27"/>
      <c r="KKM103" s="27"/>
      <c r="KKN103" s="27"/>
      <c r="KKO103" s="27"/>
      <c r="KKP103" s="27"/>
      <c r="KKQ103" s="27"/>
      <c r="KKR103" s="27"/>
      <c r="KKS103" s="27"/>
      <c r="KKT103" s="27"/>
      <c r="KKU103" s="27"/>
      <c r="KKV103" s="27"/>
      <c r="KKW103" s="27"/>
      <c r="KKX103" s="27"/>
      <c r="KKY103" s="27"/>
      <c r="KKZ103" s="27"/>
      <c r="KLA103" s="27"/>
      <c r="KLB103" s="27"/>
      <c r="KLC103" s="27"/>
      <c r="KLD103" s="27"/>
      <c r="KLE103" s="27"/>
      <c r="KLF103" s="27"/>
      <c r="KLG103" s="27"/>
      <c r="KLH103" s="27"/>
      <c r="KLI103" s="27"/>
      <c r="KLJ103" s="27"/>
      <c r="KLK103" s="27"/>
      <c r="KLL103" s="27"/>
      <c r="KLM103" s="27"/>
      <c r="KLN103" s="27"/>
      <c r="KLO103" s="27"/>
      <c r="KLP103" s="27"/>
      <c r="KLQ103" s="27"/>
      <c r="KLR103" s="27"/>
      <c r="KLS103" s="27"/>
      <c r="KLT103" s="27"/>
      <c r="KLU103" s="27"/>
      <c r="KLV103" s="27"/>
      <c r="KLW103" s="27"/>
      <c r="KLX103" s="27"/>
      <c r="KLY103" s="27"/>
      <c r="KLZ103" s="27"/>
      <c r="KMA103" s="27"/>
      <c r="KMB103" s="27"/>
      <c r="KMC103" s="27"/>
      <c r="KMD103" s="27"/>
      <c r="KME103" s="27"/>
      <c r="KMF103" s="27"/>
      <c r="KMG103" s="27"/>
      <c r="KMH103" s="27"/>
      <c r="KMI103" s="27"/>
      <c r="KMJ103" s="27"/>
      <c r="KMK103" s="27"/>
      <c r="KML103" s="27"/>
      <c r="KMM103" s="27"/>
      <c r="KMN103" s="27"/>
      <c r="KMO103" s="27"/>
      <c r="KMP103" s="27"/>
      <c r="KMQ103" s="27"/>
      <c r="KMR103" s="27"/>
      <c r="KMS103" s="27"/>
      <c r="KMT103" s="27"/>
      <c r="KMU103" s="27"/>
      <c r="KMV103" s="27"/>
      <c r="KMW103" s="27"/>
      <c r="KMX103" s="27"/>
      <c r="KMY103" s="27"/>
      <c r="KMZ103" s="27"/>
      <c r="KNA103" s="27"/>
      <c r="KNB103" s="27"/>
      <c r="KNC103" s="27"/>
      <c r="KND103" s="27"/>
      <c r="KNE103" s="27"/>
      <c r="KNF103" s="27"/>
      <c r="KNG103" s="27"/>
      <c r="KNH103" s="27"/>
      <c r="KNI103" s="27"/>
      <c r="KNJ103" s="27"/>
      <c r="KNK103" s="27"/>
      <c r="KNL103" s="27"/>
      <c r="KNM103" s="27"/>
      <c r="KNN103" s="27"/>
      <c r="KNO103" s="27"/>
      <c r="KNP103" s="27"/>
      <c r="KNQ103" s="27"/>
      <c r="KNR103" s="27"/>
      <c r="KNS103" s="27"/>
      <c r="KNT103" s="27"/>
      <c r="KNU103" s="27"/>
      <c r="KNV103" s="27"/>
      <c r="KNW103" s="27"/>
      <c r="KNX103" s="27"/>
      <c r="KNY103" s="27"/>
      <c r="KNZ103" s="27"/>
      <c r="KOA103" s="27"/>
      <c r="KOB103" s="27"/>
      <c r="KOC103" s="27"/>
      <c r="KOD103" s="27"/>
      <c r="KOE103" s="27"/>
      <c r="KOF103" s="27"/>
      <c r="KOG103" s="27"/>
      <c r="KOH103" s="27"/>
      <c r="KOI103" s="27"/>
      <c r="KOJ103" s="27"/>
      <c r="KOK103" s="27"/>
      <c r="KOL103" s="27"/>
      <c r="KOM103" s="27"/>
      <c r="KON103" s="27"/>
      <c r="KOO103" s="27"/>
      <c r="KOP103" s="27"/>
      <c r="KOQ103" s="27"/>
      <c r="KOR103" s="27"/>
      <c r="KOS103" s="27"/>
      <c r="KOT103" s="27"/>
      <c r="KOU103" s="27"/>
      <c r="KOV103" s="27"/>
      <c r="KOW103" s="27"/>
      <c r="KOX103" s="27"/>
      <c r="KOY103" s="27"/>
      <c r="KOZ103" s="27"/>
      <c r="KPA103" s="27"/>
      <c r="KPB103" s="27"/>
      <c r="KPC103" s="27"/>
      <c r="KPD103" s="27"/>
      <c r="KPE103" s="27"/>
      <c r="KPF103" s="27"/>
      <c r="KPG103" s="27"/>
      <c r="KPH103" s="27"/>
      <c r="KPI103" s="27"/>
      <c r="KPJ103" s="27"/>
      <c r="KPK103" s="27"/>
      <c r="KPL103" s="27"/>
      <c r="KPM103" s="27"/>
      <c r="KPN103" s="27"/>
      <c r="KPO103" s="27"/>
      <c r="KPP103" s="27"/>
      <c r="KPQ103" s="27"/>
      <c r="KPR103" s="27"/>
      <c r="KPS103" s="27"/>
      <c r="KPT103" s="27"/>
      <c r="KPU103" s="27"/>
      <c r="KPV103" s="27"/>
      <c r="KPW103" s="27"/>
      <c r="KPX103" s="27"/>
      <c r="KPY103" s="27"/>
      <c r="KPZ103" s="27"/>
      <c r="KQA103" s="27"/>
      <c r="KQB103" s="27"/>
      <c r="KQC103" s="27"/>
      <c r="KQD103" s="27"/>
      <c r="KQE103" s="27"/>
      <c r="KQF103" s="27"/>
      <c r="KQG103" s="27"/>
      <c r="KQH103" s="27"/>
      <c r="KQI103" s="27"/>
      <c r="KQJ103" s="27"/>
      <c r="KQK103" s="27"/>
      <c r="KQL103" s="27"/>
      <c r="KQM103" s="27"/>
      <c r="KQN103" s="27"/>
      <c r="KQO103" s="27"/>
      <c r="KQP103" s="27"/>
      <c r="KQQ103" s="27"/>
      <c r="KQR103" s="27"/>
      <c r="KQS103" s="27"/>
      <c r="KQT103" s="27"/>
      <c r="KQU103" s="27"/>
      <c r="KQV103" s="27"/>
      <c r="KQW103" s="27"/>
      <c r="KQX103" s="27"/>
      <c r="KQY103" s="27"/>
      <c r="KQZ103" s="27"/>
      <c r="KRA103" s="27"/>
      <c r="KRB103" s="27"/>
      <c r="KRC103" s="27"/>
      <c r="KRD103" s="27"/>
      <c r="KRE103" s="27"/>
      <c r="KRF103" s="27"/>
      <c r="KRG103" s="27"/>
      <c r="KRH103" s="27"/>
      <c r="KRI103" s="27"/>
      <c r="KRJ103" s="27"/>
      <c r="KRK103" s="27"/>
      <c r="KRL103" s="27"/>
      <c r="KRM103" s="27"/>
      <c r="KRN103" s="27"/>
      <c r="KRO103" s="27"/>
      <c r="KRP103" s="27"/>
      <c r="KRQ103" s="27"/>
      <c r="KRR103" s="27"/>
      <c r="KRS103" s="27"/>
      <c r="KRT103" s="27"/>
      <c r="KRU103" s="27"/>
      <c r="KRV103" s="27"/>
      <c r="KRW103" s="27"/>
      <c r="KRX103" s="27"/>
      <c r="KRY103" s="27"/>
      <c r="KRZ103" s="27"/>
      <c r="KSA103" s="27"/>
      <c r="KSB103" s="27"/>
      <c r="KSC103" s="27"/>
      <c r="KSD103" s="27"/>
      <c r="KSE103" s="27"/>
      <c r="KSF103" s="27"/>
      <c r="KSG103" s="27"/>
      <c r="KSH103" s="27"/>
      <c r="KSI103" s="27"/>
      <c r="KSJ103" s="27"/>
      <c r="KSK103" s="27"/>
      <c r="KSL103" s="27"/>
      <c r="KSM103" s="27"/>
      <c r="KSN103" s="27"/>
      <c r="KSO103" s="27"/>
      <c r="KSP103" s="27"/>
      <c r="KSQ103" s="27"/>
      <c r="KSR103" s="27"/>
      <c r="KSS103" s="27"/>
      <c r="KST103" s="27"/>
      <c r="KSU103" s="27"/>
      <c r="KSV103" s="27"/>
      <c r="KSW103" s="27"/>
      <c r="KSX103" s="27"/>
      <c r="KSY103" s="27"/>
      <c r="KSZ103" s="27"/>
      <c r="KTA103" s="27"/>
      <c r="KTB103" s="27"/>
      <c r="KTC103" s="27"/>
      <c r="KTD103" s="27"/>
      <c r="KTE103" s="27"/>
      <c r="KTF103" s="27"/>
      <c r="KTG103" s="27"/>
      <c r="KTH103" s="27"/>
      <c r="KTI103" s="27"/>
      <c r="KTJ103" s="27"/>
      <c r="KTK103" s="27"/>
      <c r="KTL103" s="27"/>
      <c r="KTM103" s="27"/>
      <c r="KTN103" s="27"/>
      <c r="KTO103" s="27"/>
      <c r="KTP103" s="27"/>
      <c r="KTQ103" s="27"/>
      <c r="KTR103" s="27"/>
      <c r="KTS103" s="27"/>
      <c r="KTT103" s="27"/>
      <c r="KTU103" s="27"/>
      <c r="KTV103" s="27"/>
      <c r="KTW103" s="27"/>
      <c r="KTX103" s="27"/>
      <c r="KTY103" s="27"/>
      <c r="KTZ103" s="27"/>
      <c r="KUA103" s="27"/>
      <c r="KUB103" s="27"/>
      <c r="KUC103" s="27"/>
      <c r="KUD103" s="27"/>
      <c r="KUE103" s="27"/>
      <c r="KUF103" s="27"/>
      <c r="KUG103" s="27"/>
      <c r="KUH103" s="27"/>
      <c r="KUI103" s="27"/>
      <c r="KUJ103" s="27"/>
      <c r="KUK103" s="27"/>
      <c r="KUL103" s="27"/>
      <c r="KUM103" s="27"/>
      <c r="KUN103" s="27"/>
      <c r="KUO103" s="27"/>
      <c r="KUP103" s="27"/>
      <c r="KUQ103" s="27"/>
      <c r="KUR103" s="27"/>
      <c r="KUS103" s="27"/>
      <c r="KUT103" s="27"/>
      <c r="KUU103" s="27"/>
      <c r="KUV103" s="27"/>
      <c r="KUW103" s="27"/>
      <c r="KUX103" s="27"/>
      <c r="KUY103" s="27"/>
      <c r="KUZ103" s="27"/>
      <c r="KVA103" s="27"/>
      <c r="KVB103" s="27"/>
      <c r="KVC103" s="27"/>
      <c r="KVD103" s="27"/>
      <c r="KVE103" s="27"/>
      <c r="KVF103" s="27"/>
      <c r="KVG103" s="27"/>
      <c r="KVH103" s="27"/>
      <c r="KVI103" s="27"/>
      <c r="KVJ103" s="27"/>
      <c r="KVK103" s="27"/>
      <c r="KVL103" s="27"/>
      <c r="KVM103" s="27"/>
      <c r="KVN103" s="27"/>
      <c r="KVO103" s="27"/>
      <c r="KVP103" s="27"/>
      <c r="KVQ103" s="27"/>
      <c r="KVR103" s="27"/>
      <c r="KVS103" s="27"/>
      <c r="KVT103" s="27"/>
      <c r="KVU103" s="27"/>
      <c r="KVV103" s="27"/>
      <c r="KVW103" s="27"/>
      <c r="KVX103" s="27"/>
      <c r="KVY103" s="27"/>
      <c r="KVZ103" s="27"/>
      <c r="KWA103" s="27"/>
      <c r="KWB103" s="27"/>
      <c r="KWC103" s="27"/>
      <c r="KWD103" s="27"/>
      <c r="KWE103" s="27"/>
      <c r="KWF103" s="27"/>
      <c r="KWG103" s="27"/>
      <c r="KWH103" s="27"/>
      <c r="KWI103" s="27"/>
      <c r="KWJ103" s="27"/>
      <c r="KWK103" s="27"/>
      <c r="KWL103" s="27"/>
      <c r="KWM103" s="27"/>
      <c r="KWN103" s="27"/>
      <c r="KWO103" s="27"/>
      <c r="KWP103" s="27"/>
      <c r="KWQ103" s="27"/>
      <c r="KWR103" s="27"/>
      <c r="KWS103" s="27"/>
      <c r="KWT103" s="27"/>
      <c r="KWU103" s="27"/>
      <c r="KWV103" s="27"/>
      <c r="KWW103" s="27"/>
      <c r="KWX103" s="27"/>
      <c r="KWY103" s="27"/>
      <c r="KWZ103" s="27"/>
      <c r="KXA103" s="27"/>
      <c r="KXB103" s="27"/>
      <c r="KXC103" s="27"/>
      <c r="KXD103" s="27"/>
      <c r="KXE103" s="27"/>
      <c r="KXF103" s="27"/>
      <c r="KXG103" s="27"/>
      <c r="KXH103" s="27"/>
      <c r="KXI103" s="27"/>
      <c r="KXJ103" s="27"/>
      <c r="KXK103" s="27"/>
      <c r="KXL103" s="27"/>
      <c r="KXM103" s="27"/>
      <c r="KXN103" s="27"/>
      <c r="KXO103" s="27"/>
      <c r="KXP103" s="27"/>
      <c r="KXQ103" s="27"/>
      <c r="KXR103" s="27"/>
      <c r="KXS103" s="27"/>
      <c r="KXT103" s="27"/>
      <c r="KXU103" s="27"/>
      <c r="KXV103" s="27"/>
      <c r="KXW103" s="27"/>
      <c r="KXX103" s="27"/>
      <c r="KXY103" s="27"/>
      <c r="KXZ103" s="27"/>
      <c r="KYA103" s="27"/>
      <c r="KYB103" s="27"/>
      <c r="KYC103" s="27"/>
      <c r="KYD103" s="27"/>
      <c r="KYE103" s="27"/>
      <c r="KYF103" s="27"/>
      <c r="KYG103" s="27"/>
      <c r="KYH103" s="27"/>
      <c r="KYI103" s="27"/>
      <c r="KYJ103" s="27"/>
      <c r="KYK103" s="27"/>
      <c r="KYL103" s="27"/>
      <c r="KYM103" s="27"/>
      <c r="KYN103" s="27"/>
      <c r="KYO103" s="27"/>
      <c r="KYP103" s="27"/>
      <c r="KYQ103" s="27"/>
      <c r="KYR103" s="27"/>
      <c r="KYS103" s="27"/>
      <c r="KYT103" s="27"/>
      <c r="KYU103" s="27"/>
      <c r="KYV103" s="27"/>
      <c r="KYW103" s="27"/>
      <c r="KYX103" s="27"/>
      <c r="KYY103" s="27"/>
      <c r="KYZ103" s="27"/>
      <c r="KZA103" s="27"/>
      <c r="KZB103" s="27"/>
      <c r="KZC103" s="27"/>
      <c r="KZD103" s="27"/>
      <c r="KZE103" s="27"/>
      <c r="KZF103" s="27"/>
      <c r="KZG103" s="27"/>
      <c r="KZH103" s="27"/>
      <c r="KZI103" s="27"/>
      <c r="KZJ103" s="27"/>
      <c r="KZK103" s="27"/>
      <c r="KZL103" s="27"/>
      <c r="KZM103" s="27"/>
      <c r="KZN103" s="27"/>
      <c r="KZO103" s="27"/>
      <c r="KZP103" s="27"/>
      <c r="KZQ103" s="27"/>
      <c r="KZR103" s="27"/>
      <c r="KZS103" s="27"/>
      <c r="KZT103" s="27"/>
      <c r="KZU103" s="27"/>
      <c r="KZV103" s="27"/>
      <c r="KZW103" s="27"/>
      <c r="KZX103" s="27"/>
      <c r="KZY103" s="27"/>
      <c r="KZZ103" s="27"/>
      <c r="LAA103" s="27"/>
      <c r="LAB103" s="27"/>
      <c r="LAC103" s="27"/>
      <c r="LAD103" s="27"/>
      <c r="LAE103" s="27"/>
      <c r="LAF103" s="27"/>
      <c r="LAG103" s="27"/>
      <c r="LAH103" s="27"/>
      <c r="LAI103" s="27"/>
      <c r="LAJ103" s="27"/>
      <c r="LAK103" s="27"/>
      <c r="LAL103" s="27"/>
      <c r="LAM103" s="27"/>
      <c r="LAN103" s="27"/>
      <c r="LAO103" s="27"/>
      <c r="LAP103" s="27"/>
      <c r="LAQ103" s="27"/>
      <c r="LAR103" s="27"/>
      <c r="LAS103" s="27"/>
      <c r="LAT103" s="27"/>
      <c r="LAU103" s="27"/>
      <c r="LAV103" s="27"/>
      <c r="LAW103" s="27"/>
      <c r="LAX103" s="27"/>
      <c r="LAY103" s="27"/>
      <c r="LAZ103" s="27"/>
      <c r="LBA103" s="27"/>
      <c r="LBB103" s="27"/>
      <c r="LBC103" s="27"/>
      <c r="LBD103" s="27"/>
      <c r="LBE103" s="27"/>
      <c r="LBF103" s="27"/>
      <c r="LBG103" s="27"/>
      <c r="LBH103" s="27"/>
      <c r="LBI103" s="27"/>
      <c r="LBJ103" s="27"/>
      <c r="LBK103" s="27"/>
      <c r="LBL103" s="27"/>
      <c r="LBM103" s="27"/>
      <c r="LBN103" s="27"/>
      <c r="LBO103" s="27"/>
      <c r="LBP103" s="27"/>
      <c r="LBQ103" s="27"/>
      <c r="LBR103" s="27"/>
      <c r="LBS103" s="27"/>
      <c r="LBT103" s="27"/>
      <c r="LBU103" s="27"/>
      <c r="LBV103" s="27"/>
      <c r="LBW103" s="27"/>
      <c r="LBX103" s="27"/>
      <c r="LBY103" s="27"/>
      <c r="LBZ103" s="27"/>
      <c r="LCA103" s="27"/>
      <c r="LCB103" s="27"/>
      <c r="LCC103" s="27"/>
      <c r="LCD103" s="27"/>
      <c r="LCE103" s="27"/>
      <c r="LCF103" s="27"/>
      <c r="LCG103" s="27"/>
      <c r="LCH103" s="27"/>
      <c r="LCI103" s="27"/>
      <c r="LCJ103" s="27"/>
      <c r="LCK103" s="27"/>
      <c r="LCL103" s="27"/>
      <c r="LCM103" s="27"/>
      <c r="LCN103" s="27"/>
      <c r="LCO103" s="27"/>
      <c r="LCP103" s="27"/>
      <c r="LCQ103" s="27"/>
      <c r="LCR103" s="27"/>
      <c r="LCS103" s="27"/>
      <c r="LCT103" s="27"/>
      <c r="LCU103" s="27"/>
      <c r="LCV103" s="27"/>
      <c r="LCW103" s="27"/>
      <c r="LCX103" s="27"/>
      <c r="LCY103" s="27"/>
      <c r="LCZ103" s="27"/>
      <c r="LDA103" s="27"/>
      <c r="LDB103" s="27"/>
      <c r="LDC103" s="27"/>
      <c r="LDD103" s="27"/>
      <c r="LDE103" s="27"/>
      <c r="LDF103" s="27"/>
      <c r="LDG103" s="27"/>
      <c r="LDH103" s="27"/>
      <c r="LDI103" s="27"/>
      <c r="LDJ103" s="27"/>
      <c r="LDK103" s="27"/>
      <c r="LDL103" s="27"/>
      <c r="LDM103" s="27"/>
      <c r="LDN103" s="27"/>
      <c r="LDO103" s="27"/>
      <c r="LDP103" s="27"/>
      <c r="LDQ103" s="27"/>
      <c r="LDR103" s="27"/>
      <c r="LDS103" s="27"/>
      <c r="LDT103" s="27"/>
      <c r="LDU103" s="27"/>
      <c r="LDV103" s="27"/>
      <c r="LDW103" s="27"/>
      <c r="LDX103" s="27"/>
      <c r="LDY103" s="27"/>
      <c r="LDZ103" s="27"/>
      <c r="LEA103" s="27"/>
      <c r="LEB103" s="27"/>
      <c r="LEC103" s="27"/>
      <c r="LED103" s="27"/>
      <c r="LEE103" s="27"/>
      <c r="LEF103" s="27"/>
      <c r="LEG103" s="27"/>
      <c r="LEH103" s="27"/>
      <c r="LEI103" s="27"/>
      <c r="LEJ103" s="27"/>
      <c r="LEK103" s="27"/>
      <c r="LEL103" s="27"/>
      <c r="LEM103" s="27"/>
      <c r="LEN103" s="27"/>
      <c r="LEO103" s="27"/>
      <c r="LEP103" s="27"/>
      <c r="LEQ103" s="27"/>
      <c r="LER103" s="27"/>
      <c r="LES103" s="27"/>
      <c r="LET103" s="27"/>
      <c r="LEU103" s="27"/>
      <c r="LEV103" s="27"/>
      <c r="LEW103" s="27"/>
      <c r="LEX103" s="27"/>
      <c r="LEY103" s="27"/>
      <c r="LEZ103" s="27"/>
      <c r="LFA103" s="27"/>
      <c r="LFB103" s="27"/>
      <c r="LFC103" s="27"/>
      <c r="LFD103" s="27"/>
      <c r="LFE103" s="27"/>
      <c r="LFF103" s="27"/>
      <c r="LFG103" s="27"/>
      <c r="LFH103" s="27"/>
      <c r="LFI103" s="27"/>
      <c r="LFJ103" s="27"/>
      <c r="LFK103" s="27"/>
      <c r="LFL103" s="27"/>
      <c r="LFM103" s="27"/>
      <c r="LFN103" s="27"/>
      <c r="LFO103" s="27"/>
      <c r="LFP103" s="27"/>
      <c r="LFQ103" s="27"/>
      <c r="LFR103" s="27"/>
      <c r="LFS103" s="27"/>
      <c r="LFT103" s="27"/>
      <c r="LFU103" s="27"/>
      <c r="LFV103" s="27"/>
      <c r="LFW103" s="27"/>
      <c r="LFX103" s="27"/>
      <c r="LFY103" s="27"/>
      <c r="LFZ103" s="27"/>
      <c r="LGA103" s="27"/>
      <c r="LGB103" s="27"/>
      <c r="LGC103" s="27"/>
      <c r="LGD103" s="27"/>
      <c r="LGE103" s="27"/>
      <c r="LGF103" s="27"/>
      <c r="LGG103" s="27"/>
      <c r="LGH103" s="27"/>
      <c r="LGI103" s="27"/>
      <c r="LGJ103" s="27"/>
      <c r="LGK103" s="27"/>
      <c r="LGL103" s="27"/>
      <c r="LGM103" s="27"/>
      <c r="LGN103" s="27"/>
      <c r="LGO103" s="27"/>
      <c r="LGP103" s="27"/>
      <c r="LGQ103" s="27"/>
      <c r="LGR103" s="27"/>
      <c r="LGS103" s="27"/>
      <c r="LGT103" s="27"/>
      <c r="LGU103" s="27"/>
      <c r="LGV103" s="27"/>
      <c r="LGW103" s="27"/>
      <c r="LGX103" s="27"/>
      <c r="LGY103" s="27"/>
      <c r="LGZ103" s="27"/>
      <c r="LHA103" s="27"/>
      <c r="LHB103" s="27"/>
      <c r="LHC103" s="27"/>
      <c r="LHD103" s="27"/>
      <c r="LHE103" s="27"/>
      <c r="LHF103" s="27"/>
      <c r="LHG103" s="27"/>
      <c r="LHH103" s="27"/>
      <c r="LHI103" s="27"/>
      <c r="LHJ103" s="27"/>
      <c r="LHK103" s="27"/>
      <c r="LHL103" s="27"/>
      <c r="LHM103" s="27"/>
      <c r="LHN103" s="27"/>
      <c r="LHO103" s="27"/>
      <c r="LHP103" s="27"/>
      <c r="LHQ103" s="27"/>
      <c r="LHR103" s="27"/>
      <c r="LHS103" s="27"/>
      <c r="LHT103" s="27"/>
      <c r="LHU103" s="27"/>
      <c r="LHV103" s="27"/>
      <c r="LHW103" s="27"/>
      <c r="LHX103" s="27"/>
      <c r="LHY103" s="27"/>
      <c r="LHZ103" s="27"/>
      <c r="LIA103" s="27"/>
      <c r="LIB103" s="27"/>
      <c r="LIC103" s="27"/>
      <c r="LID103" s="27"/>
      <c r="LIE103" s="27"/>
      <c r="LIF103" s="27"/>
      <c r="LIG103" s="27"/>
      <c r="LIH103" s="27"/>
      <c r="LII103" s="27"/>
      <c r="LIJ103" s="27"/>
      <c r="LIK103" s="27"/>
      <c r="LIL103" s="27"/>
      <c r="LIM103" s="27"/>
      <c r="LIN103" s="27"/>
      <c r="LIO103" s="27"/>
      <c r="LIP103" s="27"/>
      <c r="LIQ103" s="27"/>
      <c r="LIR103" s="27"/>
      <c r="LIS103" s="27"/>
      <c r="LIT103" s="27"/>
      <c r="LIU103" s="27"/>
      <c r="LIV103" s="27"/>
      <c r="LIW103" s="27"/>
      <c r="LIX103" s="27"/>
      <c r="LIY103" s="27"/>
      <c r="LIZ103" s="27"/>
      <c r="LJA103" s="27"/>
      <c r="LJB103" s="27"/>
      <c r="LJC103" s="27"/>
      <c r="LJD103" s="27"/>
      <c r="LJE103" s="27"/>
      <c r="LJF103" s="27"/>
      <c r="LJG103" s="27"/>
      <c r="LJH103" s="27"/>
      <c r="LJI103" s="27"/>
      <c r="LJJ103" s="27"/>
      <c r="LJK103" s="27"/>
      <c r="LJL103" s="27"/>
      <c r="LJM103" s="27"/>
      <c r="LJN103" s="27"/>
      <c r="LJO103" s="27"/>
      <c r="LJP103" s="27"/>
      <c r="LJQ103" s="27"/>
      <c r="LJR103" s="27"/>
      <c r="LJS103" s="27"/>
      <c r="LJT103" s="27"/>
      <c r="LJU103" s="27"/>
      <c r="LJV103" s="27"/>
      <c r="LJW103" s="27"/>
      <c r="LJX103" s="27"/>
      <c r="LJY103" s="27"/>
      <c r="LJZ103" s="27"/>
      <c r="LKA103" s="27"/>
      <c r="LKB103" s="27"/>
      <c r="LKC103" s="27"/>
      <c r="LKD103" s="27"/>
      <c r="LKE103" s="27"/>
      <c r="LKF103" s="27"/>
      <c r="LKG103" s="27"/>
      <c r="LKH103" s="27"/>
      <c r="LKI103" s="27"/>
      <c r="LKJ103" s="27"/>
      <c r="LKK103" s="27"/>
      <c r="LKL103" s="27"/>
      <c r="LKM103" s="27"/>
      <c r="LKN103" s="27"/>
      <c r="LKO103" s="27"/>
      <c r="LKP103" s="27"/>
      <c r="LKQ103" s="27"/>
      <c r="LKR103" s="27"/>
      <c r="LKS103" s="27"/>
      <c r="LKT103" s="27"/>
      <c r="LKU103" s="27"/>
      <c r="LKV103" s="27"/>
      <c r="LKW103" s="27"/>
      <c r="LKX103" s="27"/>
      <c r="LKY103" s="27"/>
      <c r="LKZ103" s="27"/>
      <c r="LLA103" s="27"/>
      <c r="LLB103" s="27"/>
      <c r="LLC103" s="27"/>
      <c r="LLD103" s="27"/>
      <c r="LLE103" s="27"/>
      <c r="LLF103" s="27"/>
      <c r="LLG103" s="27"/>
      <c r="LLH103" s="27"/>
      <c r="LLI103" s="27"/>
      <c r="LLJ103" s="27"/>
      <c r="LLK103" s="27"/>
      <c r="LLL103" s="27"/>
      <c r="LLM103" s="27"/>
      <c r="LLN103" s="27"/>
      <c r="LLO103" s="27"/>
      <c r="LLP103" s="27"/>
      <c r="LLQ103" s="27"/>
      <c r="LLR103" s="27"/>
      <c r="LLS103" s="27"/>
      <c r="LLT103" s="27"/>
      <c r="LLU103" s="27"/>
      <c r="LLV103" s="27"/>
      <c r="LLW103" s="27"/>
      <c r="LLX103" s="27"/>
      <c r="LLY103" s="27"/>
      <c r="LLZ103" s="27"/>
      <c r="LMA103" s="27"/>
      <c r="LMB103" s="27"/>
      <c r="LMC103" s="27"/>
      <c r="LMD103" s="27"/>
      <c r="LME103" s="27"/>
      <c r="LMF103" s="27"/>
      <c r="LMG103" s="27"/>
      <c r="LMH103" s="27"/>
      <c r="LMI103" s="27"/>
      <c r="LMJ103" s="27"/>
      <c r="LMK103" s="27"/>
      <c r="LML103" s="27"/>
      <c r="LMM103" s="27"/>
      <c r="LMN103" s="27"/>
      <c r="LMO103" s="27"/>
      <c r="LMP103" s="27"/>
      <c r="LMQ103" s="27"/>
      <c r="LMR103" s="27"/>
      <c r="LMS103" s="27"/>
      <c r="LMT103" s="27"/>
      <c r="LMU103" s="27"/>
      <c r="LMV103" s="27"/>
      <c r="LMW103" s="27"/>
      <c r="LMX103" s="27"/>
      <c r="LMY103" s="27"/>
      <c r="LMZ103" s="27"/>
      <c r="LNA103" s="27"/>
      <c r="LNB103" s="27"/>
      <c r="LNC103" s="27"/>
      <c r="LND103" s="27"/>
      <c r="LNE103" s="27"/>
      <c r="LNF103" s="27"/>
      <c r="LNG103" s="27"/>
      <c r="LNH103" s="27"/>
      <c r="LNI103" s="27"/>
      <c r="LNJ103" s="27"/>
      <c r="LNK103" s="27"/>
      <c r="LNL103" s="27"/>
      <c r="LNM103" s="27"/>
      <c r="LNN103" s="27"/>
      <c r="LNO103" s="27"/>
      <c r="LNP103" s="27"/>
      <c r="LNQ103" s="27"/>
      <c r="LNR103" s="27"/>
      <c r="LNS103" s="27"/>
      <c r="LNT103" s="27"/>
      <c r="LNU103" s="27"/>
      <c r="LNV103" s="27"/>
      <c r="LNW103" s="27"/>
      <c r="LNX103" s="27"/>
      <c r="LNY103" s="27"/>
      <c r="LNZ103" s="27"/>
      <c r="LOA103" s="27"/>
      <c r="LOB103" s="27"/>
      <c r="LOC103" s="27"/>
      <c r="LOD103" s="27"/>
      <c r="LOE103" s="27"/>
      <c r="LOF103" s="27"/>
      <c r="LOG103" s="27"/>
      <c r="LOH103" s="27"/>
      <c r="LOI103" s="27"/>
      <c r="LOJ103" s="27"/>
      <c r="LOK103" s="27"/>
      <c r="LOL103" s="27"/>
      <c r="LOM103" s="27"/>
      <c r="LON103" s="27"/>
      <c r="LOO103" s="27"/>
      <c r="LOP103" s="27"/>
      <c r="LOQ103" s="27"/>
      <c r="LOR103" s="27"/>
      <c r="LOS103" s="27"/>
      <c r="LOT103" s="27"/>
      <c r="LOU103" s="27"/>
      <c r="LOV103" s="27"/>
      <c r="LOW103" s="27"/>
      <c r="LOX103" s="27"/>
      <c r="LOY103" s="27"/>
      <c r="LOZ103" s="27"/>
      <c r="LPA103" s="27"/>
      <c r="LPB103" s="27"/>
      <c r="LPC103" s="27"/>
      <c r="LPD103" s="27"/>
      <c r="LPE103" s="27"/>
      <c r="LPF103" s="27"/>
      <c r="LPG103" s="27"/>
      <c r="LPH103" s="27"/>
      <c r="LPI103" s="27"/>
      <c r="LPJ103" s="27"/>
      <c r="LPK103" s="27"/>
      <c r="LPL103" s="27"/>
      <c r="LPM103" s="27"/>
      <c r="LPN103" s="27"/>
      <c r="LPO103" s="27"/>
      <c r="LPP103" s="27"/>
      <c r="LPQ103" s="27"/>
      <c r="LPR103" s="27"/>
      <c r="LPS103" s="27"/>
      <c r="LPT103" s="27"/>
      <c r="LPU103" s="27"/>
      <c r="LPV103" s="27"/>
      <c r="LPW103" s="27"/>
      <c r="LPX103" s="27"/>
      <c r="LPY103" s="27"/>
      <c r="LPZ103" s="27"/>
      <c r="LQA103" s="27"/>
      <c r="LQB103" s="27"/>
      <c r="LQC103" s="27"/>
      <c r="LQD103" s="27"/>
      <c r="LQE103" s="27"/>
      <c r="LQF103" s="27"/>
      <c r="LQG103" s="27"/>
      <c r="LQH103" s="27"/>
      <c r="LQI103" s="27"/>
      <c r="LQJ103" s="27"/>
      <c r="LQK103" s="27"/>
      <c r="LQL103" s="27"/>
      <c r="LQM103" s="27"/>
      <c r="LQN103" s="27"/>
      <c r="LQO103" s="27"/>
      <c r="LQP103" s="27"/>
      <c r="LQQ103" s="27"/>
      <c r="LQR103" s="27"/>
      <c r="LQS103" s="27"/>
      <c r="LQT103" s="27"/>
      <c r="LQU103" s="27"/>
      <c r="LQV103" s="27"/>
      <c r="LQW103" s="27"/>
      <c r="LQX103" s="27"/>
      <c r="LQY103" s="27"/>
      <c r="LQZ103" s="27"/>
      <c r="LRA103" s="27"/>
      <c r="LRB103" s="27"/>
      <c r="LRC103" s="27"/>
      <c r="LRD103" s="27"/>
      <c r="LRE103" s="27"/>
      <c r="LRF103" s="27"/>
      <c r="LRG103" s="27"/>
      <c r="LRH103" s="27"/>
      <c r="LRI103" s="27"/>
      <c r="LRJ103" s="27"/>
      <c r="LRK103" s="27"/>
      <c r="LRL103" s="27"/>
      <c r="LRM103" s="27"/>
      <c r="LRN103" s="27"/>
      <c r="LRO103" s="27"/>
      <c r="LRP103" s="27"/>
      <c r="LRQ103" s="27"/>
      <c r="LRR103" s="27"/>
      <c r="LRS103" s="27"/>
      <c r="LRT103" s="27"/>
      <c r="LRU103" s="27"/>
      <c r="LRV103" s="27"/>
      <c r="LRW103" s="27"/>
      <c r="LRX103" s="27"/>
      <c r="LRY103" s="27"/>
      <c r="LRZ103" s="27"/>
      <c r="LSA103" s="27"/>
      <c r="LSB103" s="27"/>
      <c r="LSC103" s="27"/>
      <c r="LSD103" s="27"/>
      <c r="LSE103" s="27"/>
      <c r="LSF103" s="27"/>
      <c r="LSG103" s="27"/>
      <c r="LSH103" s="27"/>
      <c r="LSI103" s="27"/>
      <c r="LSJ103" s="27"/>
      <c r="LSK103" s="27"/>
      <c r="LSL103" s="27"/>
      <c r="LSM103" s="27"/>
      <c r="LSN103" s="27"/>
      <c r="LSO103" s="27"/>
      <c r="LSP103" s="27"/>
      <c r="LSQ103" s="27"/>
      <c r="LSR103" s="27"/>
      <c r="LSS103" s="27"/>
      <c r="LST103" s="27"/>
      <c r="LSU103" s="27"/>
      <c r="LSV103" s="27"/>
      <c r="LSW103" s="27"/>
      <c r="LSX103" s="27"/>
      <c r="LSY103" s="27"/>
      <c r="LSZ103" s="27"/>
      <c r="LTA103" s="27"/>
      <c r="LTB103" s="27"/>
      <c r="LTC103" s="27"/>
      <c r="LTD103" s="27"/>
      <c r="LTE103" s="27"/>
      <c r="LTF103" s="27"/>
      <c r="LTG103" s="27"/>
      <c r="LTH103" s="27"/>
      <c r="LTI103" s="27"/>
      <c r="LTJ103" s="27"/>
      <c r="LTK103" s="27"/>
      <c r="LTL103" s="27"/>
      <c r="LTM103" s="27"/>
      <c r="LTN103" s="27"/>
      <c r="LTO103" s="27"/>
      <c r="LTP103" s="27"/>
      <c r="LTQ103" s="27"/>
      <c r="LTR103" s="27"/>
      <c r="LTS103" s="27"/>
      <c r="LTT103" s="27"/>
      <c r="LTU103" s="27"/>
      <c r="LTV103" s="27"/>
      <c r="LTW103" s="27"/>
      <c r="LTX103" s="27"/>
      <c r="LTY103" s="27"/>
      <c r="LTZ103" s="27"/>
      <c r="LUA103" s="27"/>
      <c r="LUB103" s="27"/>
      <c r="LUC103" s="27"/>
      <c r="LUD103" s="27"/>
      <c r="LUE103" s="27"/>
      <c r="LUF103" s="27"/>
      <c r="LUG103" s="27"/>
      <c r="LUH103" s="27"/>
      <c r="LUI103" s="27"/>
      <c r="LUJ103" s="27"/>
      <c r="LUK103" s="27"/>
      <c r="LUL103" s="27"/>
      <c r="LUM103" s="27"/>
      <c r="LUN103" s="27"/>
      <c r="LUO103" s="27"/>
      <c r="LUP103" s="27"/>
      <c r="LUQ103" s="27"/>
      <c r="LUR103" s="27"/>
      <c r="LUS103" s="27"/>
      <c r="LUT103" s="27"/>
      <c r="LUU103" s="27"/>
      <c r="LUV103" s="27"/>
      <c r="LUW103" s="27"/>
      <c r="LUX103" s="27"/>
      <c r="LUY103" s="27"/>
      <c r="LUZ103" s="27"/>
      <c r="LVA103" s="27"/>
      <c r="LVB103" s="27"/>
      <c r="LVC103" s="27"/>
      <c r="LVD103" s="27"/>
      <c r="LVE103" s="27"/>
      <c r="LVF103" s="27"/>
      <c r="LVG103" s="27"/>
      <c r="LVH103" s="27"/>
      <c r="LVI103" s="27"/>
      <c r="LVJ103" s="27"/>
      <c r="LVK103" s="27"/>
      <c r="LVL103" s="27"/>
      <c r="LVM103" s="27"/>
      <c r="LVN103" s="27"/>
      <c r="LVO103" s="27"/>
      <c r="LVP103" s="27"/>
      <c r="LVQ103" s="27"/>
      <c r="LVR103" s="27"/>
      <c r="LVS103" s="27"/>
      <c r="LVT103" s="27"/>
      <c r="LVU103" s="27"/>
      <c r="LVV103" s="27"/>
      <c r="LVW103" s="27"/>
      <c r="LVX103" s="27"/>
      <c r="LVY103" s="27"/>
      <c r="LVZ103" s="27"/>
      <c r="LWA103" s="27"/>
      <c r="LWB103" s="27"/>
      <c r="LWC103" s="27"/>
      <c r="LWD103" s="27"/>
      <c r="LWE103" s="27"/>
      <c r="LWF103" s="27"/>
      <c r="LWG103" s="27"/>
      <c r="LWH103" s="27"/>
      <c r="LWI103" s="27"/>
      <c r="LWJ103" s="27"/>
      <c r="LWK103" s="27"/>
      <c r="LWL103" s="27"/>
      <c r="LWM103" s="27"/>
      <c r="LWN103" s="27"/>
      <c r="LWO103" s="27"/>
      <c r="LWP103" s="27"/>
      <c r="LWQ103" s="27"/>
      <c r="LWR103" s="27"/>
      <c r="LWS103" s="27"/>
      <c r="LWT103" s="27"/>
      <c r="LWU103" s="27"/>
      <c r="LWV103" s="27"/>
      <c r="LWW103" s="27"/>
      <c r="LWX103" s="27"/>
      <c r="LWY103" s="27"/>
      <c r="LWZ103" s="27"/>
      <c r="LXA103" s="27"/>
      <c r="LXB103" s="27"/>
      <c r="LXC103" s="27"/>
      <c r="LXD103" s="27"/>
      <c r="LXE103" s="27"/>
      <c r="LXF103" s="27"/>
      <c r="LXG103" s="27"/>
      <c r="LXH103" s="27"/>
      <c r="LXI103" s="27"/>
      <c r="LXJ103" s="27"/>
      <c r="LXK103" s="27"/>
      <c r="LXL103" s="27"/>
      <c r="LXM103" s="27"/>
      <c r="LXN103" s="27"/>
      <c r="LXO103" s="27"/>
      <c r="LXP103" s="27"/>
      <c r="LXQ103" s="27"/>
      <c r="LXR103" s="27"/>
      <c r="LXS103" s="27"/>
      <c r="LXT103" s="27"/>
      <c r="LXU103" s="27"/>
      <c r="LXV103" s="27"/>
      <c r="LXW103" s="27"/>
      <c r="LXX103" s="27"/>
      <c r="LXY103" s="27"/>
      <c r="LXZ103" s="27"/>
      <c r="LYA103" s="27"/>
      <c r="LYB103" s="27"/>
      <c r="LYC103" s="27"/>
      <c r="LYD103" s="27"/>
      <c r="LYE103" s="27"/>
      <c r="LYF103" s="27"/>
      <c r="LYG103" s="27"/>
      <c r="LYH103" s="27"/>
      <c r="LYI103" s="27"/>
      <c r="LYJ103" s="27"/>
      <c r="LYK103" s="27"/>
      <c r="LYL103" s="27"/>
      <c r="LYM103" s="27"/>
      <c r="LYN103" s="27"/>
      <c r="LYO103" s="27"/>
      <c r="LYP103" s="27"/>
      <c r="LYQ103" s="27"/>
      <c r="LYR103" s="27"/>
      <c r="LYS103" s="27"/>
      <c r="LYT103" s="27"/>
      <c r="LYU103" s="27"/>
      <c r="LYV103" s="27"/>
      <c r="LYW103" s="27"/>
      <c r="LYX103" s="27"/>
      <c r="LYY103" s="27"/>
      <c r="LYZ103" s="27"/>
      <c r="LZA103" s="27"/>
      <c r="LZB103" s="27"/>
      <c r="LZC103" s="27"/>
      <c r="LZD103" s="27"/>
      <c r="LZE103" s="27"/>
      <c r="LZF103" s="27"/>
      <c r="LZG103" s="27"/>
      <c r="LZH103" s="27"/>
      <c r="LZI103" s="27"/>
      <c r="LZJ103" s="27"/>
      <c r="LZK103" s="27"/>
      <c r="LZL103" s="27"/>
      <c r="LZM103" s="27"/>
      <c r="LZN103" s="27"/>
      <c r="LZO103" s="27"/>
      <c r="LZP103" s="27"/>
      <c r="LZQ103" s="27"/>
      <c r="LZR103" s="27"/>
      <c r="LZS103" s="27"/>
      <c r="LZT103" s="27"/>
      <c r="LZU103" s="27"/>
      <c r="LZV103" s="27"/>
      <c r="LZW103" s="27"/>
      <c r="LZX103" s="27"/>
      <c r="LZY103" s="27"/>
      <c r="LZZ103" s="27"/>
      <c r="MAA103" s="27"/>
      <c r="MAB103" s="27"/>
      <c r="MAC103" s="27"/>
      <c r="MAD103" s="27"/>
      <c r="MAE103" s="27"/>
      <c r="MAF103" s="27"/>
      <c r="MAG103" s="27"/>
      <c r="MAH103" s="27"/>
      <c r="MAI103" s="27"/>
      <c r="MAJ103" s="27"/>
      <c r="MAK103" s="27"/>
      <c r="MAL103" s="27"/>
      <c r="MAM103" s="27"/>
      <c r="MAN103" s="27"/>
      <c r="MAO103" s="27"/>
      <c r="MAP103" s="27"/>
      <c r="MAQ103" s="27"/>
      <c r="MAR103" s="27"/>
      <c r="MAS103" s="27"/>
      <c r="MAT103" s="27"/>
      <c r="MAU103" s="27"/>
      <c r="MAV103" s="27"/>
      <c r="MAW103" s="27"/>
      <c r="MAX103" s="27"/>
      <c r="MAY103" s="27"/>
      <c r="MAZ103" s="27"/>
      <c r="MBA103" s="27"/>
      <c r="MBB103" s="27"/>
      <c r="MBC103" s="27"/>
      <c r="MBD103" s="27"/>
      <c r="MBE103" s="27"/>
      <c r="MBF103" s="27"/>
      <c r="MBG103" s="27"/>
      <c r="MBH103" s="27"/>
      <c r="MBI103" s="27"/>
      <c r="MBJ103" s="27"/>
      <c r="MBK103" s="27"/>
      <c r="MBL103" s="27"/>
      <c r="MBM103" s="27"/>
      <c r="MBN103" s="27"/>
      <c r="MBO103" s="27"/>
      <c r="MBP103" s="27"/>
      <c r="MBQ103" s="27"/>
      <c r="MBR103" s="27"/>
      <c r="MBS103" s="27"/>
      <c r="MBT103" s="27"/>
      <c r="MBU103" s="27"/>
      <c r="MBV103" s="27"/>
      <c r="MBW103" s="27"/>
      <c r="MBX103" s="27"/>
      <c r="MBY103" s="27"/>
      <c r="MBZ103" s="27"/>
      <c r="MCA103" s="27"/>
      <c r="MCB103" s="27"/>
      <c r="MCC103" s="27"/>
      <c r="MCD103" s="27"/>
      <c r="MCE103" s="27"/>
      <c r="MCF103" s="27"/>
      <c r="MCG103" s="27"/>
      <c r="MCH103" s="27"/>
      <c r="MCI103" s="27"/>
      <c r="MCJ103" s="27"/>
      <c r="MCK103" s="27"/>
      <c r="MCL103" s="27"/>
      <c r="MCM103" s="27"/>
      <c r="MCN103" s="27"/>
      <c r="MCO103" s="27"/>
      <c r="MCP103" s="27"/>
      <c r="MCQ103" s="27"/>
      <c r="MCR103" s="27"/>
      <c r="MCS103" s="27"/>
      <c r="MCT103" s="27"/>
      <c r="MCU103" s="27"/>
      <c r="MCV103" s="27"/>
      <c r="MCW103" s="27"/>
      <c r="MCX103" s="27"/>
      <c r="MCY103" s="27"/>
      <c r="MCZ103" s="27"/>
      <c r="MDA103" s="27"/>
      <c r="MDB103" s="27"/>
      <c r="MDC103" s="27"/>
      <c r="MDD103" s="27"/>
      <c r="MDE103" s="27"/>
      <c r="MDF103" s="27"/>
      <c r="MDG103" s="27"/>
      <c r="MDH103" s="27"/>
      <c r="MDI103" s="27"/>
      <c r="MDJ103" s="27"/>
      <c r="MDK103" s="27"/>
      <c r="MDL103" s="27"/>
      <c r="MDM103" s="27"/>
      <c r="MDN103" s="27"/>
      <c r="MDO103" s="27"/>
      <c r="MDP103" s="27"/>
      <c r="MDQ103" s="27"/>
      <c r="MDR103" s="27"/>
      <c r="MDS103" s="27"/>
      <c r="MDT103" s="27"/>
      <c r="MDU103" s="27"/>
      <c r="MDV103" s="27"/>
      <c r="MDW103" s="27"/>
      <c r="MDX103" s="27"/>
      <c r="MDY103" s="27"/>
      <c r="MDZ103" s="27"/>
      <c r="MEA103" s="27"/>
      <c r="MEB103" s="27"/>
      <c r="MEC103" s="27"/>
      <c r="MED103" s="27"/>
      <c r="MEE103" s="27"/>
      <c r="MEF103" s="27"/>
      <c r="MEG103" s="27"/>
      <c r="MEH103" s="27"/>
      <c r="MEI103" s="27"/>
      <c r="MEJ103" s="27"/>
      <c r="MEK103" s="27"/>
      <c r="MEL103" s="27"/>
      <c r="MEM103" s="27"/>
      <c r="MEN103" s="27"/>
      <c r="MEO103" s="27"/>
      <c r="MEP103" s="27"/>
      <c r="MEQ103" s="27"/>
      <c r="MER103" s="27"/>
      <c r="MES103" s="27"/>
      <c r="MET103" s="27"/>
      <c r="MEU103" s="27"/>
      <c r="MEV103" s="27"/>
      <c r="MEW103" s="27"/>
      <c r="MEX103" s="27"/>
      <c r="MEY103" s="27"/>
      <c r="MEZ103" s="27"/>
      <c r="MFA103" s="27"/>
      <c r="MFB103" s="27"/>
      <c r="MFC103" s="27"/>
      <c r="MFD103" s="27"/>
      <c r="MFE103" s="27"/>
      <c r="MFF103" s="27"/>
      <c r="MFG103" s="27"/>
      <c r="MFH103" s="27"/>
      <c r="MFI103" s="27"/>
      <c r="MFJ103" s="27"/>
      <c r="MFK103" s="27"/>
      <c r="MFL103" s="27"/>
      <c r="MFM103" s="27"/>
      <c r="MFN103" s="27"/>
      <c r="MFO103" s="27"/>
      <c r="MFP103" s="27"/>
      <c r="MFQ103" s="27"/>
      <c r="MFR103" s="27"/>
      <c r="MFS103" s="27"/>
      <c r="MFT103" s="27"/>
      <c r="MFU103" s="27"/>
      <c r="MFV103" s="27"/>
      <c r="MFW103" s="27"/>
      <c r="MFX103" s="27"/>
      <c r="MFY103" s="27"/>
      <c r="MFZ103" s="27"/>
      <c r="MGA103" s="27"/>
      <c r="MGB103" s="27"/>
      <c r="MGC103" s="27"/>
      <c r="MGD103" s="27"/>
      <c r="MGE103" s="27"/>
      <c r="MGF103" s="27"/>
      <c r="MGG103" s="27"/>
      <c r="MGH103" s="27"/>
      <c r="MGI103" s="27"/>
      <c r="MGJ103" s="27"/>
      <c r="MGK103" s="27"/>
      <c r="MGL103" s="27"/>
      <c r="MGM103" s="27"/>
      <c r="MGN103" s="27"/>
      <c r="MGO103" s="27"/>
      <c r="MGP103" s="27"/>
      <c r="MGQ103" s="27"/>
      <c r="MGR103" s="27"/>
      <c r="MGS103" s="27"/>
      <c r="MGT103" s="27"/>
      <c r="MGU103" s="27"/>
      <c r="MGV103" s="27"/>
      <c r="MGW103" s="27"/>
      <c r="MGX103" s="27"/>
      <c r="MGY103" s="27"/>
      <c r="MGZ103" s="27"/>
      <c r="MHA103" s="27"/>
      <c r="MHB103" s="27"/>
      <c r="MHC103" s="27"/>
      <c r="MHD103" s="27"/>
      <c r="MHE103" s="27"/>
      <c r="MHF103" s="27"/>
      <c r="MHG103" s="27"/>
      <c r="MHH103" s="27"/>
      <c r="MHI103" s="27"/>
      <c r="MHJ103" s="27"/>
      <c r="MHK103" s="27"/>
      <c r="MHL103" s="27"/>
      <c r="MHM103" s="27"/>
      <c r="MHN103" s="27"/>
      <c r="MHO103" s="27"/>
      <c r="MHP103" s="27"/>
      <c r="MHQ103" s="27"/>
      <c r="MHR103" s="27"/>
      <c r="MHS103" s="27"/>
      <c r="MHT103" s="27"/>
      <c r="MHU103" s="27"/>
      <c r="MHV103" s="27"/>
      <c r="MHW103" s="27"/>
      <c r="MHX103" s="27"/>
      <c r="MHY103" s="27"/>
      <c r="MHZ103" s="27"/>
      <c r="MIA103" s="27"/>
      <c r="MIB103" s="27"/>
      <c r="MIC103" s="27"/>
      <c r="MID103" s="27"/>
      <c r="MIE103" s="27"/>
      <c r="MIF103" s="27"/>
      <c r="MIG103" s="27"/>
      <c r="MIH103" s="27"/>
      <c r="MII103" s="27"/>
      <c r="MIJ103" s="27"/>
      <c r="MIK103" s="27"/>
      <c r="MIL103" s="27"/>
      <c r="MIM103" s="27"/>
      <c r="MIN103" s="27"/>
      <c r="MIO103" s="27"/>
      <c r="MIP103" s="27"/>
      <c r="MIQ103" s="27"/>
      <c r="MIR103" s="27"/>
      <c r="MIS103" s="27"/>
      <c r="MIT103" s="27"/>
      <c r="MIU103" s="27"/>
      <c r="MIV103" s="27"/>
      <c r="MIW103" s="27"/>
      <c r="MIX103" s="27"/>
      <c r="MIY103" s="27"/>
      <c r="MIZ103" s="27"/>
      <c r="MJA103" s="27"/>
      <c r="MJB103" s="27"/>
      <c r="MJC103" s="27"/>
      <c r="MJD103" s="27"/>
      <c r="MJE103" s="27"/>
      <c r="MJF103" s="27"/>
      <c r="MJG103" s="27"/>
      <c r="MJH103" s="27"/>
      <c r="MJI103" s="27"/>
      <c r="MJJ103" s="27"/>
      <c r="MJK103" s="27"/>
      <c r="MJL103" s="27"/>
      <c r="MJM103" s="27"/>
      <c r="MJN103" s="27"/>
      <c r="MJO103" s="27"/>
      <c r="MJP103" s="27"/>
      <c r="MJQ103" s="27"/>
      <c r="MJR103" s="27"/>
      <c r="MJS103" s="27"/>
      <c r="MJT103" s="27"/>
      <c r="MJU103" s="27"/>
      <c r="MJV103" s="27"/>
      <c r="MJW103" s="27"/>
      <c r="MJX103" s="27"/>
      <c r="MJY103" s="27"/>
      <c r="MJZ103" s="27"/>
      <c r="MKA103" s="27"/>
      <c r="MKB103" s="27"/>
      <c r="MKC103" s="27"/>
      <c r="MKD103" s="27"/>
      <c r="MKE103" s="27"/>
      <c r="MKF103" s="27"/>
      <c r="MKG103" s="27"/>
      <c r="MKH103" s="27"/>
      <c r="MKI103" s="27"/>
      <c r="MKJ103" s="27"/>
      <c r="MKK103" s="27"/>
      <c r="MKL103" s="27"/>
      <c r="MKM103" s="27"/>
      <c r="MKN103" s="27"/>
      <c r="MKO103" s="27"/>
      <c r="MKP103" s="27"/>
      <c r="MKQ103" s="27"/>
      <c r="MKR103" s="27"/>
      <c r="MKS103" s="27"/>
      <c r="MKT103" s="27"/>
      <c r="MKU103" s="27"/>
      <c r="MKV103" s="27"/>
      <c r="MKW103" s="27"/>
      <c r="MKX103" s="27"/>
      <c r="MKY103" s="27"/>
      <c r="MKZ103" s="27"/>
      <c r="MLA103" s="27"/>
      <c r="MLB103" s="27"/>
      <c r="MLC103" s="27"/>
      <c r="MLD103" s="27"/>
      <c r="MLE103" s="27"/>
      <c r="MLF103" s="27"/>
      <c r="MLG103" s="27"/>
      <c r="MLH103" s="27"/>
      <c r="MLI103" s="27"/>
      <c r="MLJ103" s="27"/>
      <c r="MLK103" s="27"/>
      <c r="MLL103" s="27"/>
      <c r="MLM103" s="27"/>
      <c r="MLN103" s="27"/>
      <c r="MLO103" s="27"/>
      <c r="MLP103" s="27"/>
      <c r="MLQ103" s="27"/>
      <c r="MLR103" s="27"/>
      <c r="MLS103" s="27"/>
      <c r="MLT103" s="27"/>
      <c r="MLU103" s="27"/>
      <c r="MLV103" s="27"/>
      <c r="MLW103" s="27"/>
      <c r="MLX103" s="27"/>
      <c r="MLY103" s="27"/>
      <c r="MLZ103" s="27"/>
      <c r="MMA103" s="27"/>
      <c r="MMB103" s="27"/>
      <c r="MMC103" s="27"/>
      <c r="MMD103" s="27"/>
      <c r="MME103" s="27"/>
      <c r="MMF103" s="27"/>
      <c r="MMG103" s="27"/>
      <c r="MMH103" s="27"/>
      <c r="MMI103" s="27"/>
      <c r="MMJ103" s="27"/>
      <c r="MMK103" s="27"/>
      <c r="MML103" s="27"/>
      <c r="MMM103" s="27"/>
      <c r="MMN103" s="27"/>
      <c r="MMO103" s="27"/>
      <c r="MMP103" s="27"/>
      <c r="MMQ103" s="27"/>
      <c r="MMR103" s="27"/>
      <c r="MMS103" s="27"/>
      <c r="MMT103" s="27"/>
      <c r="MMU103" s="27"/>
      <c r="MMV103" s="27"/>
      <c r="MMW103" s="27"/>
      <c r="MMX103" s="27"/>
      <c r="MMY103" s="27"/>
      <c r="MMZ103" s="27"/>
      <c r="MNA103" s="27"/>
      <c r="MNB103" s="27"/>
      <c r="MNC103" s="27"/>
      <c r="MND103" s="27"/>
      <c r="MNE103" s="27"/>
      <c r="MNF103" s="27"/>
      <c r="MNG103" s="27"/>
      <c r="MNH103" s="27"/>
      <c r="MNI103" s="27"/>
      <c r="MNJ103" s="27"/>
      <c r="MNK103" s="27"/>
      <c r="MNL103" s="27"/>
      <c r="MNM103" s="27"/>
      <c r="MNN103" s="27"/>
      <c r="MNO103" s="27"/>
      <c r="MNP103" s="27"/>
      <c r="MNQ103" s="27"/>
      <c r="MNR103" s="27"/>
      <c r="MNS103" s="27"/>
      <c r="MNT103" s="27"/>
      <c r="MNU103" s="27"/>
      <c r="MNV103" s="27"/>
      <c r="MNW103" s="27"/>
      <c r="MNX103" s="27"/>
      <c r="MNY103" s="27"/>
      <c r="MNZ103" s="27"/>
      <c r="MOA103" s="27"/>
      <c r="MOB103" s="27"/>
      <c r="MOC103" s="27"/>
      <c r="MOD103" s="27"/>
      <c r="MOE103" s="27"/>
      <c r="MOF103" s="27"/>
      <c r="MOG103" s="27"/>
      <c r="MOH103" s="27"/>
      <c r="MOI103" s="27"/>
      <c r="MOJ103" s="27"/>
      <c r="MOK103" s="27"/>
      <c r="MOL103" s="27"/>
      <c r="MOM103" s="27"/>
      <c r="MON103" s="27"/>
      <c r="MOO103" s="27"/>
      <c r="MOP103" s="27"/>
      <c r="MOQ103" s="27"/>
      <c r="MOR103" s="27"/>
      <c r="MOS103" s="27"/>
      <c r="MOT103" s="27"/>
      <c r="MOU103" s="27"/>
      <c r="MOV103" s="27"/>
      <c r="MOW103" s="27"/>
      <c r="MOX103" s="27"/>
      <c r="MOY103" s="27"/>
      <c r="MOZ103" s="27"/>
      <c r="MPA103" s="27"/>
      <c r="MPB103" s="27"/>
      <c r="MPC103" s="27"/>
      <c r="MPD103" s="27"/>
      <c r="MPE103" s="27"/>
      <c r="MPF103" s="27"/>
      <c r="MPG103" s="27"/>
      <c r="MPH103" s="27"/>
      <c r="MPI103" s="27"/>
      <c r="MPJ103" s="27"/>
      <c r="MPK103" s="27"/>
      <c r="MPL103" s="27"/>
      <c r="MPM103" s="27"/>
      <c r="MPN103" s="27"/>
      <c r="MPO103" s="27"/>
      <c r="MPP103" s="27"/>
      <c r="MPQ103" s="27"/>
      <c r="MPR103" s="27"/>
      <c r="MPS103" s="27"/>
      <c r="MPT103" s="27"/>
      <c r="MPU103" s="27"/>
      <c r="MPV103" s="27"/>
      <c r="MPW103" s="27"/>
      <c r="MPX103" s="27"/>
      <c r="MPY103" s="27"/>
      <c r="MPZ103" s="27"/>
      <c r="MQA103" s="27"/>
      <c r="MQB103" s="27"/>
      <c r="MQC103" s="27"/>
      <c r="MQD103" s="27"/>
      <c r="MQE103" s="27"/>
      <c r="MQF103" s="27"/>
      <c r="MQG103" s="27"/>
      <c r="MQH103" s="27"/>
      <c r="MQI103" s="27"/>
      <c r="MQJ103" s="27"/>
      <c r="MQK103" s="27"/>
      <c r="MQL103" s="27"/>
      <c r="MQM103" s="27"/>
      <c r="MQN103" s="27"/>
      <c r="MQO103" s="27"/>
      <c r="MQP103" s="27"/>
      <c r="MQQ103" s="27"/>
      <c r="MQR103" s="27"/>
      <c r="MQS103" s="27"/>
      <c r="MQT103" s="27"/>
      <c r="MQU103" s="27"/>
      <c r="MQV103" s="27"/>
      <c r="MQW103" s="27"/>
      <c r="MQX103" s="27"/>
      <c r="MQY103" s="27"/>
      <c r="MQZ103" s="27"/>
      <c r="MRA103" s="27"/>
      <c r="MRB103" s="27"/>
      <c r="MRC103" s="27"/>
      <c r="MRD103" s="27"/>
      <c r="MRE103" s="27"/>
      <c r="MRF103" s="27"/>
      <c r="MRG103" s="27"/>
      <c r="MRH103" s="27"/>
      <c r="MRI103" s="27"/>
      <c r="MRJ103" s="27"/>
      <c r="MRK103" s="27"/>
      <c r="MRL103" s="27"/>
      <c r="MRM103" s="27"/>
      <c r="MRN103" s="27"/>
      <c r="MRO103" s="27"/>
      <c r="MRP103" s="27"/>
      <c r="MRQ103" s="27"/>
      <c r="MRR103" s="27"/>
      <c r="MRS103" s="27"/>
      <c r="MRT103" s="27"/>
      <c r="MRU103" s="27"/>
      <c r="MRV103" s="27"/>
      <c r="MRW103" s="27"/>
      <c r="MRX103" s="27"/>
      <c r="MRY103" s="27"/>
      <c r="MRZ103" s="27"/>
      <c r="MSA103" s="27"/>
      <c r="MSB103" s="27"/>
      <c r="MSC103" s="27"/>
      <c r="MSD103" s="27"/>
      <c r="MSE103" s="27"/>
      <c r="MSF103" s="27"/>
      <c r="MSG103" s="27"/>
      <c r="MSH103" s="27"/>
      <c r="MSI103" s="27"/>
      <c r="MSJ103" s="27"/>
      <c r="MSK103" s="27"/>
      <c r="MSL103" s="27"/>
      <c r="MSM103" s="27"/>
      <c r="MSN103" s="27"/>
      <c r="MSO103" s="27"/>
      <c r="MSP103" s="27"/>
      <c r="MSQ103" s="27"/>
      <c r="MSR103" s="27"/>
      <c r="MSS103" s="27"/>
      <c r="MST103" s="27"/>
      <c r="MSU103" s="27"/>
      <c r="MSV103" s="27"/>
      <c r="MSW103" s="27"/>
      <c r="MSX103" s="27"/>
      <c r="MSY103" s="27"/>
      <c r="MSZ103" s="27"/>
      <c r="MTA103" s="27"/>
      <c r="MTB103" s="27"/>
      <c r="MTC103" s="27"/>
      <c r="MTD103" s="27"/>
      <c r="MTE103" s="27"/>
      <c r="MTF103" s="27"/>
      <c r="MTG103" s="27"/>
      <c r="MTH103" s="27"/>
      <c r="MTI103" s="27"/>
      <c r="MTJ103" s="27"/>
      <c r="MTK103" s="27"/>
      <c r="MTL103" s="27"/>
      <c r="MTM103" s="27"/>
      <c r="MTN103" s="27"/>
      <c r="MTO103" s="27"/>
      <c r="MTP103" s="27"/>
      <c r="MTQ103" s="27"/>
      <c r="MTR103" s="27"/>
      <c r="MTS103" s="27"/>
      <c r="MTT103" s="27"/>
      <c r="MTU103" s="27"/>
      <c r="MTV103" s="27"/>
      <c r="MTW103" s="27"/>
      <c r="MTX103" s="27"/>
      <c r="MTY103" s="27"/>
      <c r="MTZ103" s="27"/>
      <c r="MUA103" s="27"/>
      <c r="MUB103" s="27"/>
      <c r="MUC103" s="27"/>
      <c r="MUD103" s="27"/>
      <c r="MUE103" s="27"/>
      <c r="MUF103" s="27"/>
      <c r="MUG103" s="27"/>
      <c r="MUH103" s="27"/>
      <c r="MUI103" s="27"/>
      <c r="MUJ103" s="27"/>
      <c r="MUK103" s="27"/>
      <c r="MUL103" s="27"/>
      <c r="MUM103" s="27"/>
      <c r="MUN103" s="27"/>
      <c r="MUO103" s="27"/>
      <c r="MUP103" s="27"/>
      <c r="MUQ103" s="27"/>
      <c r="MUR103" s="27"/>
      <c r="MUS103" s="27"/>
      <c r="MUT103" s="27"/>
      <c r="MUU103" s="27"/>
      <c r="MUV103" s="27"/>
      <c r="MUW103" s="27"/>
      <c r="MUX103" s="27"/>
      <c r="MUY103" s="27"/>
      <c r="MUZ103" s="27"/>
      <c r="MVA103" s="27"/>
      <c r="MVB103" s="27"/>
      <c r="MVC103" s="27"/>
      <c r="MVD103" s="27"/>
      <c r="MVE103" s="27"/>
      <c r="MVF103" s="27"/>
      <c r="MVG103" s="27"/>
      <c r="MVH103" s="27"/>
      <c r="MVI103" s="27"/>
      <c r="MVJ103" s="27"/>
      <c r="MVK103" s="27"/>
      <c r="MVL103" s="27"/>
      <c r="MVM103" s="27"/>
      <c r="MVN103" s="27"/>
      <c r="MVO103" s="27"/>
      <c r="MVP103" s="27"/>
      <c r="MVQ103" s="27"/>
      <c r="MVR103" s="27"/>
      <c r="MVS103" s="27"/>
      <c r="MVT103" s="27"/>
      <c r="MVU103" s="27"/>
      <c r="MVV103" s="27"/>
      <c r="MVW103" s="27"/>
      <c r="MVX103" s="27"/>
      <c r="MVY103" s="27"/>
      <c r="MVZ103" s="27"/>
      <c r="MWA103" s="27"/>
      <c r="MWB103" s="27"/>
      <c r="MWC103" s="27"/>
      <c r="MWD103" s="27"/>
      <c r="MWE103" s="27"/>
      <c r="MWF103" s="27"/>
      <c r="MWG103" s="27"/>
      <c r="MWH103" s="27"/>
      <c r="MWI103" s="27"/>
      <c r="MWJ103" s="27"/>
      <c r="MWK103" s="27"/>
      <c r="MWL103" s="27"/>
      <c r="MWM103" s="27"/>
      <c r="MWN103" s="27"/>
      <c r="MWO103" s="27"/>
      <c r="MWP103" s="27"/>
      <c r="MWQ103" s="27"/>
      <c r="MWR103" s="27"/>
      <c r="MWS103" s="27"/>
      <c r="MWT103" s="27"/>
      <c r="MWU103" s="27"/>
      <c r="MWV103" s="27"/>
      <c r="MWW103" s="27"/>
      <c r="MWX103" s="27"/>
      <c r="MWY103" s="27"/>
      <c r="MWZ103" s="27"/>
      <c r="MXA103" s="27"/>
      <c r="MXB103" s="27"/>
      <c r="MXC103" s="27"/>
      <c r="MXD103" s="27"/>
      <c r="MXE103" s="27"/>
      <c r="MXF103" s="27"/>
      <c r="MXG103" s="27"/>
      <c r="MXH103" s="27"/>
      <c r="MXI103" s="27"/>
      <c r="MXJ103" s="27"/>
      <c r="MXK103" s="27"/>
      <c r="MXL103" s="27"/>
      <c r="MXM103" s="27"/>
      <c r="MXN103" s="27"/>
      <c r="MXO103" s="27"/>
      <c r="MXP103" s="27"/>
      <c r="MXQ103" s="27"/>
      <c r="MXR103" s="27"/>
      <c r="MXS103" s="27"/>
      <c r="MXT103" s="27"/>
      <c r="MXU103" s="27"/>
      <c r="MXV103" s="27"/>
      <c r="MXW103" s="27"/>
      <c r="MXX103" s="27"/>
      <c r="MXY103" s="27"/>
      <c r="MXZ103" s="27"/>
      <c r="MYA103" s="27"/>
      <c r="MYB103" s="27"/>
      <c r="MYC103" s="27"/>
      <c r="MYD103" s="27"/>
      <c r="MYE103" s="27"/>
      <c r="MYF103" s="27"/>
      <c r="MYG103" s="27"/>
      <c r="MYH103" s="27"/>
      <c r="MYI103" s="27"/>
      <c r="MYJ103" s="27"/>
      <c r="MYK103" s="27"/>
      <c r="MYL103" s="27"/>
      <c r="MYM103" s="27"/>
      <c r="MYN103" s="27"/>
      <c r="MYO103" s="27"/>
      <c r="MYP103" s="27"/>
      <c r="MYQ103" s="27"/>
      <c r="MYR103" s="27"/>
      <c r="MYS103" s="27"/>
      <c r="MYT103" s="27"/>
      <c r="MYU103" s="27"/>
      <c r="MYV103" s="27"/>
      <c r="MYW103" s="27"/>
      <c r="MYX103" s="27"/>
      <c r="MYY103" s="27"/>
      <c r="MYZ103" s="27"/>
      <c r="MZA103" s="27"/>
      <c r="MZB103" s="27"/>
      <c r="MZC103" s="27"/>
      <c r="MZD103" s="27"/>
      <c r="MZE103" s="27"/>
      <c r="MZF103" s="27"/>
      <c r="MZG103" s="27"/>
      <c r="MZH103" s="27"/>
      <c r="MZI103" s="27"/>
      <c r="MZJ103" s="27"/>
      <c r="MZK103" s="27"/>
      <c r="MZL103" s="27"/>
      <c r="MZM103" s="27"/>
      <c r="MZN103" s="27"/>
      <c r="MZO103" s="27"/>
      <c r="MZP103" s="27"/>
      <c r="MZQ103" s="27"/>
      <c r="MZR103" s="27"/>
      <c r="MZS103" s="27"/>
      <c r="MZT103" s="27"/>
      <c r="MZU103" s="27"/>
      <c r="MZV103" s="27"/>
      <c r="MZW103" s="27"/>
      <c r="MZX103" s="27"/>
      <c r="MZY103" s="27"/>
      <c r="MZZ103" s="27"/>
      <c r="NAA103" s="27"/>
      <c r="NAB103" s="27"/>
      <c r="NAC103" s="27"/>
      <c r="NAD103" s="27"/>
      <c r="NAE103" s="27"/>
      <c r="NAF103" s="27"/>
      <c r="NAG103" s="27"/>
      <c r="NAH103" s="27"/>
      <c r="NAI103" s="27"/>
      <c r="NAJ103" s="27"/>
      <c r="NAK103" s="27"/>
      <c r="NAL103" s="27"/>
      <c r="NAM103" s="27"/>
      <c r="NAN103" s="27"/>
      <c r="NAO103" s="27"/>
      <c r="NAP103" s="27"/>
      <c r="NAQ103" s="27"/>
      <c r="NAR103" s="27"/>
      <c r="NAS103" s="27"/>
      <c r="NAT103" s="27"/>
      <c r="NAU103" s="27"/>
      <c r="NAV103" s="27"/>
      <c r="NAW103" s="27"/>
      <c r="NAX103" s="27"/>
      <c r="NAY103" s="27"/>
      <c r="NAZ103" s="27"/>
      <c r="NBA103" s="27"/>
      <c r="NBB103" s="27"/>
      <c r="NBC103" s="27"/>
      <c r="NBD103" s="27"/>
      <c r="NBE103" s="27"/>
      <c r="NBF103" s="27"/>
      <c r="NBG103" s="27"/>
      <c r="NBH103" s="27"/>
      <c r="NBI103" s="27"/>
      <c r="NBJ103" s="27"/>
      <c r="NBK103" s="27"/>
      <c r="NBL103" s="27"/>
      <c r="NBM103" s="27"/>
      <c r="NBN103" s="27"/>
      <c r="NBO103" s="27"/>
      <c r="NBP103" s="27"/>
      <c r="NBQ103" s="27"/>
      <c r="NBR103" s="27"/>
      <c r="NBS103" s="27"/>
      <c r="NBT103" s="27"/>
      <c r="NBU103" s="27"/>
      <c r="NBV103" s="27"/>
      <c r="NBW103" s="27"/>
      <c r="NBX103" s="27"/>
      <c r="NBY103" s="27"/>
      <c r="NBZ103" s="27"/>
      <c r="NCA103" s="27"/>
      <c r="NCB103" s="27"/>
      <c r="NCC103" s="27"/>
      <c r="NCD103" s="27"/>
      <c r="NCE103" s="27"/>
      <c r="NCF103" s="27"/>
      <c r="NCG103" s="27"/>
      <c r="NCH103" s="27"/>
      <c r="NCI103" s="27"/>
      <c r="NCJ103" s="27"/>
      <c r="NCK103" s="27"/>
      <c r="NCL103" s="27"/>
      <c r="NCM103" s="27"/>
      <c r="NCN103" s="27"/>
      <c r="NCO103" s="27"/>
      <c r="NCP103" s="27"/>
      <c r="NCQ103" s="27"/>
      <c r="NCR103" s="27"/>
      <c r="NCS103" s="27"/>
      <c r="NCT103" s="27"/>
      <c r="NCU103" s="27"/>
      <c r="NCV103" s="27"/>
      <c r="NCW103" s="27"/>
      <c r="NCX103" s="27"/>
      <c r="NCY103" s="27"/>
      <c r="NCZ103" s="27"/>
      <c r="NDA103" s="27"/>
      <c r="NDB103" s="27"/>
      <c r="NDC103" s="27"/>
      <c r="NDD103" s="27"/>
      <c r="NDE103" s="27"/>
      <c r="NDF103" s="27"/>
      <c r="NDG103" s="27"/>
      <c r="NDH103" s="27"/>
      <c r="NDI103" s="27"/>
      <c r="NDJ103" s="27"/>
      <c r="NDK103" s="27"/>
      <c r="NDL103" s="27"/>
      <c r="NDM103" s="27"/>
      <c r="NDN103" s="27"/>
      <c r="NDO103" s="27"/>
      <c r="NDP103" s="27"/>
      <c r="NDQ103" s="27"/>
      <c r="NDR103" s="27"/>
      <c r="NDS103" s="27"/>
      <c r="NDT103" s="27"/>
      <c r="NDU103" s="27"/>
      <c r="NDV103" s="27"/>
      <c r="NDW103" s="27"/>
      <c r="NDX103" s="27"/>
      <c r="NDY103" s="27"/>
      <c r="NDZ103" s="27"/>
      <c r="NEA103" s="27"/>
      <c r="NEB103" s="27"/>
      <c r="NEC103" s="27"/>
      <c r="NED103" s="27"/>
      <c r="NEE103" s="27"/>
      <c r="NEF103" s="27"/>
      <c r="NEG103" s="27"/>
      <c r="NEH103" s="27"/>
      <c r="NEI103" s="27"/>
      <c r="NEJ103" s="27"/>
      <c r="NEK103" s="27"/>
      <c r="NEL103" s="27"/>
      <c r="NEM103" s="27"/>
      <c r="NEN103" s="27"/>
      <c r="NEO103" s="27"/>
      <c r="NEP103" s="27"/>
      <c r="NEQ103" s="27"/>
      <c r="NER103" s="27"/>
      <c r="NES103" s="27"/>
      <c r="NET103" s="27"/>
      <c r="NEU103" s="27"/>
      <c r="NEV103" s="27"/>
      <c r="NEW103" s="27"/>
      <c r="NEX103" s="27"/>
      <c r="NEY103" s="27"/>
      <c r="NEZ103" s="27"/>
      <c r="NFA103" s="27"/>
      <c r="NFB103" s="27"/>
      <c r="NFC103" s="27"/>
      <c r="NFD103" s="27"/>
      <c r="NFE103" s="27"/>
      <c r="NFF103" s="27"/>
      <c r="NFG103" s="27"/>
      <c r="NFH103" s="27"/>
      <c r="NFI103" s="27"/>
      <c r="NFJ103" s="27"/>
      <c r="NFK103" s="27"/>
      <c r="NFL103" s="27"/>
      <c r="NFM103" s="27"/>
      <c r="NFN103" s="27"/>
      <c r="NFO103" s="27"/>
      <c r="NFP103" s="27"/>
      <c r="NFQ103" s="27"/>
      <c r="NFR103" s="27"/>
      <c r="NFS103" s="27"/>
      <c r="NFT103" s="27"/>
      <c r="NFU103" s="27"/>
      <c r="NFV103" s="27"/>
      <c r="NFW103" s="27"/>
      <c r="NFX103" s="27"/>
      <c r="NFY103" s="27"/>
      <c r="NFZ103" s="27"/>
      <c r="NGA103" s="27"/>
      <c r="NGB103" s="27"/>
      <c r="NGC103" s="27"/>
      <c r="NGD103" s="27"/>
      <c r="NGE103" s="27"/>
      <c r="NGF103" s="27"/>
      <c r="NGG103" s="27"/>
      <c r="NGH103" s="27"/>
      <c r="NGI103" s="27"/>
      <c r="NGJ103" s="27"/>
      <c r="NGK103" s="27"/>
      <c r="NGL103" s="27"/>
      <c r="NGM103" s="27"/>
      <c r="NGN103" s="27"/>
      <c r="NGO103" s="27"/>
      <c r="NGP103" s="27"/>
      <c r="NGQ103" s="27"/>
      <c r="NGR103" s="27"/>
      <c r="NGS103" s="27"/>
      <c r="NGT103" s="27"/>
      <c r="NGU103" s="27"/>
      <c r="NGV103" s="27"/>
      <c r="NGW103" s="27"/>
      <c r="NGX103" s="27"/>
      <c r="NGY103" s="27"/>
      <c r="NGZ103" s="27"/>
      <c r="NHA103" s="27"/>
      <c r="NHB103" s="27"/>
      <c r="NHC103" s="27"/>
      <c r="NHD103" s="27"/>
      <c r="NHE103" s="27"/>
      <c r="NHF103" s="27"/>
      <c r="NHG103" s="27"/>
      <c r="NHH103" s="27"/>
      <c r="NHI103" s="27"/>
      <c r="NHJ103" s="27"/>
      <c r="NHK103" s="27"/>
      <c r="NHL103" s="27"/>
      <c r="NHM103" s="27"/>
      <c r="NHN103" s="27"/>
      <c r="NHO103" s="27"/>
      <c r="NHP103" s="27"/>
      <c r="NHQ103" s="27"/>
      <c r="NHR103" s="27"/>
      <c r="NHS103" s="27"/>
      <c r="NHT103" s="27"/>
      <c r="NHU103" s="27"/>
      <c r="NHV103" s="27"/>
      <c r="NHW103" s="27"/>
      <c r="NHX103" s="27"/>
      <c r="NHY103" s="27"/>
      <c r="NHZ103" s="27"/>
      <c r="NIA103" s="27"/>
      <c r="NIB103" s="27"/>
      <c r="NIC103" s="27"/>
      <c r="NID103" s="27"/>
      <c r="NIE103" s="27"/>
      <c r="NIF103" s="27"/>
      <c r="NIG103" s="27"/>
      <c r="NIH103" s="27"/>
      <c r="NII103" s="27"/>
      <c r="NIJ103" s="27"/>
      <c r="NIK103" s="27"/>
      <c r="NIL103" s="27"/>
      <c r="NIM103" s="27"/>
      <c r="NIN103" s="27"/>
      <c r="NIO103" s="27"/>
      <c r="NIP103" s="27"/>
      <c r="NIQ103" s="27"/>
      <c r="NIR103" s="27"/>
      <c r="NIS103" s="27"/>
      <c r="NIT103" s="27"/>
      <c r="NIU103" s="27"/>
      <c r="NIV103" s="27"/>
      <c r="NIW103" s="27"/>
      <c r="NIX103" s="27"/>
      <c r="NIY103" s="27"/>
      <c r="NIZ103" s="27"/>
      <c r="NJA103" s="27"/>
      <c r="NJB103" s="27"/>
      <c r="NJC103" s="27"/>
      <c r="NJD103" s="27"/>
      <c r="NJE103" s="27"/>
      <c r="NJF103" s="27"/>
      <c r="NJG103" s="27"/>
      <c r="NJH103" s="27"/>
      <c r="NJI103" s="27"/>
      <c r="NJJ103" s="27"/>
      <c r="NJK103" s="27"/>
      <c r="NJL103" s="27"/>
      <c r="NJM103" s="27"/>
      <c r="NJN103" s="27"/>
      <c r="NJO103" s="27"/>
      <c r="NJP103" s="27"/>
      <c r="NJQ103" s="27"/>
      <c r="NJR103" s="27"/>
      <c r="NJS103" s="27"/>
      <c r="NJT103" s="27"/>
      <c r="NJU103" s="27"/>
      <c r="NJV103" s="27"/>
      <c r="NJW103" s="27"/>
      <c r="NJX103" s="27"/>
      <c r="NJY103" s="27"/>
      <c r="NJZ103" s="27"/>
      <c r="NKA103" s="27"/>
      <c r="NKB103" s="27"/>
      <c r="NKC103" s="27"/>
      <c r="NKD103" s="27"/>
      <c r="NKE103" s="27"/>
      <c r="NKF103" s="27"/>
      <c r="NKG103" s="27"/>
      <c r="NKH103" s="27"/>
      <c r="NKI103" s="27"/>
      <c r="NKJ103" s="27"/>
      <c r="NKK103" s="27"/>
      <c r="NKL103" s="27"/>
      <c r="NKM103" s="27"/>
      <c r="NKN103" s="27"/>
      <c r="NKO103" s="27"/>
      <c r="NKP103" s="27"/>
      <c r="NKQ103" s="27"/>
      <c r="NKR103" s="27"/>
      <c r="NKS103" s="27"/>
      <c r="NKT103" s="27"/>
      <c r="NKU103" s="27"/>
      <c r="NKV103" s="27"/>
      <c r="NKW103" s="27"/>
      <c r="NKX103" s="27"/>
      <c r="NKY103" s="27"/>
      <c r="NKZ103" s="27"/>
      <c r="NLA103" s="27"/>
      <c r="NLB103" s="27"/>
      <c r="NLC103" s="27"/>
      <c r="NLD103" s="27"/>
      <c r="NLE103" s="27"/>
      <c r="NLF103" s="27"/>
      <c r="NLG103" s="27"/>
      <c r="NLH103" s="27"/>
      <c r="NLI103" s="27"/>
      <c r="NLJ103" s="27"/>
      <c r="NLK103" s="27"/>
      <c r="NLL103" s="27"/>
      <c r="NLM103" s="27"/>
      <c r="NLN103" s="27"/>
      <c r="NLO103" s="27"/>
      <c r="NLP103" s="27"/>
      <c r="NLQ103" s="27"/>
      <c r="NLR103" s="27"/>
      <c r="NLS103" s="27"/>
      <c r="NLT103" s="27"/>
      <c r="NLU103" s="27"/>
      <c r="NLV103" s="27"/>
      <c r="NLW103" s="27"/>
      <c r="NLX103" s="27"/>
      <c r="NLY103" s="27"/>
      <c r="NLZ103" s="27"/>
      <c r="NMA103" s="27"/>
      <c r="NMB103" s="27"/>
      <c r="NMC103" s="27"/>
      <c r="NMD103" s="27"/>
      <c r="NME103" s="27"/>
      <c r="NMF103" s="27"/>
      <c r="NMG103" s="27"/>
      <c r="NMH103" s="27"/>
      <c r="NMI103" s="27"/>
      <c r="NMJ103" s="27"/>
      <c r="NMK103" s="27"/>
      <c r="NML103" s="27"/>
      <c r="NMM103" s="27"/>
      <c r="NMN103" s="27"/>
      <c r="NMO103" s="27"/>
      <c r="NMP103" s="27"/>
      <c r="NMQ103" s="27"/>
      <c r="NMR103" s="27"/>
      <c r="NMS103" s="27"/>
      <c r="NMT103" s="27"/>
      <c r="NMU103" s="27"/>
      <c r="NMV103" s="27"/>
      <c r="NMW103" s="27"/>
      <c r="NMX103" s="27"/>
      <c r="NMY103" s="27"/>
      <c r="NMZ103" s="27"/>
      <c r="NNA103" s="27"/>
      <c r="NNB103" s="27"/>
      <c r="NNC103" s="27"/>
      <c r="NND103" s="27"/>
      <c r="NNE103" s="27"/>
      <c r="NNF103" s="27"/>
      <c r="NNG103" s="27"/>
      <c r="NNH103" s="27"/>
      <c r="NNI103" s="27"/>
      <c r="NNJ103" s="27"/>
      <c r="NNK103" s="27"/>
      <c r="NNL103" s="27"/>
      <c r="NNM103" s="27"/>
      <c r="NNN103" s="27"/>
      <c r="NNO103" s="27"/>
      <c r="NNP103" s="27"/>
      <c r="NNQ103" s="27"/>
      <c r="NNR103" s="27"/>
      <c r="NNS103" s="27"/>
      <c r="NNT103" s="27"/>
      <c r="NNU103" s="27"/>
      <c r="NNV103" s="27"/>
      <c r="NNW103" s="27"/>
      <c r="NNX103" s="27"/>
      <c r="NNY103" s="27"/>
      <c r="NNZ103" s="27"/>
      <c r="NOA103" s="27"/>
      <c r="NOB103" s="27"/>
      <c r="NOC103" s="27"/>
      <c r="NOD103" s="27"/>
      <c r="NOE103" s="27"/>
      <c r="NOF103" s="27"/>
      <c r="NOG103" s="27"/>
      <c r="NOH103" s="27"/>
      <c r="NOI103" s="27"/>
      <c r="NOJ103" s="27"/>
      <c r="NOK103" s="27"/>
      <c r="NOL103" s="27"/>
      <c r="NOM103" s="27"/>
      <c r="NON103" s="27"/>
      <c r="NOO103" s="27"/>
      <c r="NOP103" s="27"/>
      <c r="NOQ103" s="27"/>
      <c r="NOR103" s="27"/>
      <c r="NOS103" s="27"/>
      <c r="NOT103" s="27"/>
      <c r="NOU103" s="27"/>
      <c r="NOV103" s="27"/>
      <c r="NOW103" s="27"/>
      <c r="NOX103" s="27"/>
      <c r="NOY103" s="27"/>
      <c r="NOZ103" s="27"/>
      <c r="NPA103" s="27"/>
      <c r="NPB103" s="27"/>
      <c r="NPC103" s="27"/>
      <c r="NPD103" s="27"/>
      <c r="NPE103" s="27"/>
      <c r="NPF103" s="27"/>
      <c r="NPG103" s="27"/>
      <c r="NPH103" s="27"/>
      <c r="NPI103" s="27"/>
      <c r="NPJ103" s="27"/>
      <c r="NPK103" s="27"/>
      <c r="NPL103" s="27"/>
      <c r="NPM103" s="27"/>
      <c r="NPN103" s="27"/>
      <c r="NPO103" s="27"/>
      <c r="NPP103" s="27"/>
      <c r="NPQ103" s="27"/>
      <c r="NPR103" s="27"/>
      <c r="NPS103" s="27"/>
      <c r="NPT103" s="27"/>
      <c r="NPU103" s="27"/>
      <c r="NPV103" s="27"/>
      <c r="NPW103" s="27"/>
      <c r="NPX103" s="27"/>
      <c r="NPY103" s="27"/>
      <c r="NPZ103" s="27"/>
      <c r="NQA103" s="27"/>
      <c r="NQB103" s="27"/>
      <c r="NQC103" s="27"/>
      <c r="NQD103" s="27"/>
      <c r="NQE103" s="27"/>
      <c r="NQF103" s="27"/>
      <c r="NQG103" s="27"/>
      <c r="NQH103" s="27"/>
      <c r="NQI103" s="27"/>
      <c r="NQJ103" s="27"/>
      <c r="NQK103" s="27"/>
      <c r="NQL103" s="27"/>
      <c r="NQM103" s="27"/>
      <c r="NQN103" s="27"/>
      <c r="NQO103" s="27"/>
      <c r="NQP103" s="27"/>
      <c r="NQQ103" s="27"/>
      <c r="NQR103" s="27"/>
      <c r="NQS103" s="27"/>
      <c r="NQT103" s="27"/>
      <c r="NQU103" s="27"/>
      <c r="NQV103" s="27"/>
      <c r="NQW103" s="27"/>
      <c r="NQX103" s="27"/>
      <c r="NQY103" s="27"/>
      <c r="NQZ103" s="27"/>
      <c r="NRA103" s="27"/>
      <c r="NRB103" s="27"/>
      <c r="NRC103" s="27"/>
      <c r="NRD103" s="27"/>
      <c r="NRE103" s="27"/>
      <c r="NRF103" s="27"/>
      <c r="NRG103" s="27"/>
      <c r="NRH103" s="27"/>
      <c r="NRI103" s="27"/>
      <c r="NRJ103" s="27"/>
      <c r="NRK103" s="27"/>
      <c r="NRL103" s="27"/>
      <c r="NRM103" s="27"/>
      <c r="NRN103" s="27"/>
      <c r="NRO103" s="27"/>
      <c r="NRP103" s="27"/>
      <c r="NRQ103" s="27"/>
      <c r="NRR103" s="27"/>
      <c r="NRS103" s="27"/>
      <c r="NRT103" s="27"/>
      <c r="NRU103" s="27"/>
      <c r="NRV103" s="27"/>
      <c r="NRW103" s="27"/>
      <c r="NRX103" s="27"/>
      <c r="NRY103" s="27"/>
      <c r="NRZ103" s="27"/>
      <c r="NSA103" s="27"/>
      <c r="NSB103" s="27"/>
      <c r="NSC103" s="27"/>
      <c r="NSD103" s="27"/>
      <c r="NSE103" s="27"/>
      <c r="NSF103" s="27"/>
      <c r="NSG103" s="27"/>
      <c r="NSH103" s="27"/>
      <c r="NSI103" s="27"/>
      <c r="NSJ103" s="27"/>
      <c r="NSK103" s="27"/>
      <c r="NSL103" s="27"/>
      <c r="NSM103" s="27"/>
      <c r="NSN103" s="27"/>
      <c r="NSO103" s="27"/>
      <c r="NSP103" s="27"/>
      <c r="NSQ103" s="27"/>
      <c r="NSR103" s="27"/>
      <c r="NSS103" s="27"/>
      <c r="NST103" s="27"/>
      <c r="NSU103" s="27"/>
      <c r="NSV103" s="27"/>
      <c r="NSW103" s="27"/>
      <c r="NSX103" s="27"/>
      <c r="NSY103" s="27"/>
      <c r="NSZ103" s="27"/>
      <c r="NTA103" s="27"/>
      <c r="NTB103" s="27"/>
      <c r="NTC103" s="27"/>
      <c r="NTD103" s="27"/>
      <c r="NTE103" s="27"/>
      <c r="NTF103" s="27"/>
      <c r="NTG103" s="27"/>
      <c r="NTH103" s="27"/>
      <c r="NTI103" s="27"/>
      <c r="NTJ103" s="27"/>
      <c r="NTK103" s="27"/>
      <c r="NTL103" s="27"/>
      <c r="NTM103" s="27"/>
      <c r="NTN103" s="27"/>
      <c r="NTO103" s="27"/>
      <c r="NTP103" s="27"/>
      <c r="NTQ103" s="27"/>
      <c r="NTR103" s="27"/>
      <c r="NTS103" s="27"/>
      <c r="NTT103" s="27"/>
      <c r="NTU103" s="27"/>
      <c r="NTV103" s="27"/>
      <c r="NTW103" s="27"/>
      <c r="NTX103" s="27"/>
      <c r="NTY103" s="27"/>
      <c r="NTZ103" s="27"/>
      <c r="NUA103" s="27"/>
      <c r="NUB103" s="27"/>
      <c r="NUC103" s="27"/>
      <c r="NUD103" s="27"/>
      <c r="NUE103" s="27"/>
      <c r="NUF103" s="27"/>
      <c r="NUG103" s="27"/>
      <c r="NUH103" s="27"/>
      <c r="NUI103" s="27"/>
      <c r="NUJ103" s="27"/>
      <c r="NUK103" s="27"/>
      <c r="NUL103" s="27"/>
      <c r="NUM103" s="27"/>
      <c r="NUN103" s="27"/>
      <c r="NUO103" s="27"/>
      <c r="NUP103" s="27"/>
      <c r="NUQ103" s="27"/>
      <c r="NUR103" s="27"/>
      <c r="NUS103" s="27"/>
      <c r="NUT103" s="27"/>
      <c r="NUU103" s="27"/>
      <c r="NUV103" s="27"/>
      <c r="NUW103" s="27"/>
      <c r="NUX103" s="27"/>
      <c r="NUY103" s="27"/>
      <c r="NUZ103" s="27"/>
      <c r="NVA103" s="27"/>
      <c r="NVB103" s="27"/>
      <c r="NVC103" s="27"/>
      <c r="NVD103" s="27"/>
      <c r="NVE103" s="27"/>
      <c r="NVF103" s="27"/>
      <c r="NVG103" s="27"/>
      <c r="NVH103" s="27"/>
      <c r="NVI103" s="27"/>
      <c r="NVJ103" s="27"/>
      <c r="NVK103" s="27"/>
      <c r="NVL103" s="27"/>
      <c r="NVM103" s="27"/>
      <c r="NVN103" s="27"/>
      <c r="NVO103" s="27"/>
      <c r="NVP103" s="27"/>
      <c r="NVQ103" s="27"/>
      <c r="NVR103" s="27"/>
      <c r="NVS103" s="27"/>
      <c r="NVT103" s="27"/>
      <c r="NVU103" s="27"/>
      <c r="NVV103" s="27"/>
      <c r="NVW103" s="27"/>
      <c r="NVX103" s="27"/>
      <c r="NVY103" s="27"/>
      <c r="NVZ103" s="27"/>
      <c r="NWA103" s="27"/>
      <c r="NWB103" s="27"/>
      <c r="NWC103" s="27"/>
      <c r="NWD103" s="27"/>
      <c r="NWE103" s="27"/>
      <c r="NWF103" s="27"/>
      <c r="NWG103" s="27"/>
      <c r="NWH103" s="27"/>
      <c r="NWI103" s="27"/>
      <c r="NWJ103" s="27"/>
      <c r="NWK103" s="27"/>
      <c r="NWL103" s="27"/>
      <c r="NWM103" s="27"/>
      <c r="NWN103" s="27"/>
      <c r="NWO103" s="27"/>
      <c r="NWP103" s="27"/>
      <c r="NWQ103" s="27"/>
      <c r="NWR103" s="27"/>
      <c r="NWS103" s="27"/>
      <c r="NWT103" s="27"/>
      <c r="NWU103" s="27"/>
      <c r="NWV103" s="27"/>
      <c r="NWW103" s="27"/>
      <c r="NWX103" s="27"/>
      <c r="NWY103" s="27"/>
      <c r="NWZ103" s="27"/>
      <c r="NXA103" s="27"/>
      <c r="NXB103" s="27"/>
      <c r="NXC103" s="27"/>
      <c r="NXD103" s="27"/>
      <c r="NXE103" s="27"/>
      <c r="NXF103" s="27"/>
      <c r="NXG103" s="27"/>
      <c r="NXH103" s="27"/>
      <c r="NXI103" s="27"/>
      <c r="NXJ103" s="27"/>
      <c r="NXK103" s="27"/>
      <c r="NXL103" s="27"/>
      <c r="NXM103" s="27"/>
      <c r="NXN103" s="27"/>
      <c r="NXO103" s="27"/>
      <c r="NXP103" s="27"/>
      <c r="NXQ103" s="27"/>
      <c r="NXR103" s="27"/>
      <c r="NXS103" s="27"/>
      <c r="NXT103" s="27"/>
      <c r="NXU103" s="27"/>
      <c r="NXV103" s="27"/>
      <c r="NXW103" s="27"/>
      <c r="NXX103" s="27"/>
      <c r="NXY103" s="27"/>
      <c r="NXZ103" s="27"/>
      <c r="NYA103" s="27"/>
      <c r="NYB103" s="27"/>
      <c r="NYC103" s="27"/>
      <c r="NYD103" s="27"/>
      <c r="NYE103" s="27"/>
      <c r="NYF103" s="27"/>
      <c r="NYG103" s="27"/>
      <c r="NYH103" s="27"/>
      <c r="NYI103" s="27"/>
      <c r="NYJ103" s="27"/>
      <c r="NYK103" s="27"/>
      <c r="NYL103" s="27"/>
      <c r="NYM103" s="27"/>
      <c r="NYN103" s="27"/>
      <c r="NYO103" s="27"/>
      <c r="NYP103" s="27"/>
      <c r="NYQ103" s="27"/>
      <c r="NYR103" s="27"/>
      <c r="NYS103" s="27"/>
      <c r="NYT103" s="27"/>
      <c r="NYU103" s="27"/>
      <c r="NYV103" s="27"/>
      <c r="NYW103" s="27"/>
      <c r="NYX103" s="27"/>
      <c r="NYY103" s="27"/>
      <c r="NYZ103" s="27"/>
      <c r="NZA103" s="27"/>
      <c r="NZB103" s="27"/>
      <c r="NZC103" s="27"/>
      <c r="NZD103" s="27"/>
      <c r="NZE103" s="27"/>
      <c r="NZF103" s="27"/>
      <c r="NZG103" s="27"/>
      <c r="NZH103" s="27"/>
      <c r="NZI103" s="27"/>
      <c r="NZJ103" s="27"/>
      <c r="NZK103" s="27"/>
      <c r="NZL103" s="27"/>
      <c r="NZM103" s="27"/>
      <c r="NZN103" s="27"/>
      <c r="NZO103" s="27"/>
      <c r="NZP103" s="27"/>
      <c r="NZQ103" s="27"/>
      <c r="NZR103" s="27"/>
      <c r="NZS103" s="27"/>
      <c r="NZT103" s="27"/>
      <c r="NZU103" s="27"/>
      <c r="NZV103" s="27"/>
      <c r="NZW103" s="27"/>
      <c r="NZX103" s="27"/>
      <c r="NZY103" s="27"/>
      <c r="NZZ103" s="27"/>
      <c r="OAA103" s="27"/>
      <c r="OAB103" s="27"/>
      <c r="OAC103" s="27"/>
      <c r="OAD103" s="27"/>
      <c r="OAE103" s="27"/>
      <c r="OAF103" s="27"/>
      <c r="OAG103" s="27"/>
      <c r="OAH103" s="27"/>
      <c r="OAI103" s="27"/>
      <c r="OAJ103" s="27"/>
      <c r="OAK103" s="27"/>
      <c r="OAL103" s="27"/>
      <c r="OAM103" s="27"/>
      <c r="OAN103" s="27"/>
      <c r="OAO103" s="27"/>
      <c r="OAP103" s="27"/>
      <c r="OAQ103" s="27"/>
      <c r="OAR103" s="27"/>
      <c r="OAS103" s="27"/>
      <c r="OAT103" s="27"/>
      <c r="OAU103" s="27"/>
      <c r="OAV103" s="27"/>
      <c r="OAW103" s="27"/>
      <c r="OAX103" s="27"/>
      <c r="OAY103" s="27"/>
      <c r="OAZ103" s="27"/>
      <c r="OBA103" s="27"/>
      <c r="OBB103" s="27"/>
      <c r="OBC103" s="27"/>
      <c r="OBD103" s="27"/>
      <c r="OBE103" s="27"/>
      <c r="OBF103" s="27"/>
      <c r="OBG103" s="27"/>
      <c r="OBH103" s="27"/>
      <c r="OBI103" s="27"/>
      <c r="OBJ103" s="27"/>
      <c r="OBK103" s="27"/>
      <c r="OBL103" s="27"/>
      <c r="OBM103" s="27"/>
      <c r="OBN103" s="27"/>
      <c r="OBO103" s="27"/>
      <c r="OBP103" s="27"/>
      <c r="OBQ103" s="27"/>
      <c r="OBR103" s="27"/>
      <c r="OBS103" s="27"/>
      <c r="OBT103" s="27"/>
      <c r="OBU103" s="27"/>
      <c r="OBV103" s="27"/>
      <c r="OBW103" s="27"/>
      <c r="OBX103" s="27"/>
      <c r="OBY103" s="27"/>
      <c r="OBZ103" s="27"/>
      <c r="OCA103" s="27"/>
      <c r="OCB103" s="27"/>
      <c r="OCC103" s="27"/>
      <c r="OCD103" s="27"/>
      <c r="OCE103" s="27"/>
      <c r="OCF103" s="27"/>
      <c r="OCG103" s="27"/>
      <c r="OCH103" s="27"/>
      <c r="OCI103" s="27"/>
      <c r="OCJ103" s="27"/>
      <c r="OCK103" s="27"/>
      <c r="OCL103" s="27"/>
      <c r="OCM103" s="27"/>
      <c r="OCN103" s="27"/>
      <c r="OCO103" s="27"/>
      <c r="OCP103" s="27"/>
      <c r="OCQ103" s="27"/>
      <c r="OCR103" s="27"/>
      <c r="OCS103" s="27"/>
      <c r="OCT103" s="27"/>
      <c r="OCU103" s="27"/>
      <c r="OCV103" s="27"/>
      <c r="OCW103" s="27"/>
      <c r="OCX103" s="27"/>
      <c r="OCY103" s="27"/>
      <c r="OCZ103" s="27"/>
      <c r="ODA103" s="27"/>
      <c r="ODB103" s="27"/>
      <c r="ODC103" s="27"/>
      <c r="ODD103" s="27"/>
      <c r="ODE103" s="27"/>
      <c r="ODF103" s="27"/>
      <c r="ODG103" s="27"/>
      <c r="ODH103" s="27"/>
      <c r="ODI103" s="27"/>
      <c r="ODJ103" s="27"/>
      <c r="ODK103" s="27"/>
      <c r="ODL103" s="27"/>
      <c r="ODM103" s="27"/>
      <c r="ODN103" s="27"/>
      <c r="ODO103" s="27"/>
      <c r="ODP103" s="27"/>
      <c r="ODQ103" s="27"/>
      <c r="ODR103" s="27"/>
      <c r="ODS103" s="27"/>
      <c r="ODT103" s="27"/>
      <c r="ODU103" s="27"/>
      <c r="ODV103" s="27"/>
      <c r="ODW103" s="27"/>
      <c r="ODX103" s="27"/>
      <c r="ODY103" s="27"/>
      <c r="ODZ103" s="27"/>
      <c r="OEA103" s="27"/>
      <c r="OEB103" s="27"/>
      <c r="OEC103" s="27"/>
      <c r="OED103" s="27"/>
      <c r="OEE103" s="27"/>
      <c r="OEF103" s="27"/>
      <c r="OEG103" s="27"/>
      <c r="OEH103" s="27"/>
      <c r="OEI103" s="27"/>
      <c r="OEJ103" s="27"/>
      <c r="OEK103" s="27"/>
      <c r="OEL103" s="27"/>
      <c r="OEM103" s="27"/>
      <c r="OEN103" s="27"/>
      <c r="OEO103" s="27"/>
      <c r="OEP103" s="27"/>
      <c r="OEQ103" s="27"/>
      <c r="OER103" s="27"/>
      <c r="OES103" s="27"/>
      <c r="OET103" s="27"/>
      <c r="OEU103" s="27"/>
      <c r="OEV103" s="27"/>
      <c r="OEW103" s="27"/>
      <c r="OEX103" s="27"/>
      <c r="OEY103" s="27"/>
      <c r="OEZ103" s="27"/>
      <c r="OFA103" s="27"/>
      <c r="OFB103" s="27"/>
      <c r="OFC103" s="27"/>
      <c r="OFD103" s="27"/>
      <c r="OFE103" s="27"/>
      <c r="OFF103" s="27"/>
      <c r="OFG103" s="27"/>
      <c r="OFH103" s="27"/>
      <c r="OFI103" s="27"/>
      <c r="OFJ103" s="27"/>
      <c r="OFK103" s="27"/>
      <c r="OFL103" s="27"/>
      <c r="OFM103" s="27"/>
      <c r="OFN103" s="27"/>
      <c r="OFO103" s="27"/>
      <c r="OFP103" s="27"/>
      <c r="OFQ103" s="27"/>
      <c r="OFR103" s="27"/>
      <c r="OFS103" s="27"/>
      <c r="OFT103" s="27"/>
      <c r="OFU103" s="27"/>
      <c r="OFV103" s="27"/>
      <c r="OFW103" s="27"/>
      <c r="OFX103" s="27"/>
      <c r="OFY103" s="27"/>
      <c r="OFZ103" s="27"/>
      <c r="OGA103" s="27"/>
      <c r="OGB103" s="27"/>
      <c r="OGC103" s="27"/>
      <c r="OGD103" s="27"/>
      <c r="OGE103" s="27"/>
      <c r="OGF103" s="27"/>
      <c r="OGG103" s="27"/>
      <c r="OGH103" s="27"/>
      <c r="OGI103" s="27"/>
      <c r="OGJ103" s="27"/>
      <c r="OGK103" s="27"/>
      <c r="OGL103" s="27"/>
      <c r="OGM103" s="27"/>
      <c r="OGN103" s="27"/>
      <c r="OGO103" s="27"/>
      <c r="OGP103" s="27"/>
      <c r="OGQ103" s="27"/>
      <c r="OGR103" s="27"/>
      <c r="OGS103" s="27"/>
      <c r="OGT103" s="27"/>
      <c r="OGU103" s="27"/>
      <c r="OGV103" s="27"/>
      <c r="OGW103" s="27"/>
      <c r="OGX103" s="27"/>
      <c r="OGY103" s="27"/>
      <c r="OGZ103" s="27"/>
      <c r="OHA103" s="27"/>
      <c r="OHB103" s="27"/>
      <c r="OHC103" s="27"/>
      <c r="OHD103" s="27"/>
      <c r="OHE103" s="27"/>
      <c r="OHF103" s="27"/>
      <c r="OHG103" s="27"/>
      <c r="OHH103" s="27"/>
      <c r="OHI103" s="27"/>
      <c r="OHJ103" s="27"/>
      <c r="OHK103" s="27"/>
      <c r="OHL103" s="27"/>
      <c r="OHM103" s="27"/>
      <c r="OHN103" s="27"/>
      <c r="OHO103" s="27"/>
      <c r="OHP103" s="27"/>
      <c r="OHQ103" s="27"/>
      <c r="OHR103" s="27"/>
      <c r="OHS103" s="27"/>
      <c r="OHT103" s="27"/>
      <c r="OHU103" s="27"/>
      <c r="OHV103" s="27"/>
      <c r="OHW103" s="27"/>
      <c r="OHX103" s="27"/>
      <c r="OHY103" s="27"/>
      <c r="OHZ103" s="27"/>
      <c r="OIA103" s="27"/>
      <c r="OIB103" s="27"/>
      <c r="OIC103" s="27"/>
      <c r="OID103" s="27"/>
      <c r="OIE103" s="27"/>
      <c r="OIF103" s="27"/>
      <c r="OIG103" s="27"/>
      <c r="OIH103" s="27"/>
      <c r="OII103" s="27"/>
      <c r="OIJ103" s="27"/>
      <c r="OIK103" s="27"/>
      <c r="OIL103" s="27"/>
      <c r="OIM103" s="27"/>
      <c r="OIN103" s="27"/>
      <c r="OIO103" s="27"/>
      <c r="OIP103" s="27"/>
      <c r="OIQ103" s="27"/>
      <c r="OIR103" s="27"/>
      <c r="OIS103" s="27"/>
      <c r="OIT103" s="27"/>
      <c r="OIU103" s="27"/>
      <c r="OIV103" s="27"/>
      <c r="OIW103" s="27"/>
      <c r="OIX103" s="27"/>
      <c r="OIY103" s="27"/>
      <c r="OIZ103" s="27"/>
      <c r="OJA103" s="27"/>
      <c r="OJB103" s="27"/>
      <c r="OJC103" s="27"/>
      <c r="OJD103" s="27"/>
      <c r="OJE103" s="27"/>
      <c r="OJF103" s="27"/>
      <c r="OJG103" s="27"/>
      <c r="OJH103" s="27"/>
      <c r="OJI103" s="27"/>
      <c r="OJJ103" s="27"/>
      <c r="OJK103" s="27"/>
      <c r="OJL103" s="27"/>
      <c r="OJM103" s="27"/>
      <c r="OJN103" s="27"/>
      <c r="OJO103" s="27"/>
      <c r="OJP103" s="27"/>
      <c r="OJQ103" s="27"/>
      <c r="OJR103" s="27"/>
      <c r="OJS103" s="27"/>
      <c r="OJT103" s="27"/>
      <c r="OJU103" s="27"/>
      <c r="OJV103" s="27"/>
      <c r="OJW103" s="27"/>
      <c r="OJX103" s="27"/>
      <c r="OJY103" s="27"/>
      <c r="OJZ103" s="27"/>
      <c r="OKA103" s="27"/>
      <c r="OKB103" s="27"/>
      <c r="OKC103" s="27"/>
      <c r="OKD103" s="27"/>
      <c r="OKE103" s="27"/>
      <c r="OKF103" s="27"/>
      <c r="OKG103" s="27"/>
      <c r="OKH103" s="27"/>
      <c r="OKI103" s="27"/>
      <c r="OKJ103" s="27"/>
      <c r="OKK103" s="27"/>
      <c r="OKL103" s="27"/>
      <c r="OKM103" s="27"/>
      <c r="OKN103" s="27"/>
      <c r="OKO103" s="27"/>
      <c r="OKP103" s="27"/>
      <c r="OKQ103" s="27"/>
      <c r="OKR103" s="27"/>
      <c r="OKS103" s="27"/>
      <c r="OKT103" s="27"/>
      <c r="OKU103" s="27"/>
      <c r="OKV103" s="27"/>
      <c r="OKW103" s="27"/>
      <c r="OKX103" s="27"/>
      <c r="OKY103" s="27"/>
      <c r="OKZ103" s="27"/>
      <c r="OLA103" s="27"/>
      <c r="OLB103" s="27"/>
      <c r="OLC103" s="27"/>
      <c r="OLD103" s="27"/>
      <c r="OLE103" s="27"/>
      <c r="OLF103" s="27"/>
      <c r="OLG103" s="27"/>
      <c r="OLH103" s="27"/>
      <c r="OLI103" s="27"/>
      <c r="OLJ103" s="27"/>
      <c r="OLK103" s="27"/>
      <c r="OLL103" s="27"/>
      <c r="OLM103" s="27"/>
      <c r="OLN103" s="27"/>
      <c r="OLO103" s="27"/>
      <c r="OLP103" s="27"/>
      <c r="OLQ103" s="27"/>
      <c r="OLR103" s="27"/>
      <c r="OLS103" s="27"/>
      <c r="OLT103" s="27"/>
      <c r="OLU103" s="27"/>
      <c r="OLV103" s="27"/>
      <c r="OLW103" s="27"/>
      <c r="OLX103" s="27"/>
      <c r="OLY103" s="27"/>
      <c r="OLZ103" s="27"/>
      <c r="OMA103" s="27"/>
      <c r="OMB103" s="27"/>
      <c r="OMC103" s="27"/>
      <c r="OMD103" s="27"/>
      <c r="OME103" s="27"/>
      <c r="OMF103" s="27"/>
      <c r="OMG103" s="27"/>
      <c r="OMH103" s="27"/>
      <c r="OMI103" s="27"/>
      <c r="OMJ103" s="27"/>
      <c r="OMK103" s="27"/>
      <c r="OML103" s="27"/>
      <c r="OMM103" s="27"/>
      <c r="OMN103" s="27"/>
      <c r="OMO103" s="27"/>
      <c r="OMP103" s="27"/>
      <c r="OMQ103" s="27"/>
      <c r="OMR103" s="27"/>
      <c r="OMS103" s="27"/>
      <c r="OMT103" s="27"/>
      <c r="OMU103" s="27"/>
      <c r="OMV103" s="27"/>
      <c r="OMW103" s="27"/>
      <c r="OMX103" s="27"/>
      <c r="OMY103" s="27"/>
      <c r="OMZ103" s="27"/>
      <c r="ONA103" s="27"/>
      <c r="ONB103" s="27"/>
      <c r="ONC103" s="27"/>
      <c r="OND103" s="27"/>
      <c r="ONE103" s="27"/>
      <c r="ONF103" s="27"/>
      <c r="ONG103" s="27"/>
      <c r="ONH103" s="27"/>
      <c r="ONI103" s="27"/>
      <c r="ONJ103" s="27"/>
      <c r="ONK103" s="27"/>
      <c r="ONL103" s="27"/>
      <c r="ONM103" s="27"/>
      <c r="ONN103" s="27"/>
      <c r="ONO103" s="27"/>
      <c r="ONP103" s="27"/>
      <c r="ONQ103" s="27"/>
      <c r="ONR103" s="27"/>
      <c r="ONS103" s="27"/>
      <c r="ONT103" s="27"/>
      <c r="ONU103" s="27"/>
      <c r="ONV103" s="27"/>
      <c r="ONW103" s="27"/>
      <c r="ONX103" s="27"/>
      <c r="ONY103" s="27"/>
      <c r="ONZ103" s="27"/>
      <c r="OOA103" s="27"/>
      <c r="OOB103" s="27"/>
      <c r="OOC103" s="27"/>
      <c r="OOD103" s="27"/>
      <c r="OOE103" s="27"/>
      <c r="OOF103" s="27"/>
      <c r="OOG103" s="27"/>
      <c r="OOH103" s="27"/>
      <c r="OOI103" s="27"/>
      <c r="OOJ103" s="27"/>
      <c r="OOK103" s="27"/>
      <c r="OOL103" s="27"/>
      <c r="OOM103" s="27"/>
      <c r="OON103" s="27"/>
      <c r="OOO103" s="27"/>
      <c r="OOP103" s="27"/>
      <c r="OOQ103" s="27"/>
      <c r="OOR103" s="27"/>
      <c r="OOS103" s="27"/>
      <c r="OOT103" s="27"/>
      <c r="OOU103" s="27"/>
      <c r="OOV103" s="27"/>
      <c r="OOW103" s="27"/>
      <c r="OOX103" s="27"/>
      <c r="OOY103" s="27"/>
      <c r="OOZ103" s="27"/>
      <c r="OPA103" s="27"/>
      <c r="OPB103" s="27"/>
      <c r="OPC103" s="27"/>
      <c r="OPD103" s="27"/>
      <c r="OPE103" s="27"/>
      <c r="OPF103" s="27"/>
      <c r="OPG103" s="27"/>
      <c r="OPH103" s="27"/>
      <c r="OPI103" s="27"/>
      <c r="OPJ103" s="27"/>
      <c r="OPK103" s="27"/>
      <c r="OPL103" s="27"/>
      <c r="OPM103" s="27"/>
      <c r="OPN103" s="27"/>
      <c r="OPO103" s="27"/>
      <c r="OPP103" s="27"/>
      <c r="OPQ103" s="27"/>
      <c r="OPR103" s="27"/>
      <c r="OPS103" s="27"/>
      <c r="OPT103" s="27"/>
      <c r="OPU103" s="27"/>
      <c r="OPV103" s="27"/>
      <c r="OPW103" s="27"/>
      <c r="OPX103" s="27"/>
      <c r="OPY103" s="27"/>
      <c r="OPZ103" s="27"/>
      <c r="OQA103" s="27"/>
      <c r="OQB103" s="27"/>
      <c r="OQC103" s="27"/>
      <c r="OQD103" s="27"/>
      <c r="OQE103" s="27"/>
      <c r="OQF103" s="27"/>
      <c r="OQG103" s="27"/>
      <c r="OQH103" s="27"/>
      <c r="OQI103" s="27"/>
      <c r="OQJ103" s="27"/>
      <c r="OQK103" s="27"/>
      <c r="OQL103" s="27"/>
      <c r="OQM103" s="27"/>
      <c r="OQN103" s="27"/>
      <c r="OQO103" s="27"/>
      <c r="OQP103" s="27"/>
      <c r="OQQ103" s="27"/>
      <c r="OQR103" s="27"/>
      <c r="OQS103" s="27"/>
      <c r="OQT103" s="27"/>
      <c r="OQU103" s="27"/>
      <c r="OQV103" s="27"/>
      <c r="OQW103" s="27"/>
      <c r="OQX103" s="27"/>
      <c r="OQY103" s="27"/>
      <c r="OQZ103" s="27"/>
      <c r="ORA103" s="27"/>
      <c r="ORB103" s="27"/>
      <c r="ORC103" s="27"/>
      <c r="ORD103" s="27"/>
      <c r="ORE103" s="27"/>
      <c r="ORF103" s="27"/>
      <c r="ORG103" s="27"/>
      <c r="ORH103" s="27"/>
      <c r="ORI103" s="27"/>
      <c r="ORJ103" s="27"/>
      <c r="ORK103" s="27"/>
      <c r="ORL103" s="27"/>
      <c r="ORM103" s="27"/>
      <c r="ORN103" s="27"/>
      <c r="ORO103" s="27"/>
      <c r="ORP103" s="27"/>
      <c r="ORQ103" s="27"/>
      <c r="ORR103" s="27"/>
      <c r="ORS103" s="27"/>
      <c r="ORT103" s="27"/>
      <c r="ORU103" s="27"/>
      <c r="ORV103" s="27"/>
      <c r="ORW103" s="27"/>
      <c r="ORX103" s="27"/>
      <c r="ORY103" s="27"/>
      <c r="ORZ103" s="27"/>
      <c r="OSA103" s="27"/>
      <c r="OSB103" s="27"/>
      <c r="OSC103" s="27"/>
      <c r="OSD103" s="27"/>
      <c r="OSE103" s="27"/>
      <c r="OSF103" s="27"/>
      <c r="OSG103" s="27"/>
      <c r="OSH103" s="27"/>
      <c r="OSI103" s="27"/>
      <c r="OSJ103" s="27"/>
      <c r="OSK103" s="27"/>
      <c r="OSL103" s="27"/>
      <c r="OSM103" s="27"/>
      <c r="OSN103" s="27"/>
      <c r="OSO103" s="27"/>
      <c r="OSP103" s="27"/>
      <c r="OSQ103" s="27"/>
      <c r="OSR103" s="27"/>
      <c r="OSS103" s="27"/>
      <c r="OST103" s="27"/>
      <c r="OSU103" s="27"/>
      <c r="OSV103" s="27"/>
      <c r="OSW103" s="27"/>
      <c r="OSX103" s="27"/>
      <c r="OSY103" s="27"/>
      <c r="OSZ103" s="27"/>
      <c r="OTA103" s="27"/>
      <c r="OTB103" s="27"/>
      <c r="OTC103" s="27"/>
      <c r="OTD103" s="27"/>
      <c r="OTE103" s="27"/>
      <c r="OTF103" s="27"/>
      <c r="OTG103" s="27"/>
      <c r="OTH103" s="27"/>
      <c r="OTI103" s="27"/>
      <c r="OTJ103" s="27"/>
      <c r="OTK103" s="27"/>
      <c r="OTL103" s="27"/>
      <c r="OTM103" s="27"/>
      <c r="OTN103" s="27"/>
      <c r="OTO103" s="27"/>
      <c r="OTP103" s="27"/>
      <c r="OTQ103" s="27"/>
      <c r="OTR103" s="27"/>
      <c r="OTS103" s="27"/>
      <c r="OTT103" s="27"/>
      <c r="OTU103" s="27"/>
      <c r="OTV103" s="27"/>
      <c r="OTW103" s="27"/>
      <c r="OTX103" s="27"/>
      <c r="OTY103" s="27"/>
      <c r="OTZ103" s="27"/>
      <c r="OUA103" s="27"/>
      <c r="OUB103" s="27"/>
      <c r="OUC103" s="27"/>
      <c r="OUD103" s="27"/>
      <c r="OUE103" s="27"/>
      <c r="OUF103" s="27"/>
      <c r="OUG103" s="27"/>
      <c r="OUH103" s="27"/>
      <c r="OUI103" s="27"/>
      <c r="OUJ103" s="27"/>
      <c r="OUK103" s="27"/>
      <c r="OUL103" s="27"/>
      <c r="OUM103" s="27"/>
      <c r="OUN103" s="27"/>
      <c r="OUO103" s="27"/>
      <c r="OUP103" s="27"/>
      <c r="OUQ103" s="27"/>
      <c r="OUR103" s="27"/>
      <c r="OUS103" s="27"/>
      <c r="OUT103" s="27"/>
      <c r="OUU103" s="27"/>
      <c r="OUV103" s="27"/>
      <c r="OUW103" s="27"/>
      <c r="OUX103" s="27"/>
      <c r="OUY103" s="27"/>
      <c r="OUZ103" s="27"/>
      <c r="OVA103" s="27"/>
      <c r="OVB103" s="27"/>
      <c r="OVC103" s="27"/>
      <c r="OVD103" s="27"/>
      <c r="OVE103" s="27"/>
      <c r="OVF103" s="27"/>
      <c r="OVG103" s="27"/>
      <c r="OVH103" s="27"/>
      <c r="OVI103" s="27"/>
      <c r="OVJ103" s="27"/>
      <c r="OVK103" s="27"/>
      <c r="OVL103" s="27"/>
      <c r="OVM103" s="27"/>
      <c r="OVN103" s="27"/>
      <c r="OVO103" s="27"/>
      <c r="OVP103" s="27"/>
      <c r="OVQ103" s="27"/>
      <c r="OVR103" s="27"/>
      <c r="OVS103" s="27"/>
      <c r="OVT103" s="27"/>
      <c r="OVU103" s="27"/>
      <c r="OVV103" s="27"/>
      <c r="OVW103" s="27"/>
      <c r="OVX103" s="27"/>
      <c r="OVY103" s="27"/>
      <c r="OVZ103" s="27"/>
      <c r="OWA103" s="27"/>
      <c r="OWB103" s="27"/>
      <c r="OWC103" s="27"/>
      <c r="OWD103" s="27"/>
      <c r="OWE103" s="27"/>
      <c r="OWF103" s="27"/>
      <c r="OWG103" s="27"/>
      <c r="OWH103" s="27"/>
      <c r="OWI103" s="27"/>
      <c r="OWJ103" s="27"/>
      <c r="OWK103" s="27"/>
      <c r="OWL103" s="27"/>
      <c r="OWM103" s="27"/>
      <c r="OWN103" s="27"/>
      <c r="OWO103" s="27"/>
      <c r="OWP103" s="27"/>
      <c r="OWQ103" s="27"/>
      <c r="OWR103" s="27"/>
      <c r="OWS103" s="27"/>
      <c r="OWT103" s="27"/>
      <c r="OWU103" s="27"/>
      <c r="OWV103" s="27"/>
      <c r="OWW103" s="27"/>
      <c r="OWX103" s="27"/>
      <c r="OWY103" s="27"/>
      <c r="OWZ103" s="27"/>
      <c r="OXA103" s="27"/>
      <c r="OXB103" s="27"/>
      <c r="OXC103" s="27"/>
      <c r="OXD103" s="27"/>
      <c r="OXE103" s="27"/>
      <c r="OXF103" s="27"/>
      <c r="OXG103" s="27"/>
      <c r="OXH103" s="27"/>
      <c r="OXI103" s="27"/>
      <c r="OXJ103" s="27"/>
      <c r="OXK103" s="27"/>
      <c r="OXL103" s="27"/>
      <c r="OXM103" s="27"/>
      <c r="OXN103" s="27"/>
      <c r="OXO103" s="27"/>
      <c r="OXP103" s="27"/>
      <c r="OXQ103" s="27"/>
      <c r="OXR103" s="27"/>
      <c r="OXS103" s="27"/>
      <c r="OXT103" s="27"/>
      <c r="OXU103" s="27"/>
      <c r="OXV103" s="27"/>
      <c r="OXW103" s="27"/>
      <c r="OXX103" s="27"/>
      <c r="OXY103" s="27"/>
      <c r="OXZ103" s="27"/>
      <c r="OYA103" s="27"/>
      <c r="OYB103" s="27"/>
      <c r="OYC103" s="27"/>
      <c r="OYD103" s="27"/>
      <c r="OYE103" s="27"/>
      <c r="OYF103" s="27"/>
      <c r="OYG103" s="27"/>
      <c r="OYH103" s="27"/>
      <c r="OYI103" s="27"/>
      <c r="OYJ103" s="27"/>
      <c r="OYK103" s="27"/>
      <c r="OYL103" s="27"/>
      <c r="OYM103" s="27"/>
      <c r="OYN103" s="27"/>
      <c r="OYO103" s="27"/>
      <c r="OYP103" s="27"/>
      <c r="OYQ103" s="27"/>
      <c r="OYR103" s="27"/>
      <c r="OYS103" s="27"/>
      <c r="OYT103" s="27"/>
      <c r="OYU103" s="27"/>
      <c r="OYV103" s="27"/>
      <c r="OYW103" s="27"/>
      <c r="OYX103" s="27"/>
      <c r="OYY103" s="27"/>
      <c r="OYZ103" s="27"/>
      <c r="OZA103" s="27"/>
      <c r="OZB103" s="27"/>
      <c r="OZC103" s="27"/>
      <c r="OZD103" s="27"/>
      <c r="OZE103" s="27"/>
      <c r="OZF103" s="27"/>
      <c r="OZG103" s="27"/>
      <c r="OZH103" s="27"/>
      <c r="OZI103" s="27"/>
      <c r="OZJ103" s="27"/>
      <c r="OZK103" s="27"/>
      <c r="OZL103" s="27"/>
      <c r="OZM103" s="27"/>
      <c r="OZN103" s="27"/>
      <c r="OZO103" s="27"/>
      <c r="OZP103" s="27"/>
      <c r="OZQ103" s="27"/>
      <c r="OZR103" s="27"/>
      <c r="OZS103" s="27"/>
      <c r="OZT103" s="27"/>
      <c r="OZU103" s="27"/>
      <c r="OZV103" s="27"/>
      <c r="OZW103" s="27"/>
      <c r="OZX103" s="27"/>
      <c r="OZY103" s="27"/>
      <c r="OZZ103" s="27"/>
      <c r="PAA103" s="27"/>
      <c r="PAB103" s="27"/>
      <c r="PAC103" s="27"/>
      <c r="PAD103" s="27"/>
      <c r="PAE103" s="27"/>
      <c r="PAF103" s="27"/>
      <c r="PAG103" s="27"/>
      <c r="PAH103" s="27"/>
      <c r="PAI103" s="27"/>
      <c r="PAJ103" s="27"/>
      <c r="PAK103" s="27"/>
      <c r="PAL103" s="27"/>
      <c r="PAM103" s="27"/>
      <c r="PAN103" s="27"/>
      <c r="PAO103" s="27"/>
      <c r="PAP103" s="27"/>
      <c r="PAQ103" s="27"/>
      <c r="PAR103" s="27"/>
      <c r="PAS103" s="27"/>
      <c r="PAT103" s="27"/>
      <c r="PAU103" s="27"/>
      <c r="PAV103" s="27"/>
      <c r="PAW103" s="27"/>
      <c r="PAX103" s="27"/>
      <c r="PAY103" s="27"/>
      <c r="PAZ103" s="27"/>
      <c r="PBA103" s="27"/>
      <c r="PBB103" s="27"/>
      <c r="PBC103" s="27"/>
      <c r="PBD103" s="27"/>
      <c r="PBE103" s="27"/>
      <c r="PBF103" s="27"/>
      <c r="PBG103" s="27"/>
      <c r="PBH103" s="27"/>
      <c r="PBI103" s="27"/>
      <c r="PBJ103" s="27"/>
      <c r="PBK103" s="27"/>
      <c r="PBL103" s="27"/>
      <c r="PBM103" s="27"/>
      <c r="PBN103" s="27"/>
      <c r="PBO103" s="27"/>
      <c r="PBP103" s="27"/>
      <c r="PBQ103" s="27"/>
      <c r="PBR103" s="27"/>
      <c r="PBS103" s="27"/>
      <c r="PBT103" s="27"/>
      <c r="PBU103" s="27"/>
      <c r="PBV103" s="27"/>
      <c r="PBW103" s="27"/>
      <c r="PBX103" s="27"/>
      <c r="PBY103" s="27"/>
      <c r="PBZ103" s="27"/>
      <c r="PCA103" s="27"/>
      <c r="PCB103" s="27"/>
      <c r="PCC103" s="27"/>
      <c r="PCD103" s="27"/>
      <c r="PCE103" s="27"/>
      <c r="PCF103" s="27"/>
      <c r="PCG103" s="27"/>
      <c r="PCH103" s="27"/>
      <c r="PCI103" s="27"/>
      <c r="PCJ103" s="27"/>
      <c r="PCK103" s="27"/>
      <c r="PCL103" s="27"/>
      <c r="PCM103" s="27"/>
      <c r="PCN103" s="27"/>
      <c r="PCO103" s="27"/>
      <c r="PCP103" s="27"/>
      <c r="PCQ103" s="27"/>
      <c r="PCR103" s="27"/>
      <c r="PCS103" s="27"/>
      <c r="PCT103" s="27"/>
      <c r="PCU103" s="27"/>
      <c r="PCV103" s="27"/>
      <c r="PCW103" s="27"/>
      <c r="PCX103" s="27"/>
      <c r="PCY103" s="27"/>
      <c r="PCZ103" s="27"/>
      <c r="PDA103" s="27"/>
      <c r="PDB103" s="27"/>
      <c r="PDC103" s="27"/>
      <c r="PDD103" s="27"/>
      <c r="PDE103" s="27"/>
      <c r="PDF103" s="27"/>
      <c r="PDG103" s="27"/>
      <c r="PDH103" s="27"/>
      <c r="PDI103" s="27"/>
      <c r="PDJ103" s="27"/>
      <c r="PDK103" s="27"/>
      <c r="PDL103" s="27"/>
      <c r="PDM103" s="27"/>
      <c r="PDN103" s="27"/>
      <c r="PDO103" s="27"/>
      <c r="PDP103" s="27"/>
      <c r="PDQ103" s="27"/>
      <c r="PDR103" s="27"/>
      <c r="PDS103" s="27"/>
      <c r="PDT103" s="27"/>
      <c r="PDU103" s="27"/>
      <c r="PDV103" s="27"/>
      <c r="PDW103" s="27"/>
      <c r="PDX103" s="27"/>
      <c r="PDY103" s="27"/>
      <c r="PDZ103" s="27"/>
      <c r="PEA103" s="27"/>
      <c r="PEB103" s="27"/>
      <c r="PEC103" s="27"/>
      <c r="PED103" s="27"/>
      <c r="PEE103" s="27"/>
      <c r="PEF103" s="27"/>
      <c r="PEG103" s="27"/>
      <c r="PEH103" s="27"/>
      <c r="PEI103" s="27"/>
      <c r="PEJ103" s="27"/>
      <c r="PEK103" s="27"/>
      <c r="PEL103" s="27"/>
      <c r="PEM103" s="27"/>
      <c r="PEN103" s="27"/>
      <c r="PEO103" s="27"/>
      <c r="PEP103" s="27"/>
      <c r="PEQ103" s="27"/>
      <c r="PER103" s="27"/>
      <c r="PES103" s="27"/>
      <c r="PET103" s="27"/>
      <c r="PEU103" s="27"/>
      <c r="PEV103" s="27"/>
      <c r="PEW103" s="27"/>
      <c r="PEX103" s="27"/>
      <c r="PEY103" s="27"/>
      <c r="PEZ103" s="27"/>
      <c r="PFA103" s="27"/>
      <c r="PFB103" s="27"/>
      <c r="PFC103" s="27"/>
      <c r="PFD103" s="27"/>
      <c r="PFE103" s="27"/>
      <c r="PFF103" s="27"/>
      <c r="PFG103" s="27"/>
      <c r="PFH103" s="27"/>
      <c r="PFI103" s="27"/>
      <c r="PFJ103" s="27"/>
      <c r="PFK103" s="27"/>
      <c r="PFL103" s="27"/>
      <c r="PFM103" s="27"/>
      <c r="PFN103" s="27"/>
      <c r="PFO103" s="27"/>
      <c r="PFP103" s="27"/>
      <c r="PFQ103" s="27"/>
      <c r="PFR103" s="27"/>
      <c r="PFS103" s="27"/>
      <c r="PFT103" s="27"/>
      <c r="PFU103" s="27"/>
      <c r="PFV103" s="27"/>
      <c r="PFW103" s="27"/>
      <c r="PFX103" s="27"/>
      <c r="PFY103" s="27"/>
      <c r="PFZ103" s="27"/>
      <c r="PGA103" s="27"/>
      <c r="PGB103" s="27"/>
      <c r="PGC103" s="27"/>
      <c r="PGD103" s="27"/>
      <c r="PGE103" s="27"/>
      <c r="PGF103" s="27"/>
      <c r="PGG103" s="27"/>
      <c r="PGH103" s="27"/>
      <c r="PGI103" s="27"/>
      <c r="PGJ103" s="27"/>
      <c r="PGK103" s="27"/>
      <c r="PGL103" s="27"/>
      <c r="PGM103" s="27"/>
      <c r="PGN103" s="27"/>
      <c r="PGO103" s="27"/>
      <c r="PGP103" s="27"/>
      <c r="PGQ103" s="27"/>
      <c r="PGR103" s="27"/>
      <c r="PGS103" s="27"/>
      <c r="PGT103" s="27"/>
      <c r="PGU103" s="27"/>
      <c r="PGV103" s="27"/>
      <c r="PGW103" s="27"/>
      <c r="PGX103" s="27"/>
      <c r="PGY103" s="27"/>
      <c r="PGZ103" s="27"/>
      <c r="PHA103" s="27"/>
      <c r="PHB103" s="27"/>
      <c r="PHC103" s="27"/>
      <c r="PHD103" s="27"/>
      <c r="PHE103" s="27"/>
      <c r="PHF103" s="27"/>
      <c r="PHG103" s="27"/>
      <c r="PHH103" s="27"/>
      <c r="PHI103" s="27"/>
      <c r="PHJ103" s="27"/>
      <c r="PHK103" s="27"/>
      <c r="PHL103" s="27"/>
      <c r="PHM103" s="27"/>
      <c r="PHN103" s="27"/>
      <c r="PHO103" s="27"/>
      <c r="PHP103" s="27"/>
      <c r="PHQ103" s="27"/>
      <c r="PHR103" s="27"/>
      <c r="PHS103" s="27"/>
      <c r="PHT103" s="27"/>
      <c r="PHU103" s="27"/>
      <c r="PHV103" s="27"/>
      <c r="PHW103" s="27"/>
      <c r="PHX103" s="27"/>
      <c r="PHY103" s="27"/>
      <c r="PHZ103" s="27"/>
      <c r="PIA103" s="27"/>
      <c r="PIB103" s="27"/>
      <c r="PIC103" s="27"/>
      <c r="PID103" s="27"/>
      <c r="PIE103" s="27"/>
      <c r="PIF103" s="27"/>
      <c r="PIG103" s="27"/>
      <c r="PIH103" s="27"/>
      <c r="PII103" s="27"/>
      <c r="PIJ103" s="27"/>
      <c r="PIK103" s="27"/>
      <c r="PIL103" s="27"/>
      <c r="PIM103" s="27"/>
      <c r="PIN103" s="27"/>
      <c r="PIO103" s="27"/>
      <c r="PIP103" s="27"/>
      <c r="PIQ103" s="27"/>
      <c r="PIR103" s="27"/>
      <c r="PIS103" s="27"/>
      <c r="PIT103" s="27"/>
      <c r="PIU103" s="27"/>
      <c r="PIV103" s="27"/>
      <c r="PIW103" s="27"/>
      <c r="PIX103" s="27"/>
      <c r="PIY103" s="27"/>
      <c r="PIZ103" s="27"/>
      <c r="PJA103" s="27"/>
      <c r="PJB103" s="27"/>
      <c r="PJC103" s="27"/>
      <c r="PJD103" s="27"/>
      <c r="PJE103" s="27"/>
      <c r="PJF103" s="27"/>
      <c r="PJG103" s="27"/>
      <c r="PJH103" s="27"/>
      <c r="PJI103" s="27"/>
      <c r="PJJ103" s="27"/>
      <c r="PJK103" s="27"/>
      <c r="PJL103" s="27"/>
      <c r="PJM103" s="27"/>
      <c r="PJN103" s="27"/>
      <c r="PJO103" s="27"/>
      <c r="PJP103" s="27"/>
      <c r="PJQ103" s="27"/>
      <c r="PJR103" s="27"/>
      <c r="PJS103" s="27"/>
      <c r="PJT103" s="27"/>
      <c r="PJU103" s="27"/>
      <c r="PJV103" s="27"/>
      <c r="PJW103" s="27"/>
      <c r="PJX103" s="27"/>
      <c r="PJY103" s="27"/>
      <c r="PJZ103" s="27"/>
      <c r="PKA103" s="27"/>
      <c r="PKB103" s="27"/>
      <c r="PKC103" s="27"/>
      <c r="PKD103" s="27"/>
      <c r="PKE103" s="27"/>
      <c r="PKF103" s="27"/>
      <c r="PKG103" s="27"/>
      <c r="PKH103" s="27"/>
      <c r="PKI103" s="27"/>
      <c r="PKJ103" s="27"/>
      <c r="PKK103" s="27"/>
      <c r="PKL103" s="27"/>
      <c r="PKM103" s="27"/>
      <c r="PKN103" s="27"/>
      <c r="PKO103" s="27"/>
      <c r="PKP103" s="27"/>
      <c r="PKQ103" s="27"/>
      <c r="PKR103" s="27"/>
      <c r="PKS103" s="27"/>
      <c r="PKT103" s="27"/>
      <c r="PKU103" s="27"/>
      <c r="PKV103" s="27"/>
      <c r="PKW103" s="27"/>
      <c r="PKX103" s="27"/>
      <c r="PKY103" s="27"/>
      <c r="PKZ103" s="27"/>
      <c r="PLA103" s="27"/>
      <c r="PLB103" s="27"/>
      <c r="PLC103" s="27"/>
      <c r="PLD103" s="27"/>
      <c r="PLE103" s="27"/>
      <c r="PLF103" s="27"/>
      <c r="PLG103" s="27"/>
      <c r="PLH103" s="27"/>
      <c r="PLI103" s="27"/>
      <c r="PLJ103" s="27"/>
      <c r="PLK103" s="27"/>
      <c r="PLL103" s="27"/>
      <c r="PLM103" s="27"/>
      <c r="PLN103" s="27"/>
      <c r="PLO103" s="27"/>
      <c r="PLP103" s="27"/>
      <c r="PLQ103" s="27"/>
      <c r="PLR103" s="27"/>
      <c r="PLS103" s="27"/>
      <c r="PLT103" s="27"/>
      <c r="PLU103" s="27"/>
      <c r="PLV103" s="27"/>
      <c r="PLW103" s="27"/>
      <c r="PLX103" s="27"/>
      <c r="PLY103" s="27"/>
      <c r="PLZ103" s="27"/>
      <c r="PMA103" s="27"/>
      <c r="PMB103" s="27"/>
      <c r="PMC103" s="27"/>
      <c r="PMD103" s="27"/>
      <c r="PME103" s="27"/>
      <c r="PMF103" s="27"/>
      <c r="PMG103" s="27"/>
      <c r="PMH103" s="27"/>
      <c r="PMI103" s="27"/>
      <c r="PMJ103" s="27"/>
      <c r="PMK103" s="27"/>
      <c r="PML103" s="27"/>
      <c r="PMM103" s="27"/>
      <c r="PMN103" s="27"/>
      <c r="PMO103" s="27"/>
      <c r="PMP103" s="27"/>
      <c r="PMQ103" s="27"/>
      <c r="PMR103" s="27"/>
      <c r="PMS103" s="27"/>
      <c r="PMT103" s="27"/>
      <c r="PMU103" s="27"/>
      <c r="PMV103" s="27"/>
      <c r="PMW103" s="27"/>
      <c r="PMX103" s="27"/>
      <c r="PMY103" s="27"/>
      <c r="PMZ103" s="27"/>
      <c r="PNA103" s="27"/>
      <c r="PNB103" s="27"/>
      <c r="PNC103" s="27"/>
      <c r="PND103" s="27"/>
      <c r="PNE103" s="27"/>
      <c r="PNF103" s="27"/>
      <c r="PNG103" s="27"/>
      <c r="PNH103" s="27"/>
      <c r="PNI103" s="27"/>
      <c r="PNJ103" s="27"/>
      <c r="PNK103" s="27"/>
      <c r="PNL103" s="27"/>
      <c r="PNM103" s="27"/>
      <c r="PNN103" s="27"/>
      <c r="PNO103" s="27"/>
      <c r="PNP103" s="27"/>
      <c r="PNQ103" s="27"/>
      <c r="PNR103" s="27"/>
      <c r="PNS103" s="27"/>
      <c r="PNT103" s="27"/>
      <c r="PNU103" s="27"/>
      <c r="PNV103" s="27"/>
      <c r="PNW103" s="27"/>
      <c r="PNX103" s="27"/>
      <c r="PNY103" s="27"/>
      <c r="PNZ103" s="27"/>
      <c r="POA103" s="27"/>
      <c r="POB103" s="27"/>
      <c r="POC103" s="27"/>
      <c r="POD103" s="27"/>
      <c r="POE103" s="27"/>
      <c r="POF103" s="27"/>
      <c r="POG103" s="27"/>
      <c r="POH103" s="27"/>
      <c r="POI103" s="27"/>
      <c r="POJ103" s="27"/>
      <c r="POK103" s="27"/>
      <c r="POL103" s="27"/>
      <c r="POM103" s="27"/>
      <c r="PON103" s="27"/>
      <c r="POO103" s="27"/>
      <c r="POP103" s="27"/>
      <c r="POQ103" s="27"/>
      <c r="POR103" s="27"/>
      <c r="POS103" s="27"/>
      <c r="POT103" s="27"/>
      <c r="POU103" s="27"/>
      <c r="POV103" s="27"/>
      <c r="POW103" s="27"/>
      <c r="POX103" s="27"/>
      <c r="POY103" s="27"/>
      <c r="POZ103" s="27"/>
      <c r="PPA103" s="27"/>
      <c r="PPB103" s="27"/>
      <c r="PPC103" s="27"/>
      <c r="PPD103" s="27"/>
      <c r="PPE103" s="27"/>
      <c r="PPF103" s="27"/>
      <c r="PPG103" s="27"/>
      <c r="PPH103" s="27"/>
      <c r="PPI103" s="27"/>
      <c r="PPJ103" s="27"/>
      <c r="PPK103" s="27"/>
      <c r="PPL103" s="27"/>
      <c r="PPM103" s="27"/>
      <c r="PPN103" s="27"/>
      <c r="PPO103" s="27"/>
      <c r="PPP103" s="27"/>
      <c r="PPQ103" s="27"/>
      <c r="PPR103" s="27"/>
      <c r="PPS103" s="27"/>
      <c r="PPT103" s="27"/>
      <c r="PPU103" s="27"/>
      <c r="PPV103" s="27"/>
      <c r="PPW103" s="27"/>
      <c r="PPX103" s="27"/>
      <c r="PPY103" s="27"/>
      <c r="PPZ103" s="27"/>
      <c r="PQA103" s="27"/>
      <c r="PQB103" s="27"/>
      <c r="PQC103" s="27"/>
      <c r="PQD103" s="27"/>
      <c r="PQE103" s="27"/>
      <c r="PQF103" s="27"/>
      <c r="PQG103" s="27"/>
      <c r="PQH103" s="27"/>
      <c r="PQI103" s="27"/>
      <c r="PQJ103" s="27"/>
      <c r="PQK103" s="27"/>
      <c r="PQL103" s="27"/>
      <c r="PQM103" s="27"/>
      <c r="PQN103" s="27"/>
      <c r="PQO103" s="27"/>
      <c r="PQP103" s="27"/>
      <c r="PQQ103" s="27"/>
      <c r="PQR103" s="27"/>
      <c r="PQS103" s="27"/>
      <c r="PQT103" s="27"/>
      <c r="PQU103" s="27"/>
      <c r="PQV103" s="27"/>
      <c r="PQW103" s="27"/>
      <c r="PQX103" s="27"/>
      <c r="PQY103" s="27"/>
      <c r="PQZ103" s="27"/>
      <c r="PRA103" s="27"/>
      <c r="PRB103" s="27"/>
      <c r="PRC103" s="27"/>
      <c r="PRD103" s="27"/>
      <c r="PRE103" s="27"/>
      <c r="PRF103" s="27"/>
      <c r="PRG103" s="27"/>
      <c r="PRH103" s="27"/>
      <c r="PRI103" s="27"/>
      <c r="PRJ103" s="27"/>
      <c r="PRK103" s="27"/>
      <c r="PRL103" s="27"/>
      <c r="PRM103" s="27"/>
      <c r="PRN103" s="27"/>
      <c r="PRO103" s="27"/>
      <c r="PRP103" s="27"/>
      <c r="PRQ103" s="27"/>
      <c r="PRR103" s="27"/>
      <c r="PRS103" s="27"/>
      <c r="PRT103" s="27"/>
      <c r="PRU103" s="27"/>
      <c r="PRV103" s="27"/>
      <c r="PRW103" s="27"/>
      <c r="PRX103" s="27"/>
      <c r="PRY103" s="27"/>
      <c r="PRZ103" s="27"/>
      <c r="PSA103" s="27"/>
      <c r="PSB103" s="27"/>
      <c r="PSC103" s="27"/>
      <c r="PSD103" s="27"/>
      <c r="PSE103" s="27"/>
      <c r="PSF103" s="27"/>
      <c r="PSG103" s="27"/>
      <c r="PSH103" s="27"/>
      <c r="PSI103" s="27"/>
      <c r="PSJ103" s="27"/>
      <c r="PSK103" s="27"/>
      <c r="PSL103" s="27"/>
      <c r="PSM103" s="27"/>
      <c r="PSN103" s="27"/>
      <c r="PSO103" s="27"/>
      <c r="PSP103" s="27"/>
      <c r="PSQ103" s="27"/>
      <c r="PSR103" s="27"/>
      <c r="PSS103" s="27"/>
      <c r="PST103" s="27"/>
      <c r="PSU103" s="27"/>
      <c r="PSV103" s="27"/>
      <c r="PSW103" s="27"/>
      <c r="PSX103" s="27"/>
      <c r="PSY103" s="27"/>
      <c r="PSZ103" s="27"/>
      <c r="PTA103" s="27"/>
      <c r="PTB103" s="27"/>
      <c r="PTC103" s="27"/>
      <c r="PTD103" s="27"/>
      <c r="PTE103" s="27"/>
      <c r="PTF103" s="27"/>
      <c r="PTG103" s="27"/>
      <c r="PTH103" s="27"/>
      <c r="PTI103" s="27"/>
      <c r="PTJ103" s="27"/>
      <c r="PTK103" s="27"/>
      <c r="PTL103" s="27"/>
      <c r="PTM103" s="27"/>
      <c r="PTN103" s="27"/>
      <c r="PTO103" s="27"/>
      <c r="PTP103" s="27"/>
      <c r="PTQ103" s="27"/>
      <c r="PTR103" s="27"/>
      <c r="PTS103" s="27"/>
      <c r="PTT103" s="27"/>
      <c r="PTU103" s="27"/>
      <c r="PTV103" s="27"/>
      <c r="PTW103" s="27"/>
      <c r="PTX103" s="27"/>
      <c r="PTY103" s="27"/>
      <c r="PTZ103" s="27"/>
      <c r="PUA103" s="27"/>
      <c r="PUB103" s="27"/>
      <c r="PUC103" s="27"/>
      <c r="PUD103" s="27"/>
      <c r="PUE103" s="27"/>
      <c r="PUF103" s="27"/>
      <c r="PUG103" s="27"/>
      <c r="PUH103" s="27"/>
      <c r="PUI103" s="27"/>
      <c r="PUJ103" s="27"/>
      <c r="PUK103" s="27"/>
      <c r="PUL103" s="27"/>
      <c r="PUM103" s="27"/>
      <c r="PUN103" s="27"/>
      <c r="PUO103" s="27"/>
      <c r="PUP103" s="27"/>
      <c r="PUQ103" s="27"/>
      <c r="PUR103" s="27"/>
      <c r="PUS103" s="27"/>
      <c r="PUT103" s="27"/>
      <c r="PUU103" s="27"/>
      <c r="PUV103" s="27"/>
      <c r="PUW103" s="27"/>
      <c r="PUX103" s="27"/>
      <c r="PUY103" s="27"/>
      <c r="PUZ103" s="27"/>
      <c r="PVA103" s="27"/>
      <c r="PVB103" s="27"/>
      <c r="PVC103" s="27"/>
      <c r="PVD103" s="27"/>
      <c r="PVE103" s="27"/>
      <c r="PVF103" s="27"/>
      <c r="PVG103" s="27"/>
      <c r="PVH103" s="27"/>
      <c r="PVI103" s="27"/>
      <c r="PVJ103" s="27"/>
      <c r="PVK103" s="27"/>
      <c r="PVL103" s="27"/>
      <c r="PVM103" s="27"/>
      <c r="PVN103" s="27"/>
      <c r="PVO103" s="27"/>
      <c r="PVP103" s="27"/>
      <c r="PVQ103" s="27"/>
      <c r="PVR103" s="27"/>
      <c r="PVS103" s="27"/>
      <c r="PVT103" s="27"/>
      <c r="PVU103" s="27"/>
      <c r="PVV103" s="27"/>
      <c r="PVW103" s="27"/>
      <c r="PVX103" s="27"/>
      <c r="PVY103" s="27"/>
      <c r="PVZ103" s="27"/>
      <c r="PWA103" s="27"/>
      <c r="PWB103" s="27"/>
      <c r="PWC103" s="27"/>
      <c r="PWD103" s="27"/>
      <c r="PWE103" s="27"/>
      <c r="PWF103" s="27"/>
      <c r="PWG103" s="27"/>
      <c r="PWH103" s="27"/>
      <c r="PWI103" s="27"/>
      <c r="PWJ103" s="27"/>
      <c r="PWK103" s="27"/>
      <c r="PWL103" s="27"/>
      <c r="PWM103" s="27"/>
      <c r="PWN103" s="27"/>
      <c r="PWO103" s="27"/>
      <c r="PWP103" s="27"/>
      <c r="PWQ103" s="27"/>
      <c r="PWR103" s="27"/>
      <c r="PWS103" s="27"/>
      <c r="PWT103" s="27"/>
      <c r="PWU103" s="27"/>
      <c r="PWV103" s="27"/>
      <c r="PWW103" s="27"/>
      <c r="PWX103" s="27"/>
      <c r="PWY103" s="27"/>
      <c r="PWZ103" s="27"/>
      <c r="PXA103" s="27"/>
      <c r="PXB103" s="27"/>
      <c r="PXC103" s="27"/>
      <c r="PXD103" s="27"/>
      <c r="PXE103" s="27"/>
      <c r="PXF103" s="27"/>
      <c r="PXG103" s="27"/>
      <c r="PXH103" s="27"/>
      <c r="PXI103" s="27"/>
      <c r="PXJ103" s="27"/>
      <c r="PXK103" s="27"/>
      <c r="PXL103" s="27"/>
      <c r="PXM103" s="27"/>
      <c r="PXN103" s="27"/>
      <c r="PXO103" s="27"/>
      <c r="PXP103" s="27"/>
      <c r="PXQ103" s="27"/>
      <c r="PXR103" s="27"/>
      <c r="PXS103" s="27"/>
      <c r="PXT103" s="27"/>
      <c r="PXU103" s="27"/>
      <c r="PXV103" s="27"/>
      <c r="PXW103" s="27"/>
      <c r="PXX103" s="27"/>
      <c r="PXY103" s="27"/>
      <c r="PXZ103" s="27"/>
      <c r="PYA103" s="27"/>
      <c r="PYB103" s="27"/>
      <c r="PYC103" s="27"/>
      <c r="PYD103" s="27"/>
      <c r="PYE103" s="27"/>
      <c r="PYF103" s="27"/>
      <c r="PYG103" s="27"/>
      <c r="PYH103" s="27"/>
      <c r="PYI103" s="27"/>
      <c r="PYJ103" s="27"/>
      <c r="PYK103" s="27"/>
      <c r="PYL103" s="27"/>
      <c r="PYM103" s="27"/>
      <c r="PYN103" s="27"/>
      <c r="PYO103" s="27"/>
      <c r="PYP103" s="27"/>
      <c r="PYQ103" s="27"/>
      <c r="PYR103" s="27"/>
      <c r="PYS103" s="27"/>
      <c r="PYT103" s="27"/>
      <c r="PYU103" s="27"/>
      <c r="PYV103" s="27"/>
      <c r="PYW103" s="27"/>
      <c r="PYX103" s="27"/>
      <c r="PYY103" s="27"/>
      <c r="PYZ103" s="27"/>
      <c r="PZA103" s="27"/>
      <c r="PZB103" s="27"/>
      <c r="PZC103" s="27"/>
      <c r="PZD103" s="27"/>
      <c r="PZE103" s="27"/>
      <c r="PZF103" s="27"/>
      <c r="PZG103" s="27"/>
      <c r="PZH103" s="27"/>
      <c r="PZI103" s="27"/>
      <c r="PZJ103" s="27"/>
      <c r="PZK103" s="27"/>
      <c r="PZL103" s="27"/>
      <c r="PZM103" s="27"/>
      <c r="PZN103" s="27"/>
      <c r="PZO103" s="27"/>
      <c r="PZP103" s="27"/>
      <c r="PZQ103" s="27"/>
      <c r="PZR103" s="27"/>
      <c r="PZS103" s="27"/>
      <c r="PZT103" s="27"/>
      <c r="PZU103" s="27"/>
      <c r="PZV103" s="27"/>
      <c r="PZW103" s="27"/>
      <c r="PZX103" s="27"/>
      <c r="PZY103" s="27"/>
      <c r="PZZ103" s="27"/>
      <c r="QAA103" s="27"/>
      <c r="QAB103" s="27"/>
      <c r="QAC103" s="27"/>
      <c r="QAD103" s="27"/>
      <c r="QAE103" s="27"/>
      <c r="QAF103" s="27"/>
      <c r="QAG103" s="27"/>
      <c r="QAH103" s="27"/>
      <c r="QAI103" s="27"/>
      <c r="QAJ103" s="27"/>
      <c r="QAK103" s="27"/>
      <c r="QAL103" s="27"/>
      <c r="QAM103" s="27"/>
      <c r="QAN103" s="27"/>
      <c r="QAO103" s="27"/>
      <c r="QAP103" s="27"/>
      <c r="QAQ103" s="27"/>
      <c r="QAR103" s="27"/>
      <c r="QAS103" s="27"/>
      <c r="QAT103" s="27"/>
      <c r="QAU103" s="27"/>
      <c r="QAV103" s="27"/>
      <c r="QAW103" s="27"/>
      <c r="QAX103" s="27"/>
      <c r="QAY103" s="27"/>
      <c r="QAZ103" s="27"/>
      <c r="QBA103" s="27"/>
      <c r="QBB103" s="27"/>
      <c r="QBC103" s="27"/>
      <c r="QBD103" s="27"/>
      <c r="QBE103" s="27"/>
      <c r="QBF103" s="27"/>
      <c r="QBG103" s="27"/>
      <c r="QBH103" s="27"/>
      <c r="QBI103" s="27"/>
      <c r="QBJ103" s="27"/>
      <c r="QBK103" s="27"/>
      <c r="QBL103" s="27"/>
      <c r="QBM103" s="27"/>
      <c r="QBN103" s="27"/>
      <c r="QBO103" s="27"/>
      <c r="QBP103" s="27"/>
      <c r="QBQ103" s="27"/>
      <c r="QBR103" s="27"/>
      <c r="QBS103" s="27"/>
      <c r="QBT103" s="27"/>
      <c r="QBU103" s="27"/>
      <c r="QBV103" s="27"/>
      <c r="QBW103" s="27"/>
      <c r="QBX103" s="27"/>
      <c r="QBY103" s="27"/>
      <c r="QBZ103" s="27"/>
      <c r="QCA103" s="27"/>
      <c r="QCB103" s="27"/>
      <c r="QCC103" s="27"/>
      <c r="QCD103" s="27"/>
      <c r="QCE103" s="27"/>
      <c r="QCF103" s="27"/>
      <c r="QCG103" s="27"/>
      <c r="QCH103" s="27"/>
      <c r="QCI103" s="27"/>
      <c r="QCJ103" s="27"/>
      <c r="QCK103" s="27"/>
      <c r="QCL103" s="27"/>
      <c r="QCM103" s="27"/>
      <c r="QCN103" s="27"/>
      <c r="QCO103" s="27"/>
      <c r="QCP103" s="27"/>
      <c r="QCQ103" s="27"/>
      <c r="QCR103" s="27"/>
      <c r="QCS103" s="27"/>
      <c r="QCT103" s="27"/>
      <c r="QCU103" s="27"/>
      <c r="QCV103" s="27"/>
      <c r="QCW103" s="27"/>
      <c r="QCX103" s="27"/>
      <c r="QCY103" s="27"/>
      <c r="QCZ103" s="27"/>
      <c r="QDA103" s="27"/>
      <c r="QDB103" s="27"/>
      <c r="QDC103" s="27"/>
      <c r="QDD103" s="27"/>
      <c r="QDE103" s="27"/>
      <c r="QDF103" s="27"/>
      <c r="QDG103" s="27"/>
      <c r="QDH103" s="27"/>
      <c r="QDI103" s="27"/>
      <c r="QDJ103" s="27"/>
      <c r="QDK103" s="27"/>
      <c r="QDL103" s="27"/>
      <c r="QDM103" s="27"/>
      <c r="QDN103" s="27"/>
      <c r="QDO103" s="27"/>
      <c r="QDP103" s="27"/>
      <c r="QDQ103" s="27"/>
      <c r="QDR103" s="27"/>
      <c r="QDS103" s="27"/>
      <c r="QDT103" s="27"/>
      <c r="QDU103" s="27"/>
      <c r="QDV103" s="27"/>
      <c r="QDW103" s="27"/>
      <c r="QDX103" s="27"/>
      <c r="QDY103" s="27"/>
      <c r="QDZ103" s="27"/>
      <c r="QEA103" s="27"/>
      <c r="QEB103" s="27"/>
      <c r="QEC103" s="27"/>
      <c r="QED103" s="27"/>
      <c r="QEE103" s="27"/>
      <c r="QEF103" s="27"/>
      <c r="QEG103" s="27"/>
      <c r="QEH103" s="27"/>
      <c r="QEI103" s="27"/>
      <c r="QEJ103" s="27"/>
      <c r="QEK103" s="27"/>
      <c r="QEL103" s="27"/>
      <c r="QEM103" s="27"/>
      <c r="QEN103" s="27"/>
      <c r="QEO103" s="27"/>
      <c r="QEP103" s="27"/>
      <c r="QEQ103" s="27"/>
      <c r="QER103" s="27"/>
      <c r="QES103" s="27"/>
      <c r="QET103" s="27"/>
      <c r="QEU103" s="27"/>
      <c r="QEV103" s="27"/>
      <c r="QEW103" s="27"/>
      <c r="QEX103" s="27"/>
      <c r="QEY103" s="27"/>
      <c r="QEZ103" s="27"/>
      <c r="QFA103" s="27"/>
      <c r="QFB103" s="27"/>
      <c r="QFC103" s="27"/>
      <c r="QFD103" s="27"/>
      <c r="QFE103" s="27"/>
      <c r="QFF103" s="27"/>
      <c r="QFG103" s="27"/>
      <c r="QFH103" s="27"/>
      <c r="QFI103" s="27"/>
      <c r="QFJ103" s="27"/>
      <c r="QFK103" s="27"/>
      <c r="QFL103" s="27"/>
      <c r="QFM103" s="27"/>
      <c r="QFN103" s="27"/>
      <c r="QFO103" s="27"/>
      <c r="QFP103" s="27"/>
      <c r="QFQ103" s="27"/>
      <c r="QFR103" s="27"/>
      <c r="QFS103" s="27"/>
      <c r="QFT103" s="27"/>
      <c r="QFU103" s="27"/>
      <c r="QFV103" s="27"/>
      <c r="QFW103" s="27"/>
      <c r="QFX103" s="27"/>
      <c r="QFY103" s="27"/>
      <c r="QFZ103" s="27"/>
      <c r="QGA103" s="27"/>
      <c r="QGB103" s="27"/>
      <c r="QGC103" s="27"/>
      <c r="QGD103" s="27"/>
      <c r="QGE103" s="27"/>
      <c r="QGF103" s="27"/>
      <c r="QGG103" s="27"/>
      <c r="QGH103" s="27"/>
      <c r="QGI103" s="27"/>
      <c r="QGJ103" s="27"/>
      <c r="QGK103" s="27"/>
      <c r="QGL103" s="27"/>
      <c r="QGM103" s="27"/>
      <c r="QGN103" s="27"/>
      <c r="QGO103" s="27"/>
      <c r="QGP103" s="27"/>
      <c r="QGQ103" s="27"/>
      <c r="QGR103" s="27"/>
      <c r="QGS103" s="27"/>
      <c r="QGT103" s="27"/>
      <c r="QGU103" s="27"/>
      <c r="QGV103" s="27"/>
      <c r="QGW103" s="27"/>
      <c r="QGX103" s="27"/>
      <c r="QGY103" s="27"/>
      <c r="QGZ103" s="27"/>
      <c r="QHA103" s="27"/>
      <c r="QHB103" s="27"/>
      <c r="QHC103" s="27"/>
      <c r="QHD103" s="27"/>
      <c r="QHE103" s="27"/>
      <c r="QHF103" s="27"/>
      <c r="QHG103" s="27"/>
      <c r="QHH103" s="27"/>
      <c r="QHI103" s="27"/>
      <c r="QHJ103" s="27"/>
      <c r="QHK103" s="27"/>
      <c r="QHL103" s="27"/>
      <c r="QHM103" s="27"/>
      <c r="QHN103" s="27"/>
      <c r="QHO103" s="27"/>
      <c r="QHP103" s="27"/>
      <c r="QHQ103" s="27"/>
      <c r="QHR103" s="27"/>
      <c r="QHS103" s="27"/>
      <c r="QHT103" s="27"/>
      <c r="QHU103" s="27"/>
      <c r="QHV103" s="27"/>
      <c r="QHW103" s="27"/>
      <c r="QHX103" s="27"/>
      <c r="QHY103" s="27"/>
      <c r="QHZ103" s="27"/>
      <c r="QIA103" s="27"/>
      <c r="QIB103" s="27"/>
      <c r="QIC103" s="27"/>
      <c r="QID103" s="27"/>
      <c r="QIE103" s="27"/>
      <c r="QIF103" s="27"/>
      <c r="QIG103" s="27"/>
      <c r="QIH103" s="27"/>
      <c r="QII103" s="27"/>
      <c r="QIJ103" s="27"/>
      <c r="QIK103" s="27"/>
      <c r="QIL103" s="27"/>
      <c r="QIM103" s="27"/>
      <c r="QIN103" s="27"/>
      <c r="QIO103" s="27"/>
      <c r="QIP103" s="27"/>
      <c r="QIQ103" s="27"/>
      <c r="QIR103" s="27"/>
      <c r="QIS103" s="27"/>
      <c r="QIT103" s="27"/>
      <c r="QIU103" s="27"/>
      <c r="QIV103" s="27"/>
      <c r="QIW103" s="27"/>
      <c r="QIX103" s="27"/>
      <c r="QIY103" s="27"/>
      <c r="QIZ103" s="27"/>
      <c r="QJA103" s="27"/>
      <c r="QJB103" s="27"/>
      <c r="QJC103" s="27"/>
      <c r="QJD103" s="27"/>
      <c r="QJE103" s="27"/>
      <c r="QJF103" s="27"/>
      <c r="QJG103" s="27"/>
      <c r="QJH103" s="27"/>
      <c r="QJI103" s="27"/>
      <c r="QJJ103" s="27"/>
      <c r="QJK103" s="27"/>
      <c r="QJL103" s="27"/>
      <c r="QJM103" s="27"/>
      <c r="QJN103" s="27"/>
      <c r="QJO103" s="27"/>
      <c r="QJP103" s="27"/>
      <c r="QJQ103" s="27"/>
      <c r="QJR103" s="27"/>
      <c r="QJS103" s="27"/>
      <c r="QJT103" s="27"/>
      <c r="QJU103" s="27"/>
      <c r="QJV103" s="27"/>
      <c r="QJW103" s="27"/>
      <c r="QJX103" s="27"/>
      <c r="QJY103" s="27"/>
      <c r="QJZ103" s="27"/>
      <c r="QKA103" s="27"/>
      <c r="QKB103" s="27"/>
      <c r="QKC103" s="27"/>
      <c r="QKD103" s="27"/>
      <c r="QKE103" s="27"/>
      <c r="QKF103" s="27"/>
      <c r="QKG103" s="27"/>
      <c r="QKH103" s="27"/>
      <c r="QKI103" s="27"/>
      <c r="QKJ103" s="27"/>
      <c r="QKK103" s="27"/>
      <c r="QKL103" s="27"/>
      <c r="QKM103" s="27"/>
      <c r="QKN103" s="27"/>
      <c r="QKO103" s="27"/>
      <c r="QKP103" s="27"/>
      <c r="QKQ103" s="27"/>
      <c r="QKR103" s="27"/>
      <c r="QKS103" s="27"/>
      <c r="QKT103" s="27"/>
      <c r="QKU103" s="27"/>
      <c r="QKV103" s="27"/>
      <c r="QKW103" s="27"/>
      <c r="QKX103" s="27"/>
      <c r="QKY103" s="27"/>
      <c r="QKZ103" s="27"/>
      <c r="QLA103" s="27"/>
      <c r="QLB103" s="27"/>
      <c r="QLC103" s="27"/>
      <c r="QLD103" s="27"/>
      <c r="QLE103" s="27"/>
      <c r="QLF103" s="27"/>
      <c r="QLG103" s="27"/>
      <c r="QLH103" s="27"/>
      <c r="QLI103" s="27"/>
      <c r="QLJ103" s="27"/>
      <c r="QLK103" s="27"/>
      <c r="QLL103" s="27"/>
      <c r="QLM103" s="27"/>
      <c r="QLN103" s="27"/>
      <c r="QLO103" s="27"/>
      <c r="QLP103" s="27"/>
      <c r="QLQ103" s="27"/>
      <c r="QLR103" s="27"/>
      <c r="QLS103" s="27"/>
      <c r="QLT103" s="27"/>
      <c r="QLU103" s="27"/>
      <c r="QLV103" s="27"/>
      <c r="QLW103" s="27"/>
      <c r="QLX103" s="27"/>
      <c r="QLY103" s="27"/>
      <c r="QLZ103" s="27"/>
      <c r="QMA103" s="27"/>
      <c r="QMB103" s="27"/>
      <c r="QMC103" s="27"/>
      <c r="QMD103" s="27"/>
      <c r="QME103" s="27"/>
      <c r="QMF103" s="27"/>
      <c r="QMG103" s="27"/>
      <c r="QMH103" s="27"/>
      <c r="QMI103" s="27"/>
      <c r="QMJ103" s="27"/>
      <c r="QMK103" s="27"/>
      <c r="QML103" s="27"/>
      <c r="QMM103" s="27"/>
      <c r="QMN103" s="27"/>
      <c r="QMO103" s="27"/>
      <c r="QMP103" s="27"/>
      <c r="QMQ103" s="27"/>
      <c r="QMR103" s="27"/>
      <c r="QMS103" s="27"/>
      <c r="QMT103" s="27"/>
      <c r="QMU103" s="27"/>
      <c r="QMV103" s="27"/>
      <c r="QMW103" s="27"/>
      <c r="QMX103" s="27"/>
      <c r="QMY103" s="27"/>
      <c r="QMZ103" s="27"/>
      <c r="QNA103" s="27"/>
      <c r="QNB103" s="27"/>
      <c r="QNC103" s="27"/>
      <c r="QND103" s="27"/>
      <c r="QNE103" s="27"/>
      <c r="QNF103" s="27"/>
      <c r="QNG103" s="27"/>
      <c r="QNH103" s="27"/>
      <c r="QNI103" s="27"/>
      <c r="QNJ103" s="27"/>
      <c r="QNK103" s="27"/>
      <c r="QNL103" s="27"/>
      <c r="QNM103" s="27"/>
      <c r="QNN103" s="27"/>
      <c r="QNO103" s="27"/>
      <c r="QNP103" s="27"/>
      <c r="QNQ103" s="27"/>
      <c r="QNR103" s="27"/>
      <c r="QNS103" s="27"/>
      <c r="QNT103" s="27"/>
      <c r="QNU103" s="27"/>
      <c r="QNV103" s="27"/>
      <c r="QNW103" s="27"/>
      <c r="QNX103" s="27"/>
      <c r="QNY103" s="27"/>
      <c r="QNZ103" s="27"/>
      <c r="QOA103" s="27"/>
      <c r="QOB103" s="27"/>
      <c r="QOC103" s="27"/>
      <c r="QOD103" s="27"/>
      <c r="QOE103" s="27"/>
      <c r="QOF103" s="27"/>
      <c r="QOG103" s="27"/>
      <c r="QOH103" s="27"/>
      <c r="QOI103" s="27"/>
      <c r="QOJ103" s="27"/>
      <c r="QOK103" s="27"/>
      <c r="QOL103" s="27"/>
      <c r="QOM103" s="27"/>
      <c r="QON103" s="27"/>
      <c r="QOO103" s="27"/>
      <c r="QOP103" s="27"/>
      <c r="QOQ103" s="27"/>
      <c r="QOR103" s="27"/>
      <c r="QOS103" s="27"/>
      <c r="QOT103" s="27"/>
      <c r="QOU103" s="27"/>
      <c r="QOV103" s="27"/>
      <c r="QOW103" s="27"/>
      <c r="QOX103" s="27"/>
      <c r="QOY103" s="27"/>
      <c r="QOZ103" s="27"/>
      <c r="QPA103" s="27"/>
      <c r="QPB103" s="27"/>
      <c r="QPC103" s="27"/>
      <c r="QPD103" s="27"/>
      <c r="QPE103" s="27"/>
      <c r="QPF103" s="27"/>
      <c r="QPG103" s="27"/>
      <c r="QPH103" s="27"/>
      <c r="QPI103" s="27"/>
      <c r="QPJ103" s="27"/>
      <c r="QPK103" s="27"/>
      <c r="QPL103" s="27"/>
      <c r="QPM103" s="27"/>
      <c r="QPN103" s="27"/>
      <c r="QPO103" s="27"/>
      <c r="QPP103" s="27"/>
      <c r="QPQ103" s="27"/>
      <c r="QPR103" s="27"/>
      <c r="QPS103" s="27"/>
      <c r="QPT103" s="27"/>
      <c r="QPU103" s="27"/>
      <c r="QPV103" s="27"/>
      <c r="QPW103" s="27"/>
      <c r="QPX103" s="27"/>
      <c r="QPY103" s="27"/>
      <c r="QPZ103" s="27"/>
      <c r="QQA103" s="27"/>
      <c r="QQB103" s="27"/>
      <c r="QQC103" s="27"/>
      <c r="QQD103" s="27"/>
      <c r="QQE103" s="27"/>
      <c r="QQF103" s="27"/>
      <c r="QQG103" s="27"/>
      <c r="QQH103" s="27"/>
      <c r="QQI103" s="27"/>
      <c r="QQJ103" s="27"/>
      <c r="QQK103" s="27"/>
      <c r="QQL103" s="27"/>
      <c r="QQM103" s="27"/>
      <c r="QQN103" s="27"/>
      <c r="QQO103" s="27"/>
      <c r="QQP103" s="27"/>
      <c r="QQQ103" s="27"/>
      <c r="QQR103" s="27"/>
      <c r="QQS103" s="27"/>
      <c r="QQT103" s="27"/>
      <c r="QQU103" s="27"/>
      <c r="QQV103" s="27"/>
      <c r="QQW103" s="27"/>
      <c r="QQX103" s="27"/>
      <c r="QQY103" s="27"/>
      <c r="QQZ103" s="27"/>
      <c r="QRA103" s="27"/>
      <c r="QRB103" s="27"/>
      <c r="QRC103" s="27"/>
      <c r="QRD103" s="27"/>
      <c r="QRE103" s="27"/>
      <c r="QRF103" s="27"/>
      <c r="QRG103" s="27"/>
      <c r="QRH103" s="27"/>
      <c r="QRI103" s="27"/>
      <c r="QRJ103" s="27"/>
      <c r="QRK103" s="27"/>
      <c r="QRL103" s="27"/>
      <c r="QRM103" s="27"/>
      <c r="QRN103" s="27"/>
      <c r="QRO103" s="27"/>
      <c r="QRP103" s="27"/>
      <c r="QRQ103" s="27"/>
      <c r="QRR103" s="27"/>
      <c r="QRS103" s="27"/>
      <c r="QRT103" s="27"/>
      <c r="QRU103" s="27"/>
      <c r="QRV103" s="27"/>
      <c r="QRW103" s="27"/>
      <c r="QRX103" s="27"/>
      <c r="QRY103" s="27"/>
      <c r="QRZ103" s="27"/>
      <c r="QSA103" s="27"/>
      <c r="QSB103" s="27"/>
      <c r="QSC103" s="27"/>
      <c r="QSD103" s="27"/>
      <c r="QSE103" s="27"/>
      <c r="QSF103" s="27"/>
      <c r="QSG103" s="27"/>
      <c r="QSH103" s="27"/>
      <c r="QSI103" s="27"/>
      <c r="QSJ103" s="27"/>
      <c r="QSK103" s="27"/>
      <c r="QSL103" s="27"/>
      <c r="QSM103" s="27"/>
      <c r="QSN103" s="27"/>
      <c r="QSO103" s="27"/>
      <c r="QSP103" s="27"/>
      <c r="QSQ103" s="27"/>
      <c r="QSR103" s="27"/>
      <c r="QSS103" s="27"/>
      <c r="QST103" s="27"/>
      <c r="QSU103" s="27"/>
      <c r="QSV103" s="27"/>
      <c r="QSW103" s="27"/>
      <c r="QSX103" s="27"/>
      <c r="QSY103" s="27"/>
      <c r="QSZ103" s="27"/>
      <c r="QTA103" s="27"/>
      <c r="QTB103" s="27"/>
      <c r="QTC103" s="27"/>
      <c r="QTD103" s="27"/>
      <c r="QTE103" s="27"/>
      <c r="QTF103" s="27"/>
      <c r="QTG103" s="27"/>
      <c r="QTH103" s="27"/>
      <c r="QTI103" s="27"/>
      <c r="QTJ103" s="27"/>
      <c r="QTK103" s="27"/>
      <c r="QTL103" s="27"/>
      <c r="QTM103" s="27"/>
      <c r="QTN103" s="27"/>
      <c r="QTO103" s="27"/>
      <c r="QTP103" s="27"/>
      <c r="QTQ103" s="27"/>
      <c r="QTR103" s="27"/>
      <c r="QTS103" s="27"/>
      <c r="QTT103" s="27"/>
      <c r="QTU103" s="27"/>
      <c r="QTV103" s="27"/>
      <c r="QTW103" s="27"/>
      <c r="QTX103" s="27"/>
      <c r="QTY103" s="27"/>
      <c r="QTZ103" s="27"/>
      <c r="QUA103" s="27"/>
      <c r="QUB103" s="27"/>
      <c r="QUC103" s="27"/>
      <c r="QUD103" s="27"/>
      <c r="QUE103" s="27"/>
      <c r="QUF103" s="27"/>
      <c r="QUG103" s="27"/>
      <c r="QUH103" s="27"/>
      <c r="QUI103" s="27"/>
      <c r="QUJ103" s="27"/>
      <c r="QUK103" s="27"/>
      <c r="QUL103" s="27"/>
      <c r="QUM103" s="27"/>
      <c r="QUN103" s="27"/>
      <c r="QUO103" s="27"/>
      <c r="QUP103" s="27"/>
      <c r="QUQ103" s="27"/>
      <c r="QUR103" s="27"/>
      <c r="QUS103" s="27"/>
      <c r="QUT103" s="27"/>
      <c r="QUU103" s="27"/>
      <c r="QUV103" s="27"/>
      <c r="QUW103" s="27"/>
      <c r="QUX103" s="27"/>
      <c r="QUY103" s="27"/>
      <c r="QUZ103" s="27"/>
      <c r="QVA103" s="27"/>
      <c r="QVB103" s="27"/>
      <c r="QVC103" s="27"/>
      <c r="QVD103" s="27"/>
      <c r="QVE103" s="27"/>
      <c r="QVF103" s="27"/>
      <c r="QVG103" s="27"/>
      <c r="QVH103" s="27"/>
      <c r="QVI103" s="27"/>
      <c r="QVJ103" s="27"/>
      <c r="QVK103" s="27"/>
      <c r="QVL103" s="27"/>
      <c r="QVM103" s="27"/>
      <c r="QVN103" s="27"/>
      <c r="QVO103" s="27"/>
      <c r="QVP103" s="27"/>
      <c r="QVQ103" s="27"/>
      <c r="QVR103" s="27"/>
      <c r="QVS103" s="27"/>
      <c r="QVT103" s="27"/>
      <c r="QVU103" s="27"/>
      <c r="QVV103" s="27"/>
      <c r="QVW103" s="27"/>
      <c r="QVX103" s="27"/>
      <c r="QVY103" s="27"/>
      <c r="QVZ103" s="27"/>
      <c r="QWA103" s="27"/>
      <c r="QWB103" s="27"/>
      <c r="QWC103" s="27"/>
      <c r="QWD103" s="27"/>
      <c r="QWE103" s="27"/>
      <c r="QWF103" s="27"/>
      <c r="QWG103" s="27"/>
      <c r="QWH103" s="27"/>
      <c r="QWI103" s="27"/>
      <c r="QWJ103" s="27"/>
      <c r="QWK103" s="27"/>
      <c r="QWL103" s="27"/>
      <c r="QWM103" s="27"/>
      <c r="QWN103" s="27"/>
      <c r="QWO103" s="27"/>
      <c r="QWP103" s="27"/>
      <c r="QWQ103" s="27"/>
      <c r="QWR103" s="27"/>
      <c r="QWS103" s="27"/>
      <c r="QWT103" s="27"/>
      <c r="QWU103" s="27"/>
      <c r="QWV103" s="27"/>
      <c r="QWW103" s="27"/>
      <c r="QWX103" s="27"/>
      <c r="QWY103" s="27"/>
      <c r="QWZ103" s="27"/>
      <c r="QXA103" s="27"/>
      <c r="QXB103" s="27"/>
      <c r="QXC103" s="27"/>
      <c r="QXD103" s="27"/>
      <c r="QXE103" s="27"/>
      <c r="QXF103" s="27"/>
      <c r="QXG103" s="27"/>
      <c r="QXH103" s="27"/>
      <c r="QXI103" s="27"/>
      <c r="QXJ103" s="27"/>
      <c r="QXK103" s="27"/>
      <c r="QXL103" s="27"/>
      <c r="QXM103" s="27"/>
      <c r="QXN103" s="27"/>
      <c r="QXO103" s="27"/>
      <c r="QXP103" s="27"/>
      <c r="QXQ103" s="27"/>
      <c r="QXR103" s="27"/>
      <c r="QXS103" s="27"/>
      <c r="QXT103" s="27"/>
      <c r="QXU103" s="27"/>
      <c r="QXV103" s="27"/>
      <c r="QXW103" s="27"/>
      <c r="QXX103" s="27"/>
      <c r="QXY103" s="27"/>
      <c r="QXZ103" s="27"/>
      <c r="QYA103" s="27"/>
      <c r="QYB103" s="27"/>
      <c r="QYC103" s="27"/>
      <c r="QYD103" s="27"/>
      <c r="QYE103" s="27"/>
      <c r="QYF103" s="27"/>
      <c r="QYG103" s="27"/>
      <c r="QYH103" s="27"/>
      <c r="QYI103" s="27"/>
      <c r="QYJ103" s="27"/>
      <c r="QYK103" s="27"/>
      <c r="QYL103" s="27"/>
      <c r="QYM103" s="27"/>
      <c r="QYN103" s="27"/>
      <c r="QYO103" s="27"/>
      <c r="QYP103" s="27"/>
      <c r="QYQ103" s="27"/>
      <c r="QYR103" s="27"/>
      <c r="QYS103" s="27"/>
      <c r="QYT103" s="27"/>
      <c r="QYU103" s="27"/>
      <c r="QYV103" s="27"/>
      <c r="QYW103" s="27"/>
      <c r="QYX103" s="27"/>
      <c r="QYY103" s="27"/>
      <c r="QYZ103" s="27"/>
      <c r="QZA103" s="27"/>
      <c r="QZB103" s="27"/>
      <c r="QZC103" s="27"/>
      <c r="QZD103" s="27"/>
      <c r="QZE103" s="27"/>
      <c r="QZF103" s="27"/>
      <c r="QZG103" s="27"/>
      <c r="QZH103" s="27"/>
      <c r="QZI103" s="27"/>
      <c r="QZJ103" s="27"/>
      <c r="QZK103" s="27"/>
      <c r="QZL103" s="27"/>
      <c r="QZM103" s="27"/>
      <c r="QZN103" s="27"/>
      <c r="QZO103" s="27"/>
      <c r="QZP103" s="27"/>
      <c r="QZQ103" s="27"/>
      <c r="QZR103" s="27"/>
      <c r="QZS103" s="27"/>
      <c r="QZT103" s="27"/>
      <c r="QZU103" s="27"/>
      <c r="QZV103" s="27"/>
      <c r="QZW103" s="27"/>
      <c r="QZX103" s="27"/>
      <c r="QZY103" s="27"/>
      <c r="QZZ103" s="27"/>
      <c r="RAA103" s="27"/>
      <c r="RAB103" s="27"/>
      <c r="RAC103" s="27"/>
      <c r="RAD103" s="27"/>
      <c r="RAE103" s="27"/>
      <c r="RAF103" s="27"/>
      <c r="RAG103" s="27"/>
      <c r="RAH103" s="27"/>
      <c r="RAI103" s="27"/>
      <c r="RAJ103" s="27"/>
      <c r="RAK103" s="27"/>
      <c r="RAL103" s="27"/>
      <c r="RAM103" s="27"/>
      <c r="RAN103" s="27"/>
      <c r="RAO103" s="27"/>
      <c r="RAP103" s="27"/>
      <c r="RAQ103" s="27"/>
      <c r="RAR103" s="27"/>
      <c r="RAS103" s="27"/>
      <c r="RAT103" s="27"/>
      <c r="RAU103" s="27"/>
      <c r="RAV103" s="27"/>
      <c r="RAW103" s="27"/>
      <c r="RAX103" s="27"/>
      <c r="RAY103" s="27"/>
      <c r="RAZ103" s="27"/>
      <c r="RBA103" s="27"/>
      <c r="RBB103" s="27"/>
      <c r="RBC103" s="27"/>
      <c r="RBD103" s="27"/>
      <c r="RBE103" s="27"/>
      <c r="RBF103" s="27"/>
      <c r="RBG103" s="27"/>
      <c r="RBH103" s="27"/>
      <c r="RBI103" s="27"/>
      <c r="RBJ103" s="27"/>
      <c r="RBK103" s="27"/>
      <c r="RBL103" s="27"/>
      <c r="RBM103" s="27"/>
      <c r="RBN103" s="27"/>
      <c r="RBO103" s="27"/>
      <c r="RBP103" s="27"/>
      <c r="RBQ103" s="27"/>
      <c r="RBR103" s="27"/>
      <c r="RBS103" s="27"/>
      <c r="RBT103" s="27"/>
      <c r="RBU103" s="27"/>
      <c r="RBV103" s="27"/>
      <c r="RBW103" s="27"/>
      <c r="RBX103" s="27"/>
      <c r="RBY103" s="27"/>
      <c r="RBZ103" s="27"/>
      <c r="RCA103" s="27"/>
      <c r="RCB103" s="27"/>
      <c r="RCC103" s="27"/>
      <c r="RCD103" s="27"/>
      <c r="RCE103" s="27"/>
      <c r="RCF103" s="27"/>
      <c r="RCG103" s="27"/>
      <c r="RCH103" s="27"/>
      <c r="RCI103" s="27"/>
      <c r="RCJ103" s="27"/>
      <c r="RCK103" s="27"/>
      <c r="RCL103" s="27"/>
      <c r="RCM103" s="27"/>
      <c r="RCN103" s="27"/>
      <c r="RCO103" s="27"/>
      <c r="RCP103" s="27"/>
      <c r="RCQ103" s="27"/>
      <c r="RCR103" s="27"/>
      <c r="RCS103" s="27"/>
      <c r="RCT103" s="27"/>
      <c r="RCU103" s="27"/>
      <c r="RCV103" s="27"/>
      <c r="RCW103" s="27"/>
      <c r="RCX103" s="27"/>
      <c r="RCY103" s="27"/>
      <c r="RCZ103" s="27"/>
      <c r="RDA103" s="27"/>
      <c r="RDB103" s="27"/>
      <c r="RDC103" s="27"/>
      <c r="RDD103" s="27"/>
      <c r="RDE103" s="27"/>
      <c r="RDF103" s="27"/>
      <c r="RDG103" s="27"/>
      <c r="RDH103" s="27"/>
      <c r="RDI103" s="27"/>
      <c r="RDJ103" s="27"/>
      <c r="RDK103" s="27"/>
      <c r="RDL103" s="27"/>
      <c r="RDM103" s="27"/>
      <c r="RDN103" s="27"/>
      <c r="RDO103" s="27"/>
      <c r="RDP103" s="27"/>
      <c r="RDQ103" s="27"/>
      <c r="RDR103" s="27"/>
      <c r="RDS103" s="27"/>
      <c r="RDT103" s="27"/>
      <c r="RDU103" s="27"/>
      <c r="RDV103" s="27"/>
      <c r="RDW103" s="27"/>
      <c r="RDX103" s="27"/>
      <c r="RDY103" s="27"/>
      <c r="RDZ103" s="27"/>
      <c r="REA103" s="27"/>
      <c r="REB103" s="27"/>
      <c r="REC103" s="27"/>
      <c r="RED103" s="27"/>
      <c r="REE103" s="27"/>
      <c r="REF103" s="27"/>
      <c r="REG103" s="27"/>
      <c r="REH103" s="27"/>
      <c r="REI103" s="27"/>
      <c r="REJ103" s="27"/>
      <c r="REK103" s="27"/>
      <c r="REL103" s="27"/>
      <c r="REM103" s="27"/>
      <c r="REN103" s="27"/>
      <c r="REO103" s="27"/>
      <c r="REP103" s="27"/>
      <c r="REQ103" s="27"/>
      <c r="RER103" s="27"/>
      <c r="RES103" s="27"/>
      <c r="RET103" s="27"/>
      <c r="REU103" s="27"/>
      <c r="REV103" s="27"/>
      <c r="REW103" s="27"/>
      <c r="REX103" s="27"/>
      <c r="REY103" s="27"/>
      <c r="REZ103" s="27"/>
      <c r="RFA103" s="27"/>
      <c r="RFB103" s="27"/>
      <c r="RFC103" s="27"/>
      <c r="RFD103" s="27"/>
      <c r="RFE103" s="27"/>
      <c r="RFF103" s="27"/>
      <c r="RFG103" s="27"/>
      <c r="RFH103" s="27"/>
      <c r="RFI103" s="27"/>
      <c r="RFJ103" s="27"/>
      <c r="RFK103" s="27"/>
      <c r="RFL103" s="27"/>
      <c r="RFM103" s="27"/>
      <c r="RFN103" s="27"/>
      <c r="RFO103" s="27"/>
      <c r="RFP103" s="27"/>
      <c r="RFQ103" s="27"/>
      <c r="RFR103" s="27"/>
      <c r="RFS103" s="27"/>
      <c r="RFT103" s="27"/>
      <c r="RFU103" s="27"/>
      <c r="RFV103" s="27"/>
      <c r="RFW103" s="27"/>
      <c r="RFX103" s="27"/>
      <c r="RFY103" s="27"/>
      <c r="RFZ103" s="27"/>
      <c r="RGA103" s="27"/>
      <c r="RGB103" s="27"/>
      <c r="RGC103" s="27"/>
      <c r="RGD103" s="27"/>
      <c r="RGE103" s="27"/>
      <c r="RGF103" s="27"/>
      <c r="RGG103" s="27"/>
      <c r="RGH103" s="27"/>
      <c r="RGI103" s="27"/>
      <c r="RGJ103" s="27"/>
      <c r="RGK103" s="27"/>
      <c r="RGL103" s="27"/>
      <c r="RGM103" s="27"/>
      <c r="RGN103" s="27"/>
      <c r="RGO103" s="27"/>
      <c r="RGP103" s="27"/>
      <c r="RGQ103" s="27"/>
      <c r="RGR103" s="27"/>
      <c r="RGS103" s="27"/>
      <c r="RGT103" s="27"/>
      <c r="RGU103" s="27"/>
      <c r="RGV103" s="27"/>
      <c r="RGW103" s="27"/>
      <c r="RGX103" s="27"/>
      <c r="RGY103" s="27"/>
      <c r="RGZ103" s="27"/>
      <c r="RHA103" s="27"/>
      <c r="RHB103" s="27"/>
      <c r="RHC103" s="27"/>
      <c r="RHD103" s="27"/>
      <c r="RHE103" s="27"/>
      <c r="RHF103" s="27"/>
      <c r="RHG103" s="27"/>
      <c r="RHH103" s="27"/>
      <c r="RHI103" s="27"/>
      <c r="RHJ103" s="27"/>
      <c r="RHK103" s="27"/>
      <c r="RHL103" s="27"/>
      <c r="RHM103" s="27"/>
      <c r="RHN103" s="27"/>
      <c r="RHO103" s="27"/>
      <c r="RHP103" s="27"/>
      <c r="RHQ103" s="27"/>
      <c r="RHR103" s="27"/>
      <c r="RHS103" s="27"/>
      <c r="RHT103" s="27"/>
      <c r="RHU103" s="27"/>
      <c r="RHV103" s="27"/>
      <c r="RHW103" s="27"/>
      <c r="RHX103" s="27"/>
      <c r="RHY103" s="27"/>
      <c r="RHZ103" s="27"/>
      <c r="RIA103" s="27"/>
      <c r="RIB103" s="27"/>
      <c r="RIC103" s="27"/>
      <c r="RID103" s="27"/>
      <c r="RIE103" s="27"/>
      <c r="RIF103" s="27"/>
      <c r="RIG103" s="27"/>
      <c r="RIH103" s="27"/>
      <c r="RII103" s="27"/>
      <c r="RIJ103" s="27"/>
      <c r="RIK103" s="27"/>
      <c r="RIL103" s="27"/>
      <c r="RIM103" s="27"/>
      <c r="RIN103" s="27"/>
      <c r="RIO103" s="27"/>
      <c r="RIP103" s="27"/>
      <c r="RIQ103" s="27"/>
      <c r="RIR103" s="27"/>
      <c r="RIS103" s="27"/>
      <c r="RIT103" s="27"/>
      <c r="RIU103" s="27"/>
      <c r="RIV103" s="27"/>
      <c r="RIW103" s="27"/>
      <c r="RIX103" s="27"/>
      <c r="RIY103" s="27"/>
      <c r="RIZ103" s="27"/>
      <c r="RJA103" s="27"/>
      <c r="RJB103" s="27"/>
      <c r="RJC103" s="27"/>
      <c r="RJD103" s="27"/>
      <c r="RJE103" s="27"/>
      <c r="RJF103" s="27"/>
      <c r="RJG103" s="27"/>
      <c r="RJH103" s="27"/>
      <c r="RJI103" s="27"/>
      <c r="RJJ103" s="27"/>
      <c r="RJK103" s="27"/>
      <c r="RJL103" s="27"/>
      <c r="RJM103" s="27"/>
      <c r="RJN103" s="27"/>
      <c r="RJO103" s="27"/>
      <c r="RJP103" s="27"/>
      <c r="RJQ103" s="27"/>
      <c r="RJR103" s="27"/>
      <c r="RJS103" s="27"/>
      <c r="RJT103" s="27"/>
      <c r="RJU103" s="27"/>
      <c r="RJV103" s="27"/>
      <c r="RJW103" s="27"/>
      <c r="RJX103" s="27"/>
      <c r="RJY103" s="27"/>
      <c r="RJZ103" s="27"/>
      <c r="RKA103" s="27"/>
      <c r="RKB103" s="27"/>
      <c r="RKC103" s="27"/>
      <c r="RKD103" s="27"/>
      <c r="RKE103" s="27"/>
      <c r="RKF103" s="27"/>
      <c r="RKG103" s="27"/>
      <c r="RKH103" s="27"/>
      <c r="RKI103" s="27"/>
      <c r="RKJ103" s="27"/>
      <c r="RKK103" s="27"/>
      <c r="RKL103" s="27"/>
      <c r="RKM103" s="27"/>
      <c r="RKN103" s="27"/>
      <c r="RKO103" s="27"/>
      <c r="RKP103" s="27"/>
      <c r="RKQ103" s="27"/>
      <c r="RKR103" s="27"/>
      <c r="RKS103" s="27"/>
      <c r="RKT103" s="27"/>
      <c r="RKU103" s="27"/>
      <c r="RKV103" s="27"/>
      <c r="RKW103" s="27"/>
      <c r="RKX103" s="27"/>
      <c r="RKY103" s="27"/>
      <c r="RKZ103" s="27"/>
      <c r="RLA103" s="27"/>
      <c r="RLB103" s="27"/>
      <c r="RLC103" s="27"/>
      <c r="RLD103" s="27"/>
      <c r="RLE103" s="27"/>
      <c r="RLF103" s="27"/>
      <c r="RLG103" s="27"/>
      <c r="RLH103" s="27"/>
      <c r="RLI103" s="27"/>
      <c r="RLJ103" s="27"/>
      <c r="RLK103" s="27"/>
      <c r="RLL103" s="27"/>
      <c r="RLM103" s="27"/>
      <c r="RLN103" s="27"/>
      <c r="RLO103" s="27"/>
      <c r="RLP103" s="27"/>
      <c r="RLQ103" s="27"/>
      <c r="RLR103" s="27"/>
      <c r="RLS103" s="27"/>
      <c r="RLT103" s="27"/>
      <c r="RLU103" s="27"/>
      <c r="RLV103" s="27"/>
      <c r="RLW103" s="27"/>
      <c r="RLX103" s="27"/>
      <c r="RLY103" s="27"/>
      <c r="RLZ103" s="27"/>
      <c r="RMA103" s="27"/>
      <c r="RMB103" s="27"/>
      <c r="RMC103" s="27"/>
      <c r="RMD103" s="27"/>
      <c r="RME103" s="27"/>
      <c r="RMF103" s="27"/>
      <c r="RMG103" s="27"/>
      <c r="RMH103" s="27"/>
      <c r="RMI103" s="27"/>
      <c r="RMJ103" s="27"/>
      <c r="RMK103" s="27"/>
      <c r="RML103" s="27"/>
      <c r="RMM103" s="27"/>
      <c r="RMN103" s="27"/>
      <c r="RMO103" s="27"/>
      <c r="RMP103" s="27"/>
      <c r="RMQ103" s="27"/>
      <c r="RMR103" s="27"/>
      <c r="RMS103" s="27"/>
      <c r="RMT103" s="27"/>
      <c r="RMU103" s="27"/>
      <c r="RMV103" s="27"/>
      <c r="RMW103" s="27"/>
      <c r="RMX103" s="27"/>
      <c r="RMY103" s="27"/>
      <c r="RMZ103" s="27"/>
      <c r="RNA103" s="27"/>
      <c r="RNB103" s="27"/>
      <c r="RNC103" s="27"/>
      <c r="RND103" s="27"/>
      <c r="RNE103" s="27"/>
      <c r="RNF103" s="27"/>
      <c r="RNG103" s="27"/>
      <c r="RNH103" s="27"/>
      <c r="RNI103" s="27"/>
      <c r="RNJ103" s="27"/>
      <c r="RNK103" s="27"/>
      <c r="RNL103" s="27"/>
      <c r="RNM103" s="27"/>
      <c r="RNN103" s="27"/>
      <c r="RNO103" s="27"/>
      <c r="RNP103" s="27"/>
      <c r="RNQ103" s="27"/>
      <c r="RNR103" s="27"/>
      <c r="RNS103" s="27"/>
      <c r="RNT103" s="27"/>
      <c r="RNU103" s="27"/>
      <c r="RNV103" s="27"/>
      <c r="RNW103" s="27"/>
      <c r="RNX103" s="27"/>
      <c r="RNY103" s="27"/>
      <c r="RNZ103" s="27"/>
      <c r="ROA103" s="27"/>
      <c r="ROB103" s="27"/>
      <c r="ROC103" s="27"/>
      <c r="ROD103" s="27"/>
      <c r="ROE103" s="27"/>
      <c r="ROF103" s="27"/>
      <c r="ROG103" s="27"/>
      <c r="ROH103" s="27"/>
      <c r="ROI103" s="27"/>
      <c r="ROJ103" s="27"/>
      <c r="ROK103" s="27"/>
      <c r="ROL103" s="27"/>
      <c r="ROM103" s="27"/>
      <c r="RON103" s="27"/>
      <c r="ROO103" s="27"/>
      <c r="ROP103" s="27"/>
      <c r="ROQ103" s="27"/>
      <c r="ROR103" s="27"/>
      <c r="ROS103" s="27"/>
      <c r="ROT103" s="27"/>
      <c r="ROU103" s="27"/>
      <c r="ROV103" s="27"/>
      <c r="ROW103" s="27"/>
      <c r="ROX103" s="27"/>
      <c r="ROY103" s="27"/>
      <c r="ROZ103" s="27"/>
      <c r="RPA103" s="27"/>
      <c r="RPB103" s="27"/>
      <c r="RPC103" s="27"/>
      <c r="RPD103" s="27"/>
      <c r="RPE103" s="27"/>
      <c r="RPF103" s="27"/>
      <c r="RPG103" s="27"/>
      <c r="RPH103" s="27"/>
      <c r="RPI103" s="27"/>
      <c r="RPJ103" s="27"/>
      <c r="RPK103" s="27"/>
      <c r="RPL103" s="27"/>
      <c r="RPM103" s="27"/>
      <c r="RPN103" s="27"/>
      <c r="RPO103" s="27"/>
      <c r="RPP103" s="27"/>
      <c r="RPQ103" s="27"/>
      <c r="RPR103" s="27"/>
      <c r="RPS103" s="27"/>
      <c r="RPT103" s="27"/>
      <c r="RPU103" s="27"/>
      <c r="RPV103" s="27"/>
      <c r="RPW103" s="27"/>
      <c r="RPX103" s="27"/>
      <c r="RPY103" s="27"/>
      <c r="RPZ103" s="27"/>
      <c r="RQA103" s="27"/>
      <c r="RQB103" s="27"/>
      <c r="RQC103" s="27"/>
      <c r="RQD103" s="27"/>
      <c r="RQE103" s="27"/>
      <c r="RQF103" s="27"/>
      <c r="RQG103" s="27"/>
      <c r="RQH103" s="27"/>
      <c r="RQI103" s="27"/>
      <c r="RQJ103" s="27"/>
      <c r="RQK103" s="27"/>
      <c r="RQL103" s="27"/>
      <c r="RQM103" s="27"/>
      <c r="RQN103" s="27"/>
      <c r="RQO103" s="27"/>
      <c r="RQP103" s="27"/>
      <c r="RQQ103" s="27"/>
      <c r="RQR103" s="27"/>
      <c r="RQS103" s="27"/>
      <c r="RQT103" s="27"/>
      <c r="RQU103" s="27"/>
      <c r="RQV103" s="27"/>
      <c r="RQW103" s="27"/>
      <c r="RQX103" s="27"/>
      <c r="RQY103" s="27"/>
      <c r="RQZ103" s="27"/>
      <c r="RRA103" s="27"/>
      <c r="RRB103" s="27"/>
      <c r="RRC103" s="27"/>
      <c r="RRD103" s="27"/>
      <c r="RRE103" s="27"/>
      <c r="RRF103" s="27"/>
      <c r="RRG103" s="27"/>
      <c r="RRH103" s="27"/>
      <c r="RRI103" s="27"/>
      <c r="RRJ103" s="27"/>
      <c r="RRK103" s="27"/>
      <c r="RRL103" s="27"/>
      <c r="RRM103" s="27"/>
      <c r="RRN103" s="27"/>
      <c r="RRO103" s="27"/>
      <c r="RRP103" s="27"/>
      <c r="RRQ103" s="27"/>
      <c r="RRR103" s="27"/>
      <c r="RRS103" s="27"/>
      <c r="RRT103" s="27"/>
      <c r="RRU103" s="27"/>
      <c r="RRV103" s="27"/>
      <c r="RRW103" s="27"/>
      <c r="RRX103" s="27"/>
      <c r="RRY103" s="27"/>
      <c r="RRZ103" s="27"/>
      <c r="RSA103" s="27"/>
      <c r="RSB103" s="27"/>
      <c r="RSC103" s="27"/>
      <c r="RSD103" s="27"/>
      <c r="RSE103" s="27"/>
      <c r="RSF103" s="27"/>
      <c r="RSG103" s="27"/>
      <c r="RSH103" s="27"/>
      <c r="RSI103" s="27"/>
      <c r="RSJ103" s="27"/>
      <c r="RSK103" s="27"/>
      <c r="RSL103" s="27"/>
      <c r="RSM103" s="27"/>
      <c r="RSN103" s="27"/>
      <c r="RSO103" s="27"/>
      <c r="RSP103" s="27"/>
      <c r="RSQ103" s="27"/>
      <c r="RSR103" s="27"/>
      <c r="RSS103" s="27"/>
      <c r="RST103" s="27"/>
      <c r="RSU103" s="27"/>
      <c r="RSV103" s="27"/>
      <c r="RSW103" s="27"/>
      <c r="RSX103" s="27"/>
      <c r="RSY103" s="27"/>
      <c r="RSZ103" s="27"/>
      <c r="RTA103" s="27"/>
      <c r="RTB103" s="27"/>
      <c r="RTC103" s="27"/>
      <c r="RTD103" s="27"/>
      <c r="RTE103" s="27"/>
      <c r="RTF103" s="27"/>
      <c r="RTG103" s="27"/>
      <c r="RTH103" s="27"/>
      <c r="RTI103" s="27"/>
      <c r="RTJ103" s="27"/>
      <c r="RTK103" s="27"/>
      <c r="RTL103" s="27"/>
      <c r="RTM103" s="27"/>
      <c r="RTN103" s="27"/>
      <c r="RTO103" s="27"/>
      <c r="RTP103" s="27"/>
      <c r="RTQ103" s="27"/>
      <c r="RTR103" s="27"/>
      <c r="RTS103" s="27"/>
      <c r="RTT103" s="27"/>
      <c r="RTU103" s="27"/>
      <c r="RTV103" s="27"/>
      <c r="RTW103" s="27"/>
      <c r="RTX103" s="27"/>
      <c r="RTY103" s="27"/>
      <c r="RTZ103" s="27"/>
      <c r="RUA103" s="27"/>
      <c r="RUB103" s="27"/>
      <c r="RUC103" s="27"/>
      <c r="RUD103" s="27"/>
      <c r="RUE103" s="27"/>
      <c r="RUF103" s="27"/>
      <c r="RUG103" s="27"/>
      <c r="RUH103" s="27"/>
      <c r="RUI103" s="27"/>
      <c r="RUJ103" s="27"/>
      <c r="RUK103" s="27"/>
      <c r="RUL103" s="27"/>
      <c r="RUM103" s="27"/>
      <c r="RUN103" s="27"/>
      <c r="RUO103" s="27"/>
      <c r="RUP103" s="27"/>
      <c r="RUQ103" s="27"/>
      <c r="RUR103" s="27"/>
      <c r="RUS103" s="27"/>
      <c r="RUT103" s="27"/>
      <c r="RUU103" s="27"/>
      <c r="RUV103" s="27"/>
      <c r="RUW103" s="27"/>
      <c r="RUX103" s="27"/>
      <c r="RUY103" s="27"/>
      <c r="RUZ103" s="27"/>
      <c r="RVA103" s="27"/>
      <c r="RVB103" s="27"/>
      <c r="RVC103" s="27"/>
      <c r="RVD103" s="27"/>
      <c r="RVE103" s="27"/>
      <c r="RVF103" s="27"/>
      <c r="RVG103" s="27"/>
      <c r="RVH103" s="27"/>
      <c r="RVI103" s="27"/>
      <c r="RVJ103" s="27"/>
      <c r="RVK103" s="27"/>
      <c r="RVL103" s="27"/>
      <c r="RVM103" s="27"/>
      <c r="RVN103" s="27"/>
      <c r="RVO103" s="27"/>
      <c r="RVP103" s="27"/>
      <c r="RVQ103" s="27"/>
      <c r="RVR103" s="27"/>
      <c r="RVS103" s="27"/>
      <c r="RVT103" s="27"/>
      <c r="RVU103" s="27"/>
      <c r="RVV103" s="27"/>
      <c r="RVW103" s="27"/>
      <c r="RVX103" s="27"/>
      <c r="RVY103" s="27"/>
      <c r="RVZ103" s="27"/>
      <c r="RWA103" s="27"/>
      <c r="RWB103" s="27"/>
      <c r="RWC103" s="27"/>
      <c r="RWD103" s="27"/>
      <c r="RWE103" s="27"/>
      <c r="RWF103" s="27"/>
      <c r="RWG103" s="27"/>
      <c r="RWH103" s="27"/>
      <c r="RWI103" s="27"/>
      <c r="RWJ103" s="27"/>
      <c r="RWK103" s="27"/>
      <c r="RWL103" s="27"/>
      <c r="RWM103" s="27"/>
      <c r="RWN103" s="27"/>
      <c r="RWO103" s="27"/>
      <c r="RWP103" s="27"/>
      <c r="RWQ103" s="27"/>
      <c r="RWR103" s="27"/>
      <c r="RWS103" s="27"/>
      <c r="RWT103" s="27"/>
      <c r="RWU103" s="27"/>
      <c r="RWV103" s="27"/>
      <c r="RWW103" s="27"/>
      <c r="RWX103" s="27"/>
      <c r="RWY103" s="27"/>
      <c r="RWZ103" s="27"/>
      <c r="RXA103" s="27"/>
      <c r="RXB103" s="27"/>
      <c r="RXC103" s="27"/>
      <c r="RXD103" s="27"/>
      <c r="RXE103" s="27"/>
      <c r="RXF103" s="27"/>
      <c r="RXG103" s="27"/>
      <c r="RXH103" s="27"/>
      <c r="RXI103" s="27"/>
      <c r="RXJ103" s="27"/>
      <c r="RXK103" s="27"/>
      <c r="RXL103" s="27"/>
      <c r="RXM103" s="27"/>
      <c r="RXN103" s="27"/>
      <c r="RXO103" s="27"/>
      <c r="RXP103" s="27"/>
      <c r="RXQ103" s="27"/>
      <c r="RXR103" s="27"/>
      <c r="RXS103" s="27"/>
      <c r="RXT103" s="27"/>
      <c r="RXU103" s="27"/>
      <c r="RXV103" s="27"/>
      <c r="RXW103" s="27"/>
      <c r="RXX103" s="27"/>
      <c r="RXY103" s="27"/>
      <c r="RXZ103" s="27"/>
      <c r="RYA103" s="27"/>
      <c r="RYB103" s="27"/>
      <c r="RYC103" s="27"/>
      <c r="RYD103" s="27"/>
      <c r="RYE103" s="27"/>
      <c r="RYF103" s="27"/>
      <c r="RYG103" s="27"/>
      <c r="RYH103" s="27"/>
      <c r="RYI103" s="27"/>
      <c r="RYJ103" s="27"/>
      <c r="RYK103" s="27"/>
      <c r="RYL103" s="27"/>
      <c r="RYM103" s="27"/>
      <c r="RYN103" s="27"/>
      <c r="RYO103" s="27"/>
      <c r="RYP103" s="27"/>
      <c r="RYQ103" s="27"/>
      <c r="RYR103" s="27"/>
      <c r="RYS103" s="27"/>
      <c r="RYT103" s="27"/>
      <c r="RYU103" s="27"/>
      <c r="RYV103" s="27"/>
      <c r="RYW103" s="27"/>
      <c r="RYX103" s="27"/>
      <c r="RYY103" s="27"/>
      <c r="RYZ103" s="27"/>
      <c r="RZA103" s="27"/>
      <c r="RZB103" s="27"/>
      <c r="RZC103" s="27"/>
      <c r="RZD103" s="27"/>
      <c r="RZE103" s="27"/>
      <c r="RZF103" s="27"/>
      <c r="RZG103" s="27"/>
      <c r="RZH103" s="27"/>
      <c r="RZI103" s="27"/>
      <c r="RZJ103" s="27"/>
      <c r="RZK103" s="27"/>
      <c r="RZL103" s="27"/>
      <c r="RZM103" s="27"/>
      <c r="RZN103" s="27"/>
      <c r="RZO103" s="27"/>
      <c r="RZP103" s="27"/>
      <c r="RZQ103" s="27"/>
      <c r="RZR103" s="27"/>
      <c r="RZS103" s="27"/>
      <c r="RZT103" s="27"/>
      <c r="RZU103" s="27"/>
      <c r="RZV103" s="27"/>
      <c r="RZW103" s="27"/>
      <c r="RZX103" s="27"/>
      <c r="RZY103" s="27"/>
      <c r="RZZ103" s="27"/>
      <c r="SAA103" s="27"/>
      <c r="SAB103" s="27"/>
      <c r="SAC103" s="27"/>
      <c r="SAD103" s="27"/>
      <c r="SAE103" s="27"/>
      <c r="SAF103" s="27"/>
      <c r="SAG103" s="27"/>
      <c r="SAH103" s="27"/>
      <c r="SAI103" s="27"/>
      <c r="SAJ103" s="27"/>
      <c r="SAK103" s="27"/>
      <c r="SAL103" s="27"/>
      <c r="SAM103" s="27"/>
      <c r="SAN103" s="27"/>
      <c r="SAO103" s="27"/>
      <c r="SAP103" s="27"/>
      <c r="SAQ103" s="27"/>
      <c r="SAR103" s="27"/>
      <c r="SAS103" s="27"/>
      <c r="SAT103" s="27"/>
      <c r="SAU103" s="27"/>
      <c r="SAV103" s="27"/>
      <c r="SAW103" s="27"/>
      <c r="SAX103" s="27"/>
      <c r="SAY103" s="27"/>
      <c r="SAZ103" s="27"/>
      <c r="SBA103" s="27"/>
      <c r="SBB103" s="27"/>
      <c r="SBC103" s="27"/>
      <c r="SBD103" s="27"/>
      <c r="SBE103" s="27"/>
      <c r="SBF103" s="27"/>
      <c r="SBG103" s="27"/>
      <c r="SBH103" s="27"/>
      <c r="SBI103" s="27"/>
      <c r="SBJ103" s="27"/>
      <c r="SBK103" s="27"/>
      <c r="SBL103" s="27"/>
      <c r="SBM103" s="27"/>
      <c r="SBN103" s="27"/>
      <c r="SBO103" s="27"/>
      <c r="SBP103" s="27"/>
      <c r="SBQ103" s="27"/>
      <c r="SBR103" s="27"/>
      <c r="SBS103" s="27"/>
      <c r="SBT103" s="27"/>
      <c r="SBU103" s="27"/>
      <c r="SBV103" s="27"/>
      <c r="SBW103" s="27"/>
      <c r="SBX103" s="27"/>
      <c r="SBY103" s="27"/>
      <c r="SBZ103" s="27"/>
      <c r="SCA103" s="27"/>
      <c r="SCB103" s="27"/>
      <c r="SCC103" s="27"/>
      <c r="SCD103" s="27"/>
      <c r="SCE103" s="27"/>
      <c r="SCF103" s="27"/>
      <c r="SCG103" s="27"/>
      <c r="SCH103" s="27"/>
      <c r="SCI103" s="27"/>
      <c r="SCJ103" s="27"/>
      <c r="SCK103" s="27"/>
      <c r="SCL103" s="27"/>
      <c r="SCM103" s="27"/>
      <c r="SCN103" s="27"/>
      <c r="SCO103" s="27"/>
      <c r="SCP103" s="27"/>
      <c r="SCQ103" s="27"/>
      <c r="SCR103" s="27"/>
      <c r="SCS103" s="27"/>
      <c r="SCT103" s="27"/>
      <c r="SCU103" s="27"/>
      <c r="SCV103" s="27"/>
      <c r="SCW103" s="27"/>
      <c r="SCX103" s="27"/>
      <c r="SCY103" s="27"/>
      <c r="SCZ103" s="27"/>
      <c r="SDA103" s="27"/>
      <c r="SDB103" s="27"/>
      <c r="SDC103" s="27"/>
      <c r="SDD103" s="27"/>
      <c r="SDE103" s="27"/>
      <c r="SDF103" s="27"/>
      <c r="SDG103" s="27"/>
      <c r="SDH103" s="27"/>
      <c r="SDI103" s="27"/>
      <c r="SDJ103" s="27"/>
      <c r="SDK103" s="27"/>
      <c r="SDL103" s="27"/>
      <c r="SDM103" s="27"/>
      <c r="SDN103" s="27"/>
      <c r="SDO103" s="27"/>
      <c r="SDP103" s="27"/>
      <c r="SDQ103" s="27"/>
      <c r="SDR103" s="27"/>
      <c r="SDS103" s="27"/>
      <c r="SDT103" s="27"/>
      <c r="SDU103" s="27"/>
      <c r="SDV103" s="27"/>
      <c r="SDW103" s="27"/>
      <c r="SDX103" s="27"/>
      <c r="SDY103" s="27"/>
      <c r="SDZ103" s="27"/>
      <c r="SEA103" s="27"/>
      <c r="SEB103" s="27"/>
      <c r="SEC103" s="27"/>
      <c r="SED103" s="27"/>
      <c r="SEE103" s="27"/>
      <c r="SEF103" s="27"/>
      <c r="SEG103" s="27"/>
      <c r="SEH103" s="27"/>
      <c r="SEI103" s="27"/>
      <c r="SEJ103" s="27"/>
      <c r="SEK103" s="27"/>
      <c r="SEL103" s="27"/>
      <c r="SEM103" s="27"/>
      <c r="SEN103" s="27"/>
      <c r="SEO103" s="27"/>
      <c r="SEP103" s="27"/>
      <c r="SEQ103" s="27"/>
      <c r="SER103" s="27"/>
      <c r="SES103" s="27"/>
      <c r="SET103" s="27"/>
      <c r="SEU103" s="27"/>
      <c r="SEV103" s="27"/>
      <c r="SEW103" s="27"/>
      <c r="SEX103" s="27"/>
      <c r="SEY103" s="27"/>
      <c r="SEZ103" s="27"/>
      <c r="SFA103" s="27"/>
      <c r="SFB103" s="27"/>
      <c r="SFC103" s="27"/>
      <c r="SFD103" s="27"/>
      <c r="SFE103" s="27"/>
      <c r="SFF103" s="27"/>
      <c r="SFG103" s="27"/>
      <c r="SFH103" s="27"/>
      <c r="SFI103" s="27"/>
      <c r="SFJ103" s="27"/>
      <c r="SFK103" s="27"/>
      <c r="SFL103" s="27"/>
      <c r="SFM103" s="27"/>
      <c r="SFN103" s="27"/>
      <c r="SFO103" s="27"/>
      <c r="SFP103" s="27"/>
      <c r="SFQ103" s="27"/>
      <c r="SFR103" s="27"/>
      <c r="SFS103" s="27"/>
      <c r="SFT103" s="27"/>
      <c r="SFU103" s="27"/>
      <c r="SFV103" s="27"/>
      <c r="SFW103" s="27"/>
      <c r="SFX103" s="27"/>
      <c r="SFY103" s="27"/>
      <c r="SFZ103" s="27"/>
      <c r="SGA103" s="27"/>
      <c r="SGB103" s="27"/>
      <c r="SGC103" s="27"/>
      <c r="SGD103" s="27"/>
      <c r="SGE103" s="27"/>
      <c r="SGF103" s="27"/>
      <c r="SGG103" s="27"/>
      <c r="SGH103" s="27"/>
      <c r="SGI103" s="27"/>
      <c r="SGJ103" s="27"/>
      <c r="SGK103" s="27"/>
      <c r="SGL103" s="27"/>
      <c r="SGM103" s="27"/>
      <c r="SGN103" s="27"/>
      <c r="SGO103" s="27"/>
      <c r="SGP103" s="27"/>
      <c r="SGQ103" s="27"/>
      <c r="SGR103" s="27"/>
      <c r="SGS103" s="27"/>
      <c r="SGT103" s="27"/>
      <c r="SGU103" s="27"/>
      <c r="SGV103" s="27"/>
      <c r="SGW103" s="27"/>
      <c r="SGX103" s="27"/>
      <c r="SGY103" s="27"/>
      <c r="SGZ103" s="27"/>
      <c r="SHA103" s="27"/>
      <c r="SHB103" s="27"/>
      <c r="SHC103" s="27"/>
      <c r="SHD103" s="27"/>
      <c r="SHE103" s="27"/>
      <c r="SHF103" s="27"/>
      <c r="SHG103" s="27"/>
      <c r="SHH103" s="27"/>
      <c r="SHI103" s="27"/>
      <c r="SHJ103" s="27"/>
      <c r="SHK103" s="27"/>
      <c r="SHL103" s="27"/>
      <c r="SHM103" s="27"/>
      <c r="SHN103" s="27"/>
      <c r="SHO103" s="27"/>
      <c r="SHP103" s="27"/>
      <c r="SHQ103" s="27"/>
      <c r="SHR103" s="27"/>
      <c r="SHS103" s="27"/>
      <c r="SHT103" s="27"/>
      <c r="SHU103" s="27"/>
      <c r="SHV103" s="27"/>
      <c r="SHW103" s="27"/>
      <c r="SHX103" s="27"/>
      <c r="SHY103" s="27"/>
      <c r="SHZ103" s="27"/>
      <c r="SIA103" s="27"/>
      <c r="SIB103" s="27"/>
      <c r="SIC103" s="27"/>
      <c r="SID103" s="27"/>
      <c r="SIE103" s="27"/>
      <c r="SIF103" s="27"/>
      <c r="SIG103" s="27"/>
      <c r="SIH103" s="27"/>
      <c r="SII103" s="27"/>
      <c r="SIJ103" s="27"/>
      <c r="SIK103" s="27"/>
      <c r="SIL103" s="27"/>
      <c r="SIM103" s="27"/>
      <c r="SIN103" s="27"/>
      <c r="SIO103" s="27"/>
      <c r="SIP103" s="27"/>
      <c r="SIQ103" s="27"/>
      <c r="SIR103" s="27"/>
      <c r="SIS103" s="27"/>
      <c r="SIT103" s="27"/>
      <c r="SIU103" s="27"/>
      <c r="SIV103" s="27"/>
      <c r="SIW103" s="27"/>
      <c r="SIX103" s="27"/>
      <c r="SIY103" s="27"/>
      <c r="SIZ103" s="27"/>
      <c r="SJA103" s="27"/>
      <c r="SJB103" s="27"/>
      <c r="SJC103" s="27"/>
      <c r="SJD103" s="27"/>
      <c r="SJE103" s="27"/>
      <c r="SJF103" s="27"/>
      <c r="SJG103" s="27"/>
      <c r="SJH103" s="27"/>
      <c r="SJI103" s="27"/>
      <c r="SJJ103" s="27"/>
      <c r="SJK103" s="27"/>
      <c r="SJL103" s="27"/>
      <c r="SJM103" s="27"/>
      <c r="SJN103" s="27"/>
      <c r="SJO103" s="27"/>
      <c r="SJP103" s="27"/>
      <c r="SJQ103" s="27"/>
      <c r="SJR103" s="27"/>
      <c r="SJS103" s="27"/>
      <c r="SJT103" s="27"/>
      <c r="SJU103" s="27"/>
      <c r="SJV103" s="27"/>
      <c r="SJW103" s="27"/>
      <c r="SJX103" s="27"/>
      <c r="SJY103" s="27"/>
      <c r="SJZ103" s="27"/>
      <c r="SKA103" s="27"/>
      <c r="SKB103" s="27"/>
      <c r="SKC103" s="27"/>
      <c r="SKD103" s="27"/>
      <c r="SKE103" s="27"/>
      <c r="SKF103" s="27"/>
      <c r="SKG103" s="27"/>
      <c r="SKH103" s="27"/>
      <c r="SKI103" s="27"/>
      <c r="SKJ103" s="27"/>
      <c r="SKK103" s="27"/>
      <c r="SKL103" s="27"/>
      <c r="SKM103" s="27"/>
      <c r="SKN103" s="27"/>
      <c r="SKO103" s="27"/>
      <c r="SKP103" s="27"/>
      <c r="SKQ103" s="27"/>
      <c r="SKR103" s="27"/>
      <c r="SKS103" s="27"/>
      <c r="SKT103" s="27"/>
      <c r="SKU103" s="27"/>
      <c r="SKV103" s="27"/>
      <c r="SKW103" s="27"/>
      <c r="SKX103" s="27"/>
      <c r="SKY103" s="27"/>
      <c r="SKZ103" s="27"/>
      <c r="SLA103" s="27"/>
      <c r="SLB103" s="27"/>
      <c r="SLC103" s="27"/>
      <c r="SLD103" s="27"/>
      <c r="SLE103" s="27"/>
      <c r="SLF103" s="27"/>
      <c r="SLG103" s="27"/>
      <c r="SLH103" s="27"/>
      <c r="SLI103" s="27"/>
      <c r="SLJ103" s="27"/>
      <c r="SLK103" s="27"/>
      <c r="SLL103" s="27"/>
      <c r="SLM103" s="27"/>
      <c r="SLN103" s="27"/>
      <c r="SLO103" s="27"/>
      <c r="SLP103" s="27"/>
      <c r="SLQ103" s="27"/>
      <c r="SLR103" s="27"/>
      <c r="SLS103" s="27"/>
      <c r="SLT103" s="27"/>
      <c r="SLU103" s="27"/>
      <c r="SLV103" s="27"/>
      <c r="SLW103" s="27"/>
      <c r="SLX103" s="27"/>
      <c r="SLY103" s="27"/>
      <c r="SLZ103" s="27"/>
      <c r="SMA103" s="27"/>
      <c r="SMB103" s="27"/>
      <c r="SMC103" s="27"/>
      <c r="SMD103" s="27"/>
      <c r="SME103" s="27"/>
      <c r="SMF103" s="27"/>
      <c r="SMG103" s="27"/>
      <c r="SMH103" s="27"/>
      <c r="SMI103" s="27"/>
      <c r="SMJ103" s="27"/>
      <c r="SMK103" s="27"/>
      <c r="SML103" s="27"/>
      <c r="SMM103" s="27"/>
      <c r="SMN103" s="27"/>
      <c r="SMO103" s="27"/>
      <c r="SMP103" s="27"/>
      <c r="SMQ103" s="27"/>
      <c r="SMR103" s="27"/>
      <c r="SMS103" s="27"/>
      <c r="SMT103" s="27"/>
      <c r="SMU103" s="27"/>
      <c r="SMV103" s="27"/>
      <c r="SMW103" s="27"/>
      <c r="SMX103" s="27"/>
      <c r="SMY103" s="27"/>
      <c r="SMZ103" s="27"/>
      <c r="SNA103" s="27"/>
      <c r="SNB103" s="27"/>
      <c r="SNC103" s="27"/>
      <c r="SND103" s="27"/>
      <c r="SNE103" s="27"/>
      <c r="SNF103" s="27"/>
      <c r="SNG103" s="27"/>
      <c r="SNH103" s="27"/>
      <c r="SNI103" s="27"/>
      <c r="SNJ103" s="27"/>
      <c r="SNK103" s="27"/>
      <c r="SNL103" s="27"/>
      <c r="SNM103" s="27"/>
      <c r="SNN103" s="27"/>
      <c r="SNO103" s="27"/>
      <c r="SNP103" s="27"/>
      <c r="SNQ103" s="27"/>
      <c r="SNR103" s="27"/>
      <c r="SNS103" s="27"/>
      <c r="SNT103" s="27"/>
      <c r="SNU103" s="27"/>
      <c r="SNV103" s="27"/>
      <c r="SNW103" s="27"/>
      <c r="SNX103" s="27"/>
      <c r="SNY103" s="27"/>
      <c r="SNZ103" s="27"/>
      <c r="SOA103" s="27"/>
      <c r="SOB103" s="27"/>
      <c r="SOC103" s="27"/>
      <c r="SOD103" s="27"/>
      <c r="SOE103" s="27"/>
      <c r="SOF103" s="27"/>
      <c r="SOG103" s="27"/>
      <c r="SOH103" s="27"/>
      <c r="SOI103" s="27"/>
      <c r="SOJ103" s="27"/>
      <c r="SOK103" s="27"/>
      <c r="SOL103" s="27"/>
      <c r="SOM103" s="27"/>
      <c r="SON103" s="27"/>
      <c r="SOO103" s="27"/>
      <c r="SOP103" s="27"/>
      <c r="SOQ103" s="27"/>
      <c r="SOR103" s="27"/>
      <c r="SOS103" s="27"/>
      <c r="SOT103" s="27"/>
      <c r="SOU103" s="27"/>
      <c r="SOV103" s="27"/>
      <c r="SOW103" s="27"/>
      <c r="SOX103" s="27"/>
      <c r="SOY103" s="27"/>
      <c r="SOZ103" s="27"/>
      <c r="SPA103" s="27"/>
      <c r="SPB103" s="27"/>
      <c r="SPC103" s="27"/>
      <c r="SPD103" s="27"/>
      <c r="SPE103" s="27"/>
      <c r="SPF103" s="27"/>
      <c r="SPG103" s="27"/>
      <c r="SPH103" s="27"/>
      <c r="SPI103" s="27"/>
      <c r="SPJ103" s="27"/>
      <c r="SPK103" s="27"/>
      <c r="SPL103" s="27"/>
      <c r="SPM103" s="27"/>
      <c r="SPN103" s="27"/>
      <c r="SPO103" s="27"/>
      <c r="SPP103" s="27"/>
      <c r="SPQ103" s="27"/>
      <c r="SPR103" s="27"/>
      <c r="SPS103" s="27"/>
      <c r="SPT103" s="27"/>
      <c r="SPU103" s="27"/>
      <c r="SPV103" s="27"/>
      <c r="SPW103" s="27"/>
      <c r="SPX103" s="27"/>
      <c r="SPY103" s="27"/>
      <c r="SPZ103" s="27"/>
      <c r="SQA103" s="27"/>
      <c r="SQB103" s="27"/>
      <c r="SQC103" s="27"/>
      <c r="SQD103" s="27"/>
      <c r="SQE103" s="27"/>
      <c r="SQF103" s="27"/>
      <c r="SQG103" s="27"/>
      <c r="SQH103" s="27"/>
      <c r="SQI103" s="27"/>
      <c r="SQJ103" s="27"/>
      <c r="SQK103" s="27"/>
      <c r="SQL103" s="27"/>
      <c r="SQM103" s="27"/>
      <c r="SQN103" s="27"/>
      <c r="SQO103" s="27"/>
      <c r="SQP103" s="27"/>
      <c r="SQQ103" s="27"/>
      <c r="SQR103" s="27"/>
      <c r="SQS103" s="27"/>
      <c r="SQT103" s="27"/>
      <c r="SQU103" s="27"/>
      <c r="SQV103" s="27"/>
      <c r="SQW103" s="27"/>
      <c r="SQX103" s="27"/>
      <c r="SQY103" s="27"/>
      <c r="SQZ103" s="27"/>
      <c r="SRA103" s="27"/>
      <c r="SRB103" s="27"/>
      <c r="SRC103" s="27"/>
      <c r="SRD103" s="27"/>
      <c r="SRE103" s="27"/>
      <c r="SRF103" s="27"/>
      <c r="SRG103" s="27"/>
      <c r="SRH103" s="27"/>
      <c r="SRI103" s="27"/>
      <c r="SRJ103" s="27"/>
      <c r="SRK103" s="27"/>
      <c r="SRL103" s="27"/>
      <c r="SRM103" s="27"/>
      <c r="SRN103" s="27"/>
      <c r="SRO103" s="27"/>
      <c r="SRP103" s="27"/>
      <c r="SRQ103" s="27"/>
      <c r="SRR103" s="27"/>
      <c r="SRS103" s="27"/>
      <c r="SRT103" s="27"/>
      <c r="SRU103" s="27"/>
      <c r="SRV103" s="27"/>
      <c r="SRW103" s="27"/>
      <c r="SRX103" s="27"/>
      <c r="SRY103" s="27"/>
      <c r="SRZ103" s="27"/>
      <c r="SSA103" s="27"/>
      <c r="SSB103" s="27"/>
      <c r="SSC103" s="27"/>
      <c r="SSD103" s="27"/>
      <c r="SSE103" s="27"/>
      <c r="SSF103" s="27"/>
      <c r="SSG103" s="27"/>
      <c r="SSH103" s="27"/>
      <c r="SSI103" s="27"/>
      <c r="SSJ103" s="27"/>
      <c r="SSK103" s="27"/>
      <c r="SSL103" s="27"/>
      <c r="SSM103" s="27"/>
      <c r="SSN103" s="27"/>
      <c r="SSO103" s="27"/>
      <c r="SSP103" s="27"/>
      <c r="SSQ103" s="27"/>
      <c r="SSR103" s="27"/>
      <c r="SSS103" s="27"/>
      <c r="SST103" s="27"/>
      <c r="SSU103" s="27"/>
      <c r="SSV103" s="27"/>
      <c r="SSW103" s="27"/>
      <c r="SSX103" s="27"/>
      <c r="SSY103" s="27"/>
      <c r="SSZ103" s="27"/>
      <c r="STA103" s="27"/>
      <c r="STB103" s="27"/>
      <c r="STC103" s="27"/>
      <c r="STD103" s="27"/>
      <c r="STE103" s="27"/>
      <c r="STF103" s="27"/>
      <c r="STG103" s="27"/>
      <c r="STH103" s="27"/>
      <c r="STI103" s="27"/>
      <c r="STJ103" s="27"/>
      <c r="STK103" s="27"/>
      <c r="STL103" s="27"/>
      <c r="STM103" s="27"/>
      <c r="STN103" s="27"/>
      <c r="STO103" s="27"/>
      <c r="STP103" s="27"/>
      <c r="STQ103" s="27"/>
      <c r="STR103" s="27"/>
      <c r="STS103" s="27"/>
      <c r="STT103" s="27"/>
      <c r="STU103" s="27"/>
      <c r="STV103" s="27"/>
      <c r="STW103" s="27"/>
      <c r="STX103" s="27"/>
      <c r="STY103" s="27"/>
      <c r="STZ103" s="27"/>
      <c r="SUA103" s="27"/>
      <c r="SUB103" s="27"/>
      <c r="SUC103" s="27"/>
      <c r="SUD103" s="27"/>
      <c r="SUE103" s="27"/>
      <c r="SUF103" s="27"/>
      <c r="SUG103" s="27"/>
      <c r="SUH103" s="27"/>
      <c r="SUI103" s="27"/>
      <c r="SUJ103" s="27"/>
      <c r="SUK103" s="27"/>
      <c r="SUL103" s="27"/>
      <c r="SUM103" s="27"/>
      <c r="SUN103" s="27"/>
      <c r="SUO103" s="27"/>
      <c r="SUP103" s="27"/>
      <c r="SUQ103" s="27"/>
      <c r="SUR103" s="27"/>
      <c r="SUS103" s="27"/>
      <c r="SUT103" s="27"/>
      <c r="SUU103" s="27"/>
      <c r="SUV103" s="27"/>
      <c r="SUW103" s="27"/>
      <c r="SUX103" s="27"/>
      <c r="SUY103" s="27"/>
      <c r="SUZ103" s="27"/>
      <c r="SVA103" s="27"/>
      <c r="SVB103" s="27"/>
      <c r="SVC103" s="27"/>
      <c r="SVD103" s="27"/>
      <c r="SVE103" s="27"/>
      <c r="SVF103" s="27"/>
      <c r="SVG103" s="27"/>
      <c r="SVH103" s="27"/>
      <c r="SVI103" s="27"/>
      <c r="SVJ103" s="27"/>
      <c r="SVK103" s="27"/>
      <c r="SVL103" s="27"/>
      <c r="SVM103" s="27"/>
      <c r="SVN103" s="27"/>
      <c r="SVO103" s="27"/>
      <c r="SVP103" s="27"/>
      <c r="SVQ103" s="27"/>
      <c r="SVR103" s="27"/>
      <c r="SVS103" s="27"/>
      <c r="SVT103" s="27"/>
      <c r="SVU103" s="27"/>
      <c r="SVV103" s="27"/>
      <c r="SVW103" s="27"/>
      <c r="SVX103" s="27"/>
      <c r="SVY103" s="27"/>
      <c r="SVZ103" s="27"/>
      <c r="SWA103" s="27"/>
      <c r="SWB103" s="27"/>
      <c r="SWC103" s="27"/>
      <c r="SWD103" s="27"/>
      <c r="SWE103" s="27"/>
      <c r="SWF103" s="27"/>
      <c r="SWG103" s="27"/>
      <c r="SWH103" s="27"/>
      <c r="SWI103" s="27"/>
      <c r="SWJ103" s="27"/>
      <c r="SWK103" s="27"/>
      <c r="SWL103" s="27"/>
      <c r="SWM103" s="27"/>
      <c r="SWN103" s="27"/>
      <c r="SWO103" s="27"/>
      <c r="SWP103" s="27"/>
      <c r="SWQ103" s="27"/>
      <c r="SWR103" s="27"/>
      <c r="SWS103" s="27"/>
      <c r="SWT103" s="27"/>
      <c r="SWU103" s="27"/>
      <c r="SWV103" s="27"/>
      <c r="SWW103" s="27"/>
      <c r="SWX103" s="27"/>
      <c r="SWY103" s="27"/>
      <c r="SWZ103" s="27"/>
      <c r="SXA103" s="27"/>
      <c r="SXB103" s="27"/>
      <c r="SXC103" s="27"/>
      <c r="SXD103" s="27"/>
      <c r="SXE103" s="27"/>
      <c r="SXF103" s="27"/>
      <c r="SXG103" s="27"/>
      <c r="SXH103" s="27"/>
      <c r="SXI103" s="27"/>
      <c r="SXJ103" s="27"/>
      <c r="SXK103" s="27"/>
      <c r="SXL103" s="27"/>
      <c r="SXM103" s="27"/>
      <c r="SXN103" s="27"/>
      <c r="SXO103" s="27"/>
      <c r="SXP103" s="27"/>
      <c r="SXQ103" s="27"/>
      <c r="SXR103" s="27"/>
      <c r="SXS103" s="27"/>
      <c r="SXT103" s="27"/>
      <c r="SXU103" s="27"/>
      <c r="SXV103" s="27"/>
      <c r="SXW103" s="27"/>
      <c r="SXX103" s="27"/>
      <c r="SXY103" s="27"/>
      <c r="SXZ103" s="27"/>
      <c r="SYA103" s="27"/>
      <c r="SYB103" s="27"/>
      <c r="SYC103" s="27"/>
      <c r="SYD103" s="27"/>
      <c r="SYE103" s="27"/>
      <c r="SYF103" s="27"/>
      <c r="SYG103" s="27"/>
      <c r="SYH103" s="27"/>
      <c r="SYI103" s="27"/>
      <c r="SYJ103" s="27"/>
      <c r="SYK103" s="27"/>
      <c r="SYL103" s="27"/>
      <c r="SYM103" s="27"/>
      <c r="SYN103" s="27"/>
      <c r="SYO103" s="27"/>
      <c r="SYP103" s="27"/>
      <c r="SYQ103" s="27"/>
      <c r="SYR103" s="27"/>
      <c r="SYS103" s="27"/>
      <c r="SYT103" s="27"/>
      <c r="SYU103" s="27"/>
      <c r="SYV103" s="27"/>
      <c r="SYW103" s="27"/>
      <c r="SYX103" s="27"/>
      <c r="SYY103" s="27"/>
      <c r="SYZ103" s="27"/>
      <c r="SZA103" s="27"/>
      <c r="SZB103" s="27"/>
      <c r="SZC103" s="27"/>
      <c r="SZD103" s="27"/>
      <c r="SZE103" s="27"/>
      <c r="SZF103" s="27"/>
      <c r="SZG103" s="27"/>
      <c r="SZH103" s="27"/>
      <c r="SZI103" s="27"/>
      <c r="SZJ103" s="27"/>
      <c r="SZK103" s="27"/>
      <c r="SZL103" s="27"/>
      <c r="SZM103" s="27"/>
      <c r="SZN103" s="27"/>
      <c r="SZO103" s="27"/>
      <c r="SZP103" s="27"/>
      <c r="SZQ103" s="27"/>
      <c r="SZR103" s="27"/>
      <c r="SZS103" s="27"/>
      <c r="SZT103" s="27"/>
      <c r="SZU103" s="27"/>
      <c r="SZV103" s="27"/>
      <c r="SZW103" s="27"/>
      <c r="SZX103" s="27"/>
      <c r="SZY103" s="27"/>
      <c r="SZZ103" s="27"/>
      <c r="TAA103" s="27"/>
      <c r="TAB103" s="27"/>
      <c r="TAC103" s="27"/>
      <c r="TAD103" s="27"/>
      <c r="TAE103" s="27"/>
      <c r="TAF103" s="27"/>
      <c r="TAG103" s="27"/>
      <c r="TAH103" s="27"/>
      <c r="TAI103" s="27"/>
      <c r="TAJ103" s="27"/>
      <c r="TAK103" s="27"/>
      <c r="TAL103" s="27"/>
      <c r="TAM103" s="27"/>
      <c r="TAN103" s="27"/>
      <c r="TAO103" s="27"/>
      <c r="TAP103" s="27"/>
      <c r="TAQ103" s="27"/>
      <c r="TAR103" s="27"/>
      <c r="TAS103" s="27"/>
      <c r="TAT103" s="27"/>
      <c r="TAU103" s="27"/>
      <c r="TAV103" s="27"/>
      <c r="TAW103" s="27"/>
      <c r="TAX103" s="27"/>
      <c r="TAY103" s="27"/>
      <c r="TAZ103" s="27"/>
      <c r="TBA103" s="27"/>
      <c r="TBB103" s="27"/>
      <c r="TBC103" s="27"/>
      <c r="TBD103" s="27"/>
      <c r="TBE103" s="27"/>
      <c r="TBF103" s="27"/>
      <c r="TBG103" s="27"/>
      <c r="TBH103" s="27"/>
      <c r="TBI103" s="27"/>
      <c r="TBJ103" s="27"/>
      <c r="TBK103" s="27"/>
      <c r="TBL103" s="27"/>
      <c r="TBM103" s="27"/>
      <c r="TBN103" s="27"/>
      <c r="TBO103" s="27"/>
      <c r="TBP103" s="27"/>
      <c r="TBQ103" s="27"/>
      <c r="TBR103" s="27"/>
      <c r="TBS103" s="27"/>
      <c r="TBT103" s="27"/>
      <c r="TBU103" s="27"/>
      <c r="TBV103" s="27"/>
      <c r="TBW103" s="27"/>
      <c r="TBX103" s="27"/>
      <c r="TBY103" s="27"/>
      <c r="TBZ103" s="27"/>
      <c r="TCA103" s="27"/>
      <c r="TCB103" s="27"/>
      <c r="TCC103" s="27"/>
      <c r="TCD103" s="27"/>
      <c r="TCE103" s="27"/>
      <c r="TCF103" s="27"/>
      <c r="TCG103" s="27"/>
      <c r="TCH103" s="27"/>
      <c r="TCI103" s="27"/>
      <c r="TCJ103" s="27"/>
      <c r="TCK103" s="27"/>
      <c r="TCL103" s="27"/>
      <c r="TCM103" s="27"/>
      <c r="TCN103" s="27"/>
      <c r="TCO103" s="27"/>
      <c r="TCP103" s="27"/>
      <c r="TCQ103" s="27"/>
      <c r="TCR103" s="27"/>
      <c r="TCS103" s="27"/>
      <c r="TCT103" s="27"/>
      <c r="TCU103" s="27"/>
      <c r="TCV103" s="27"/>
      <c r="TCW103" s="27"/>
      <c r="TCX103" s="27"/>
      <c r="TCY103" s="27"/>
      <c r="TCZ103" s="27"/>
      <c r="TDA103" s="27"/>
      <c r="TDB103" s="27"/>
      <c r="TDC103" s="27"/>
      <c r="TDD103" s="27"/>
      <c r="TDE103" s="27"/>
      <c r="TDF103" s="27"/>
      <c r="TDG103" s="27"/>
      <c r="TDH103" s="27"/>
      <c r="TDI103" s="27"/>
      <c r="TDJ103" s="27"/>
      <c r="TDK103" s="27"/>
      <c r="TDL103" s="27"/>
      <c r="TDM103" s="27"/>
      <c r="TDN103" s="27"/>
      <c r="TDO103" s="27"/>
      <c r="TDP103" s="27"/>
      <c r="TDQ103" s="27"/>
      <c r="TDR103" s="27"/>
      <c r="TDS103" s="27"/>
      <c r="TDT103" s="27"/>
      <c r="TDU103" s="27"/>
      <c r="TDV103" s="27"/>
      <c r="TDW103" s="27"/>
      <c r="TDX103" s="27"/>
      <c r="TDY103" s="27"/>
      <c r="TDZ103" s="27"/>
      <c r="TEA103" s="27"/>
      <c r="TEB103" s="27"/>
      <c r="TEC103" s="27"/>
      <c r="TED103" s="27"/>
      <c r="TEE103" s="27"/>
      <c r="TEF103" s="27"/>
      <c r="TEG103" s="27"/>
      <c r="TEH103" s="27"/>
      <c r="TEI103" s="27"/>
      <c r="TEJ103" s="27"/>
      <c r="TEK103" s="27"/>
      <c r="TEL103" s="27"/>
      <c r="TEM103" s="27"/>
      <c r="TEN103" s="27"/>
      <c r="TEO103" s="27"/>
      <c r="TEP103" s="27"/>
      <c r="TEQ103" s="27"/>
      <c r="TER103" s="27"/>
      <c r="TES103" s="27"/>
      <c r="TET103" s="27"/>
      <c r="TEU103" s="27"/>
      <c r="TEV103" s="27"/>
      <c r="TEW103" s="27"/>
      <c r="TEX103" s="27"/>
      <c r="TEY103" s="27"/>
      <c r="TEZ103" s="27"/>
      <c r="TFA103" s="27"/>
      <c r="TFB103" s="27"/>
      <c r="TFC103" s="27"/>
      <c r="TFD103" s="27"/>
      <c r="TFE103" s="27"/>
      <c r="TFF103" s="27"/>
      <c r="TFG103" s="27"/>
      <c r="TFH103" s="27"/>
      <c r="TFI103" s="27"/>
      <c r="TFJ103" s="27"/>
      <c r="TFK103" s="27"/>
      <c r="TFL103" s="27"/>
      <c r="TFM103" s="27"/>
      <c r="TFN103" s="27"/>
      <c r="TFO103" s="27"/>
      <c r="TFP103" s="27"/>
      <c r="TFQ103" s="27"/>
      <c r="TFR103" s="27"/>
      <c r="TFS103" s="27"/>
      <c r="TFT103" s="27"/>
      <c r="TFU103" s="27"/>
      <c r="TFV103" s="27"/>
      <c r="TFW103" s="27"/>
      <c r="TFX103" s="27"/>
      <c r="TFY103" s="27"/>
      <c r="TFZ103" s="27"/>
      <c r="TGA103" s="27"/>
      <c r="TGB103" s="27"/>
      <c r="TGC103" s="27"/>
      <c r="TGD103" s="27"/>
      <c r="TGE103" s="27"/>
      <c r="TGF103" s="27"/>
      <c r="TGG103" s="27"/>
      <c r="TGH103" s="27"/>
      <c r="TGI103" s="27"/>
      <c r="TGJ103" s="27"/>
      <c r="TGK103" s="27"/>
      <c r="TGL103" s="27"/>
      <c r="TGM103" s="27"/>
      <c r="TGN103" s="27"/>
      <c r="TGO103" s="27"/>
      <c r="TGP103" s="27"/>
      <c r="TGQ103" s="27"/>
      <c r="TGR103" s="27"/>
      <c r="TGS103" s="27"/>
      <c r="TGT103" s="27"/>
      <c r="TGU103" s="27"/>
      <c r="TGV103" s="27"/>
      <c r="TGW103" s="27"/>
      <c r="TGX103" s="27"/>
      <c r="TGY103" s="27"/>
      <c r="TGZ103" s="27"/>
      <c r="THA103" s="27"/>
      <c r="THB103" s="27"/>
      <c r="THC103" s="27"/>
      <c r="THD103" s="27"/>
      <c r="THE103" s="27"/>
      <c r="THF103" s="27"/>
      <c r="THG103" s="27"/>
      <c r="THH103" s="27"/>
      <c r="THI103" s="27"/>
      <c r="THJ103" s="27"/>
      <c r="THK103" s="27"/>
      <c r="THL103" s="27"/>
      <c r="THM103" s="27"/>
      <c r="THN103" s="27"/>
      <c r="THO103" s="27"/>
      <c r="THP103" s="27"/>
      <c r="THQ103" s="27"/>
      <c r="THR103" s="27"/>
      <c r="THS103" s="27"/>
      <c r="THT103" s="27"/>
      <c r="THU103" s="27"/>
      <c r="THV103" s="27"/>
      <c r="THW103" s="27"/>
      <c r="THX103" s="27"/>
      <c r="THY103" s="27"/>
      <c r="THZ103" s="27"/>
      <c r="TIA103" s="27"/>
      <c r="TIB103" s="27"/>
      <c r="TIC103" s="27"/>
      <c r="TID103" s="27"/>
      <c r="TIE103" s="27"/>
      <c r="TIF103" s="27"/>
      <c r="TIG103" s="27"/>
      <c r="TIH103" s="27"/>
      <c r="TII103" s="27"/>
      <c r="TIJ103" s="27"/>
      <c r="TIK103" s="27"/>
      <c r="TIL103" s="27"/>
      <c r="TIM103" s="27"/>
      <c r="TIN103" s="27"/>
      <c r="TIO103" s="27"/>
      <c r="TIP103" s="27"/>
      <c r="TIQ103" s="27"/>
      <c r="TIR103" s="27"/>
      <c r="TIS103" s="27"/>
      <c r="TIT103" s="27"/>
      <c r="TIU103" s="27"/>
      <c r="TIV103" s="27"/>
      <c r="TIW103" s="27"/>
      <c r="TIX103" s="27"/>
      <c r="TIY103" s="27"/>
      <c r="TIZ103" s="27"/>
      <c r="TJA103" s="27"/>
      <c r="TJB103" s="27"/>
      <c r="TJC103" s="27"/>
      <c r="TJD103" s="27"/>
      <c r="TJE103" s="27"/>
      <c r="TJF103" s="27"/>
      <c r="TJG103" s="27"/>
      <c r="TJH103" s="27"/>
      <c r="TJI103" s="27"/>
      <c r="TJJ103" s="27"/>
      <c r="TJK103" s="27"/>
      <c r="TJL103" s="27"/>
      <c r="TJM103" s="27"/>
      <c r="TJN103" s="27"/>
      <c r="TJO103" s="27"/>
      <c r="TJP103" s="27"/>
      <c r="TJQ103" s="27"/>
      <c r="TJR103" s="27"/>
      <c r="TJS103" s="27"/>
      <c r="TJT103" s="27"/>
      <c r="TJU103" s="27"/>
      <c r="TJV103" s="27"/>
      <c r="TJW103" s="27"/>
      <c r="TJX103" s="27"/>
      <c r="TJY103" s="27"/>
      <c r="TJZ103" s="27"/>
      <c r="TKA103" s="27"/>
      <c r="TKB103" s="27"/>
      <c r="TKC103" s="27"/>
      <c r="TKD103" s="27"/>
      <c r="TKE103" s="27"/>
      <c r="TKF103" s="27"/>
      <c r="TKG103" s="27"/>
      <c r="TKH103" s="27"/>
      <c r="TKI103" s="27"/>
      <c r="TKJ103" s="27"/>
      <c r="TKK103" s="27"/>
      <c r="TKL103" s="27"/>
      <c r="TKM103" s="27"/>
      <c r="TKN103" s="27"/>
      <c r="TKO103" s="27"/>
      <c r="TKP103" s="27"/>
      <c r="TKQ103" s="27"/>
      <c r="TKR103" s="27"/>
      <c r="TKS103" s="27"/>
      <c r="TKT103" s="27"/>
      <c r="TKU103" s="27"/>
      <c r="TKV103" s="27"/>
      <c r="TKW103" s="27"/>
      <c r="TKX103" s="27"/>
      <c r="TKY103" s="27"/>
      <c r="TKZ103" s="27"/>
      <c r="TLA103" s="27"/>
      <c r="TLB103" s="27"/>
      <c r="TLC103" s="27"/>
      <c r="TLD103" s="27"/>
      <c r="TLE103" s="27"/>
      <c r="TLF103" s="27"/>
      <c r="TLG103" s="27"/>
      <c r="TLH103" s="27"/>
      <c r="TLI103" s="27"/>
      <c r="TLJ103" s="27"/>
      <c r="TLK103" s="27"/>
      <c r="TLL103" s="27"/>
      <c r="TLM103" s="27"/>
      <c r="TLN103" s="27"/>
      <c r="TLO103" s="27"/>
      <c r="TLP103" s="27"/>
      <c r="TLQ103" s="27"/>
      <c r="TLR103" s="27"/>
      <c r="TLS103" s="27"/>
      <c r="TLT103" s="27"/>
      <c r="TLU103" s="27"/>
      <c r="TLV103" s="27"/>
      <c r="TLW103" s="27"/>
      <c r="TLX103" s="27"/>
      <c r="TLY103" s="27"/>
      <c r="TLZ103" s="27"/>
      <c r="TMA103" s="27"/>
      <c r="TMB103" s="27"/>
      <c r="TMC103" s="27"/>
      <c r="TMD103" s="27"/>
      <c r="TME103" s="27"/>
      <c r="TMF103" s="27"/>
      <c r="TMG103" s="27"/>
      <c r="TMH103" s="27"/>
      <c r="TMI103" s="27"/>
      <c r="TMJ103" s="27"/>
      <c r="TMK103" s="27"/>
      <c r="TML103" s="27"/>
      <c r="TMM103" s="27"/>
      <c r="TMN103" s="27"/>
      <c r="TMO103" s="27"/>
      <c r="TMP103" s="27"/>
      <c r="TMQ103" s="27"/>
      <c r="TMR103" s="27"/>
      <c r="TMS103" s="27"/>
      <c r="TMT103" s="27"/>
      <c r="TMU103" s="27"/>
      <c r="TMV103" s="27"/>
      <c r="TMW103" s="27"/>
      <c r="TMX103" s="27"/>
      <c r="TMY103" s="27"/>
      <c r="TMZ103" s="27"/>
      <c r="TNA103" s="27"/>
      <c r="TNB103" s="27"/>
      <c r="TNC103" s="27"/>
      <c r="TND103" s="27"/>
      <c r="TNE103" s="27"/>
      <c r="TNF103" s="27"/>
      <c r="TNG103" s="27"/>
      <c r="TNH103" s="27"/>
      <c r="TNI103" s="27"/>
      <c r="TNJ103" s="27"/>
      <c r="TNK103" s="27"/>
      <c r="TNL103" s="27"/>
      <c r="TNM103" s="27"/>
      <c r="TNN103" s="27"/>
      <c r="TNO103" s="27"/>
      <c r="TNP103" s="27"/>
      <c r="TNQ103" s="27"/>
      <c r="TNR103" s="27"/>
      <c r="TNS103" s="27"/>
      <c r="TNT103" s="27"/>
      <c r="TNU103" s="27"/>
      <c r="TNV103" s="27"/>
      <c r="TNW103" s="27"/>
      <c r="TNX103" s="27"/>
      <c r="TNY103" s="27"/>
      <c r="TNZ103" s="27"/>
      <c r="TOA103" s="27"/>
      <c r="TOB103" s="27"/>
      <c r="TOC103" s="27"/>
      <c r="TOD103" s="27"/>
      <c r="TOE103" s="27"/>
      <c r="TOF103" s="27"/>
      <c r="TOG103" s="27"/>
      <c r="TOH103" s="27"/>
      <c r="TOI103" s="27"/>
      <c r="TOJ103" s="27"/>
      <c r="TOK103" s="27"/>
      <c r="TOL103" s="27"/>
      <c r="TOM103" s="27"/>
      <c r="TON103" s="27"/>
      <c r="TOO103" s="27"/>
      <c r="TOP103" s="27"/>
      <c r="TOQ103" s="27"/>
      <c r="TOR103" s="27"/>
      <c r="TOS103" s="27"/>
      <c r="TOT103" s="27"/>
      <c r="TOU103" s="27"/>
      <c r="TOV103" s="27"/>
      <c r="TOW103" s="27"/>
      <c r="TOX103" s="27"/>
      <c r="TOY103" s="27"/>
      <c r="TOZ103" s="27"/>
      <c r="TPA103" s="27"/>
      <c r="TPB103" s="27"/>
      <c r="TPC103" s="27"/>
      <c r="TPD103" s="27"/>
      <c r="TPE103" s="27"/>
      <c r="TPF103" s="27"/>
      <c r="TPG103" s="27"/>
      <c r="TPH103" s="27"/>
      <c r="TPI103" s="27"/>
      <c r="TPJ103" s="27"/>
      <c r="TPK103" s="27"/>
      <c r="TPL103" s="27"/>
      <c r="TPM103" s="27"/>
      <c r="TPN103" s="27"/>
      <c r="TPO103" s="27"/>
      <c r="TPP103" s="27"/>
      <c r="TPQ103" s="27"/>
      <c r="TPR103" s="27"/>
      <c r="TPS103" s="27"/>
      <c r="TPT103" s="27"/>
      <c r="TPU103" s="27"/>
      <c r="TPV103" s="27"/>
      <c r="TPW103" s="27"/>
      <c r="TPX103" s="27"/>
      <c r="TPY103" s="27"/>
      <c r="TPZ103" s="27"/>
      <c r="TQA103" s="27"/>
      <c r="TQB103" s="27"/>
      <c r="TQC103" s="27"/>
      <c r="TQD103" s="27"/>
      <c r="TQE103" s="27"/>
      <c r="TQF103" s="27"/>
      <c r="TQG103" s="27"/>
      <c r="TQH103" s="27"/>
      <c r="TQI103" s="27"/>
      <c r="TQJ103" s="27"/>
      <c r="TQK103" s="27"/>
      <c r="TQL103" s="27"/>
      <c r="TQM103" s="27"/>
      <c r="TQN103" s="27"/>
      <c r="TQO103" s="27"/>
      <c r="TQP103" s="27"/>
      <c r="TQQ103" s="27"/>
      <c r="TQR103" s="27"/>
      <c r="TQS103" s="27"/>
      <c r="TQT103" s="27"/>
      <c r="TQU103" s="27"/>
      <c r="TQV103" s="27"/>
      <c r="TQW103" s="27"/>
      <c r="TQX103" s="27"/>
      <c r="TQY103" s="27"/>
      <c r="TQZ103" s="27"/>
      <c r="TRA103" s="27"/>
      <c r="TRB103" s="27"/>
      <c r="TRC103" s="27"/>
      <c r="TRD103" s="27"/>
      <c r="TRE103" s="27"/>
      <c r="TRF103" s="27"/>
      <c r="TRG103" s="27"/>
      <c r="TRH103" s="27"/>
      <c r="TRI103" s="27"/>
      <c r="TRJ103" s="27"/>
      <c r="TRK103" s="27"/>
      <c r="TRL103" s="27"/>
      <c r="TRM103" s="27"/>
      <c r="TRN103" s="27"/>
      <c r="TRO103" s="27"/>
      <c r="TRP103" s="27"/>
      <c r="TRQ103" s="27"/>
      <c r="TRR103" s="27"/>
      <c r="TRS103" s="27"/>
      <c r="TRT103" s="27"/>
      <c r="TRU103" s="27"/>
      <c r="TRV103" s="27"/>
      <c r="TRW103" s="27"/>
      <c r="TRX103" s="27"/>
      <c r="TRY103" s="27"/>
      <c r="TRZ103" s="27"/>
      <c r="TSA103" s="27"/>
      <c r="TSB103" s="27"/>
      <c r="TSC103" s="27"/>
      <c r="TSD103" s="27"/>
      <c r="TSE103" s="27"/>
      <c r="TSF103" s="27"/>
      <c r="TSG103" s="27"/>
      <c r="TSH103" s="27"/>
      <c r="TSI103" s="27"/>
      <c r="TSJ103" s="27"/>
      <c r="TSK103" s="27"/>
      <c r="TSL103" s="27"/>
      <c r="TSM103" s="27"/>
      <c r="TSN103" s="27"/>
      <c r="TSO103" s="27"/>
      <c r="TSP103" s="27"/>
      <c r="TSQ103" s="27"/>
      <c r="TSR103" s="27"/>
      <c r="TSS103" s="27"/>
      <c r="TST103" s="27"/>
      <c r="TSU103" s="27"/>
      <c r="TSV103" s="27"/>
      <c r="TSW103" s="27"/>
      <c r="TSX103" s="27"/>
      <c r="TSY103" s="27"/>
      <c r="TSZ103" s="27"/>
      <c r="TTA103" s="27"/>
      <c r="TTB103" s="27"/>
      <c r="TTC103" s="27"/>
      <c r="TTD103" s="27"/>
      <c r="TTE103" s="27"/>
      <c r="TTF103" s="27"/>
      <c r="TTG103" s="27"/>
      <c r="TTH103" s="27"/>
      <c r="TTI103" s="27"/>
      <c r="TTJ103" s="27"/>
      <c r="TTK103" s="27"/>
      <c r="TTL103" s="27"/>
      <c r="TTM103" s="27"/>
      <c r="TTN103" s="27"/>
      <c r="TTO103" s="27"/>
      <c r="TTP103" s="27"/>
      <c r="TTQ103" s="27"/>
      <c r="TTR103" s="27"/>
      <c r="TTS103" s="27"/>
      <c r="TTT103" s="27"/>
      <c r="TTU103" s="27"/>
      <c r="TTV103" s="27"/>
      <c r="TTW103" s="27"/>
      <c r="TTX103" s="27"/>
      <c r="TTY103" s="27"/>
      <c r="TTZ103" s="27"/>
      <c r="TUA103" s="27"/>
      <c r="TUB103" s="27"/>
      <c r="TUC103" s="27"/>
      <c r="TUD103" s="27"/>
      <c r="TUE103" s="27"/>
      <c r="TUF103" s="27"/>
      <c r="TUG103" s="27"/>
      <c r="TUH103" s="27"/>
      <c r="TUI103" s="27"/>
      <c r="TUJ103" s="27"/>
      <c r="TUK103" s="27"/>
      <c r="TUL103" s="27"/>
      <c r="TUM103" s="27"/>
      <c r="TUN103" s="27"/>
      <c r="TUO103" s="27"/>
      <c r="TUP103" s="27"/>
      <c r="TUQ103" s="27"/>
      <c r="TUR103" s="27"/>
      <c r="TUS103" s="27"/>
      <c r="TUT103" s="27"/>
      <c r="TUU103" s="27"/>
      <c r="TUV103" s="27"/>
      <c r="TUW103" s="27"/>
      <c r="TUX103" s="27"/>
      <c r="TUY103" s="27"/>
      <c r="TUZ103" s="27"/>
      <c r="TVA103" s="27"/>
      <c r="TVB103" s="27"/>
      <c r="TVC103" s="27"/>
      <c r="TVD103" s="27"/>
      <c r="TVE103" s="27"/>
      <c r="TVF103" s="27"/>
      <c r="TVG103" s="27"/>
      <c r="TVH103" s="27"/>
      <c r="TVI103" s="27"/>
      <c r="TVJ103" s="27"/>
      <c r="TVK103" s="27"/>
      <c r="TVL103" s="27"/>
      <c r="TVM103" s="27"/>
      <c r="TVN103" s="27"/>
      <c r="TVO103" s="27"/>
      <c r="TVP103" s="27"/>
      <c r="TVQ103" s="27"/>
      <c r="TVR103" s="27"/>
      <c r="TVS103" s="27"/>
      <c r="TVT103" s="27"/>
      <c r="TVU103" s="27"/>
      <c r="TVV103" s="27"/>
      <c r="TVW103" s="27"/>
      <c r="TVX103" s="27"/>
      <c r="TVY103" s="27"/>
      <c r="TVZ103" s="27"/>
      <c r="TWA103" s="27"/>
      <c r="TWB103" s="27"/>
      <c r="TWC103" s="27"/>
      <c r="TWD103" s="27"/>
      <c r="TWE103" s="27"/>
      <c r="TWF103" s="27"/>
      <c r="TWG103" s="27"/>
      <c r="TWH103" s="27"/>
      <c r="TWI103" s="27"/>
      <c r="TWJ103" s="27"/>
      <c r="TWK103" s="27"/>
      <c r="TWL103" s="27"/>
      <c r="TWM103" s="27"/>
      <c r="TWN103" s="27"/>
      <c r="TWO103" s="27"/>
      <c r="TWP103" s="27"/>
      <c r="TWQ103" s="27"/>
      <c r="TWR103" s="27"/>
      <c r="TWS103" s="27"/>
      <c r="TWT103" s="27"/>
      <c r="TWU103" s="27"/>
      <c r="TWV103" s="27"/>
      <c r="TWW103" s="27"/>
      <c r="TWX103" s="27"/>
      <c r="TWY103" s="27"/>
      <c r="TWZ103" s="27"/>
      <c r="TXA103" s="27"/>
      <c r="TXB103" s="27"/>
      <c r="TXC103" s="27"/>
      <c r="TXD103" s="27"/>
      <c r="TXE103" s="27"/>
      <c r="TXF103" s="27"/>
      <c r="TXG103" s="27"/>
      <c r="TXH103" s="27"/>
      <c r="TXI103" s="27"/>
      <c r="TXJ103" s="27"/>
      <c r="TXK103" s="27"/>
      <c r="TXL103" s="27"/>
      <c r="TXM103" s="27"/>
      <c r="TXN103" s="27"/>
      <c r="TXO103" s="27"/>
      <c r="TXP103" s="27"/>
      <c r="TXQ103" s="27"/>
      <c r="TXR103" s="27"/>
      <c r="TXS103" s="27"/>
      <c r="TXT103" s="27"/>
      <c r="TXU103" s="27"/>
      <c r="TXV103" s="27"/>
      <c r="TXW103" s="27"/>
      <c r="TXX103" s="27"/>
      <c r="TXY103" s="27"/>
      <c r="TXZ103" s="27"/>
      <c r="TYA103" s="27"/>
      <c r="TYB103" s="27"/>
      <c r="TYC103" s="27"/>
      <c r="TYD103" s="27"/>
      <c r="TYE103" s="27"/>
      <c r="TYF103" s="27"/>
      <c r="TYG103" s="27"/>
      <c r="TYH103" s="27"/>
      <c r="TYI103" s="27"/>
      <c r="TYJ103" s="27"/>
      <c r="TYK103" s="27"/>
      <c r="TYL103" s="27"/>
      <c r="TYM103" s="27"/>
      <c r="TYN103" s="27"/>
      <c r="TYO103" s="27"/>
      <c r="TYP103" s="27"/>
      <c r="TYQ103" s="27"/>
      <c r="TYR103" s="27"/>
      <c r="TYS103" s="27"/>
      <c r="TYT103" s="27"/>
      <c r="TYU103" s="27"/>
      <c r="TYV103" s="27"/>
      <c r="TYW103" s="27"/>
      <c r="TYX103" s="27"/>
      <c r="TYY103" s="27"/>
      <c r="TYZ103" s="27"/>
      <c r="TZA103" s="27"/>
      <c r="TZB103" s="27"/>
      <c r="TZC103" s="27"/>
      <c r="TZD103" s="27"/>
      <c r="TZE103" s="27"/>
      <c r="TZF103" s="27"/>
      <c r="TZG103" s="27"/>
      <c r="TZH103" s="27"/>
      <c r="TZI103" s="27"/>
      <c r="TZJ103" s="27"/>
      <c r="TZK103" s="27"/>
      <c r="TZL103" s="27"/>
      <c r="TZM103" s="27"/>
      <c r="TZN103" s="27"/>
      <c r="TZO103" s="27"/>
      <c r="TZP103" s="27"/>
      <c r="TZQ103" s="27"/>
      <c r="TZR103" s="27"/>
      <c r="TZS103" s="27"/>
      <c r="TZT103" s="27"/>
      <c r="TZU103" s="27"/>
      <c r="TZV103" s="27"/>
      <c r="TZW103" s="27"/>
      <c r="TZX103" s="27"/>
      <c r="TZY103" s="27"/>
      <c r="TZZ103" s="27"/>
      <c r="UAA103" s="27"/>
      <c r="UAB103" s="27"/>
      <c r="UAC103" s="27"/>
      <c r="UAD103" s="27"/>
      <c r="UAE103" s="27"/>
      <c r="UAF103" s="27"/>
      <c r="UAG103" s="27"/>
      <c r="UAH103" s="27"/>
      <c r="UAI103" s="27"/>
      <c r="UAJ103" s="27"/>
      <c r="UAK103" s="27"/>
      <c r="UAL103" s="27"/>
      <c r="UAM103" s="27"/>
      <c r="UAN103" s="27"/>
      <c r="UAO103" s="27"/>
      <c r="UAP103" s="27"/>
      <c r="UAQ103" s="27"/>
      <c r="UAR103" s="27"/>
      <c r="UAS103" s="27"/>
      <c r="UAT103" s="27"/>
      <c r="UAU103" s="27"/>
      <c r="UAV103" s="27"/>
      <c r="UAW103" s="27"/>
      <c r="UAX103" s="27"/>
      <c r="UAY103" s="27"/>
      <c r="UAZ103" s="27"/>
      <c r="UBA103" s="27"/>
      <c r="UBB103" s="27"/>
      <c r="UBC103" s="27"/>
      <c r="UBD103" s="27"/>
      <c r="UBE103" s="27"/>
      <c r="UBF103" s="27"/>
      <c r="UBG103" s="27"/>
      <c r="UBH103" s="27"/>
      <c r="UBI103" s="27"/>
      <c r="UBJ103" s="27"/>
      <c r="UBK103" s="27"/>
      <c r="UBL103" s="27"/>
      <c r="UBM103" s="27"/>
      <c r="UBN103" s="27"/>
      <c r="UBO103" s="27"/>
      <c r="UBP103" s="27"/>
      <c r="UBQ103" s="27"/>
      <c r="UBR103" s="27"/>
      <c r="UBS103" s="27"/>
      <c r="UBT103" s="27"/>
      <c r="UBU103" s="27"/>
      <c r="UBV103" s="27"/>
      <c r="UBW103" s="27"/>
      <c r="UBX103" s="27"/>
      <c r="UBY103" s="27"/>
      <c r="UBZ103" s="27"/>
      <c r="UCA103" s="27"/>
      <c r="UCB103" s="27"/>
      <c r="UCC103" s="27"/>
      <c r="UCD103" s="27"/>
      <c r="UCE103" s="27"/>
      <c r="UCF103" s="27"/>
      <c r="UCG103" s="27"/>
      <c r="UCH103" s="27"/>
      <c r="UCI103" s="27"/>
      <c r="UCJ103" s="27"/>
      <c r="UCK103" s="27"/>
      <c r="UCL103" s="27"/>
      <c r="UCM103" s="27"/>
      <c r="UCN103" s="27"/>
      <c r="UCO103" s="27"/>
      <c r="UCP103" s="27"/>
      <c r="UCQ103" s="27"/>
      <c r="UCR103" s="27"/>
      <c r="UCS103" s="27"/>
      <c r="UCT103" s="27"/>
      <c r="UCU103" s="27"/>
      <c r="UCV103" s="27"/>
      <c r="UCW103" s="27"/>
      <c r="UCX103" s="27"/>
      <c r="UCY103" s="27"/>
      <c r="UCZ103" s="27"/>
      <c r="UDA103" s="27"/>
      <c r="UDB103" s="27"/>
      <c r="UDC103" s="27"/>
      <c r="UDD103" s="27"/>
      <c r="UDE103" s="27"/>
      <c r="UDF103" s="27"/>
      <c r="UDG103" s="27"/>
      <c r="UDH103" s="27"/>
      <c r="UDI103" s="27"/>
      <c r="UDJ103" s="27"/>
      <c r="UDK103" s="27"/>
      <c r="UDL103" s="27"/>
      <c r="UDM103" s="27"/>
      <c r="UDN103" s="27"/>
      <c r="UDO103" s="27"/>
      <c r="UDP103" s="27"/>
      <c r="UDQ103" s="27"/>
      <c r="UDR103" s="27"/>
      <c r="UDS103" s="27"/>
      <c r="UDT103" s="27"/>
      <c r="UDU103" s="27"/>
      <c r="UDV103" s="27"/>
      <c r="UDW103" s="27"/>
      <c r="UDX103" s="27"/>
      <c r="UDY103" s="27"/>
      <c r="UDZ103" s="27"/>
      <c r="UEA103" s="27"/>
      <c r="UEB103" s="27"/>
      <c r="UEC103" s="27"/>
      <c r="UED103" s="27"/>
      <c r="UEE103" s="27"/>
      <c r="UEF103" s="27"/>
      <c r="UEG103" s="27"/>
      <c r="UEH103" s="27"/>
      <c r="UEI103" s="27"/>
      <c r="UEJ103" s="27"/>
      <c r="UEK103" s="27"/>
      <c r="UEL103" s="27"/>
      <c r="UEM103" s="27"/>
      <c r="UEN103" s="27"/>
      <c r="UEO103" s="27"/>
      <c r="UEP103" s="27"/>
      <c r="UEQ103" s="27"/>
      <c r="UER103" s="27"/>
      <c r="UES103" s="27"/>
      <c r="UET103" s="27"/>
      <c r="UEU103" s="27"/>
      <c r="UEV103" s="27"/>
      <c r="UEW103" s="27"/>
      <c r="UEX103" s="27"/>
      <c r="UEY103" s="27"/>
      <c r="UEZ103" s="27"/>
      <c r="UFA103" s="27"/>
      <c r="UFB103" s="27"/>
      <c r="UFC103" s="27"/>
      <c r="UFD103" s="27"/>
      <c r="UFE103" s="27"/>
      <c r="UFF103" s="27"/>
      <c r="UFG103" s="27"/>
      <c r="UFH103" s="27"/>
      <c r="UFI103" s="27"/>
      <c r="UFJ103" s="27"/>
      <c r="UFK103" s="27"/>
      <c r="UFL103" s="27"/>
      <c r="UFM103" s="27"/>
      <c r="UFN103" s="27"/>
      <c r="UFO103" s="27"/>
      <c r="UFP103" s="27"/>
      <c r="UFQ103" s="27"/>
      <c r="UFR103" s="27"/>
      <c r="UFS103" s="27"/>
      <c r="UFT103" s="27"/>
      <c r="UFU103" s="27"/>
      <c r="UFV103" s="27"/>
      <c r="UFW103" s="27"/>
      <c r="UFX103" s="27"/>
      <c r="UFY103" s="27"/>
      <c r="UFZ103" s="27"/>
      <c r="UGA103" s="27"/>
      <c r="UGB103" s="27"/>
      <c r="UGC103" s="27"/>
      <c r="UGD103" s="27"/>
      <c r="UGE103" s="27"/>
      <c r="UGF103" s="27"/>
      <c r="UGG103" s="27"/>
      <c r="UGH103" s="27"/>
      <c r="UGI103" s="27"/>
      <c r="UGJ103" s="27"/>
      <c r="UGK103" s="27"/>
      <c r="UGL103" s="27"/>
      <c r="UGM103" s="27"/>
      <c r="UGN103" s="27"/>
      <c r="UGO103" s="27"/>
      <c r="UGP103" s="27"/>
      <c r="UGQ103" s="27"/>
      <c r="UGR103" s="27"/>
      <c r="UGS103" s="27"/>
      <c r="UGT103" s="27"/>
      <c r="UGU103" s="27"/>
      <c r="UGV103" s="27"/>
      <c r="UGW103" s="27"/>
      <c r="UGX103" s="27"/>
      <c r="UGY103" s="27"/>
      <c r="UGZ103" s="27"/>
      <c r="UHA103" s="27"/>
      <c r="UHB103" s="27"/>
      <c r="UHC103" s="27"/>
      <c r="UHD103" s="27"/>
      <c r="UHE103" s="27"/>
      <c r="UHF103" s="27"/>
      <c r="UHG103" s="27"/>
      <c r="UHH103" s="27"/>
      <c r="UHI103" s="27"/>
      <c r="UHJ103" s="27"/>
      <c r="UHK103" s="27"/>
      <c r="UHL103" s="27"/>
      <c r="UHM103" s="27"/>
      <c r="UHN103" s="27"/>
      <c r="UHO103" s="27"/>
      <c r="UHP103" s="27"/>
      <c r="UHQ103" s="27"/>
      <c r="UHR103" s="27"/>
      <c r="UHS103" s="27"/>
      <c r="UHT103" s="27"/>
      <c r="UHU103" s="27"/>
      <c r="UHV103" s="27"/>
      <c r="UHW103" s="27"/>
      <c r="UHX103" s="27"/>
      <c r="UHY103" s="27"/>
      <c r="UHZ103" s="27"/>
      <c r="UIA103" s="27"/>
      <c r="UIB103" s="27"/>
      <c r="UIC103" s="27"/>
      <c r="UID103" s="27"/>
      <c r="UIE103" s="27"/>
      <c r="UIF103" s="27"/>
      <c r="UIG103" s="27"/>
      <c r="UIH103" s="27"/>
      <c r="UII103" s="27"/>
      <c r="UIJ103" s="27"/>
      <c r="UIK103" s="27"/>
      <c r="UIL103" s="27"/>
      <c r="UIM103" s="27"/>
      <c r="UIN103" s="27"/>
      <c r="UIO103" s="27"/>
      <c r="UIP103" s="27"/>
      <c r="UIQ103" s="27"/>
      <c r="UIR103" s="27"/>
      <c r="UIS103" s="27"/>
      <c r="UIT103" s="27"/>
      <c r="UIU103" s="27"/>
      <c r="UIV103" s="27"/>
      <c r="UIW103" s="27"/>
      <c r="UIX103" s="27"/>
      <c r="UIY103" s="27"/>
      <c r="UIZ103" s="27"/>
      <c r="UJA103" s="27"/>
      <c r="UJB103" s="27"/>
      <c r="UJC103" s="27"/>
      <c r="UJD103" s="27"/>
      <c r="UJE103" s="27"/>
      <c r="UJF103" s="27"/>
      <c r="UJG103" s="27"/>
      <c r="UJH103" s="27"/>
      <c r="UJI103" s="27"/>
      <c r="UJJ103" s="27"/>
      <c r="UJK103" s="27"/>
      <c r="UJL103" s="27"/>
      <c r="UJM103" s="27"/>
      <c r="UJN103" s="27"/>
      <c r="UJO103" s="27"/>
      <c r="UJP103" s="27"/>
      <c r="UJQ103" s="27"/>
      <c r="UJR103" s="27"/>
      <c r="UJS103" s="27"/>
      <c r="UJT103" s="27"/>
      <c r="UJU103" s="27"/>
      <c r="UJV103" s="27"/>
      <c r="UJW103" s="27"/>
      <c r="UJX103" s="27"/>
      <c r="UJY103" s="27"/>
      <c r="UJZ103" s="27"/>
      <c r="UKA103" s="27"/>
      <c r="UKB103" s="27"/>
      <c r="UKC103" s="27"/>
      <c r="UKD103" s="27"/>
      <c r="UKE103" s="27"/>
      <c r="UKF103" s="27"/>
      <c r="UKG103" s="27"/>
      <c r="UKH103" s="27"/>
      <c r="UKI103" s="27"/>
      <c r="UKJ103" s="27"/>
      <c r="UKK103" s="27"/>
      <c r="UKL103" s="27"/>
      <c r="UKM103" s="27"/>
      <c r="UKN103" s="27"/>
      <c r="UKO103" s="27"/>
      <c r="UKP103" s="27"/>
      <c r="UKQ103" s="27"/>
      <c r="UKR103" s="27"/>
      <c r="UKS103" s="27"/>
      <c r="UKT103" s="27"/>
      <c r="UKU103" s="27"/>
      <c r="UKV103" s="27"/>
      <c r="UKW103" s="27"/>
      <c r="UKX103" s="27"/>
      <c r="UKY103" s="27"/>
      <c r="UKZ103" s="27"/>
      <c r="ULA103" s="27"/>
      <c r="ULB103" s="27"/>
      <c r="ULC103" s="27"/>
      <c r="ULD103" s="27"/>
      <c r="ULE103" s="27"/>
      <c r="ULF103" s="27"/>
      <c r="ULG103" s="27"/>
      <c r="ULH103" s="27"/>
      <c r="ULI103" s="27"/>
      <c r="ULJ103" s="27"/>
      <c r="ULK103" s="27"/>
      <c r="ULL103" s="27"/>
      <c r="ULM103" s="27"/>
      <c r="ULN103" s="27"/>
      <c r="ULO103" s="27"/>
      <c r="ULP103" s="27"/>
      <c r="ULQ103" s="27"/>
      <c r="ULR103" s="27"/>
      <c r="ULS103" s="27"/>
      <c r="ULT103" s="27"/>
      <c r="ULU103" s="27"/>
      <c r="ULV103" s="27"/>
      <c r="ULW103" s="27"/>
      <c r="ULX103" s="27"/>
      <c r="ULY103" s="27"/>
      <c r="ULZ103" s="27"/>
      <c r="UMA103" s="27"/>
      <c r="UMB103" s="27"/>
      <c r="UMC103" s="27"/>
      <c r="UMD103" s="27"/>
      <c r="UME103" s="27"/>
      <c r="UMF103" s="27"/>
      <c r="UMG103" s="27"/>
      <c r="UMH103" s="27"/>
      <c r="UMI103" s="27"/>
      <c r="UMJ103" s="27"/>
      <c r="UMK103" s="27"/>
      <c r="UML103" s="27"/>
      <c r="UMM103" s="27"/>
      <c r="UMN103" s="27"/>
      <c r="UMO103" s="27"/>
      <c r="UMP103" s="27"/>
      <c r="UMQ103" s="27"/>
      <c r="UMR103" s="27"/>
      <c r="UMS103" s="27"/>
      <c r="UMT103" s="27"/>
      <c r="UMU103" s="27"/>
      <c r="UMV103" s="27"/>
      <c r="UMW103" s="27"/>
      <c r="UMX103" s="27"/>
      <c r="UMY103" s="27"/>
      <c r="UMZ103" s="27"/>
      <c r="UNA103" s="27"/>
      <c r="UNB103" s="27"/>
      <c r="UNC103" s="27"/>
      <c r="UND103" s="27"/>
      <c r="UNE103" s="27"/>
      <c r="UNF103" s="27"/>
      <c r="UNG103" s="27"/>
      <c r="UNH103" s="27"/>
      <c r="UNI103" s="27"/>
      <c r="UNJ103" s="27"/>
      <c r="UNK103" s="27"/>
      <c r="UNL103" s="27"/>
      <c r="UNM103" s="27"/>
      <c r="UNN103" s="27"/>
      <c r="UNO103" s="27"/>
      <c r="UNP103" s="27"/>
      <c r="UNQ103" s="27"/>
      <c r="UNR103" s="27"/>
      <c r="UNS103" s="27"/>
      <c r="UNT103" s="27"/>
      <c r="UNU103" s="27"/>
      <c r="UNV103" s="27"/>
      <c r="UNW103" s="27"/>
      <c r="UNX103" s="27"/>
      <c r="UNY103" s="27"/>
      <c r="UNZ103" s="27"/>
      <c r="UOA103" s="27"/>
      <c r="UOB103" s="27"/>
      <c r="UOC103" s="27"/>
      <c r="UOD103" s="27"/>
      <c r="UOE103" s="27"/>
      <c r="UOF103" s="27"/>
      <c r="UOG103" s="27"/>
      <c r="UOH103" s="27"/>
      <c r="UOI103" s="27"/>
      <c r="UOJ103" s="27"/>
      <c r="UOK103" s="27"/>
      <c r="UOL103" s="27"/>
      <c r="UOM103" s="27"/>
      <c r="UON103" s="27"/>
      <c r="UOO103" s="27"/>
      <c r="UOP103" s="27"/>
      <c r="UOQ103" s="27"/>
      <c r="UOR103" s="27"/>
      <c r="UOS103" s="27"/>
      <c r="UOT103" s="27"/>
      <c r="UOU103" s="27"/>
      <c r="UOV103" s="27"/>
      <c r="UOW103" s="27"/>
      <c r="UOX103" s="27"/>
      <c r="UOY103" s="27"/>
      <c r="UOZ103" s="27"/>
      <c r="UPA103" s="27"/>
      <c r="UPB103" s="27"/>
      <c r="UPC103" s="27"/>
      <c r="UPD103" s="27"/>
      <c r="UPE103" s="27"/>
      <c r="UPF103" s="27"/>
      <c r="UPG103" s="27"/>
      <c r="UPH103" s="27"/>
      <c r="UPI103" s="27"/>
      <c r="UPJ103" s="27"/>
      <c r="UPK103" s="27"/>
      <c r="UPL103" s="27"/>
      <c r="UPM103" s="27"/>
      <c r="UPN103" s="27"/>
      <c r="UPO103" s="27"/>
      <c r="UPP103" s="27"/>
      <c r="UPQ103" s="27"/>
      <c r="UPR103" s="27"/>
      <c r="UPS103" s="27"/>
      <c r="UPT103" s="27"/>
      <c r="UPU103" s="27"/>
      <c r="UPV103" s="27"/>
      <c r="UPW103" s="27"/>
      <c r="UPX103" s="27"/>
      <c r="UPY103" s="27"/>
      <c r="UPZ103" s="27"/>
      <c r="UQA103" s="27"/>
      <c r="UQB103" s="27"/>
      <c r="UQC103" s="27"/>
      <c r="UQD103" s="27"/>
      <c r="UQE103" s="27"/>
      <c r="UQF103" s="27"/>
      <c r="UQG103" s="27"/>
      <c r="UQH103" s="27"/>
      <c r="UQI103" s="27"/>
      <c r="UQJ103" s="27"/>
      <c r="UQK103" s="27"/>
      <c r="UQL103" s="27"/>
      <c r="UQM103" s="27"/>
      <c r="UQN103" s="27"/>
      <c r="UQO103" s="27"/>
      <c r="UQP103" s="27"/>
      <c r="UQQ103" s="27"/>
      <c r="UQR103" s="27"/>
      <c r="UQS103" s="27"/>
      <c r="UQT103" s="27"/>
      <c r="UQU103" s="27"/>
      <c r="UQV103" s="27"/>
      <c r="UQW103" s="27"/>
      <c r="UQX103" s="27"/>
      <c r="UQY103" s="27"/>
      <c r="UQZ103" s="27"/>
      <c r="URA103" s="27"/>
      <c r="URB103" s="27"/>
      <c r="URC103" s="27"/>
      <c r="URD103" s="27"/>
      <c r="URE103" s="27"/>
      <c r="URF103" s="27"/>
      <c r="URG103" s="27"/>
      <c r="URH103" s="27"/>
      <c r="URI103" s="27"/>
      <c r="URJ103" s="27"/>
      <c r="URK103" s="27"/>
      <c r="URL103" s="27"/>
      <c r="URM103" s="27"/>
      <c r="URN103" s="27"/>
      <c r="URO103" s="27"/>
      <c r="URP103" s="27"/>
      <c r="URQ103" s="27"/>
      <c r="URR103" s="27"/>
      <c r="URS103" s="27"/>
      <c r="URT103" s="27"/>
      <c r="URU103" s="27"/>
      <c r="URV103" s="27"/>
      <c r="URW103" s="27"/>
      <c r="URX103" s="27"/>
      <c r="URY103" s="27"/>
      <c r="URZ103" s="27"/>
      <c r="USA103" s="27"/>
      <c r="USB103" s="27"/>
      <c r="USC103" s="27"/>
      <c r="USD103" s="27"/>
      <c r="USE103" s="27"/>
      <c r="USF103" s="27"/>
      <c r="USG103" s="27"/>
      <c r="USH103" s="27"/>
      <c r="USI103" s="27"/>
      <c r="USJ103" s="27"/>
      <c r="USK103" s="27"/>
      <c r="USL103" s="27"/>
      <c r="USM103" s="27"/>
      <c r="USN103" s="27"/>
      <c r="USO103" s="27"/>
      <c r="USP103" s="27"/>
      <c r="USQ103" s="27"/>
      <c r="USR103" s="27"/>
      <c r="USS103" s="27"/>
      <c r="UST103" s="27"/>
      <c r="USU103" s="27"/>
      <c r="USV103" s="27"/>
      <c r="USW103" s="27"/>
      <c r="USX103" s="27"/>
      <c r="USY103" s="27"/>
      <c r="USZ103" s="27"/>
      <c r="UTA103" s="27"/>
      <c r="UTB103" s="27"/>
      <c r="UTC103" s="27"/>
      <c r="UTD103" s="27"/>
      <c r="UTE103" s="27"/>
      <c r="UTF103" s="27"/>
      <c r="UTG103" s="27"/>
      <c r="UTH103" s="27"/>
      <c r="UTI103" s="27"/>
      <c r="UTJ103" s="27"/>
      <c r="UTK103" s="27"/>
      <c r="UTL103" s="27"/>
      <c r="UTM103" s="27"/>
      <c r="UTN103" s="27"/>
      <c r="UTO103" s="27"/>
      <c r="UTP103" s="27"/>
      <c r="UTQ103" s="27"/>
      <c r="UTR103" s="27"/>
      <c r="UTS103" s="27"/>
      <c r="UTT103" s="27"/>
      <c r="UTU103" s="27"/>
      <c r="UTV103" s="27"/>
      <c r="UTW103" s="27"/>
      <c r="UTX103" s="27"/>
      <c r="UTY103" s="27"/>
      <c r="UTZ103" s="27"/>
      <c r="UUA103" s="27"/>
      <c r="UUB103" s="27"/>
      <c r="UUC103" s="27"/>
      <c r="UUD103" s="27"/>
      <c r="UUE103" s="27"/>
      <c r="UUF103" s="27"/>
      <c r="UUG103" s="27"/>
      <c r="UUH103" s="27"/>
      <c r="UUI103" s="27"/>
      <c r="UUJ103" s="27"/>
      <c r="UUK103" s="27"/>
      <c r="UUL103" s="27"/>
      <c r="UUM103" s="27"/>
      <c r="UUN103" s="27"/>
      <c r="UUO103" s="27"/>
      <c r="UUP103" s="27"/>
      <c r="UUQ103" s="27"/>
      <c r="UUR103" s="27"/>
      <c r="UUS103" s="27"/>
      <c r="UUT103" s="27"/>
      <c r="UUU103" s="27"/>
      <c r="UUV103" s="27"/>
      <c r="UUW103" s="27"/>
      <c r="UUX103" s="27"/>
      <c r="UUY103" s="27"/>
      <c r="UUZ103" s="27"/>
      <c r="UVA103" s="27"/>
      <c r="UVB103" s="27"/>
      <c r="UVC103" s="27"/>
      <c r="UVD103" s="27"/>
      <c r="UVE103" s="27"/>
      <c r="UVF103" s="27"/>
      <c r="UVG103" s="27"/>
      <c r="UVH103" s="27"/>
      <c r="UVI103" s="27"/>
      <c r="UVJ103" s="27"/>
      <c r="UVK103" s="27"/>
      <c r="UVL103" s="27"/>
      <c r="UVM103" s="27"/>
      <c r="UVN103" s="27"/>
      <c r="UVO103" s="27"/>
      <c r="UVP103" s="27"/>
      <c r="UVQ103" s="27"/>
      <c r="UVR103" s="27"/>
      <c r="UVS103" s="27"/>
      <c r="UVT103" s="27"/>
      <c r="UVU103" s="27"/>
      <c r="UVV103" s="27"/>
      <c r="UVW103" s="27"/>
      <c r="UVX103" s="27"/>
      <c r="UVY103" s="27"/>
      <c r="UVZ103" s="27"/>
      <c r="UWA103" s="27"/>
      <c r="UWB103" s="27"/>
      <c r="UWC103" s="27"/>
      <c r="UWD103" s="27"/>
      <c r="UWE103" s="27"/>
      <c r="UWF103" s="27"/>
      <c r="UWG103" s="27"/>
      <c r="UWH103" s="27"/>
      <c r="UWI103" s="27"/>
      <c r="UWJ103" s="27"/>
      <c r="UWK103" s="27"/>
      <c r="UWL103" s="27"/>
      <c r="UWM103" s="27"/>
      <c r="UWN103" s="27"/>
      <c r="UWO103" s="27"/>
      <c r="UWP103" s="27"/>
      <c r="UWQ103" s="27"/>
      <c r="UWR103" s="27"/>
      <c r="UWS103" s="27"/>
      <c r="UWT103" s="27"/>
      <c r="UWU103" s="27"/>
      <c r="UWV103" s="27"/>
      <c r="UWW103" s="27"/>
      <c r="UWX103" s="27"/>
      <c r="UWY103" s="27"/>
      <c r="UWZ103" s="27"/>
      <c r="UXA103" s="27"/>
      <c r="UXB103" s="27"/>
      <c r="UXC103" s="27"/>
      <c r="UXD103" s="27"/>
      <c r="UXE103" s="27"/>
      <c r="UXF103" s="27"/>
      <c r="UXG103" s="27"/>
      <c r="UXH103" s="27"/>
      <c r="UXI103" s="27"/>
      <c r="UXJ103" s="27"/>
      <c r="UXK103" s="27"/>
      <c r="UXL103" s="27"/>
      <c r="UXM103" s="27"/>
      <c r="UXN103" s="27"/>
      <c r="UXO103" s="27"/>
      <c r="UXP103" s="27"/>
      <c r="UXQ103" s="27"/>
      <c r="UXR103" s="27"/>
      <c r="UXS103" s="27"/>
      <c r="UXT103" s="27"/>
      <c r="UXU103" s="27"/>
      <c r="UXV103" s="27"/>
      <c r="UXW103" s="27"/>
      <c r="UXX103" s="27"/>
      <c r="UXY103" s="27"/>
      <c r="UXZ103" s="27"/>
      <c r="UYA103" s="27"/>
      <c r="UYB103" s="27"/>
      <c r="UYC103" s="27"/>
      <c r="UYD103" s="27"/>
      <c r="UYE103" s="27"/>
      <c r="UYF103" s="27"/>
      <c r="UYG103" s="27"/>
      <c r="UYH103" s="27"/>
      <c r="UYI103" s="27"/>
      <c r="UYJ103" s="27"/>
      <c r="UYK103" s="27"/>
      <c r="UYL103" s="27"/>
      <c r="UYM103" s="27"/>
      <c r="UYN103" s="27"/>
      <c r="UYO103" s="27"/>
      <c r="UYP103" s="27"/>
      <c r="UYQ103" s="27"/>
      <c r="UYR103" s="27"/>
      <c r="UYS103" s="27"/>
      <c r="UYT103" s="27"/>
      <c r="UYU103" s="27"/>
      <c r="UYV103" s="27"/>
      <c r="UYW103" s="27"/>
      <c r="UYX103" s="27"/>
      <c r="UYY103" s="27"/>
      <c r="UYZ103" s="27"/>
      <c r="UZA103" s="27"/>
      <c r="UZB103" s="27"/>
      <c r="UZC103" s="27"/>
      <c r="UZD103" s="27"/>
      <c r="UZE103" s="27"/>
      <c r="UZF103" s="27"/>
      <c r="UZG103" s="27"/>
      <c r="UZH103" s="27"/>
      <c r="UZI103" s="27"/>
      <c r="UZJ103" s="27"/>
      <c r="UZK103" s="27"/>
      <c r="UZL103" s="27"/>
      <c r="UZM103" s="27"/>
      <c r="UZN103" s="27"/>
      <c r="UZO103" s="27"/>
      <c r="UZP103" s="27"/>
      <c r="UZQ103" s="27"/>
      <c r="UZR103" s="27"/>
      <c r="UZS103" s="27"/>
      <c r="UZT103" s="27"/>
      <c r="UZU103" s="27"/>
      <c r="UZV103" s="27"/>
      <c r="UZW103" s="27"/>
      <c r="UZX103" s="27"/>
      <c r="UZY103" s="27"/>
      <c r="UZZ103" s="27"/>
      <c r="VAA103" s="27"/>
      <c r="VAB103" s="27"/>
      <c r="VAC103" s="27"/>
      <c r="VAD103" s="27"/>
      <c r="VAE103" s="27"/>
      <c r="VAF103" s="27"/>
      <c r="VAG103" s="27"/>
      <c r="VAH103" s="27"/>
      <c r="VAI103" s="27"/>
      <c r="VAJ103" s="27"/>
      <c r="VAK103" s="27"/>
      <c r="VAL103" s="27"/>
      <c r="VAM103" s="27"/>
      <c r="VAN103" s="27"/>
      <c r="VAO103" s="27"/>
      <c r="VAP103" s="27"/>
      <c r="VAQ103" s="27"/>
      <c r="VAR103" s="27"/>
      <c r="VAS103" s="27"/>
      <c r="VAT103" s="27"/>
      <c r="VAU103" s="27"/>
      <c r="VAV103" s="27"/>
      <c r="VAW103" s="27"/>
      <c r="VAX103" s="27"/>
      <c r="VAY103" s="27"/>
      <c r="VAZ103" s="27"/>
      <c r="VBA103" s="27"/>
      <c r="VBB103" s="27"/>
      <c r="VBC103" s="27"/>
      <c r="VBD103" s="27"/>
      <c r="VBE103" s="27"/>
      <c r="VBF103" s="27"/>
      <c r="VBG103" s="27"/>
      <c r="VBH103" s="27"/>
      <c r="VBI103" s="27"/>
      <c r="VBJ103" s="27"/>
      <c r="VBK103" s="27"/>
      <c r="VBL103" s="27"/>
      <c r="VBM103" s="27"/>
      <c r="VBN103" s="27"/>
      <c r="VBO103" s="27"/>
      <c r="VBP103" s="27"/>
      <c r="VBQ103" s="27"/>
      <c r="VBR103" s="27"/>
      <c r="VBS103" s="27"/>
      <c r="VBT103" s="27"/>
      <c r="VBU103" s="27"/>
      <c r="VBV103" s="27"/>
      <c r="VBW103" s="27"/>
      <c r="VBX103" s="27"/>
      <c r="VBY103" s="27"/>
      <c r="VBZ103" s="27"/>
      <c r="VCA103" s="27"/>
      <c r="VCB103" s="27"/>
      <c r="VCC103" s="27"/>
      <c r="VCD103" s="27"/>
      <c r="VCE103" s="27"/>
      <c r="VCF103" s="27"/>
      <c r="VCG103" s="27"/>
      <c r="VCH103" s="27"/>
      <c r="VCI103" s="27"/>
      <c r="VCJ103" s="27"/>
      <c r="VCK103" s="27"/>
      <c r="VCL103" s="27"/>
      <c r="VCM103" s="27"/>
      <c r="VCN103" s="27"/>
      <c r="VCO103" s="27"/>
      <c r="VCP103" s="27"/>
      <c r="VCQ103" s="27"/>
      <c r="VCR103" s="27"/>
      <c r="VCS103" s="27"/>
      <c r="VCT103" s="27"/>
      <c r="VCU103" s="27"/>
      <c r="VCV103" s="27"/>
      <c r="VCW103" s="27"/>
      <c r="VCX103" s="27"/>
      <c r="VCY103" s="27"/>
      <c r="VCZ103" s="27"/>
      <c r="VDA103" s="27"/>
      <c r="VDB103" s="27"/>
      <c r="VDC103" s="27"/>
      <c r="VDD103" s="27"/>
      <c r="VDE103" s="27"/>
      <c r="VDF103" s="27"/>
      <c r="VDG103" s="27"/>
      <c r="VDH103" s="27"/>
      <c r="VDI103" s="27"/>
      <c r="VDJ103" s="27"/>
      <c r="VDK103" s="27"/>
      <c r="VDL103" s="27"/>
      <c r="VDM103" s="27"/>
      <c r="VDN103" s="27"/>
      <c r="VDO103" s="27"/>
      <c r="VDP103" s="27"/>
      <c r="VDQ103" s="27"/>
      <c r="VDR103" s="27"/>
      <c r="VDS103" s="27"/>
      <c r="VDT103" s="27"/>
      <c r="VDU103" s="27"/>
      <c r="VDV103" s="27"/>
      <c r="VDW103" s="27"/>
      <c r="VDX103" s="27"/>
      <c r="VDY103" s="27"/>
      <c r="VDZ103" s="27"/>
      <c r="VEA103" s="27"/>
      <c r="VEB103" s="27"/>
      <c r="VEC103" s="27"/>
      <c r="VED103" s="27"/>
      <c r="VEE103" s="27"/>
      <c r="VEF103" s="27"/>
      <c r="VEG103" s="27"/>
      <c r="VEH103" s="27"/>
      <c r="VEI103" s="27"/>
      <c r="VEJ103" s="27"/>
      <c r="VEK103" s="27"/>
      <c r="VEL103" s="27"/>
      <c r="VEM103" s="27"/>
      <c r="VEN103" s="27"/>
      <c r="VEO103" s="27"/>
      <c r="VEP103" s="27"/>
      <c r="VEQ103" s="27"/>
      <c r="VER103" s="27"/>
      <c r="VES103" s="27"/>
      <c r="VET103" s="27"/>
      <c r="VEU103" s="27"/>
      <c r="VEV103" s="27"/>
      <c r="VEW103" s="27"/>
      <c r="VEX103" s="27"/>
      <c r="VEY103" s="27"/>
      <c r="VEZ103" s="27"/>
      <c r="VFA103" s="27"/>
      <c r="VFB103" s="27"/>
      <c r="VFC103" s="27"/>
      <c r="VFD103" s="27"/>
      <c r="VFE103" s="27"/>
      <c r="VFF103" s="27"/>
      <c r="VFG103" s="27"/>
      <c r="VFH103" s="27"/>
      <c r="VFI103" s="27"/>
      <c r="VFJ103" s="27"/>
      <c r="VFK103" s="27"/>
      <c r="VFL103" s="27"/>
      <c r="VFM103" s="27"/>
      <c r="VFN103" s="27"/>
      <c r="VFO103" s="27"/>
      <c r="VFP103" s="27"/>
      <c r="VFQ103" s="27"/>
      <c r="VFR103" s="27"/>
      <c r="VFS103" s="27"/>
      <c r="VFT103" s="27"/>
      <c r="VFU103" s="27"/>
      <c r="VFV103" s="27"/>
      <c r="VFW103" s="27"/>
      <c r="VFX103" s="27"/>
      <c r="VFY103" s="27"/>
      <c r="VFZ103" s="27"/>
      <c r="VGA103" s="27"/>
      <c r="VGB103" s="27"/>
      <c r="VGC103" s="27"/>
      <c r="VGD103" s="27"/>
      <c r="VGE103" s="27"/>
      <c r="VGF103" s="27"/>
      <c r="VGG103" s="27"/>
      <c r="VGH103" s="27"/>
      <c r="VGI103" s="27"/>
      <c r="VGJ103" s="27"/>
      <c r="VGK103" s="27"/>
      <c r="VGL103" s="27"/>
      <c r="VGM103" s="27"/>
      <c r="VGN103" s="27"/>
      <c r="VGO103" s="27"/>
      <c r="VGP103" s="27"/>
      <c r="VGQ103" s="27"/>
      <c r="VGR103" s="27"/>
      <c r="VGS103" s="27"/>
      <c r="VGT103" s="27"/>
      <c r="VGU103" s="27"/>
      <c r="VGV103" s="27"/>
      <c r="VGW103" s="27"/>
      <c r="VGX103" s="27"/>
      <c r="VGY103" s="27"/>
      <c r="VGZ103" s="27"/>
      <c r="VHA103" s="27"/>
      <c r="VHB103" s="27"/>
      <c r="VHC103" s="27"/>
      <c r="VHD103" s="27"/>
      <c r="VHE103" s="27"/>
      <c r="VHF103" s="27"/>
      <c r="VHG103" s="27"/>
      <c r="VHH103" s="27"/>
      <c r="VHI103" s="27"/>
      <c r="VHJ103" s="27"/>
      <c r="VHK103" s="27"/>
      <c r="VHL103" s="27"/>
      <c r="VHM103" s="27"/>
      <c r="VHN103" s="27"/>
      <c r="VHO103" s="27"/>
      <c r="VHP103" s="27"/>
      <c r="VHQ103" s="27"/>
      <c r="VHR103" s="27"/>
      <c r="VHS103" s="27"/>
      <c r="VHT103" s="27"/>
      <c r="VHU103" s="27"/>
      <c r="VHV103" s="27"/>
      <c r="VHW103" s="27"/>
      <c r="VHX103" s="27"/>
      <c r="VHY103" s="27"/>
      <c r="VHZ103" s="27"/>
      <c r="VIA103" s="27"/>
      <c r="VIB103" s="27"/>
      <c r="VIC103" s="27"/>
      <c r="VID103" s="27"/>
      <c r="VIE103" s="27"/>
      <c r="VIF103" s="27"/>
      <c r="VIG103" s="27"/>
      <c r="VIH103" s="27"/>
      <c r="VII103" s="27"/>
      <c r="VIJ103" s="27"/>
      <c r="VIK103" s="27"/>
      <c r="VIL103" s="27"/>
      <c r="VIM103" s="27"/>
      <c r="VIN103" s="27"/>
      <c r="VIO103" s="27"/>
      <c r="VIP103" s="27"/>
      <c r="VIQ103" s="27"/>
      <c r="VIR103" s="27"/>
      <c r="VIS103" s="27"/>
      <c r="VIT103" s="27"/>
      <c r="VIU103" s="27"/>
      <c r="VIV103" s="27"/>
      <c r="VIW103" s="27"/>
      <c r="VIX103" s="27"/>
      <c r="VIY103" s="27"/>
      <c r="VIZ103" s="27"/>
      <c r="VJA103" s="27"/>
      <c r="VJB103" s="27"/>
      <c r="VJC103" s="27"/>
      <c r="VJD103" s="27"/>
      <c r="VJE103" s="27"/>
      <c r="VJF103" s="27"/>
      <c r="VJG103" s="27"/>
      <c r="VJH103" s="27"/>
      <c r="VJI103" s="27"/>
      <c r="VJJ103" s="27"/>
      <c r="VJK103" s="27"/>
      <c r="VJL103" s="27"/>
      <c r="VJM103" s="27"/>
      <c r="VJN103" s="27"/>
      <c r="VJO103" s="27"/>
      <c r="VJP103" s="27"/>
      <c r="VJQ103" s="27"/>
      <c r="VJR103" s="27"/>
      <c r="VJS103" s="27"/>
      <c r="VJT103" s="27"/>
      <c r="VJU103" s="27"/>
      <c r="VJV103" s="27"/>
      <c r="VJW103" s="27"/>
      <c r="VJX103" s="27"/>
      <c r="VJY103" s="27"/>
      <c r="VJZ103" s="27"/>
      <c r="VKA103" s="27"/>
      <c r="VKB103" s="27"/>
      <c r="VKC103" s="27"/>
      <c r="VKD103" s="27"/>
      <c r="VKE103" s="27"/>
      <c r="VKF103" s="27"/>
      <c r="VKG103" s="27"/>
      <c r="VKH103" s="27"/>
      <c r="VKI103" s="27"/>
      <c r="VKJ103" s="27"/>
      <c r="VKK103" s="27"/>
      <c r="VKL103" s="27"/>
      <c r="VKM103" s="27"/>
      <c r="VKN103" s="27"/>
      <c r="VKO103" s="27"/>
      <c r="VKP103" s="27"/>
      <c r="VKQ103" s="27"/>
      <c r="VKR103" s="27"/>
      <c r="VKS103" s="27"/>
      <c r="VKT103" s="27"/>
      <c r="VKU103" s="27"/>
      <c r="VKV103" s="27"/>
      <c r="VKW103" s="27"/>
      <c r="VKX103" s="27"/>
      <c r="VKY103" s="27"/>
      <c r="VKZ103" s="27"/>
      <c r="VLA103" s="27"/>
      <c r="VLB103" s="27"/>
      <c r="VLC103" s="27"/>
      <c r="VLD103" s="27"/>
      <c r="VLE103" s="27"/>
      <c r="VLF103" s="27"/>
      <c r="VLG103" s="27"/>
      <c r="VLH103" s="27"/>
      <c r="VLI103" s="27"/>
      <c r="VLJ103" s="27"/>
      <c r="VLK103" s="27"/>
      <c r="VLL103" s="27"/>
      <c r="VLM103" s="27"/>
      <c r="VLN103" s="27"/>
      <c r="VLO103" s="27"/>
      <c r="VLP103" s="27"/>
      <c r="VLQ103" s="27"/>
      <c r="VLR103" s="27"/>
      <c r="VLS103" s="27"/>
      <c r="VLT103" s="27"/>
      <c r="VLU103" s="27"/>
      <c r="VLV103" s="27"/>
      <c r="VLW103" s="27"/>
      <c r="VLX103" s="27"/>
      <c r="VLY103" s="27"/>
      <c r="VLZ103" s="27"/>
      <c r="VMA103" s="27"/>
      <c r="VMB103" s="27"/>
      <c r="VMC103" s="27"/>
      <c r="VMD103" s="27"/>
      <c r="VME103" s="27"/>
      <c r="VMF103" s="27"/>
      <c r="VMG103" s="27"/>
      <c r="VMH103" s="27"/>
      <c r="VMI103" s="27"/>
      <c r="VMJ103" s="27"/>
      <c r="VMK103" s="27"/>
      <c r="VML103" s="27"/>
      <c r="VMM103" s="27"/>
      <c r="VMN103" s="27"/>
      <c r="VMO103" s="27"/>
      <c r="VMP103" s="27"/>
      <c r="VMQ103" s="27"/>
      <c r="VMR103" s="27"/>
      <c r="VMS103" s="27"/>
      <c r="VMT103" s="27"/>
      <c r="VMU103" s="27"/>
      <c r="VMV103" s="27"/>
      <c r="VMW103" s="27"/>
      <c r="VMX103" s="27"/>
      <c r="VMY103" s="27"/>
      <c r="VMZ103" s="27"/>
      <c r="VNA103" s="27"/>
      <c r="VNB103" s="27"/>
      <c r="VNC103" s="27"/>
      <c r="VND103" s="27"/>
      <c r="VNE103" s="27"/>
      <c r="VNF103" s="27"/>
      <c r="VNG103" s="27"/>
      <c r="VNH103" s="27"/>
      <c r="VNI103" s="27"/>
      <c r="VNJ103" s="27"/>
      <c r="VNK103" s="27"/>
      <c r="VNL103" s="27"/>
      <c r="VNM103" s="27"/>
      <c r="VNN103" s="27"/>
      <c r="VNO103" s="27"/>
      <c r="VNP103" s="27"/>
      <c r="VNQ103" s="27"/>
      <c r="VNR103" s="27"/>
      <c r="VNS103" s="27"/>
      <c r="VNT103" s="27"/>
      <c r="VNU103" s="27"/>
      <c r="VNV103" s="27"/>
      <c r="VNW103" s="27"/>
      <c r="VNX103" s="27"/>
      <c r="VNY103" s="27"/>
      <c r="VNZ103" s="27"/>
      <c r="VOA103" s="27"/>
      <c r="VOB103" s="27"/>
      <c r="VOC103" s="27"/>
      <c r="VOD103" s="27"/>
      <c r="VOE103" s="27"/>
      <c r="VOF103" s="27"/>
      <c r="VOG103" s="27"/>
      <c r="VOH103" s="27"/>
      <c r="VOI103" s="27"/>
      <c r="VOJ103" s="27"/>
      <c r="VOK103" s="27"/>
      <c r="VOL103" s="27"/>
      <c r="VOM103" s="27"/>
      <c r="VON103" s="27"/>
      <c r="VOO103" s="27"/>
      <c r="VOP103" s="27"/>
      <c r="VOQ103" s="27"/>
      <c r="VOR103" s="27"/>
      <c r="VOS103" s="27"/>
      <c r="VOT103" s="27"/>
      <c r="VOU103" s="27"/>
      <c r="VOV103" s="27"/>
      <c r="VOW103" s="27"/>
      <c r="VOX103" s="27"/>
      <c r="VOY103" s="27"/>
      <c r="VOZ103" s="27"/>
      <c r="VPA103" s="27"/>
      <c r="VPB103" s="27"/>
      <c r="VPC103" s="27"/>
      <c r="VPD103" s="27"/>
      <c r="VPE103" s="27"/>
      <c r="VPF103" s="27"/>
      <c r="VPG103" s="27"/>
      <c r="VPH103" s="27"/>
      <c r="VPI103" s="27"/>
      <c r="VPJ103" s="27"/>
      <c r="VPK103" s="27"/>
      <c r="VPL103" s="27"/>
      <c r="VPM103" s="27"/>
      <c r="VPN103" s="27"/>
      <c r="VPO103" s="27"/>
      <c r="VPP103" s="27"/>
      <c r="VPQ103" s="27"/>
      <c r="VPR103" s="27"/>
      <c r="VPS103" s="27"/>
      <c r="VPT103" s="27"/>
      <c r="VPU103" s="27"/>
      <c r="VPV103" s="27"/>
      <c r="VPW103" s="27"/>
      <c r="VPX103" s="27"/>
      <c r="VPY103" s="27"/>
      <c r="VPZ103" s="27"/>
      <c r="VQA103" s="27"/>
      <c r="VQB103" s="27"/>
      <c r="VQC103" s="27"/>
      <c r="VQD103" s="27"/>
      <c r="VQE103" s="27"/>
      <c r="VQF103" s="27"/>
      <c r="VQG103" s="27"/>
      <c r="VQH103" s="27"/>
      <c r="VQI103" s="27"/>
      <c r="VQJ103" s="27"/>
      <c r="VQK103" s="27"/>
      <c r="VQL103" s="27"/>
      <c r="VQM103" s="27"/>
      <c r="VQN103" s="27"/>
      <c r="VQO103" s="27"/>
      <c r="VQP103" s="27"/>
      <c r="VQQ103" s="27"/>
      <c r="VQR103" s="27"/>
      <c r="VQS103" s="27"/>
      <c r="VQT103" s="27"/>
      <c r="VQU103" s="27"/>
      <c r="VQV103" s="27"/>
      <c r="VQW103" s="27"/>
      <c r="VQX103" s="27"/>
      <c r="VQY103" s="27"/>
      <c r="VQZ103" s="27"/>
      <c r="VRA103" s="27"/>
      <c r="VRB103" s="27"/>
      <c r="VRC103" s="27"/>
      <c r="VRD103" s="27"/>
      <c r="VRE103" s="27"/>
      <c r="VRF103" s="27"/>
      <c r="VRG103" s="27"/>
      <c r="VRH103" s="27"/>
      <c r="VRI103" s="27"/>
      <c r="VRJ103" s="27"/>
      <c r="VRK103" s="27"/>
      <c r="VRL103" s="27"/>
      <c r="VRM103" s="27"/>
      <c r="VRN103" s="27"/>
      <c r="VRO103" s="27"/>
      <c r="VRP103" s="27"/>
      <c r="VRQ103" s="27"/>
      <c r="VRR103" s="27"/>
      <c r="VRS103" s="27"/>
      <c r="VRT103" s="27"/>
      <c r="VRU103" s="27"/>
      <c r="VRV103" s="27"/>
      <c r="VRW103" s="27"/>
      <c r="VRX103" s="27"/>
      <c r="VRY103" s="27"/>
      <c r="VRZ103" s="27"/>
      <c r="VSA103" s="27"/>
      <c r="VSB103" s="27"/>
      <c r="VSC103" s="27"/>
      <c r="VSD103" s="27"/>
      <c r="VSE103" s="27"/>
      <c r="VSF103" s="27"/>
      <c r="VSG103" s="27"/>
      <c r="VSH103" s="27"/>
      <c r="VSI103" s="27"/>
      <c r="VSJ103" s="27"/>
      <c r="VSK103" s="27"/>
      <c r="VSL103" s="27"/>
      <c r="VSM103" s="27"/>
      <c r="VSN103" s="27"/>
      <c r="VSO103" s="27"/>
      <c r="VSP103" s="27"/>
      <c r="VSQ103" s="27"/>
      <c r="VSR103" s="27"/>
      <c r="VSS103" s="27"/>
      <c r="VST103" s="27"/>
      <c r="VSU103" s="27"/>
      <c r="VSV103" s="27"/>
      <c r="VSW103" s="27"/>
      <c r="VSX103" s="27"/>
      <c r="VSY103" s="27"/>
      <c r="VSZ103" s="27"/>
      <c r="VTA103" s="27"/>
      <c r="VTB103" s="27"/>
      <c r="VTC103" s="27"/>
      <c r="VTD103" s="27"/>
      <c r="VTE103" s="27"/>
      <c r="VTF103" s="27"/>
      <c r="VTG103" s="27"/>
      <c r="VTH103" s="27"/>
      <c r="VTI103" s="27"/>
      <c r="VTJ103" s="27"/>
      <c r="VTK103" s="27"/>
      <c r="VTL103" s="27"/>
      <c r="VTM103" s="27"/>
      <c r="VTN103" s="27"/>
      <c r="VTO103" s="27"/>
      <c r="VTP103" s="27"/>
      <c r="VTQ103" s="27"/>
      <c r="VTR103" s="27"/>
      <c r="VTS103" s="27"/>
      <c r="VTT103" s="27"/>
      <c r="VTU103" s="27"/>
      <c r="VTV103" s="27"/>
      <c r="VTW103" s="27"/>
      <c r="VTX103" s="27"/>
      <c r="VTY103" s="27"/>
      <c r="VTZ103" s="27"/>
      <c r="VUA103" s="27"/>
      <c r="VUB103" s="27"/>
      <c r="VUC103" s="27"/>
      <c r="VUD103" s="27"/>
      <c r="VUE103" s="27"/>
      <c r="VUF103" s="27"/>
      <c r="VUG103" s="27"/>
      <c r="VUH103" s="27"/>
      <c r="VUI103" s="27"/>
      <c r="VUJ103" s="27"/>
      <c r="VUK103" s="27"/>
      <c r="VUL103" s="27"/>
      <c r="VUM103" s="27"/>
      <c r="VUN103" s="27"/>
      <c r="VUO103" s="27"/>
      <c r="VUP103" s="27"/>
      <c r="VUQ103" s="27"/>
      <c r="VUR103" s="27"/>
      <c r="VUS103" s="27"/>
      <c r="VUT103" s="27"/>
      <c r="VUU103" s="27"/>
      <c r="VUV103" s="27"/>
      <c r="VUW103" s="27"/>
      <c r="VUX103" s="27"/>
      <c r="VUY103" s="27"/>
      <c r="VUZ103" s="27"/>
      <c r="VVA103" s="27"/>
      <c r="VVB103" s="27"/>
      <c r="VVC103" s="27"/>
      <c r="VVD103" s="27"/>
      <c r="VVE103" s="27"/>
      <c r="VVF103" s="27"/>
      <c r="VVG103" s="27"/>
      <c r="VVH103" s="27"/>
      <c r="VVI103" s="27"/>
      <c r="VVJ103" s="27"/>
      <c r="VVK103" s="27"/>
      <c r="VVL103" s="27"/>
      <c r="VVM103" s="27"/>
      <c r="VVN103" s="27"/>
      <c r="VVO103" s="27"/>
      <c r="VVP103" s="27"/>
      <c r="VVQ103" s="27"/>
      <c r="VVR103" s="27"/>
      <c r="VVS103" s="27"/>
      <c r="VVT103" s="27"/>
      <c r="VVU103" s="27"/>
      <c r="VVV103" s="27"/>
      <c r="VVW103" s="27"/>
      <c r="VVX103" s="27"/>
      <c r="VVY103" s="27"/>
      <c r="VVZ103" s="27"/>
      <c r="VWA103" s="27"/>
      <c r="VWB103" s="27"/>
      <c r="VWC103" s="27"/>
      <c r="VWD103" s="27"/>
      <c r="VWE103" s="27"/>
      <c r="VWF103" s="27"/>
      <c r="VWG103" s="27"/>
      <c r="VWH103" s="27"/>
      <c r="VWI103" s="27"/>
      <c r="VWJ103" s="27"/>
      <c r="VWK103" s="27"/>
      <c r="VWL103" s="27"/>
      <c r="VWM103" s="27"/>
      <c r="VWN103" s="27"/>
      <c r="VWO103" s="27"/>
      <c r="VWP103" s="27"/>
      <c r="VWQ103" s="27"/>
      <c r="VWR103" s="27"/>
      <c r="VWS103" s="27"/>
      <c r="VWT103" s="27"/>
      <c r="VWU103" s="27"/>
      <c r="VWV103" s="27"/>
      <c r="VWW103" s="27"/>
      <c r="VWX103" s="27"/>
      <c r="VWY103" s="27"/>
      <c r="VWZ103" s="27"/>
      <c r="VXA103" s="27"/>
      <c r="VXB103" s="27"/>
      <c r="VXC103" s="27"/>
      <c r="VXD103" s="27"/>
      <c r="VXE103" s="27"/>
      <c r="VXF103" s="27"/>
      <c r="VXG103" s="27"/>
      <c r="VXH103" s="27"/>
      <c r="VXI103" s="27"/>
      <c r="VXJ103" s="27"/>
      <c r="VXK103" s="27"/>
      <c r="VXL103" s="27"/>
      <c r="VXM103" s="27"/>
      <c r="VXN103" s="27"/>
      <c r="VXO103" s="27"/>
      <c r="VXP103" s="27"/>
      <c r="VXQ103" s="27"/>
      <c r="VXR103" s="27"/>
      <c r="VXS103" s="27"/>
      <c r="VXT103" s="27"/>
      <c r="VXU103" s="27"/>
      <c r="VXV103" s="27"/>
      <c r="VXW103" s="27"/>
      <c r="VXX103" s="27"/>
      <c r="VXY103" s="27"/>
      <c r="VXZ103" s="27"/>
      <c r="VYA103" s="27"/>
      <c r="VYB103" s="27"/>
      <c r="VYC103" s="27"/>
      <c r="VYD103" s="27"/>
      <c r="VYE103" s="27"/>
      <c r="VYF103" s="27"/>
      <c r="VYG103" s="27"/>
      <c r="VYH103" s="27"/>
      <c r="VYI103" s="27"/>
      <c r="VYJ103" s="27"/>
      <c r="VYK103" s="27"/>
      <c r="VYL103" s="27"/>
      <c r="VYM103" s="27"/>
      <c r="VYN103" s="27"/>
      <c r="VYO103" s="27"/>
      <c r="VYP103" s="27"/>
      <c r="VYQ103" s="27"/>
      <c r="VYR103" s="27"/>
      <c r="VYS103" s="27"/>
      <c r="VYT103" s="27"/>
      <c r="VYU103" s="27"/>
      <c r="VYV103" s="27"/>
      <c r="VYW103" s="27"/>
      <c r="VYX103" s="27"/>
      <c r="VYY103" s="27"/>
      <c r="VYZ103" s="27"/>
      <c r="VZA103" s="27"/>
      <c r="VZB103" s="27"/>
      <c r="VZC103" s="27"/>
      <c r="VZD103" s="27"/>
      <c r="VZE103" s="27"/>
      <c r="VZF103" s="27"/>
      <c r="VZG103" s="27"/>
      <c r="VZH103" s="27"/>
      <c r="VZI103" s="27"/>
      <c r="VZJ103" s="27"/>
      <c r="VZK103" s="27"/>
      <c r="VZL103" s="27"/>
      <c r="VZM103" s="27"/>
      <c r="VZN103" s="27"/>
      <c r="VZO103" s="27"/>
      <c r="VZP103" s="27"/>
      <c r="VZQ103" s="27"/>
      <c r="VZR103" s="27"/>
      <c r="VZS103" s="27"/>
      <c r="VZT103" s="27"/>
      <c r="VZU103" s="27"/>
      <c r="VZV103" s="27"/>
      <c r="VZW103" s="27"/>
      <c r="VZX103" s="27"/>
      <c r="VZY103" s="27"/>
      <c r="VZZ103" s="27"/>
      <c r="WAA103" s="27"/>
      <c r="WAB103" s="27"/>
      <c r="WAC103" s="27"/>
      <c r="WAD103" s="27"/>
      <c r="WAE103" s="27"/>
      <c r="WAF103" s="27"/>
      <c r="WAG103" s="27"/>
      <c r="WAH103" s="27"/>
      <c r="WAI103" s="27"/>
      <c r="WAJ103" s="27"/>
      <c r="WAK103" s="27"/>
      <c r="WAL103" s="27"/>
      <c r="WAM103" s="27"/>
      <c r="WAN103" s="27"/>
      <c r="WAO103" s="27"/>
      <c r="WAP103" s="27"/>
      <c r="WAQ103" s="27"/>
      <c r="WAR103" s="27"/>
      <c r="WAS103" s="27"/>
      <c r="WAT103" s="27"/>
      <c r="WAU103" s="27"/>
      <c r="WAV103" s="27"/>
      <c r="WAW103" s="27"/>
      <c r="WAX103" s="27"/>
      <c r="WAY103" s="27"/>
      <c r="WAZ103" s="27"/>
      <c r="WBA103" s="27"/>
      <c r="WBB103" s="27"/>
      <c r="WBC103" s="27"/>
      <c r="WBD103" s="27"/>
      <c r="WBE103" s="27"/>
      <c r="WBF103" s="27"/>
      <c r="WBG103" s="27"/>
      <c r="WBH103" s="27"/>
      <c r="WBI103" s="27"/>
      <c r="WBJ103" s="27"/>
      <c r="WBK103" s="27"/>
      <c r="WBL103" s="27"/>
      <c r="WBM103" s="27"/>
      <c r="WBN103" s="27"/>
      <c r="WBO103" s="27"/>
      <c r="WBP103" s="27"/>
      <c r="WBQ103" s="27"/>
      <c r="WBR103" s="27"/>
      <c r="WBS103" s="27"/>
      <c r="WBT103" s="27"/>
      <c r="WBU103" s="27"/>
      <c r="WBV103" s="27"/>
      <c r="WBW103" s="27"/>
      <c r="WBX103" s="27"/>
      <c r="WBY103" s="27"/>
      <c r="WBZ103" s="27"/>
      <c r="WCA103" s="27"/>
      <c r="WCB103" s="27"/>
      <c r="WCC103" s="27"/>
      <c r="WCD103" s="27"/>
      <c r="WCE103" s="27"/>
      <c r="WCF103" s="27"/>
      <c r="WCG103" s="27"/>
      <c r="WCH103" s="27"/>
      <c r="WCI103" s="27"/>
      <c r="WCJ103" s="27"/>
      <c r="WCK103" s="27"/>
      <c r="WCL103" s="27"/>
      <c r="WCM103" s="27"/>
      <c r="WCN103" s="27"/>
      <c r="WCO103" s="27"/>
      <c r="WCP103" s="27"/>
      <c r="WCQ103" s="27"/>
      <c r="WCR103" s="27"/>
      <c r="WCS103" s="27"/>
      <c r="WCT103" s="27"/>
      <c r="WCU103" s="27"/>
      <c r="WCV103" s="27"/>
      <c r="WCW103" s="27"/>
      <c r="WCX103" s="27"/>
      <c r="WCY103" s="27"/>
      <c r="WCZ103" s="27"/>
      <c r="WDA103" s="27"/>
      <c r="WDB103" s="27"/>
      <c r="WDC103" s="27"/>
      <c r="WDD103" s="27"/>
      <c r="WDE103" s="27"/>
      <c r="WDF103" s="27"/>
      <c r="WDG103" s="27"/>
      <c r="WDH103" s="27"/>
      <c r="WDI103" s="27"/>
      <c r="WDJ103" s="27"/>
      <c r="WDK103" s="27"/>
      <c r="WDL103" s="27"/>
      <c r="WDM103" s="27"/>
      <c r="WDN103" s="27"/>
      <c r="WDO103" s="27"/>
      <c r="WDP103" s="27"/>
      <c r="WDQ103" s="27"/>
      <c r="WDR103" s="27"/>
      <c r="WDS103" s="27"/>
      <c r="WDT103" s="27"/>
      <c r="WDU103" s="27"/>
      <c r="WDV103" s="27"/>
      <c r="WDW103" s="27"/>
      <c r="WDX103" s="27"/>
      <c r="WDY103" s="27"/>
      <c r="WDZ103" s="27"/>
      <c r="WEA103" s="27"/>
      <c r="WEB103" s="27"/>
      <c r="WEC103" s="27"/>
      <c r="WED103" s="27"/>
      <c r="WEE103" s="27"/>
      <c r="WEF103" s="27"/>
      <c r="WEG103" s="27"/>
      <c r="WEH103" s="27"/>
      <c r="WEI103" s="27"/>
      <c r="WEJ103" s="27"/>
      <c r="WEK103" s="27"/>
      <c r="WEL103" s="27"/>
      <c r="WEM103" s="27"/>
      <c r="WEN103" s="27"/>
      <c r="WEO103" s="27"/>
      <c r="WEP103" s="27"/>
      <c r="WEQ103" s="27"/>
      <c r="WER103" s="27"/>
      <c r="WES103" s="27"/>
      <c r="WET103" s="27"/>
      <c r="WEU103" s="27"/>
      <c r="WEV103" s="27"/>
      <c r="WEW103" s="27"/>
      <c r="WEX103" s="27"/>
      <c r="WEY103" s="27"/>
      <c r="WEZ103" s="27"/>
      <c r="WFA103" s="27"/>
      <c r="WFB103" s="27"/>
      <c r="WFC103" s="27"/>
      <c r="WFD103" s="27"/>
      <c r="WFE103" s="27"/>
      <c r="WFF103" s="27"/>
      <c r="WFG103" s="27"/>
      <c r="WFH103" s="27"/>
      <c r="WFI103" s="27"/>
      <c r="WFJ103" s="27"/>
      <c r="WFK103" s="27"/>
      <c r="WFL103" s="27"/>
      <c r="WFM103" s="27"/>
      <c r="WFN103" s="27"/>
      <c r="WFO103" s="27"/>
      <c r="WFP103" s="27"/>
      <c r="WFQ103" s="27"/>
      <c r="WFR103" s="27"/>
      <c r="WFS103" s="27"/>
      <c r="WFT103" s="27"/>
      <c r="WFU103" s="27"/>
      <c r="WFV103" s="27"/>
      <c r="WFW103" s="27"/>
      <c r="WFX103" s="27"/>
      <c r="WFY103" s="27"/>
      <c r="WFZ103" s="27"/>
      <c r="WGA103" s="27"/>
      <c r="WGB103" s="27"/>
      <c r="WGC103" s="27"/>
      <c r="WGD103" s="27"/>
      <c r="WGE103" s="27"/>
      <c r="WGF103" s="27"/>
      <c r="WGG103" s="27"/>
      <c r="WGH103" s="27"/>
      <c r="WGI103" s="27"/>
      <c r="WGJ103" s="27"/>
      <c r="WGK103" s="27"/>
      <c r="WGL103" s="27"/>
      <c r="WGM103" s="27"/>
      <c r="WGN103" s="27"/>
      <c r="WGO103" s="27"/>
      <c r="WGP103" s="27"/>
      <c r="WGQ103" s="27"/>
      <c r="WGR103" s="27"/>
      <c r="WGS103" s="27"/>
      <c r="WGT103" s="27"/>
      <c r="WGU103" s="27"/>
      <c r="WGV103" s="27"/>
      <c r="WGW103" s="27"/>
      <c r="WGX103" s="27"/>
      <c r="WGY103" s="27"/>
      <c r="WGZ103" s="27"/>
      <c r="WHA103" s="27"/>
      <c r="WHB103" s="27"/>
      <c r="WHC103" s="27"/>
      <c r="WHD103" s="27"/>
      <c r="WHE103" s="27"/>
      <c r="WHF103" s="27"/>
      <c r="WHG103" s="27"/>
      <c r="WHH103" s="27"/>
      <c r="WHI103" s="27"/>
      <c r="WHJ103" s="27"/>
      <c r="WHK103" s="27"/>
      <c r="WHL103" s="27"/>
      <c r="WHM103" s="27"/>
      <c r="WHN103" s="27"/>
      <c r="WHO103" s="27"/>
      <c r="WHP103" s="27"/>
      <c r="WHQ103" s="27"/>
      <c r="WHR103" s="27"/>
      <c r="WHS103" s="27"/>
      <c r="WHT103" s="27"/>
      <c r="WHU103" s="27"/>
      <c r="WHV103" s="27"/>
      <c r="WHW103" s="27"/>
      <c r="WHX103" s="27"/>
      <c r="WHY103" s="27"/>
      <c r="WHZ103" s="27"/>
      <c r="WIA103" s="27"/>
      <c r="WIB103" s="27"/>
      <c r="WIC103" s="27"/>
      <c r="WID103" s="27"/>
      <c r="WIE103" s="27"/>
      <c r="WIF103" s="27"/>
      <c r="WIG103" s="27"/>
      <c r="WIH103" s="27"/>
      <c r="WII103" s="27"/>
      <c r="WIJ103" s="27"/>
      <c r="WIK103" s="27"/>
      <c r="WIL103" s="27"/>
      <c r="WIM103" s="27"/>
      <c r="WIN103" s="27"/>
      <c r="WIO103" s="27"/>
      <c r="WIP103" s="27"/>
      <c r="WIQ103" s="27"/>
      <c r="WIR103" s="27"/>
      <c r="WIS103" s="27"/>
      <c r="WIT103" s="27"/>
      <c r="WIU103" s="27"/>
      <c r="WIV103" s="27"/>
      <c r="WIW103" s="27"/>
      <c r="WIX103" s="27"/>
      <c r="WIY103" s="27"/>
      <c r="WIZ103" s="27"/>
      <c r="WJA103" s="27"/>
      <c r="WJB103" s="27"/>
      <c r="WJC103" s="27"/>
      <c r="WJD103" s="27"/>
      <c r="WJE103" s="27"/>
      <c r="WJF103" s="27"/>
      <c r="WJG103" s="27"/>
      <c r="WJH103" s="27"/>
      <c r="WJI103" s="27"/>
      <c r="WJJ103" s="27"/>
      <c r="WJK103" s="27"/>
      <c r="WJL103" s="27"/>
      <c r="WJM103" s="27"/>
      <c r="WJN103" s="27"/>
      <c r="WJO103" s="27"/>
      <c r="WJP103" s="27"/>
      <c r="WJQ103" s="27"/>
      <c r="WJR103" s="27"/>
      <c r="WJS103" s="27"/>
      <c r="WJT103" s="27"/>
      <c r="WJU103" s="27"/>
      <c r="WJV103" s="27"/>
      <c r="WJW103" s="27"/>
      <c r="WJX103" s="27"/>
      <c r="WJY103" s="27"/>
      <c r="WJZ103" s="27"/>
      <c r="WKA103" s="27"/>
      <c r="WKB103" s="27"/>
      <c r="WKC103" s="27"/>
      <c r="WKD103" s="27"/>
      <c r="WKE103" s="27"/>
      <c r="WKF103" s="27"/>
      <c r="WKG103" s="27"/>
      <c r="WKH103" s="27"/>
      <c r="WKI103" s="27"/>
      <c r="WKJ103" s="27"/>
      <c r="WKK103" s="27"/>
      <c r="WKL103" s="27"/>
      <c r="WKM103" s="27"/>
      <c r="WKN103" s="27"/>
      <c r="WKO103" s="27"/>
      <c r="WKP103" s="27"/>
      <c r="WKQ103" s="27"/>
      <c r="WKR103" s="27"/>
      <c r="WKS103" s="27"/>
      <c r="WKT103" s="27"/>
      <c r="WKU103" s="27"/>
      <c r="WKV103" s="27"/>
      <c r="WKW103" s="27"/>
      <c r="WKX103" s="27"/>
      <c r="WKY103" s="27"/>
      <c r="WKZ103" s="27"/>
      <c r="WLA103" s="27"/>
      <c r="WLB103" s="27"/>
      <c r="WLC103" s="27"/>
      <c r="WLD103" s="27"/>
      <c r="WLE103" s="27"/>
      <c r="WLF103" s="27"/>
      <c r="WLG103" s="27"/>
      <c r="WLH103" s="27"/>
      <c r="WLI103" s="27"/>
      <c r="WLJ103" s="27"/>
      <c r="WLK103" s="27"/>
      <c r="WLL103" s="27"/>
      <c r="WLM103" s="27"/>
      <c r="WLN103" s="27"/>
      <c r="WLO103" s="27"/>
      <c r="WLP103" s="27"/>
      <c r="WLQ103" s="27"/>
      <c r="WLR103" s="27"/>
      <c r="WLS103" s="27"/>
      <c r="WLT103" s="27"/>
      <c r="WLU103" s="27"/>
      <c r="WLV103" s="27"/>
      <c r="WLW103" s="27"/>
      <c r="WLX103" s="27"/>
      <c r="WLY103" s="27"/>
      <c r="WLZ103" s="27"/>
      <c r="WMA103" s="27"/>
      <c r="WMB103" s="27"/>
      <c r="WMC103" s="27"/>
      <c r="WMD103" s="27"/>
      <c r="WME103" s="27"/>
      <c r="WMF103" s="27"/>
      <c r="WMG103" s="27"/>
      <c r="WMH103" s="27"/>
      <c r="WMI103" s="27"/>
      <c r="WMJ103" s="27"/>
      <c r="WMK103" s="27"/>
      <c r="WML103" s="27"/>
      <c r="WMM103" s="27"/>
      <c r="WMN103" s="27"/>
      <c r="WMO103" s="27"/>
      <c r="WMP103" s="27"/>
      <c r="WMQ103" s="27"/>
      <c r="WMR103" s="27"/>
      <c r="WMS103" s="27"/>
      <c r="WMT103" s="27"/>
      <c r="WMU103" s="27"/>
      <c r="WMV103" s="27"/>
      <c r="WMW103" s="27"/>
      <c r="WMX103" s="27"/>
      <c r="WMY103" s="27"/>
      <c r="WMZ103" s="27"/>
      <c r="WNA103" s="27"/>
      <c r="WNB103" s="27"/>
      <c r="WNC103" s="27"/>
      <c r="WND103" s="27"/>
      <c r="WNE103" s="27"/>
      <c r="WNF103" s="27"/>
      <c r="WNG103" s="27"/>
      <c r="WNH103" s="27"/>
      <c r="WNI103" s="27"/>
      <c r="WNJ103" s="27"/>
      <c r="WNK103" s="27"/>
      <c r="WNL103" s="27"/>
      <c r="WNM103" s="27"/>
      <c r="WNN103" s="27"/>
      <c r="WNO103" s="27"/>
      <c r="WNP103" s="27"/>
      <c r="WNQ103" s="27"/>
      <c r="WNR103" s="27"/>
      <c r="WNS103" s="27"/>
      <c r="WNT103" s="27"/>
      <c r="WNU103" s="27"/>
      <c r="WNV103" s="27"/>
      <c r="WNW103" s="27"/>
      <c r="WNX103" s="27"/>
      <c r="WNY103" s="27"/>
      <c r="WNZ103" s="27"/>
      <c r="WOA103" s="27"/>
      <c r="WOB103" s="27"/>
      <c r="WOC103" s="27"/>
      <c r="WOD103" s="27"/>
      <c r="WOE103" s="27"/>
      <c r="WOF103" s="27"/>
      <c r="WOG103" s="27"/>
      <c r="WOH103" s="27"/>
      <c r="WOI103" s="27"/>
      <c r="WOJ103" s="27"/>
      <c r="WOK103" s="27"/>
      <c r="WOL103" s="27"/>
      <c r="WOM103" s="27"/>
      <c r="WON103" s="27"/>
      <c r="WOO103" s="27"/>
      <c r="WOP103" s="27"/>
      <c r="WOQ103" s="27"/>
      <c r="WOR103" s="27"/>
      <c r="WOS103" s="27"/>
      <c r="WOT103" s="27"/>
      <c r="WOU103" s="27"/>
      <c r="WOV103" s="27"/>
      <c r="WOW103" s="27"/>
      <c r="WOX103" s="27"/>
      <c r="WOY103" s="27"/>
      <c r="WOZ103" s="27"/>
      <c r="WPA103" s="27"/>
      <c r="WPB103" s="27"/>
      <c r="WPC103" s="27"/>
      <c r="WPD103" s="27"/>
      <c r="WPE103" s="27"/>
      <c r="WPF103" s="27"/>
      <c r="WPG103" s="27"/>
      <c r="WPH103" s="27"/>
      <c r="WPI103" s="27"/>
      <c r="WPJ103" s="27"/>
      <c r="WPK103" s="27"/>
      <c r="WPL103" s="27"/>
      <c r="WPM103" s="27"/>
      <c r="WPN103" s="27"/>
      <c r="WPO103" s="27"/>
      <c r="WPP103" s="27"/>
      <c r="WPQ103" s="27"/>
      <c r="WPR103" s="27"/>
      <c r="WPS103" s="27"/>
      <c r="WPT103" s="27"/>
      <c r="WPU103" s="27"/>
      <c r="WPV103" s="27"/>
      <c r="WPW103" s="27"/>
      <c r="WPX103" s="27"/>
      <c r="WPY103" s="27"/>
      <c r="WPZ103" s="27"/>
      <c r="WQA103" s="27"/>
      <c r="WQB103" s="27"/>
      <c r="WQC103" s="27"/>
      <c r="WQD103" s="27"/>
      <c r="WQE103" s="27"/>
      <c r="WQF103" s="27"/>
      <c r="WQG103" s="27"/>
      <c r="WQH103" s="27"/>
      <c r="WQI103" s="27"/>
      <c r="WQJ103" s="27"/>
      <c r="WQK103" s="27"/>
      <c r="WQL103" s="27"/>
      <c r="WQM103" s="27"/>
      <c r="WQN103" s="27"/>
      <c r="WQO103" s="27"/>
      <c r="WQP103" s="27"/>
      <c r="WQQ103" s="27"/>
      <c r="WQR103" s="27"/>
      <c r="WQS103" s="27"/>
      <c r="WQT103" s="27"/>
      <c r="WQU103" s="27"/>
      <c r="WQV103" s="27"/>
      <c r="WQW103" s="27"/>
      <c r="WQX103" s="27"/>
      <c r="WQY103" s="27"/>
      <c r="WQZ103" s="27"/>
      <c r="WRA103" s="27"/>
      <c r="WRB103" s="27"/>
      <c r="WRC103" s="27"/>
      <c r="WRD103" s="27"/>
      <c r="WRE103" s="27"/>
      <c r="WRF103" s="27"/>
      <c r="WRG103" s="27"/>
      <c r="WRH103" s="27"/>
      <c r="WRI103" s="27"/>
      <c r="WRJ103" s="27"/>
      <c r="WRK103" s="27"/>
      <c r="WRL103" s="27"/>
      <c r="WRM103" s="27"/>
      <c r="WRN103" s="27"/>
      <c r="WRO103" s="27"/>
      <c r="WRP103" s="27"/>
      <c r="WRQ103" s="27"/>
      <c r="WRR103" s="27"/>
      <c r="WRS103" s="27"/>
      <c r="WRT103" s="27"/>
      <c r="WRU103" s="27"/>
      <c r="WRV103" s="27"/>
      <c r="WRW103" s="27"/>
      <c r="WRX103" s="27"/>
      <c r="WRY103" s="27"/>
      <c r="WRZ103" s="27"/>
      <c r="WSA103" s="27"/>
      <c r="WSB103" s="27"/>
      <c r="WSC103" s="27"/>
      <c r="WSD103" s="27"/>
      <c r="WSE103" s="27"/>
      <c r="WSF103" s="27"/>
      <c r="WSG103" s="27"/>
      <c r="WSH103" s="27"/>
      <c r="WSI103" s="27"/>
      <c r="WSJ103" s="27"/>
      <c r="WSK103" s="27"/>
      <c r="WSL103" s="27"/>
      <c r="WSM103" s="27"/>
      <c r="WSN103" s="27"/>
      <c r="WSO103" s="27"/>
      <c r="WSP103" s="27"/>
      <c r="WSQ103" s="27"/>
      <c r="WSR103" s="27"/>
      <c r="WSS103" s="27"/>
      <c r="WST103" s="27"/>
      <c r="WSU103" s="27"/>
      <c r="WSV103" s="27"/>
      <c r="WSW103" s="27"/>
      <c r="WSX103" s="27"/>
      <c r="WSY103" s="27"/>
      <c r="WSZ103" s="27"/>
      <c r="WTA103" s="27"/>
      <c r="WTB103" s="27"/>
      <c r="WTC103" s="27"/>
      <c r="WTD103" s="27"/>
      <c r="WTE103" s="27"/>
      <c r="WTF103" s="27"/>
      <c r="WTG103" s="27"/>
      <c r="WTH103" s="27"/>
      <c r="WTI103" s="27"/>
      <c r="WTJ103" s="27"/>
      <c r="WTK103" s="27"/>
      <c r="WTL103" s="27"/>
      <c r="WTM103" s="27"/>
      <c r="WTN103" s="27"/>
      <c r="WTO103" s="27"/>
      <c r="WTP103" s="27"/>
      <c r="WTQ103" s="27"/>
      <c r="WTR103" s="27"/>
      <c r="WTS103" s="27"/>
      <c r="WTT103" s="27"/>
      <c r="WTU103" s="27"/>
      <c r="WTV103" s="27"/>
      <c r="WTW103" s="27"/>
      <c r="WTX103" s="27"/>
      <c r="WTY103" s="27"/>
      <c r="WTZ103" s="27"/>
      <c r="WUA103" s="27"/>
      <c r="WUB103" s="27"/>
      <c r="WUC103" s="27"/>
      <c r="WUD103" s="27"/>
      <c r="WUE103" s="27"/>
      <c r="WUF103" s="27"/>
      <c r="WUG103" s="27"/>
      <c r="WUH103" s="27"/>
      <c r="WUI103" s="27"/>
      <c r="WUJ103" s="27"/>
      <c r="WUK103" s="27"/>
      <c r="WUL103" s="27"/>
      <c r="WUM103" s="27"/>
      <c r="WUN103" s="27"/>
      <c r="WUO103" s="27"/>
      <c r="WUP103" s="27"/>
      <c r="WUQ103" s="27"/>
      <c r="WUR103" s="27"/>
      <c r="WUS103" s="27"/>
      <c r="WUT103" s="27"/>
      <c r="WUU103" s="27"/>
      <c r="WUV103" s="27"/>
      <c r="WUW103" s="27"/>
      <c r="WUX103" s="27"/>
      <c r="WUY103" s="27"/>
      <c r="WUZ103" s="27"/>
      <c r="WVA103" s="27"/>
      <c r="WVB103" s="27"/>
      <c r="WVC103" s="27"/>
      <c r="WVD103" s="27"/>
      <c r="WVE103" s="27"/>
      <c r="WVF103" s="27"/>
      <c r="WVG103" s="27"/>
      <c r="WVH103" s="27"/>
      <c r="WVI103" s="27"/>
      <c r="WVJ103" s="27"/>
      <c r="WVK103" s="27"/>
      <c r="WVL103" s="27"/>
      <c r="WVM103" s="27"/>
      <c r="WVN103" s="27"/>
      <c r="WVO103" s="27"/>
      <c r="WVP103" s="27"/>
      <c r="WVQ103" s="27"/>
      <c r="WVR103" s="27"/>
      <c r="WVS103" s="27"/>
      <c r="WVT103" s="27"/>
      <c r="WVU103" s="27"/>
      <c r="WVV103" s="27"/>
      <c r="WVW103" s="27"/>
      <c r="WVX103" s="27"/>
      <c r="WVY103" s="27"/>
      <c r="WVZ103" s="27"/>
      <c r="WWA103" s="27"/>
      <c r="WWB103" s="27"/>
      <c r="WWC103" s="27"/>
      <c r="WWD103" s="27"/>
      <c r="WWE103" s="27"/>
      <c r="WWF103" s="27"/>
      <c r="WWG103" s="27"/>
      <c r="WWH103" s="27"/>
      <c r="WWI103" s="27"/>
      <c r="WWJ103" s="27"/>
      <c r="WWK103" s="27"/>
      <c r="WWL103" s="27"/>
      <c r="WWM103" s="27"/>
      <c r="WWN103" s="27"/>
      <c r="WWO103" s="27"/>
      <c r="WWP103" s="27"/>
      <c r="WWQ103" s="27"/>
      <c r="WWR103" s="27"/>
      <c r="WWS103" s="27"/>
      <c r="WWT103" s="27"/>
      <c r="WWU103" s="27"/>
      <c r="WWV103" s="27"/>
      <c r="WWW103" s="27"/>
      <c r="WWX103" s="27"/>
      <c r="WWY103" s="27"/>
      <c r="WWZ103" s="27"/>
      <c r="WXA103" s="27"/>
      <c r="WXB103" s="27"/>
      <c r="WXC103" s="27"/>
      <c r="WXD103" s="27"/>
      <c r="WXE103" s="27"/>
      <c r="WXF103" s="27"/>
      <c r="WXG103" s="27"/>
      <c r="WXH103" s="27"/>
      <c r="WXI103" s="27"/>
      <c r="WXJ103" s="27"/>
      <c r="WXK103" s="27"/>
      <c r="WXL103" s="27"/>
      <c r="WXM103" s="27"/>
      <c r="WXN103" s="27"/>
      <c r="WXO103" s="27"/>
      <c r="WXP103" s="27"/>
      <c r="WXQ103" s="27"/>
      <c r="WXR103" s="27"/>
      <c r="WXS103" s="27"/>
      <c r="WXT103" s="27"/>
      <c r="WXU103" s="27"/>
      <c r="WXV103" s="27"/>
      <c r="WXW103" s="27"/>
      <c r="WXX103" s="27"/>
      <c r="WXY103" s="27"/>
      <c r="WXZ103" s="27"/>
      <c r="WYA103" s="27"/>
      <c r="WYB103" s="27"/>
      <c r="WYC103" s="27"/>
      <c r="WYD103" s="27"/>
      <c r="WYE103" s="27"/>
      <c r="WYF103" s="27"/>
      <c r="WYG103" s="27"/>
      <c r="WYH103" s="27"/>
      <c r="WYI103" s="27"/>
      <c r="WYJ103" s="27"/>
      <c r="WYK103" s="27"/>
      <c r="WYL103" s="27"/>
      <c r="WYM103" s="27"/>
      <c r="WYN103" s="27"/>
      <c r="WYO103" s="27"/>
      <c r="WYP103" s="27"/>
      <c r="WYQ103" s="27"/>
      <c r="WYR103" s="27"/>
      <c r="WYS103" s="27"/>
      <c r="WYT103" s="27"/>
      <c r="WYU103" s="27"/>
      <c r="WYV103" s="27"/>
      <c r="WYW103" s="27"/>
      <c r="WYX103" s="27"/>
      <c r="WYY103" s="27"/>
      <c r="WYZ103" s="27"/>
      <c r="WZA103" s="27"/>
      <c r="WZB103" s="27"/>
      <c r="WZC103" s="27"/>
      <c r="WZD103" s="27"/>
      <c r="WZE103" s="27"/>
      <c r="WZF103" s="27"/>
      <c r="WZG103" s="27"/>
      <c r="WZH103" s="27"/>
      <c r="WZI103" s="27"/>
      <c r="WZJ103" s="27"/>
      <c r="WZK103" s="27"/>
      <c r="WZL103" s="27"/>
      <c r="WZM103" s="27"/>
      <c r="WZN103" s="27"/>
      <c r="WZO103" s="27"/>
      <c r="WZP103" s="27"/>
      <c r="WZQ103" s="27"/>
      <c r="WZR103" s="27"/>
      <c r="WZS103" s="27"/>
      <c r="WZT103" s="27"/>
      <c r="WZU103" s="27"/>
      <c r="WZV103" s="27"/>
      <c r="WZW103" s="27"/>
      <c r="WZX103" s="27"/>
      <c r="WZY103" s="27"/>
      <c r="WZZ103" s="27"/>
      <c r="XAA103" s="27"/>
      <c r="XAB103" s="27"/>
      <c r="XAC103" s="27"/>
      <c r="XAD103" s="27"/>
      <c r="XAE103" s="27"/>
      <c r="XAF103" s="27"/>
      <c r="XAG103" s="27"/>
      <c r="XAH103" s="27"/>
      <c r="XAI103" s="27"/>
      <c r="XAJ103" s="27"/>
      <c r="XAK103" s="27"/>
      <c r="XAL103" s="27"/>
      <c r="XAM103" s="27"/>
      <c r="XAN103" s="27"/>
      <c r="XAO103" s="27"/>
      <c r="XAP103" s="27"/>
      <c r="XAQ103" s="27"/>
      <c r="XAR103" s="27"/>
      <c r="XAS103" s="27"/>
      <c r="XAT103" s="27"/>
      <c r="XAU103" s="27"/>
      <c r="XAV103" s="27"/>
      <c r="XAW103" s="27"/>
      <c r="XAX103" s="27"/>
      <c r="XAY103" s="27"/>
      <c r="XAZ103" s="27"/>
      <c r="XBA103" s="27"/>
      <c r="XBB103" s="27"/>
      <c r="XBC103" s="27"/>
      <c r="XBD103" s="27"/>
      <c r="XBE103" s="27"/>
      <c r="XBF103" s="27"/>
      <c r="XBG103" s="27"/>
      <c r="XBH103" s="27"/>
      <c r="XBI103" s="27"/>
      <c r="XBJ103" s="27"/>
      <c r="XBK103" s="27"/>
      <c r="XBL103" s="27"/>
      <c r="XBM103" s="27"/>
      <c r="XBN103" s="27"/>
      <c r="XBO103" s="27"/>
      <c r="XBP103" s="27"/>
      <c r="XBQ103" s="27"/>
      <c r="XBR103" s="27"/>
      <c r="XBS103" s="27"/>
      <c r="XBT103" s="27"/>
      <c r="XBU103" s="27"/>
      <c r="XBV103" s="27"/>
      <c r="XBW103" s="27"/>
      <c r="XBX103" s="27"/>
      <c r="XBY103" s="27"/>
      <c r="XBZ103" s="27"/>
      <c r="XCA103" s="27"/>
      <c r="XCB103" s="27"/>
      <c r="XCC103" s="27"/>
      <c r="XCD103" s="27"/>
      <c r="XCE103" s="27"/>
      <c r="XCF103" s="27"/>
      <c r="XCG103" s="27"/>
      <c r="XCH103" s="27"/>
      <c r="XCI103" s="27"/>
      <c r="XCJ103" s="27"/>
      <c r="XCK103" s="27"/>
      <c r="XCL103" s="27"/>
      <c r="XCM103" s="27"/>
      <c r="XCN103" s="27"/>
      <c r="XCO103" s="27"/>
      <c r="XCP103" s="27"/>
      <c r="XCQ103" s="27"/>
      <c r="XCR103" s="27"/>
      <c r="XCS103" s="27"/>
      <c r="XCT103" s="27"/>
      <c r="XCU103" s="27"/>
      <c r="XCV103" s="27"/>
      <c r="XCW103" s="27"/>
      <c r="XCX103" s="27"/>
      <c r="XCY103" s="27"/>
      <c r="XCZ103" s="27"/>
      <c r="XDA103" s="27"/>
      <c r="XDB103" s="27"/>
      <c r="XDC103" s="27"/>
      <c r="XDD103" s="27"/>
      <c r="XDE103" s="27"/>
      <c r="XDF103" s="27"/>
      <c r="XDG103" s="27"/>
      <c r="XDH103" s="27"/>
      <c r="XDI103" s="27"/>
      <c r="XDJ103" s="27"/>
      <c r="XDK103" s="27"/>
      <c r="XDL103" s="27"/>
      <c r="XDM103" s="27"/>
      <c r="XDN103" s="27"/>
      <c r="XDO103" s="27"/>
      <c r="XDP103" s="27"/>
      <c r="XDQ103" s="27"/>
      <c r="XDR103" s="27"/>
      <c r="XDS103" s="27"/>
      <c r="XDT103" s="27"/>
      <c r="XDU103" s="27"/>
      <c r="XDV103" s="27"/>
      <c r="XDW103" s="27"/>
      <c r="XDX103" s="27"/>
      <c r="XDY103" s="27"/>
      <c r="XDZ103" s="27"/>
      <c r="XEA103" s="27"/>
      <c r="XEB103" s="27"/>
      <c r="XEC103" s="27"/>
      <c r="XED103" s="27"/>
      <c r="XEE103" s="27"/>
      <c r="XEF103" s="27"/>
      <c r="XEG103" s="27"/>
      <c r="XEH103" s="27"/>
      <c r="XEI103" s="27"/>
      <c r="XEJ103" s="27"/>
      <c r="XEK103" s="27"/>
      <c r="XEL103" s="27"/>
      <c r="XEM103" s="27"/>
      <c r="XEN103" s="27"/>
      <c r="XEO103" s="27"/>
      <c r="XEP103" s="27"/>
      <c r="XEQ103" s="27"/>
      <c r="XER103" s="27"/>
      <c r="XES103" s="27"/>
      <c r="XET103" s="27"/>
      <c r="XEU103" s="27"/>
      <c r="XEV103" s="27"/>
      <c r="XEW103" s="27"/>
      <c r="XEX103" s="27"/>
      <c r="XEY103" s="27"/>
      <c r="XEZ103" s="27"/>
      <c r="XFA103" s="27"/>
      <c r="XFB103" s="27"/>
      <c r="XFC103" s="27"/>
      <c r="XFD103" s="27"/>
    </row>
    <row r="104" spans="1:16384" s="12" customFormat="1" ht="28.5" customHeight="1" x14ac:dyDescent="0.25">
      <c r="A104"/>
      <c r="B104"/>
      <c r="C104" s="496" t="s">
        <v>6758</v>
      </c>
      <c r="D104" s="1" t="s">
        <v>7988</v>
      </c>
      <c r="E104" s="41" t="s">
        <v>6756</v>
      </c>
      <c r="F104" s="279" t="s">
        <v>6757</v>
      </c>
      <c r="G104" s="273">
        <v>115</v>
      </c>
      <c r="H104" s="15" t="s">
        <v>6495</v>
      </c>
      <c r="I104" s="13" t="s">
        <v>6496</v>
      </c>
      <c r="J104" s="1" t="s">
        <v>42</v>
      </c>
      <c r="K104" s="486" t="s">
        <v>6733</v>
      </c>
      <c r="L104"/>
      <c r="M104"/>
      <c r="N104"/>
      <c r="O104"/>
      <c r="P104"/>
      <c r="Q104"/>
      <c r="R104"/>
      <c r="S104"/>
      <c r="T104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  <c r="ALN104" s="27"/>
      <c r="ALO104" s="27"/>
      <c r="ALP104" s="27"/>
      <c r="ALQ104" s="27"/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  <c r="AMF104" s="27"/>
      <c r="AMG104" s="27"/>
      <c r="AMH104" s="27"/>
      <c r="AMI104" s="27"/>
      <c r="AMJ104" s="27"/>
      <c r="AMK104" s="27"/>
      <c r="AML104" s="27"/>
      <c r="AMM104" s="27"/>
      <c r="AMN104" s="27"/>
      <c r="AMO104" s="27"/>
      <c r="AMP104" s="27"/>
      <c r="AMQ104" s="27"/>
      <c r="AMR104" s="27"/>
      <c r="AMS104" s="27"/>
      <c r="AMT104" s="27"/>
      <c r="AMU104" s="27"/>
      <c r="AMV104" s="27"/>
      <c r="AMW104" s="27"/>
      <c r="AMX104" s="27"/>
      <c r="AMY104" s="27"/>
      <c r="AMZ104" s="27"/>
      <c r="ANA104" s="27"/>
      <c r="ANB104" s="27"/>
      <c r="ANC104" s="27"/>
      <c r="AND104" s="27"/>
      <c r="ANE104" s="27"/>
      <c r="ANF104" s="27"/>
      <c r="ANG104" s="27"/>
      <c r="ANH104" s="27"/>
      <c r="ANI104" s="27"/>
      <c r="ANJ104" s="27"/>
      <c r="ANK104" s="27"/>
      <c r="ANL104" s="27"/>
      <c r="ANM104" s="27"/>
      <c r="ANN104" s="27"/>
      <c r="ANO104" s="27"/>
      <c r="ANP104" s="27"/>
      <c r="ANQ104" s="27"/>
      <c r="ANR104" s="27"/>
      <c r="ANS104" s="27"/>
      <c r="ANT104" s="27"/>
      <c r="ANU104" s="27"/>
      <c r="ANV104" s="27"/>
      <c r="ANW104" s="27"/>
      <c r="ANX104" s="27"/>
      <c r="ANY104" s="27"/>
      <c r="ANZ104" s="27"/>
      <c r="AOA104" s="27"/>
      <c r="AOB104" s="27"/>
      <c r="AOC104" s="27"/>
      <c r="AOD104" s="27"/>
      <c r="AOE104" s="27"/>
      <c r="AOF104" s="27"/>
      <c r="AOG104" s="27"/>
      <c r="AOH104" s="27"/>
      <c r="AOI104" s="27"/>
      <c r="AOJ104" s="27"/>
      <c r="AOK104" s="27"/>
      <c r="AOL104" s="27"/>
      <c r="AOM104" s="27"/>
      <c r="AON104" s="27"/>
      <c r="AOO104" s="27"/>
      <c r="AOP104" s="27"/>
      <c r="AOQ104" s="27"/>
      <c r="AOR104" s="27"/>
      <c r="AOS104" s="27"/>
      <c r="AOT104" s="27"/>
      <c r="AOU104" s="27"/>
      <c r="AOV104" s="27"/>
      <c r="AOW104" s="27"/>
      <c r="AOX104" s="27"/>
      <c r="AOY104" s="27"/>
      <c r="AOZ104" s="27"/>
      <c r="APA104" s="27"/>
      <c r="APB104" s="27"/>
      <c r="APC104" s="27"/>
      <c r="APD104" s="27"/>
      <c r="APE104" s="27"/>
      <c r="APF104" s="27"/>
      <c r="APG104" s="27"/>
      <c r="APH104" s="27"/>
      <c r="API104" s="27"/>
      <c r="APJ104" s="27"/>
      <c r="APK104" s="27"/>
      <c r="APL104" s="27"/>
      <c r="APM104" s="27"/>
      <c r="APN104" s="27"/>
      <c r="APO104" s="27"/>
      <c r="APP104" s="27"/>
      <c r="APQ104" s="27"/>
      <c r="APR104" s="27"/>
      <c r="APS104" s="27"/>
      <c r="APT104" s="27"/>
      <c r="APU104" s="27"/>
      <c r="APV104" s="27"/>
      <c r="APW104" s="27"/>
      <c r="APX104" s="27"/>
      <c r="APY104" s="27"/>
      <c r="APZ104" s="27"/>
      <c r="AQA104" s="27"/>
      <c r="AQB104" s="27"/>
      <c r="AQC104" s="27"/>
      <c r="AQD104" s="27"/>
      <c r="AQE104" s="27"/>
      <c r="AQF104" s="27"/>
      <c r="AQG104" s="27"/>
      <c r="AQH104" s="27"/>
      <c r="AQI104" s="27"/>
      <c r="AQJ104" s="27"/>
      <c r="AQK104" s="27"/>
      <c r="AQL104" s="27"/>
      <c r="AQM104" s="27"/>
      <c r="AQN104" s="27"/>
      <c r="AQO104" s="27"/>
      <c r="AQP104" s="27"/>
      <c r="AQQ104" s="27"/>
      <c r="AQR104" s="27"/>
      <c r="AQS104" s="27"/>
      <c r="AQT104" s="27"/>
      <c r="AQU104" s="27"/>
      <c r="AQV104" s="27"/>
      <c r="AQW104" s="27"/>
      <c r="AQX104" s="27"/>
      <c r="AQY104" s="27"/>
      <c r="AQZ104" s="27"/>
      <c r="ARA104" s="27"/>
      <c r="ARB104" s="27"/>
      <c r="ARC104" s="27"/>
      <c r="ARD104" s="27"/>
      <c r="ARE104" s="27"/>
      <c r="ARF104" s="27"/>
      <c r="ARG104" s="27"/>
      <c r="ARH104" s="27"/>
      <c r="ARI104" s="27"/>
      <c r="ARJ104" s="27"/>
      <c r="ARK104" s="27"/>
      <c r="ARL104" s="27"/>
      <c r="ARM104" s="27"/>
      <c r="ARN104" s="27"/>
      <c r="ARO104" s="27"/>
      <c r="ARP104" s="27"/>
      <c r="ARQ104" s="27"/>
      <c r="ARR104" s="27"/>
      <c r="ARS104" s="27"/>
      <c r="ART104" s="27"/>
      <c r="ARU104" s="27"/>
      <c r="ARV104" s="27"/>
      <c r="ARW104" s="27"/>
      <c r="ARX104" s="27"/>
      <c r="ARY104" s="27"/>
      <c r="ARZ104" s="27"/>
      <c r="ASA104" s="27"/>
      <c r="ASB104" s="27"/>
      <c r="ASC104" s="27"/>
      <c r="ASD104" s="27"/>
      <c r="ASE104" s="27"/>
      <c r="ASF104" s="27"/>
      <c r="ASG104" s="27"/>
      <c r="ASH104" s="27"/>
      <c r="ASI104" s="27"/>
      <c r="ASJ104" s="27"/>
      <c r="ASK104" s="27"/>
      <c r="ASL104" s="27"/>
      <c r="ASM104" s="27"/>
      <c r="ASN104" s="27"/>
      <c r="ASO104" s="27"/>
      <c r="ASP104" s="27"/>
      <c r="ASQ104" s="27"/>
      <c r="ASR104" s="27"/>
      <c r="ASS104" s="27"/>
      <c r="AST104" s="27"/>
      <c r="ASU104" s="27"/>
      <c r="ASV104" s="27"/>
      <c r="ASW104" s="27"/>
      <c r="ASX104" s="27"/>
      <c r="ASY104" s="27"/>
      <c r="ASZ104" s="27"/>
      <c r="ATA104" s="27"/>
      <c r="ATB104" s="27"/>
      <c r="ATC104" s="27"/>
      <c r="ATD104" s="27"/>
      <c r="ATE104" s="27"/>
      <c r="ATF104" s="27"/>
      <c r="ATG104" s="27"/>
      <c r="ATH104" s="27"/>
      <c r="ATI104" s="27"/>
      <c r="ATJ104" s="27"/>
      <c r="ATK104" s="27"/>
      <c r="ATL104" s="27"/>
      <c r="ATM104" s="27"/>
      <c r="ATN104" s="27"/>
      <c r="ATO104" s="27"/>
      <c r="ATP104" s="27"/>
      <c r="ATQ104" s="27"/>
      <c r="ATR104" s="27"/>
      <c r="ATS104" s="27"/>
      <c r="ATT104" s="27"/>
      <c r="ATU104" s="27"/>
      <c r="ATV104" s="27"/>
      <c r="ATW104" s="27"/>
      <c r="ATX104" s="27"/>
      <c r="ATY104" s="27"/>
      <c r="ATZ104" s="27"/>
      <c r="AUA104" s="27"/>
      <c r="AUB104" s="27"/>
      <c r="AUC104" s="27"/>
      <c r="AUD104" s="27"/>
      <c r="AUE104" s="27"/>
      <c r="AUF104" s="27"/>
      <c r="AUG104" s="27"/>
      <c r="AUH104" s="27"/>
      <c r="AUI104" s="27"/>
      <c r="AUJ104" s="27"/>
      <c r="AUK104" s="27"/>
      <c r="AUL104" s="27"/>
      <c r="AUM104" s="27"/>
      <c r="AUN104" s="27"/>
      <c r="AUO104" s="27"/>
      <c r="AUP104" s="27"/>
      <c r="AUQ104" s="27"/>
      <c r="AUR104" s="27"/>
      <c r="AUS104" s="27"/>
      <c r="AUT104" s="27"/>
      <c r="AUU104" s="27"/>
      <c r="AUV104" s="27"/>
      <c r="AUW104" s="27"/>
      <c r="AUX104" s="27"/>
      <c r="AUY104" s="27"/>
      <c r="AUZ104" s="27"/>
      <c r="AVA104" s="27"/>
      <c r="AVB104" s="27"/>
      <c r="AVC104" s="27"/>
      <c r="AVD104" s="27"/>
      <c r="AVE104" s="27"/>
      <c r="AVF104" s="27"/>
      <c r="AVG104" s="27"/>
      <c r="AVH104" s="27"/>
      <c r="AVI104" s="27"/>
      <c r="AVJ104" s="27"/>
      <c r="AVK104" s="27"/>
      <c r="AVL104" s="27"/>
      <c r="AVM104" s="27"/>
      <c r="AVN104" s="27"/>
      <c r="AVO104" s="27"/>
      <c r="AVP104" s="27"/>
      <c r="AVQ104" s="27"/>
      <c r="AVR104" s="27"/>
      <c r="AVS104" s="27"/>
      <c r="AVT104" s="27"/>
      <c r="AVU104" s="27"/>
      <c r="AVV104" s="27"/>
      <c r="AVW104" s="27"/>
      <c r="AVX104" s="27"/>
      <c r="AVY104" s="27"/>
      <c r="AVZ104" s="27"/>
      <c r="AWA104" s="27"/>
      <c r="AWB104" s="27"/>
      <c r="AWC104" s="27"/>
      <c r="AWD104" s="27"/>
      <c r="AWE104" s="27"/>
      <c r="AWF104" s="27"/>
      <c r="AWG104" s="27"/>
      <c r="AWH104" s="27"/>
      <c r="AWI104" s="27"/>
      <c r="AWJ104" s="27"/>
      <c r="AWK104" s="27"/>
      <c r="AWL104" s="27"/>
      <c r="AWM104" s="27"/>
      <c r="AWN104" s="27"/>
      <c r="AWO104" s="27"/>
      <c r="AWP104" s="27"/>
      <c r="AWQ104" s="27"/>
      <c r="AWR104" s="27"/>
      <c r="AWS104" s="27"/>
      <c r="AWT104" s="27"/>
      <c r="AWU104" s="27"/>
      <c r="AWV104" s="27"/>
      <c r="AWW104" s="27"/>
      <c r="AWX104" s="27"/>
      <c r="AWY104" s="27"/>
      <c r="AWZ104" s="27"/>
      <c r="AXA104" s="27"/>
      <c r="AXB104" s="27"/>
      <c r="AXC104" s="27"/>
      <c r="AXD104" s="27"/>
      <c r="AXE104" s="27"/>
      <c r="AXF104" s="27"/>
      <c r="AXG104" s="27"/>
      <c r="AXH104" s="27"/>
      <c r="AXI104" s="27"/>
      <c r="AXJ104" s="27"/>
      <c r="AXK104" s="27"/>
      <c r="AXL104" s="27"/>
      <c r="AXM104" s="27"/>
      <c r="AXN104" s="27"/>
      <c r="AXO104" s="27"/>
      <c r="AXP104" s="27"/>
      <c r="AXQ104" s="27"/>
      <c r="AXR104" s="27"/>
      <c r="AXS104" s="27"/>
      <c r="AXT104" s="27"/>
      <c r="AXU104" s="27"/>
      <c r="AXV104" s="27"/>
      <c r="AXW104" s="27"/>
      <c r="AXX104" s="27"/>
      <c r="AXY104" s="27"/>
      <c r="AXZ104" s="27"/>
      <c r="AYA104" s="27"/>
      <c r="AYB104" s="27"/>
      <c r="AYC104" s="27"/>
      <c r="AYD104" s="27"/>
      <c r="AYE104" s="27"/>
      <c r="AYF104" s="27"/>
      <c r="AYG104" s="27"/>
      <c r="AYH104" s="27"/>
      <c r="AYI104" s="27"/>
      <c r="AYJ104" s="27"/>
      <c r="AYK104" s="27"/>
      <c r="AYL104" s="27"/>
      <c r="AYM104" s="27"/>
      <c r="AYN104" s="27"/>
      <c r="AYO104" s="27"/>
      <c r="AYP104" s="27"/>
      <c r="AYQ104" s="27"/>
      <c r="AYR104" s="27"/>
      <c r="AYS104" s="27"/>
      <c r="AYT104" s="27"/>
      <c r="AYU104" s="27"/>
      <c r="AYV104" s="27"/>
      <c r="AYW104" s="27"/>
      <c r="AYX104" s="27"/>
      <c r="AYY104" s="27"/>
      <c r="AYZ104" s="27"/>
      <c r="AZA104" s="27"/>
      <c r="AZB104" s="27"/>
      <c r="AZC104" s="27"/>
      <c r="AZD104" s="27"/>
      <c r="AZE104" s="27"/>
      <c r="AZF104" s="27"/>
      <c r="AZG104" s="27"/>
      <c r="AZH104" s="27"/>
      <c r="AZI104" s="27"/>
      <c r="AZJ104" s="27"/>
      <c r="AZK104" s="27"/>
      <c r="AZL104" s="27"/>
      <c r="AZM104" s="27"/>
      <c r="AZN104" s="27"/>
      <c r="AZO104" s="27"/>
      <c r="AZP104" s="27"/>
      <c r="AZQ104" s="27"/>
      <c r="AZR104" s="27"/>
      <c r="AZS104" s="27"/>
      <c r="AZT104" s="27"/>
      <c r="AZU104" s="27"/>
      <c r="AZV104" s="27"/>
      <c r="AZW104" s="27"/>
      <c r="AZX104" s="27"/>
      <c r="AZY104" s="27"/>
      <c r="AZZ104" s="27"/>
      <c r="BAA104" s="27"/>
      <c r="BAB104" s="27"/>
      <c r="BAC104" s="27"/>
      <c r="BAD104" s="27"/>
      <c r="BAE104" s="27"/>
      <c r="BAF104" s="27"/>
      <c r="BAG104" s="27"/>
      <c r="BAH104" s="27"/>
      <c r="BAI104" s="27"/>
      <c r="BAJ104" s="27"/>
      <c r="BAK104" s="27"/>
      <c r="BAL104" s="27"/>
      <c r="BAM104" s="27"/>
      <c r="BAN104" s="27"/>
      <c r="BAO104" s="27"/>
      <c r="BAP104" s="27"/>
      <c r="BAQ104" s="27"/>
      <c r="BAR104" s="27"/>
      <c r="BAS104" s="27"/>
      <c r="BAT104" s="27"/>
      <c r="BAU104" s="27"/>
      <c r="BAV104" s="27"/>
      <c r="BAW104" s="27"/>
      <c r="BAX104" s="27"/>
      <c r="BAY104" s="27"/>
      <c r="BAZ104" s="27"/>
      <c r="BBA104" s="27"/>
      <c r="BBB104" s="27"/>
      <c r="BBC104" s="27"/>
      <c r="BBD104" s="27"/>
      <c r="BBE104" s="27"/>
      <c r="BBF104" s="27"/>
      <c r="BBG104" s="27"/>
      <c r="BBH104" s="27"/>
      <c r="BBI104" s="27"/>
      <c r="BBJ104" s="27"/>
      <c r="BBK104" s="27"/>
      <c r="BBL104" s="27"/>
      <c r="BBM104" s="27"/>
      <c r="BBN104" s="27"/>
      <c r="BBO104" s="27"/>
      <c r="BBP104" s="27"/>
      <c r="BBQ104" s="27"/>
      <c r="BBR104" s="27"/>
      <c r="BBS104" s="27"/>
      <c r="BBT104" s="27"/>
      <c r="BBU104" s="27"/>
      <c r="BBV104" s="27"/>
      <c r="BBW104" s="27"/>
      <c r="BBX104" s="27"/>
      <c r="BBY104" s="27"/>
      <c r="BBZ104" s="27"/>
      <c r="BCA104" s="27"/>
      <c r="BCB104" s="27"/>
      <c r="BCC104" s="27"/>
      <c r="BCD104" s="27"/>
      <c r="BCE104" s="27"/>
      <c r="BCF104" s="27"/>
      <c r="BCG104" s="27"/>
      <c r="BCH104" s="27"/>
      <c r="BCI104" s="27"/>
      <c r="BCJ104" s="27"/>
      <c r="BCK104" s="27"/>
      <c r="BCL104" s="27"/>
      <c r="BCM104" s="27"/>
      <c r="BCN104" s="27"/>
      <c r="BCO104" s="27"/>
      <c r="BCP104" s="27"/>
      <c r="BCQ104" s="27"/>
      <c r="BCR104" s="27"/>
      <c r="BCS104" s="27"/>
      <c r="BCT104" s="27"/>
      <c r="BCU104" s="27"/>
      <c r="BCV104" s="27"/>
      <c r="BCW104" s="27"/>
      <c r="BCX104" s="27"/>
      <c r="BCY104" s="27"/>
      <c r="BCZ104" s="27"/>
      <c r="BDA104" s="27"/>
      <c r="BDB104" s="27"/>
      <c r="BDC104" s="27"/>
      <c r="BDD104" s="27"/>
      <c r="BDE104" s="27"/>
      <c r="BDF104" s="27"/>
      <c r="BDG104" s="27"/>
      <c r="BDH104" s="27"/>
      <c r="BDI104" s="27"/>
      <c r="BDJ104" s="27"/>
      <c r="BDK104" s="27"/>
      <c r="BDL104" s="27"/>
      <c r="BDM104" s="27"/>
      <c r="BDN104" s="27"/>
      <c r="BDO104" s="27"/>
      <c r="BDP104" s="27"/>
      <c r="BDQ104" s="27"/>
      <c r="BDR104" s="27"/>
      <c r="BDS104" s="27"/>
      <c r="BDT104" s="27"/>
      <c r="BDU104" s="27"/>
      <c r="BDV104" s="27"/>
      <c r="BDW104" s="27"/>
      <c r="BDX104" s="27"/>
      <c r="BDY104" s="27"/>
      <c r="BDZ104" s="27"/>
      <c r="BEA104" s="27"/>
      <c r="BEB104" s="27"/>
      <c r="BEC104" s="27"/>
      <c r="BED104" s="27"/>
      <c r="BEE104" s="27"/>
      <c r="BEF104" s="27"/>
      <c r="BEG104" s="27"/>
      <c r="BEH104" s="27"/>
      <c r="BEI104" s="27"/>
      <c r="BEJ104" s="27"/>
      <c r="BEK104" s="27"/>
      <c r="BEL104" s="27"/>
      <c r="BEM104" s="27"/>
      <c r="BEN104" s="27"/>
      <c r="BEO104" s="27"/>
      <c r="BEP104" s="27"/>
      <c r="BEQ104" s="27"/>
      <c r="BER104" s="27"/>
      <c r="BES104" s="27"/>
      <c r="BET104" s="27"/>
      <c r="BEU104" s="27"/>
      <c r="BEV104" s="27"/>
      <c r="BEW104" s="27"/>
      <c r="BEX104" s="27"/>
      <c r="BEY104" s="27"/>
      <c r="BEZ104" s="27"/>
      <c r="BFA104" s="27"/>
      <c r="BFB104" s="27"/>
      <c r="BFC104" s="27"/>
      <c r="BFD104" s="27"/>
      <c r="BFE104" s="27"/>
      <c r="BFF104" s="27"/>
      <c r="BFG104" s="27"/>
      <c r="BFH104" s="27"/>
      <c r="BFI104" s="27"/>
      <c r="BFJ104" s="27"/>
      <c r="BFK104" s="27"/>
      <c r="BFL104" s="27"/>
      <c r="BFM104" s="27"/>
      <c r="BFN104" s="27"/>
      <c r="BFO104" s="27"/>
      <c r="BFP104" s="27"/>
      <c r="BFQ104" s="27"/>
      <c r="BFR104" s="27"/>
      <c r="BFS104" s="27"/>
      <c r="BFT104" s="27"/>
      <c r="BFU104" s="27"/>
      <c r="BFV104" s="27"/>
      <c r="BFW104" s="27"/>
      <c r="BFX104" s="27"/>
      <c r="BFY104" s="27"/>
      <c r="BFZ104" s="27"/>
      <c r="BGA104" s="27"/>
      <c r="BGB104" s="27"/>
      <c r="BGC104" s="27"/>
      <c r="BGD104" s="27"/>
      <c r="BGE104" s="27"/>
      <c r="BGF104" s="27"/>
      <c r="BGG104" s="27"/>
      <c r="BGH104" s="27"/>
      <c r="BGI104" s="27"/>
      <c r="BGJ104" s="27"/>
      <c r="BGK104" s="27"/>
      <c r="BGL104" s="27"/>
      <c r="BGM104" s="27"/>
      <c r="BGN104" s="27"/>
      <c r="BGO104" s="27"/>
      <c r="BGP104" s="27"/>
      <c r="BGQ104" s="27"/>
      <c r="BGR104" s="27"/>
      <c r="BGS104" s="27"/>
      <c r="BGT104" s="27"/>
      <c r="BGU104" s="27"/>
      <c r="BGV104" s="27"/>
      <c r="BGW104" s="27"/>
      <c r="BGX104" s="27"/>
      <c r="BGY104" s="27"/>
      <c r="BGZ104" s="27"/>
      <c r="BHA104" s="27"/>
      <c r="BHB104" s="27"/>
      <c r="BHC104" s="27"/>
      <c r="BHD104" s="27"/>
      <c r="BHE104" s="27"/>
      <c r="BHF104" s="27"/>
      <c r="BHG104" s="27"/>
      <c r="BHH104" s="27"/>
      <c r="BHI104" s="27"/>
      <c r="BHJ104" s="27"/>
      <c r="BHK104" s="27"/>
      <c r="BHL104" s="27"/>
      <c r="BHM104" s="27"/>
      <c r="BHN104" s="27"/>
      <c r="BHO104" s="27"/>
      <c r="BHP104" s="27"/>
      <c r="BHQ104" s="27"/>
      <c r="BHR104" s="27"/>
      <c r="BHS104" s="27"/>
      <c r="BHT104" s="27"/>
      <c r="BHU104" s="27"/>
      <c r="BHV104" s="27"/>
      <c r="BHW104" s="27"/>
      <c r="BHX104" s="27"/>
      <c r="BHY104" s="27"/>
      <c r="BHZ104" s="27"/>
      <c r="BIA104" s="27"/>
      <c r="BIB104" s="27"/>
      <c r="BIC104" s="27"/>
      <c r="BID104" s="27"/>
      <c r="BIE104" s="27"/>
      <c r="BIF104" s="27"/>
      <c r="BIG104" s="27"/>
      <c r="BIH104" s="27"/>
      <c r="BII104" s="27"/>
      <c r="BIJ104" s="27"/>
      <c r="BIK104" s="27"/>
      <c r="BIL104" s="27"/>
      <c r="BIM104" s="27"/>
      <c r="BIN104" s="27"/>
      <c r="BIO104" s="27"/>
      <c r="BIP104" s="27"/>
      <c r="BIQ104" s="27"/>
      <c r="BIR104" s="27"/>
      <c r="BIS104" s="27"/>
      <c r="BIT104" s="27"/>
      <c r="BIU104" s="27"/>
      <c r="BIV104" s="27"/>
      <c r="BIW104" s="27"/>
      <c r="BIX104" s="27"/>
      <c r="BIY104" s="27"/>
      <c r="BIZ104" s="27"/>
      <c r="BJA104" s="27"/>
      <c r="BJB104" s="27"/>
      <c r="BJC104" s="27"/>
      <c r="BJD104" s="27"/>
      <c r="BJE104" s="27"/>
      <c r="BJF104" s="27"/>
      <c r="BJG104" s="27"/>
      <c r="BJH104" s="27"/>
      <c r="BJI104" s="27"/>
      <c r="BJJ104" s="27"/>
      <c r="BJK104" s="27"/>
      <c r="BJL104" s="27"/>
      <c r="BJM104" s="27"/>
      <c r="BJN104" s="27"/>
      <c r="BJO104" s="27"/>
      <c r="BJP104" s="27"/>
      <c r="BJQ104" s="27"/>
      <c r="BJR104" s="27"/>
      <c r="BJS104" s="27"/>
      <c r="BJT104" s="27"/>
      <c r="BJU104" s="27"/>
      <c r="BJV104" s="27"/>
      <c r="BJW104" s="27"/>
      <c r="BJX104" s="27"/>
      <c r="BJY104" s="27"/>
      <c r="BJZ104" s="27"/>
      <c r="BKA104" s="27"/>
      <c r="BKB104" s="27"/>
      <c r="BKC104" s="27"/>
      <c r="BKD104" s="27"/>
      <c r="BKE104" s="27"/>
      <c r="BKF104" s="27"/>
      <c r="BKG104" s="27"/>
      <c r="BKH104" s="27"/>
      <c r="BKI104" s="27"/>
      <c r="BKJ104" s="27"/>
      <c r="BKK104" s="27"/>
      <c r="BKL104" s="27"/>
      <c r="BKM104" s="27"/>
      <c r="BKN104" s="27"/>
      <c r="BKO104" s="27"/>
      <c r="BKP104" s="27"/>
      <c r="BKQ104" s="27"/>
      <c r="BKR104" s="27"/>
      <c r="BKS104" s="27"/>
      <c r="BKT104" s="27"/>
      <c r="BKU104" s="27"/>
      <c r="BKV104" s="27"/>
      <c r="BKW104" s="27"/>
      <c r="BKX104" s="27"/>
      <c r="BKY104" s="27"/>
      <c r="BKZ104" s="27"/>
      <c r="BLA104" s="27"/>
      <c r="BLB104" s="27"/>
      <c r="BLC104" s="27"/>
      <c r="BLD104" s="27"/>
      <c r="BLE104" s="27"/>
      <c r="BLF104" s="27"/>
      <c r="BLG104" s="27"/>
      <c r="BLH104" s="27"/>
      <c r="BLI104" s="27"/>
      <c r="BLJ104" s="27"/>
      <c r="BLK104" s="27"/>
      <c r="BLL104" s="27"/>
      <c r="BLM104" s="27"/>
      <c r="BLN104" s="27"/>
      <c r="BLO104" s="27"/>
      <c r="BLP104" s="27"/>
      <c r="BLQ104" s="27"/>
      <c r="BLR104" s="27"/>
      <c r="BLS104" s="27"/>
      <c r="BLT104" s="27"/>
      <c r="BLU104" s="27"/>
      <c r="BLV104" s="27"/>
      <c r="BLW104" s="27"/>
      <c r="BLX104" s="27"/>
      <c r="BLY104" s="27"/>
      <c r="BLZ104" s="27"/>
      <c r="BMA104" s="27"/>
      <c r="BMB104" s="27"/>
      <c r="BMC104" s="27"/>
      <c r="BMD104" s="27"/>
      <c r="BME104" s="27"/>
      <c r="BMF104" s="27"/>
      <c r="BMG104" s="27"/>
      <c r="BMH104" s="27"/>
      <c r="BMI104" s="27"/>
      <c r="BMJ104" s="27"/>
      <c r="BMK104" s="27"/>
      <c r="BML104" s="27"/>
      <c r="BMM104" s="27"/>
      <c r="BMN104" s="27"/>
      <c r="BMO104" s="27"/>
      <c r="BMP104" s="27"/>
      <c r="BMQ104" s="27"/>
      <c r="BMR104" s="27"/>
      <c r="BMS104" s="27"/>
      <c r="BMT104" s="27"/>
      <c r="BMU104" s="27"/>
      <c r="BMV104" s="27"/>
      <c r="BMW104" s="27"/>
      <c r="BMX104" s="27"/>
      <c r="BMY104" s="27"/>
      <c r="BMZ104" s="27"/>
      <c r="BNA104" s="27"/>
      <c r="BNB104" s="27"/>
      <c r="BNC104" s="27"/>
      <c r="BND104" s="27"/>
      <c r="BNE104" s="27"/>
      <c r="BNF104" s="27"/>
      <c r="BNG104" s="27"/>
      <c r="BNH104" s="27"/>
      <c r="BNI104" s="27"/>
      <c r="BNJ104" s="27"/>
      <c r="BNK104" s="27"/>
      <c r="BNL104" s="27"/>
      <c r="BNM104" s="27"/>
      <c r="BNN104" s="27"/>
      <c r="BNO104" s="27"/>
      <c r="BNP104" s="27"/>
      <c r="BNQ104" s="27"/>
      <c r="BNR104" s="27"/>
      <c r="BNS104" s="27"/>
      <c r="BNT104" s="27"/>
      <c r="BNU104" s="27"/>
      <c r="BNV104" s="27"/>
      <c r="BNW104" s="27"/>
      <c r="BNX104" s="27"/>
      <c r="BNY104" s="27"/>
      <c r="BNZ104" s="27"/>
      <c r="BOA104" s="27"/>
      <c r="BOB104" s="27"/>
      <c r="BOC104" s="27"/>
      <c r="BOD104" s="27"/>
      <c r="BOE104" s="27"/>
      <c r="BOF104" s="27"/>
      <c r="BOG104" s="27"/>
      <c r="BOH104" s="27"/>
      <c r="BOI104" s="27"/>
      <c r="BOJ104" s="27"/>
      <c r="BOK104" s="27"/>
      <c r="BOL104" s="27"/>
      <c r="BOM104" s="27"/>
      <c r="BON104" s="27"/>
      <c r="BOO104" s="27"/>
      <c r="BOP104" s="27"/>
      <c r="BOQ104" s="27"/>
      <c r="BOR104" s="27"/>
      <c r="BOS104" s="27"/>
      <c r="BOT104" s="27"/>
      <c r="BOU104" s="27"/>
      <c r="BOV104" s="27"/>
      <c r="BOW104" s="27"/>
      <c r="BOX104" s="27"/>
      <c r="BOY104" s="27"/>
      <c r="BOZ104" s="27"/>
      <c r="BPA104" s="27"/>
      <c r="BPB104" s="27"/>
      <c r="BPC104" s="27"/>
      <c r="BPD104" s="27"/>
      <c r="BPE104" s="27"/>
      <c r="BPF104" s="27"/>
      <c r="BPG104" s="27"/>
      <c r="BPH104" s="27"/>
      <c r="BPI104" s="27"/>
      <c r="BPJ104" s="27"/>
      <c r="BPK104" s="27"/>
      <c r="BPL104" s="27"/>
      <c r="BPM104" s="27"/>
      <c r="BPN104" s="27"/>
      <c r="BPO104" s="27"/>
      <c r="BPP104" s="27"/>
      <c r="BPQ104" s="27"/>
      <c r="BPR104" s="27"/>
      <c r="BPS104" s="27"/>
      <c r="BPT104" s="27"/>
      <c r="BPU104" s="27"/>
      <c r="BPV104" s="27"/>
      <c r="BPW104" s="27"/>
      <c r="BPX104" s="27"/>
      <c r="BPY104" s="27"/>
      <c r="BPZ104" s="27"/>
      <c r="BQA104" s="27"/>
      <c r="BQB104" s="27"/>
      <c r="BQC104" s="27"/>
      <c r="BQD104" s="27"/>
      <c r="BQE104" s="27"/>
      <c r="BQF104" s="27"/>
      <c r="BQG104" s="27"/>
      <c r="BQH104" s="27"/>
      <c r="BQI104" s="27"/>
      <c r="BQJ104" s="27"/>
      <c r="BQK104" s="27"/>
      <c r="BQL104" s="27"/>
      <c r="BQM104" s="27"/>
      <c r="BQN104" s="27"/>
      <c r="BQO104" s="27"/>
      <c r="BQP104" s="27"/>
      <c r="BQQ104" s="27"/>
      <c r="BQR104" s="27"/>
      <c r="BQS104" s="27"/>
      <c r="BQT104" s="27"/>
      <c r="BQU104" s="27"/>
      <c r="BQV104" s="27"/>
      <c r="BQW104" s="27"/>
      <c r="BQX104" s="27"/>
      <c r="BQY104" s="27"/>
      <c r="BQZ104" s="27"/>
      <c r="BRA104" s="27"/>
      <c r="BRB104" s="27"/>
      <c r="BRC104" s="27"/>
      <c r="BRD104" s="27"/>
      <c r="BRE104" s="27"/>
      <c r="BRF104" s="27"/>
      <c r="BRG104" s="27"/>
      <c r="BRH104" s="27"/>
      <c r="BRI104" s="27"/>
      <c r="BRJ104" s="27"/>
      <c r="BRK104" s="27"/>
      <c r="BRL104" s="27"/>
      <c r="BRM104" s="27"/>
      <c r="BRN104" s="27"/>
      <c r="BRO104" s="27"/>
      <c r="BRP104" s="27"/>
      <c r="BRQ104" s="27"/>
      <c r="BRR104" s="27"/>
      <c r="BRS104" s="27"/>
      <c r="BRT104" s="27"/>
      <c r="BRU104" s="27"/>
      <c r="BRV104" s="27"/>
      <c r="BRW104" s="27"/>
      <c r="BRX104" s="27"/>
      <c r="BRY104" s="27"/>
      <c r="BRZ104" s="27"/>
      <c r="BSA104" s="27"/>
      <c r="BSB104" s="27"/>
      <c r="BSC104" s="27"/>
      <c r="BSD104" s="27"/>
      <c r="BSE104" s="27"/>
      <c r="BSF104" s="27"/>
      <c r="BSG104" s="27"/>
      <c r="BSH104" s="27"/>
      <c r="BSI104" s="27"/>
      <c r="BSJ104" s="27"/>
      <c r="BSK104" s="27"/>
      <c r="BSL104" s="27"/>
      <c r="BSM104" s="27"/>
      <c r="BSN104" s="27"/>
      <c r="BSO104" s="27"/>
      <c r="BSP104" s="27"/>
      <c r="BSQ104" s="27"/>
      <c r="BSR104" s="27"/>
      <c r="BSS104" s="27"/>
      <c r="BST104" s="27"/>
      <c r="BSU104" s="27"/>
      <c r="BSV104" s="27"/>
      <c r="BSW104" s="27"/>
      <c r="BSX104" s="27"/>
      <c r="BSY104" s="27"/>
      <c r="BSZ104" s="27"/>
      <c r="BTA104" s="27"/>
      <c r="BTB104" s="27"/>
      <c r="BTC104" s="27"/>
      <c r="BTD104" s="27"/>
      <c r="BTE104" s="27"/>
      <c r="BTF104" s="27"/>
      <c r="BTG104" s="27"/>
      <c r="BTH104" s="27"/>
      <c r="BTI104" s="27"/>
      <c r="BTJ104" s="27"/>
      <c r="BTK104" s="27"/>
      <c r="BTL104" s="27"/>
      <c r="BTM104" s="27"/>
      <c r="BTN104" s="27"/>
      <c r="BTO104" s="27"/>
      <c r="BTP104" s="27"/>
      <c r="BTQ104" s="27"/>
      <c r="BTR104" s="27"/>
      <c r="BTS104" s="27"/>
      <c r="BTT104" s="27"/>
      <c r="BTU104" s="27"/>
      <c r="BTV104" s="27"/>
      <c r="BTW104" s="27"/>
      <c r="BTX104" s="27"/>
      <c r="BTY104" s="27"/>
      <c r="BTZ104" s="27"/>
      <c r="BUA104" s="27"/>
      <c r="BUB104" s="27"/>
      <c r="BUC104" s="27"/>
      <c r="BUD104" s="27"/>
      <c r="BUE104" s="27"/>
      <c r="BUF104" s="27"/>
      <c r="BUG104" s="27"/>
      <c r="BUH104" s="27"/>
      <c r="BUI104" s="27"/>
      <c r="BUJ104" s="27"/>
      <c r="BUK104" s="27"/>
      <c r="BUL104" s="27"/>
      <c r="BUM104" s="27"/>
      <c r="BUN104" s="27"/>
      <c r="BUO104" s="27"/>
      <c r="BUP104" s="27"/>
      <c r="BUQ104" s="27"/>
      <c r="BUR104" s="27"/>
      <c r="BUS104" s="27"/>
      <c r="BUT104" s="27"/>
      <c r="BUU104" s="27"/>
      <c r="BUV104" s="27"/>
      <c r="BUW104" s="27"/>
      <c r="BUX104" s="27"/>
      <c r="BUY104" s="27"/>
      <c r="BUZ104" s="27"/>
      <c r="BVA104" s="27"/>
      <c r="BVB104" s="27"/>
      <c r="BVC104" s="27"/>
      <c r="BVD104" s="27"/>
      <c r="BVE104" s="27"/>
      <c r="BVF104" s="27"/>
      <c r="BVG104" s="27"/>
      <c r="BVH104" s="27"/>
      <c r="BVI104" s="27"/>
      <c r="BVJ104" s="27"/>
      <c r="BVK104" s="27"/>
      <c r="BVL104" s="27"/>
      <c r="BVM104" s="27"/>
      <c r="BVN104" s="27"/>
      <c r="BVO104" s="27"/>
      <c r="BVP104" s="27"/>
      <c r="BVQ104" s="27"/>
      <c r="BVR104" s="27"/>
      <c r="BVS104" s="27"/>
      <c r="BVT104" s="27"/>
      <c r="BVU104" s="27"/>
      <c r="BVV104" s="27"/>
      <c r="BVW104" s="27"/>
      <c r="BVX104" s="27"/>
      <c r="BVY104" s="27"/>
      <c r="BVZ104" s="27"/>
      <c r="BWA104" s="27"/>
      <c r="BWB104" s="27"/>
      <c r="BWC104" s="27"/>
      <c r="BWD104" s="27"/>
      <c r="BWE104" s="27"/>
      <c r="BWF104" s="27"/>
      <c r="BWG104" s="27"/>
      <c r="BWH104" s="27"/>
      <c r="BWI104" s="27"/>
      <c r="BWJ104" s="27"/>
      <c r="BWK104" s="27"/>
      <c r="BWL104" s="27"/>
      <c r="BWM104" s="27"/>
      <c r="BWN104" s="27"/>
      <c r="BWO104" s="27"/>
      <c r="BWP104" s="27"/>
      <c r="BWQ104" s="27"/>
      <c r="BWR104" s="27"/>
      <c r="BWS104" s="27"/>
      <c r="BWT104" s="27"/>
      <c r="BWU104" s="27"/>
      <c r="BWV104" s="27"/>
      <c r="BWW104" s="27"/>
      <c r="BWX104" s="27"/>
      <c r="BWY104" s="27"/>
      <c r="BWZ104" s="27"/>
      <c r="BXA104" s="27"/>
      <c r="BXB104" s="27"/>
      <c r="BXC104" s="27"/>
      <c r="BXD104" s="27"/>
      <c r="BXE104" s="27"/>
      <c r="BXF104" s="27"/>
      <c r="BXG104" s="27"/>
      <c r="BXH104" s="27"/>
      <c r="BXI104" s="27"/>
      <c r="BXJ104" s="27"/>
      <c r="BXK104" s="27"/>
      <c r="BXL104" s="27"/>
      <c r="BXM104" s="27"/>
      <c r="BXN104" s="27"/>
      <c r="BXO104" s="27"/>
      <c r="BXP104" s="27"/>
      <c r="BXQ104" s="27"/>
      <c r="BXR104" s="27"/>
      <c r="BXS104" s="27"/>
      <c r="BXT104" s="27"/>
      <c r="BXU104" s="27"/>
      <c r="BXV104" s="27"/>
      <c r="BXW104" s="27"/>
      <c r="BXX104" s="27"/>
      <c r="BXY104" s="27"/>
      <c r="BXZ104" s="27"/>
      <c r="BYA104" s="27"/>
      <c r="BYB104" s="27"/>
      <c r="BYC104" s="27"/>
      <c r="BYD104" s="27"/>
      <c r="BYE104" s="27"/>
      <c r="BYF104" s="27"/>
      <c r="BYG104" s="27"/>
      <c r="BYH104" s="27"/>
      <c r="BYI104" s="27"/>
      <c r="BYJ104" s="27"/>
      <c r="BYK104" s="27"/>
      <c r="BYL104" s="27"/>
      <c r="BYM104" s="27"/>
      <c r="BYN104" s="27"/>
      <c r="BYO104" s="27"/>
      <c r="BYP104" s="27"/>
      <c r="BYQ104" s="27"/>
      <c r="BYR104" s="27"/>
      <c r="BYS104" s="27"/>
      <c r="BYT104" s="27"/>
      <c r="BYU104" s="27"/>
      <c r="BYV104" s="27"/>
      <c r="BYW104" s="27"/>
      <c r="BYX104" s="27"/>
      <c r="BYY104" s="27"/>
      <c r="BYZ104" s="27"/>
      <c r="BZA104" s="27"/>
      <c r="BZB104" s="27"/>
      <c r="BZC104" s="27"/>
      <c r="BZD104" s="27"/>
      <c r="BZE104" s="27"/>
      <c r="BZF104" s="27"/>
      <c r="BZG104" s="27"/>
      <c r="BZH104" s="27"/>
      <c r="BZI104" s="27"/>
      <c r="BZJ104" s="27"/>
      <c r="BZK104" s="27"/>
      <c r="BZL104" s="27"/>
      <c r="BZM104" s="27"/>
      <c r="BZN104" s="27"/>
      <c r="BZO104" s="27"/>
      <c r="BZP104" s="27"/>
      <c r="BZQ104" s="27"/>
      <c r="BZR104" s="27"/>
      <c r="BZS104" s="27"/>
      <c r="BZT104" s="27"/>
      <c r="BZU104" s="27"/>
      <c r="BZV104" s="27"/>
      <c r="BZW104" s="27"/>
      <c r="BZX104" s="27"/>
      <c r="BZY104" s="27"/>
      <c r="BZZ104" s="27"/>
      <c r="CAA104" s="27"/>
      <c r="CAB104" s="27"/>
      <c r="CAC104" s="27"/>
      <c r="CAD104" s="27"/>
      <c r="CAE104" s="27"/>
      <c r="CAF104" s="27"/>
      <c r="CAG104" s="27"/>
      <c r="CAH104" s="27"/>
      <c r="CAI104" s="27"/>
      <c r="CAJ104" s="27"/>
      <c r="CAK104" s="27"/>
      <c r="CAL104" s="27"/>
      <c r="CAM104" s="27"/>
      <c r="CAN104" s="27"/>
      <c r="CAO104" s="27"/>
      <c r="CAP104" s="27"/>
      <c r="CAQ104" s="27"/>
      <c r="CAR104" s="27"/>
      <c r="CAS104" s="27"/>
      <c r="CAT104" s="27"/>
      <c r="CAU104" s="27"/>
      <c r="CAV104" s="27"/>
      <c r="CAW104" s="27"/>
      <c r="CAX104" s="27"/>
      <c r="CAY104" s="27"/>
      <c r="CAZ104" s="27"/>
      <c r="CBA104" s="27"/>
      <c r="CBB104" s="27"/>
      <c r="CBC104" s="27"/>
      <c r="CBD104" s="27"/>
      <c r="CBE104" s="27"/>
      <c r="CBF104" s="27"/>
      <c r="CBG104" s="27"/>
      <c r="CBH104" s="27"/>
      <c r="CBI104" s="27"/>
      <c r="CBJ104" s="27"/>
      <c r="CBK104" s="27"/>
      <c r="CBL104" s="27"/>
      <c r="CBM104" s="27"/>
      <c r="CBN104" s="27"/>
      <c r="CBO104" s="27"/>
      <c r="CBP104" s="27"/>
      <c r="CBQ104" s="27"/>
      <c r="CBR104" s="27"/>
      <c r="CBS104" s="27"/>
      <c r="CBT104" s="27"/>
      <c r="CBU104" s="27"/>
      <c r="CBV104" s="27"/>
      <c r="CBW104" s="27"/>
      <c r="CBX104" s="27"/>
      <c r="CBY104" s="27"/>
      <c r="CBZ104" s="27"/>
      <c r="CCA104" s="27"/>
      <c r="CCB104" s="27"/>
      <c r="CCC104" s="27"/>
      <c r="CCD104" s="27"/>
      <c r="CCE104" s="27"/>
      <c r="CCF104" s="27"/>
      <c r="CCG104" s="27"/>
      <c r="CCH104" s="27"/>
      <c r="CCI104" s="27"/>
      <c r="CCJ104" s="27"/>
      <c r="CCK104" s="27"/>
      <c r="CCL104" s="27"/>
      <c r="CCM104" s="27"/>
      <c r="CCN104" s="27"/>
      <c r="CCO104" s="27"/>
      <c r="CCP104" s="27"/>
      <c r="CCQ104" s="27"/>
      <c r="CCR104" s="27"/>
      <c r="CCS104" s="27"/>
      <c r="CCT104" s="27"/>
      <c r="CCU104" s="27"/>
      <c r="CCV104" s="27"/>
      <c r="CCW104" s="27"/>
      <c r="CCX104" s="27"/>
      <c r="CCY104" s="27"/>
      <c r="CCZ104" s="27"/>
      <c r="CDA104" s="27"/>
      <c r="CDB104" s="27"/>
      <c r="CDC104" s="27"/>
      <c r="CDD104" s="27"/>
      <c r="CDE104" s="27"/>
      <c r="CDF104" s="27"/>
      <c r="CDG104" s="27"/>
      <c r="CDH104" s="27"/>
      <c r="CDI104" s="27"/>
      <c r="CDJ104" s="27"/>
      <c r="CDK104" s="27"/>
      <c r="CDL104" s="27"/>
      <c r="CDM104" s="27"/>
      <c r="CDN104" s="27"/>
      <c r="CDO104" s="27"/>
      <c r="CDP104" s="27"/>
      <c r="CDQ104" s="27"/>
      <c r="CDR104" s="27"/>
      <c r="CDS104" s="27"/>
      <c r="CDT104" s="27"/>
      <c r="CDU104" s="27"/>
      <c r="CDV104" s="27"/>
      <c r="CDW104" s="27"/>
      <c r="CDX104" s="27"/>
      <c r="CDY104" s="27"/>
      <c r="CDZ104" s="27"/>
      <c r="CEA104" s="27"/>
      <c r="CEB104" s="27"/>
      <c r="CEC104" s="27"/>
      <c r="CED104" s="27"/>
      <c r="CEE104" s="27"/>
      <c r="CEF104" s="27"/>
      <c r="CEG104" s="27"/>
      <c r="CEH104" s="27"/>
      <c r="CEI104" s="27"/>
      <c r="CEJ104" s="27"/>
      <c r="CEK104" s="27"/>
      <c r="CEL104" s="27"/>
      <c r="CEM104" s="27"/>
      <c r="CEN104" s="27"/>
      <c r="CEO104" s="27"/>
      <c r="CEP104" s="27"/>
      <c r="CEQ104" s="27"/>
      <c r="CER104" s="27"/>
      <c r="CES104" s="27"/>
      <c r="CET104" s="27"/>
      <c r="CEU104" s="27"/>
      <c r="CEV104" s="27"/>
      <c r="CEW104" s="27"/>
      <c r="CEX104" s="27"/>
      <c r="CEY104" s="27"/>
      <c r="CEZ104" s="27"/>
      <c r="CFA104" s="27"/>
      <c r="CFB104" s="27"/>
      <c r="CFC104" s="27"/>
      <c r="CFD104" s="27"/>
      <c r="CFE104" s="27"/>
      <c r="CFF104" s="27"/>
      <c r="CFG104" s="27"/>
      <c r="CFH104" s="27"/>
      <c r="CFI104" s="27"/>
      <c r="CFJ104" s="27"/>
      <c r="CFK104" s="27"/>
      <c r="CFL104" s="27"/>
      <c r="CFM104" s="27"/>
      <c r="CFN104" s="27"/>
      <c r="CFO104" s="27"/>
      <c r="CFP104" s="27"/>
      <c r="CFQ104" s="27"/>
      <c r="CFR104" s="27"/>
      <c r="CFS104" s="27"/>
      <c r="CFT104" s="27"/>
      <c r="CFU104" s="27"/>
      <c r="CFV104" s="27"/>
      <c r="CFW104" s="27"/>
      <c r="CFX104" s="27"/>
      <c r="CFY104" s="27"/>
      <c r="CFZ104" s="27"/>
      <c r="CGA104" s="27"/>
      <c r="CGB104" s="27"/>
      <c r="CGC104" s="27"/>
      <c r="CGD104" s="27"/>
      <c r="CGE104" s="27"/>
      <c r="CGF104" s="27"/>
      <c r="CGG104" s="27"/>
      <c r="CGH104" s="27"/>
      <c r="CGI104" s="27"/>
      <c r="CGJ104" s="27"/>
      <c r="CGK104" s="27"/>
      <c r="CGL104" s="27"/>
      <c r="CGM104" s="27"/>
      <c r="CGN104" s="27"/>
      <c r="CGO104" s="27"/>
      <c r="CGP104" s="27"/>
      <c r="CGQ104" s="27"/>
      <c r="CGR104" s="27"/>
      <c r="CGS104" s="27"/>
      <c r="CGT104" s="27"/>
      <c r="CGU104" s="27"/>
      <c r="CGV104" s="27"/>
      <c r="CGW104" s="27"/>
      <c r="CGX104" s="27"/>
      <c r="CGY104" s="27"/>
      <c r="CGZ104" s="27"/>
      <c r="CHA104" s="27"/>
      <c r="CHB104" s="27"/>
      <c r="CHC104" s="27"/>
      <c r="CHD104" s="27"/>
      <c r="CHE104" s="27"/>
      <c r="CHF104" s="27"/>
      <c r="CHG104" s="27"/>
      <c r="CHH104" s="27"/>
      <c r="CHI104" s="27"/>
      <c r="CHJ104" s="27"/>
      <c r="CHK104" s="27"/>
      <c r="CHL104" s="27"/>
      <c r="CHM104" s="27"/>
      <c r="CHN104" s="27"/>
      <c r="CHO104" s="27"/>
      <c r="CHP104" s="27"/>
      <c r="CHQ104" s="27"/>
      <c r="CHR104" s="27"/>
      <c r="CHS104" s="27"/>
      <c r="CHT104" s="27"/>
      <c r="CHU104" s="27"/>
      <c r="CHV104" s="27"/>
      <c r="CHW104" s="27"/>
      <c r="CHX104" s="27"/>
      <c r="CHY104" s="27"/>
      <c r="CHZ104" s="27"/>
      <c r="CIA104" s="27"/>
      <c r="CIB104" s="27"/>
      <c r="CIC104" s="27"/>
      <c r="CID104" s="27"/>
      <c r="CIE104" s="27"/>
      <c r="CIF104" s="27"/>
      <c r="CIG104" s="27"/>
      <c r="CIH104" s="27"/>
      <c r="CII104" s="27"/>
      <c r="CIJ104" s="27"/>
      <c r="CIK104" s="27"/>
      <c r="CIL104" s="27"/>
      <c r="CIM104" s="27"/>
      <c r="CIN104" s="27"/>
      <c r="CIO104" s="27"/>
      <c r="CIP104" s="27"/>
      <c r="CIQ104" s="27"/>
      <c r="CIR104" s="27"/>
      <c r="CIS104" s="27"/>
      <c r="CIT104" s="27"/>
      <c r="CIU104" s="27"/>
      <c r="CIV104" s="27"/>
      <c r="CIW104" s="27"/>
      <c r="CIX104" s="27"/>
      <c r="CIY104" s="27"/>
      <c r="CIZ104" s="27"/>
      <c r="CJA104" s="27"/>
      <c r="CJB104" s="27"/>
      <c r="CJC104" s="27"/>
      <c r="CJD104" s="27"/>
      <c r="CJE104" s="27"/>
      <c r="CJF104" s="27"/>
      <c r="CJG104" s="27"/>
      <c r="CJH104" s="27"/>
      <c r="CJI104" s="27"/>
      <c r="CJJ104" s="27"/>
      <c r="CJK104" s="27"/>
      <c r="CJL104" s="27"/>
      <c r="CJM104" s="27"/>
      <c r="CJN104" s="27"/>
      <c r="CJO104" s="27"/>
      <c r="CJP104" s="27"/>
      <c r="CJQ104" s="27"/>
      <c r="CJR104" s="27"/>
      <c r="CJS104" s="27"/>
      <c r="CJT104" s="27"/>
      <c r="CJU104" s="27"/>
      <c r="CJV104" s="27"/>
      <c r="CJW104" s="27"/>
      <c r="CJX104" s="27"/>
      <c r="CJY104" s="27"/>
      <c r="CJZ104" s="27"/>
      <c r="CKA104" s="27"/>
      <c r="CKB104" s="27"/>
      <c r="CKC104" s="27"/>
      <c r="CKD104" s="27"/>
      <c r="CKE104" s="27"/>
      <c r="CKF104" s="27"/>
      <c r="CKG104" s="27"/>
      <c r="CKH104" s="27"/>
      <c r="CKI104" s="27"/>
      <c r="CKJ104" s="27"/>
      <c r="CKK104" s="27"/>
      <c r="CKL104" s="27"/>
      <c r="CKM104" s="27"/>
      <c r="CKN104" s="27"/>
      <c r="CKO104" s="27"/>
      <c r="CKP104" s="27"/>
      <c r="CKQ104" s="27"/>
      <c r="CKR104" s="27"/>
      <c r="CKS104" s="27"/>
      <c r="CKT104" s="27"/>
      <c r="CKU104" s="27"/>
      <c r="CKV104" s="27"/>
      <c r="CKW104" s="27"/>
      <c r="CKX104" s="27"/>
      <c r="CKY104" s="27"/>
      <c r="CKZ104" s="27"/>
      <c r="CLA104" s="27"/>
      <c r="CLB104" s="27"/>
      <c r="CLC104" s="27"/>
      <c r="CLD104" s="27"/>
      <c r="CLE104" s="27"/>
      <c r="CLF104" s="27"/>
      <c r="CLG104" s="27"/>
      <c r="CLH104" s="27"/>
      <c r="CLI104" s="27"/>
      <c r="CLJ104" s="27"/>
      <c r="CLK104" s="27"/>
      <c r="CLL104" s="27"/>
      <c r="CLM104" s="27"/>
      <c r="CLN104" s="27"/>
      <c r="CLO104" s="27"/>
      <c r="CLP104" s="27"/>
      <c r="CLQ104" s="27"/>
      <c r="CLR104" s="27"/>
      <c r="CLS104" s="27"/>
      <c r="CLT104" s="27"/>
      <c r="CLU104" s="27"/>
      <c r="CLV104" s="27"/>
      <c r="CLW104" s="27"/>
      <c r="CLX104" s="27"/>
      <c r="CLY104" s="27"/>
      <c r="CLZ104" s="27"/>
      <c r="CMA104" s="27"/>
      <c r="CMB104" s="27"/>
      <c r="CMC104" s="27"/>
      <c r="CMD104" s="27"/>
      <c r="CME104" s="27"/>
      <c r="CMF104" s="27"/>
      <c r="CMG104" s="27"/>
      <c r="CMH104" s="27"/>
      <c r="CMI104" s="27"/>
      <c r="CMJ104" s="27"/>
      <c r="CMK104" s="27"/>
      <c r="CML104" s="27"/>
      <c r="CMM104" s="27"/>
      <c r="CMN104" s="27"/>
      <c r="CMO104" s="27"/>
      <c r="CMP104" s="27"/>
      <c r="CMQ104" s="27"/>
      <c r="CMR104" s="27"/>
      <c r="CMS104" s="27"/>
      <c r="CMT104" s="27"/>
      <c r="CMU104" s="27"/>
      <c r="CMV104" s="27"/>
      <c r="CMW104" s="27"/>
      <c r="CMX104" s="27"/>
      <c r="CMY104" s="27"/>
      <c r="CMZ104" s="27"/>
      <c r="CNA104" s="27"/>
      <c r="CNB104" s="27"/>
      <c r="CNC104" s="27"/>
      <c r="CND104" s="27"/>
      <c r="CNE104" s="27"/>
      <c r="CNF104" s="27"/>
      <c r="CNG104" s="27"/>
      <c r="CNH104" s="27"/>
      <c r="CNI104" s="27"/>
      <c r="CNJ104" s="27"/>
      <c r="CNK104" s="27"/>
      <c r="CNL104" s="27"/>
      <c r="CNM104" s="27"/>
      <c r="CNN104" s="27"/>
      <c r="CNO104" s="27"/>
      <c r="CNP104" s="27"/>
      <c r="CNQ104" s="27"/>
      <c r="CNR104" s="27"/>
      <c r="CNS104" s="27"/>
      <c r="CNT104" s="27"/>
      <c r="CNU104" s="27"/>
      <c r="CNV104" s="27"/>
      <c r="CNW104" s="27"/>
      <c r="CNX104" s="27"/>
      <c r="CNY104" s="27"/>
      <c r="CNZ104" s="27"/>
      <c r="COA104" s="27"/>
      <c r="COB104" s="27"/>
      <c r="COC104" s="27"/>
      <c r="COD104" s="27"/>
      <c r="COE104" s="27"/>
      <c r="COF104" s="27"/>
      <c r="COG104" s="27"/>
      <c r="COH104" s="27"/>
      <c r="COI104" s="27"/>
      <c r="COJ104" s="27"/>
      <c r="COK104" s="27"/>
      <c r="COL104" s="27"/>
      <c r="COM104" s="27"/>
      <c r="CON104" s="27"/>
      <c r="COO104" s="27"/>
      <c r="COP104" s="27"/>
      <c r="COQ104" s="27"/>
      <c r="COR104" s="27"/>
      <c r="COS104" s="27"/>
      <c r="COT104" s="27"/>
      <c r="COU104" s="27"/>
      <c r="COV104" s="27"/>
      <c r="COW104" s="27"/>
      <c r="COX104" s="27"/>
      <c r="COY104" s="27"/>
      <c r="COZ104" s="27"/>
      <c r="CPA104" s="27"/>
      <c r="CPB104" s="27"/>
      <c r="CPC104" s="27"/>
      <c r="CPD104" s="27"/>
      <c r="CPE104" s="27"/>
      <c r="CPF104" s="27"/>
      <c r="CPG104" s="27"/>
      <c r="CPH104" s="27"/>
      <c r="CPI104" s="27"/>
      <c r="CPJ104" s="27"/>
      <c r="CPK104" s="27"/>
      <c r="CPL104" s="27"/>
      <c r="CPM104" s="27"/>
      <c r="CPN104" s="27"/>
      <c r="CPO104" s="27"/>
      <c r="CPP104" s="27"/>
      <c r="CPQ104" s="27"/>
      <c r="CPR104" s="27"/>
      <c r="CPS104" s="27"/>
      <c r="CPT104" s="27"/>
      <c r="CPU104" s="27"/>
      <c r="CPV104" s="27"/>
      <c r="CPW104" s="27"/>
      <c r="CPX104" s="27"/>
      <c r="CPY104" s="27"/>
      <c r="CPZ104" s="27"/>
      <c r="CQA104" s="27"/>
      <c r="CQB104" s="27"/>
      <c r="CQC104" s="27"/>
      <c r="CQD104" s="27"/>
      <c r="CQE104" s="27"/>
      <c r="CQF104" s="27"/>
      <c r="CQG104" s="27"/>
      <c r="CQH104" s="27"/>
      <c r="CQI104" s="27"/>
      <c r="CQJ104" s="27"/>
      <c r="CQK104" s="27"/>
      <c r="CQL104" s="27"/>
      <c r="CQM104" s="27"/>
      <c r="CQN104" s="27"/>
      <c r="CQO104" s="27"/>
      <c r="CQP104" s="27"/>
      <c r="CQQ104" s="27"/>
      <c r="CQR104" s="27"/>
      <c r="CQS104" s="27"/>
      <c r="CQT104" s="27"/>
      <c r="CQU104" s="27"/>
      <c r="CQV104" s="27"/>
      <c r="CQW104" s="27"/>
      <c r="CQX104" s="27"/>
      <c r="CQY104" s="27"/>
      <c r="CQZ104" s="27"/>
      <c r="CRA104" s="27"/>
      <c r="CRB104" s="27"/>
      <c r="CRC104" s="27"/>
      <c r="CRD104" s="27"/>
      <c r="CRE104" s="27"/>
      <c r="CRF104" s="27"/>
      <c r="CRG104" s="27"/>
      <c r="CRH104" s="27"/>
      <c r="CRI104" s="27"/>
      <c r="CRJ104" s="27"/>
      <c r="CRK104" s="27"/>
      <c r="CRL104" s="27"/>
      <c r="CRM104" s="27"/>
      <c r="CRN104" s="27"/>
      <c r="CRO104" s="27"/>
      <c r="CRP104" s="27"/>
      <c r="CRQ104" s="27"/>
      <c r="CRR104" s="27"/>
      <c r="CRS104" s="27"/>
      <c r="CRT104" s="27"/>
      <c r="CRU104" s="27"/>
      <c r="CRV104" s="27"/>
      <c r="CRW104" s="27"/>
      <c r="CRX104" s="27"/>
      <c r="CRY104" s="27"/>
      <c r="CRZ104" s="27"/>
      <c r="CSA104" s="27"/>
      <c r="CSB104" s="27"/>
      <c r="CSC104" s="27"/>
      <c r="CSD104" s="27"/>
      <c r="CSE104" s="27"/>
      <c r="CSF104" s="27"/>
      <c r="CSG104" s="27"/>
      <c r="CSH104" s="27"/>
      <c r="CSI104" s="27"/>
      <c r="CSJ104" s="27"/>
      <c r="CSK104" s="27"/>
      <c r="CSL104" s="27"/>
      <c r="CSM104" s="27"/>
      <c r="CSN104" s="27"/>
      <c r="CSO104" s="27"/>
      <c r="CSP104" s="27"/>
      <c r="CSQ104" s="27"/>
      <c r="CSR104" s="27"/>
      <c r="CSS104" s="27"/>
      <c r="CST104" s="27"/>
      <c r="CSU104" s="27"/>
      <c r="CSV104" s="27"/>
      <c r="CSW104" s="27"/>
      <c r="CSX104" s="27"/>
      <c r="CSY104" s="27"/>
      <c r="CSZ104" s="27"/>
      <c r="CTA104" s="27"/>
      <c r="CTB104" s="27"/>
      <c r="CTC104" s="27"/>
      <c r="CTD104" s="27"/>
      <c r="CTE104" s="27"/>
      <c r="CTF104" s="27"/>
      <c r="CTG104" s="27"/>
      <c r="CTH104" s="27"/>
      <c r="CTI104" s="27"/>
      <c r="CTJ104" s="27"/>
      <c r="CTK104" s="27"/>
      <c r="CTL104" s="27"/>
      <c r="CTM104" s="27"/>
      <c r="CTN104" s="27"/>
      <c r="CTO104" s="27"/>
      <c r="CTP104" s="27"/>
      <c r="CTQ104" s="27"/>
      <c r="CTR104" s="27"/>
      <c r="CTS104" s="27"/>
      <c r="CTT104" s="27"/>
      <c r="CTU104" s="27"/>
      <c r="CTV104" s="27"/>
      <c r="CTW104" s="27"/>
      <c r="CTX104" s="27"/>
      <c r="CTY104" s="27"/>
      <c r="CTZ104" s="27"/>
      <c r="CUA104" s="27"/>
      <c r="CUB104" s="27"/>
      <c r="CUC104" s="27"/>
      <c r="CUD104" s="27"/>
      <c r="CUE104" s="27"/>
      <c r="CUF104" s="27"/>
      <c r="CUG104" s="27"/>
      <c r="CUH104" s="27"/>
      <c r="CUI104" s="27"/>
      <c r="CUJ104" s="27"/>
      <c r="CUK104" s="27"/>
      <c r="CUL104" s="27"/>
      <c r="CUM104" s="27"/>
      <c r="CUN104" s="27"/>
      <c r="CUO104" s="27"/>
      <c r="CUP104" s="27"/>
      <c r="CUQ104" s="27"/>
      <c r="CUR104" s="27"/>
      <c r="CUS104" s="27"/>
      <c r="CUT104" s="27"/>
      <c r="CUU104" s="27"/>
      <c r="CUV104" s="27"/>
      <c r="CUW104" s="27"/>
      <c r="CUX104" s="27"/>
      <c r="CUY104" s="27"/>
      <c r="CUZ104" s="27"/>
      <c r="CVA104" s="27"/>
      <c r="CVB104" s="27"/>
      <c r="CVC104" s="27"/>
      <c r="CVD104" s="27"/>
      <c r="CVE104" s="27"/>
      <c r="CVF104" s="27"/>
      <c r="CVG104" s="27"/>
      <c r="CVH104" s="27"/>
      <c r="CVI104" s="27"/>
      <c r="CVJ104" s="27"/>
      <c r="CVK104" s="27"/>
      <c r="CVL104" s="27"/>
      <c r="CVM104" s="27"/>
      <c r="CVN104" s="27"/>
      <c r="CVO104" s="27"/>
      <c r="CVP104" s="27"/>
      <c r="CVQ104" s="27"/>
      <c r="CVR104" s="27"/>
      <c r="CVS104" s="27"/>
      <c r="CVT104" s="27"/>
      <c r="CVU104" s="27"/>
      <c r="CVV104" s="27"/>
      <c r="CVW104" s="27"/>
      <c r="CVX104" s="27"/>
      <c r="CVY104" s="27"/>
      <c r="CVZ104" s="27"/>
      <c r="CWA104" s="27"/>
      <c r="CWB104" s="27"/>
      <c r="CWC104" s="27"/>
      <c r="CWD104" s="27"/>
      <c r="CWE104" s="27"/>
      <c r="CWF104" s="27"/>
      <c r="CWG104" s="27"/>
      <c r="CWH104" s="27"/>
      <c r="CWI104" s="27"/>
      <c r="CWJ104" s="27"/>
      <c r="CWK104" s="27"/>
      <c r="CWL104" s="27"/>
      <c r="CWM104" s="27"/>
      <c r="CWN104" s="27"/>
      <c r="CWO104" s="27"/>
      <c r="CWP104" s="27"/>
      <c r="CWQ104" s="27"/>
      <c r="CWR104" s="27"/>
      <c r="CWS104" s="27"/>
      <c r="CWT104" s="27"/>
      <c r="CWU104" s="27"/>
      <c r="CWV104" s="27"/>
      <c r="CWW104" s="27"/>
      <c r="CWX104" s="27"/>
      <c r="CWY104" s="27"/>
      <c r="CWZ104" s="27"/>
      <c r="CXA104" s="27"/>
      <c r="CXB104" s="27"/>
      <c r="CXC104" s="27"/>
      <c r="CXD104" s="27"/>
      <c r="CXE104" s="27"/>
      <c r="CXF104" s="27"/>
      <c r="CXG104" s="27"/>
      <c r="CXH104" s="27"/>
      <c r="CXI104" s="27"/>
      <c r="CXJ104" s="27"/>
      <c r="CXK104" s="27"/>
      <c r="CXL104" s="27"/>
      <c r="CXM104" s="27"/>
      <c r="CXN104" s="27"/>
      <c r="CXO104" s="27"/>
      <c r="CXP104" s="27"/>
      <c r="CXQ104" s="27"/>
      <c r="CXR104" s="27"/>
      <c r="CXS104" s="27"/>
      <c r="CXT104" s="27"/>
      <c r="CXU104" s="27"/>
      <c r="CXV104" s="27"/>
      <c r="CXW104" s="27"/>
      <c r="CXX104" s="27"/>
      <c r="CXY104" s="27"/>
      <c r="CXZ104" s="27"/>
      <c r="CYA104" s="27"/>
      <c r="CYB104" s="27"/>
      <c r="CYC104" s="27"/>
      <c r="CYD104" s="27"/>
      <c r="CYE104" s="27"/>
      <c r="CYF104" s="27"/>
      <c r="CYG104" s="27"/>
      <c r="CYH104" s="27"/>
      <c r="CYI104" s="27"/>
      <c r="CYJ104" s="27"/>
      <c r="CYK104" s="27"/>
      <c r="CYL104" s="27"/>
      <c r="CYM104" s="27"/>
      <c r="CYN104" s="27"/>
      <c r="CYO104" s="27"/>
      <c r="CYP104" s="27"/>
      <c r="CYQ104" s="27"/>
      <c r="CYR104" s="27"/>
      <c r="CYS104" s="27"/>
      <c r="CYT104" s="27"/>
      <c r="CYU104" s="27"/>
      <c r="CYV104" s="27"/>
      <c r="CYW104" s="27"/>
      <c r="CYX104" s="27"/>
      <c r="CYY104" s="27"/>
      <c r="CYZ104" s="27"/>
      <c r="CZA104" s="27"/>
      <c r="CZB104" s="27"/>
      <c r="CZC104" s="27"/>
      <c r="CZD104" s="27"/>
      <c r="CZE104" s="27"/>
      <c r="CZF104" s="27"/>
      <c r="CZG104" s="27"/>
      <c r="CZH104" s="27"/>
      <c r="CZI104" s="27"/>
      <c r="CZJ104" s="27"/>
      <c r="CZK104" s="27"/>
      <c r="CZL104" s="27"/>
      <c r="CZM104" s="27"/>
      <c r="CZN104" s="27"/>
      <c r="CZO104" s="27"/>
      <c r="CZP104" s="27"/>
      <c r="CZQ104" s="27"/>
      <c r="CZR104" s="27"/>
      <c r="CZS104" s="27"/>
      <c r="CZT104" s="27"/>
      <c r="CZU104" s="27"/>
      <c r="CZV104" s="27"/>
      <c r="CZW104" s="27"/>
      <c r="CZX104" s="27"/>
      <c r="CZY104" s="27"/>
      <c r="CZZ104" s="27"/>
      <c r="DAA104" s="27"/>
      <c r="DAB104" s="27"/>
      <c r="DAC104" s="27"/>
      <c r="DAD104" s="27"/>
      <c r="DAE104" s="27"/>
      <c r="DAF104" s="27"/>
      <c r="DAG104" s="27"/>
      <c r="DAH104" s="27"/>
      <c r="DAI104" s="27"/>
      <c r="DAJ104" s="27"/>
      <c r="DAK104" s="27"/>
      <c r="DAL104" s="27"/>
      <c r="DAM104" s="27"/>
      <c r="DAN104" s="27"/>
      <c r="DAO104" s="27"/>
      <c r="DAP104" s="27"/>
      <c r="DAQ104" s="27"/>
      <c r="DAR104" s="27"/>
      <c r="DAS104" s="27"/>
      <c r="DAT104" s="27"/>
      <c r="DAU104" s="27"/>
      <c r="DAV104" s="27"/>
      <c r="DAW104" s="27"/>
      <c r="DAX104" s="27"/>
      <c r="DAY104" s="27"/>
      <c r="DAZ104" s="27"/>
      <c r="DBA104" s="27"/>
      <c r="DBB104" s="27"/>
      <c r="DBC104" s="27"/>
      <c r="DBD104" s="27"/>
      <c r="DBE104" s="27"/>
      <c r="DBF104" s="27"/>
      <c r="DBG104" s="27"/>
      <c r="DBH104" s="27"/>
      <c r="DBI104" s="27"/>
      <c r="DBJ104" s="27"/>
      <c r="DBK104" s="27"/>
      <c r="DBL104" s="27"/>
      <c r="DBM104" s="27"/>
      <c r="DBN104" s="27"/>
      <c r="DBO104" s="27"/>
      <c r="DBP104" s="27"/>
      <c r="DBQ104" s="27"/>
      <c r="DBR104" s="27"/>
      <c r="DBS104" s="27"/>
      <c r="DBT104" s="27"/>
      <c r="DBU104" s="27"/>
      <c r="DBV104" s="27"/>
      <c r="DBW104" s="27"/>
      <c r="DBX104" s="27"/>
      <c r="DBY104" s="27"/>
      <c r="DBZ104" s="27"/>
      <c r="DCA104" s="27"/>
      <c r="DCB104" s="27"/>
      <c r="DCC104" s="27"/>
      <c r="DCD104" s="27"/>
      <c r="DCE104" s="27"/>
      <c r="DCF104" s="27"/>
      <c r="DCG104" s="27"/>
      <c r="DCH104" s="27"/>
      <c r="DCI104" s="27"/>
      <c r="DCJ104" s="27"/>
      <c r="DCK104" s="27"/>
      <c r="DCL104" s="27"/>
      <c r="DCM104" s="27"/>
      <c r="DCN104" s="27"/>
      <c r="DCO104" s="27"/>
      <c r="DCP104" s="27"/>
      <c r="DCQ104" s="27"/>
      <c r="DCR104" s="27"/>
      <c r="DCS104" s="27"/>
      <c r="DCT104" s="27"/>
      <c r="DCU104" s="27"/>
      <c r="DCV104" s="27"/>
      <c r="DCW104" s="27"/>
      <c r="DCX104" s="27"/>
      <c r="DCY104" s="27"/>
      <c r="DCZ104" s="27"/>
      <c r="DDA104" s="27"/>
      <c r="DDB104" s="27"/>
      <c r="DDC104" s="27"/>
      <c r="DDD104" s="27"/>
      <c r="DDE104" s="27"/>
      <c r="DDF104" s="27"/>
      <c r="DDG104" s="27"/>
      <c r="DDH104" s="27"/>
      <c r="DDI104" s="27"/>
      <c r="DDJ104" s="27"/>
      <c r="DDK104" s="27"/>
      <c r="DDL104" s="27"/>
      <c r="DDM104" s="27"/>
      <c r="DDN104" s="27"/>
      <c r="DDO104" s="27"/>
      <c r="DDP104" s="27"/>
      <c r="DDQ104" s="27"/>
      <c r="DDR104" s="27"/>
      <c r="DDS104" s="27"/>
      <c r="DDT104" s="27"/>
      <c r="DDU104" s="27"/>
      <c r="DDV104" s="27"/>
      <c r="DDW104" s="27"/>
      <c r="DDX104" s="27"/>
      <c r="DDY104" s="27"/>
      <c r="DDZ104" s="27"/>
      <c r="DEA104" s="27"/>
      <c r="DEB104" s="27"/>
      <c r="DEC104" s="27"/>
      <c r="DED104" s="27"/>
      <c r="DEE104" s="27"/>
      <c r="DEF104" s="27"/>
      <c r="DEG104" s="27"/>
      <c r="DEH104" s="27"/>
      <c r="DEI104" s="27"/>
      <c r="DEJ104" s="27"/>
      <c r="DEK104" s="27"/>
      <c r="DEL104" s="27"/>
      <c r="DEM104" s="27"/>
      <c r="DEN104" s="27"/>
      <c r="DEO104" s="27"/>
      <c r="DEP104" s="27"/>
      <c r="DEQ104" s="27"/>
      <c r="DER104" s="27"/>
      <c r="DES104" s="27"/>
      <c r="DET104" s="27"/>
      <c r="DEU104" s="27"/>
      <c r="DEV104" s="27"/>
      <c r="DEW104" s="27"/>
      <c r="DEX104" s="27"/>
      <c r="DEY104" s="27"/>
      <c r="DEZ104" s="27"/>
      <c r="DFA104" s="27"/>
      <c r="DFB104" s="27"/>
      <c r="DFC104" s="27"/>
      <c r="DFD104" s="27"/>
      <c r="DFE104" s="27"/>
      <c r="DFF104" s="27"/>
      <c r="DFG104" s="27"/>
      <c r="DFH104" s="27"/>
      <c r="DFI104" s="27"/>
      <c r="DFJ104" s="27"/>
      <c r="DFK104" s="27"/>
      <c r="DFL104" s="27"/>
      <c r="DFM104" s="27"/>
      <c r="DFN104" s="27"/>
      <c r="DFO104" s="27"/>
      <c r="DFP104" s="27"/>
      <c r="DFQ104" s="27"/>
      <c r="DFR104" s="27"/>
      <c r="DFS104" s="27"/>
      <c r="DFT104" s="27"/>
      <c r="DFU104" s="27"/>
      <c r="DFV104" s="27"/>
      <c r="DFW104" s="27"/>
      <c r="DFX104" s="27"/>
      <c r="DFY104" s="27"/>
      <c r="DFZ104" s="27"/>
      <c r="DGA104" s="27"/>
      <c r="DGB104" s="27"/>
      <c r="DGC104" s="27"/>
      <c r="DGD104" s="27"/>
      <c r="DGE104" s="27"/>
      <c r="DGF104" s="27"/>
      <c r="DGG104" s="27"/>
      <c r="DGH104" s="27"/>
      <c r="DGI104" s="27"/>
      <c r="DGJ104" s="27"/>
      <c r="DGK104" s="27"/>
      <c r="DGL104" s="27"/>
      <c r="DGM104" s="27"/>
      <c r="DGN104" s="27"/>
      <c r="DGO104" s="27"/>
      <c r="DGP104" s="27"/>
      <c r="DGQ104" s="27"/>
      <c r="DGR104" s="27"/>
      <c r="DGS104" s="27"/>
      <c r="DGT104" s="27"/>
      <c r="DGU104" s="27"/>
      <c r="DGV104" s="27"/>
      <c r="DGW104" s="27"/>
      <c r="DGX104" s="27"/>
      <c r="DGY104" s="27"/>
      <c r="DGZ104" s="27"/>
      <c r="DHA104" s="27"/>
      <c r="DHB104" s="27"/>
      <c r="DHC104" s="27"/>
      <c r="DHD104" s="27"/>
      <c r="DHE104" s="27"/>
      <c r="DHF104" s="27"/>
      <c r="DHG104" s="27"/>
      <c r="DHH104" s="27"/>
      <c r="DHI104" s="27"/>
      <c r="DHJ104" s="27"/>
      <c r="DHK104" s="27"/>
      <c r="DHL104" s="27"/>
      <c r="DHM104" s="27"/>
      <c r="DHN104" s="27"/>
      <c r="DHO104" s="27"/>
      <c r="DHP104" s="27"/>
      <c r="DHQ104" s="27"/>
      <c r="DHR104" s="27"/>
      <c r="DHS104" s="27"/>
      <c r="DHT104" s="27"/>
      <c r="DHU104" s="27"/>
      <c r="DHV104" s="27"/>
      <c r="DHW104" s="27"/>
      <c r="DHX104" s="27"/>
      <c r="DHY104" s="27"/>
      <c r="DHZ104" s="27"/>
      <c r="DIA104" s="27"/>
      <c r="DIB104" s="27"/>
      <c r="DIC104" s="27"/>
      <c r="DID104" s="27"/>
      <c r="DIE104" s="27"/>
      <c r="DIF104" s="27"/>
      <c r="DIG104" s="27"/>
      <c r="DIH104" s="27"/>
      <c r="DII104" s="27"/>
      <c r="DIJ104" s="27"/>
      <c r="DIK104" s="27"/>
      <c r="DIL104" s="27"/>
      <c r="DIM104" s="27"/>
      <c r="DIN104" s="27"/>
      <c r="DIO104" s="27"/>
      <c r="DIP104" s="27"/>
      <c r="DIQ104" s="27"/>
      <c r="DIR104" s="27"/>
      <c r="DIS104" s="27"/>
      <c r="DIT104" s="27"/>
      <c r="DIU104" s="27"/>
      <c r="DIV104" s="27"/>
      <c r="DIW104" s="27"/>
      <c r="DIX104" s="27"/>
      <c r="DIY104" s="27"/>
      <c r="DIZ104" s="27"/>
      <c r="DJA104" s="27"/>
      <c r="DJB104" s="27"/>
      <c r="DJC104" s="27"/>
      <c r="DJD104" s="27"/>
      <c r="DJE104" s="27"/>
      <c r="DJF104" s="27"/>
      <c r="DJG104" s="27"/>
      <c r="DJH104" s="27"/>
      <c r="DJI104" s="27"/>
      <c r="DJJ104" s="27"/>
      <c r="DJK104" s="27"/>
      <c r="DJL104" s="27"/>
      <c r="DJM104" s="27"/>
      <c r="DJN104" s="27"/>
      <c r="DJO104" s="27"/>
      <c r="DJP104" s="27"/>
      <c r="DJQ104" s="27"/>
      <c r="DJR104" s="27"/>
      <c r="DJS104" s="27"/>
      <c r="DJT104" s="27"/>
      <c r="DJU104" s="27"/>
      <c r="DJV104" s="27"/>
      <c r="DJW104" s="27"/>
      <c r="DJX104" s="27"/>
      <c r="DJY104" s="27"/>
      <c r="DJZ104" s="27"/>
      <c r="DKA104" s="27"/>
      <c r="DKB104" s="27"/>
      <c r="DKC104" s="27"/>
      <c r="DKD104" s="27"/>
      <c r="DKE104" s="27"/>
      <c r="DKF104" s="27"/>
      <c r="DKG104" s="27"/>
      <c r="DKH104" s="27"/>
      <c r="DKI104" s="27"/>
      <c r="DKJ104" s="27"/>
      <c r="DKK104" s="27"/>
      <c r="DKL104" s="27"/>
      <c r="DKM104" s="27"/>
      <c r="DKN104" s="27"/>
      <c r="DKO104" s="27"/>
      <c r="DKP104" s="27"/>
      <c r="DKQ104" s="27"/>
      <c r="DKR104" s="27"/>
      <c r="DKS104" s="27"/>
      <c r="DKT104" s="27"/>
      <c r="DKU104" s="27"/>
      <c r="DKV104" s="27"/>
      <c r="DKW104" s="27"/>
      <c r="DKX104" s="27"/>
      <c r="DKY104" s="27"/>
      <c r="DKZ104" s="27"/>
      <c r="DLA104" s="27"/>
      <c r="DLB104" s="27"/>
      <c r="DLC104" s="27"/>
      <c r="DLD104" s="27"/>
      <c r="DLE104" s="27"/>
      <c r="DLF104" s="27"/>
      <c r="DLG104" s="27"/>
      <c r="DLH104" s="27"/>
      <c r="DLI104" s="27"/>
      <c r="DLJ104" s="27"/>
      <c r="DLK104" s="27"/>
      <c r="DLL104" s="27"/>
      <c r="DLM104" s="27"/>
      <c r="DLN104" s="27"/>
      <c r="DLO104" s="27"/>
      <c r="DLP104" s="27"/>
      <c r="DLQ104" s="27"/>
      <c r="DLR104" s="27"/>
      <c r="DLS104" s="27"/>
      <c r="DLT104" s="27"/>
      <c r="DLU104" s="27"/>
      <c r="DLV104" s="27"/>
      <c r="DLW104" s="27"/>
      <c r="DLX104" s="27"/>
      <c r="DLY104" s="27"/>
      <c r="DLZ104" s="27"/>
      <c r="DMA104" s="27"/>
      <c r="DMB104" s="27"/>
      <c r="DMC104" s="27"/>
      <c r="DMD104" s="27"/>
      <c r="DME104" s="27"/>
      <c r="DMF104" s="27"/>
      <c r="DMG104" s="27"/>
      <c r="DMH104" s="27"/>
      <c r="DMI104" s="27"/>
      <c r="DMJ104" s="27"/>
      <c r="DMK104" s="27"/>
      <c r="DML104" s="27"/>
      <c r="DMM104" s="27"/>
      <c r="DMN104" s="27"/>
      <c r="DMO104" s="27"/>
      <c r="DMP104" s="27"/>
      <c r="DMQ104" s="27"/>
      <c r="DMR104" s="27"/>
      <c r="DMS104" s="27"/>
      <c r="DMT104" s="27"/>
      <c r="DMU104" s="27"/>
      <c r="DMV104" s="27"/>
      <c r="DMW104" s="27"/>
      <c r="DMX104" s="27"/>
      <c r="DMY104" s="27"/>
      <c r="DMZ104" s="27"/>
      <c r="DNA104" s="27"/>
      <c r="DNB104" s="27"/>
      <c r="DNC104" s="27"/>
      <c r="DND104" s="27"/>
      <c r="DNE104" s="27"/>
      <c r="DNF104" s="27"/>
      <c r="DNG104" s="27"/>
      <c r="DNH104" s="27"/>
      <c r="DNI104" s="27"/>
      <c r="DNJ104" s="27"/>
      <c r="DNK104" s="27"/>
      <c r="DNL104" s="27"/>
      <c r="DNM104" s="27"/>
      <c r="DNN104" s="27"/>
      <c r="DNO104" s="27"/>
      <c r="DNP104" s="27"/>
      <c r="DNQ104" s="27"/>
      <c r="DNR104" s="27"/>
      <c r="DNS104" s="27"/>
      <c r="DNT104" s="27"/>
      <c r="DNU104" s="27"/>
      <c r="DNV104" s="27"/>
      <c r="DNW104" s="27"/>
      <c r="DNX104" s="27"/>
      <c r="DNY104" s="27"/>
      <c r="DNZ104" s="27"/>
      <c r="DOA104" s="27"/>
      <c r="DOB104" s="27"/>
      <c r="DOC104" s="27"/>
      <c r="DOD104" s="27"/>
      <c r="DOE104" s="27"/>
      <c r="DOF104" s="27"/>
      <c r="DOG104" s="27"/>
      <c r="DOH104" s="27"/>
      <c r="DOI104" s="27"/>
      <c r="DOJ104" s="27"/>
      <c r="DOK104" s="27"/>
      <c r="DOL104" s="27"/>
      <c r="DOM104" s="27"/>
      <c r="DON104" s="27"/>
      <c r="DOO104" s="27"/>
      <c r="DOP104" s="27"/>
      <c r="DOQ104" s="27"/>
      <c r="DOR104" s="27"/>
      <c r="DOS104" s="27"/>
      <c r="DOT104" s="27"/>
      <c r="DOU104" s="27"/>
      <c r="DOV104" s="27"/>
      <c r="DOW104" s="27"/>
      <c r="DOX104" s="27"/>
      <c r="DOY104" s="27"/>
      <c r="DOZ104" s="27"/>
      <c r="DPA104" s="27"/>
      <c r="DPB104" s="27"/>
      <c r="DPC104" s="27"/>
      <c r="DPD104" s="27"/>
      <c r="DPE104" s="27"/>
      <c r="DPF104" s="27"/>
      <c r="DPG104" s="27"/>
      <c r="DPH104" s="27"/>
      <c r="DPI104" s="27"/>
      <c r="DPJ104" s="27"/>
      <c r="DPK104" s="27"/>
      <c r="DPL104" s="27"/>
      <c r="DPM104" s="27"/>
      <c r="DPN104" s="27"/>
      <c r="DPO104" s="27"/>
      <c r="DPP104" s="27"/>
      <c r="DPQ104" s="27"/>
      <c r="DPR104" s="27"/>
      <c r="DPS104" s="27"/>
      <c r="DPT104" s="27"/>
      <c r="DPU104" s="27"/>
      <c r="DPV104" s="27"/>
      <c r="DPW104" s="27"/>
      <c r="DPX104" s="27"/>
      <c r="DPY104" s="27"/>
      <c r="DPZ104" s="27"/>
      <c r="DQA104" s="27"/>
      <c r="DQB104" s="27"/>
      <c r="DQC104" s="27"/>
      <c r="DQD104" s="27"/>
      <c r="DQE104" s="27"/>
      <c r="DQF104" s="27"/>
      <c r="DQG104" s="27"/>
      <c r="DQH104" s="27"/>
      <c r="DQI104" s="27"/>
      <c r="DQJ104" s="27"/>
      <c r="DQK104" s="27"/>
      <c r="DQL104" s="27"/>
      <c r="DQM104" s="27"/>
      <c r="DQN104" s="27"/>
      <c r="DQO104" s="27"/>
      <c r="DQP104" s="27"/>
      <c r="DQQ104" s="27"/>
      <c r="DQR104" s="27"/>
      <c r="DQS104" s="27"/>
      <c r="DQT104" s="27"/>
      <c r="DQU104" s="27"/>
      <c r="DQV104" s="27"/>
      <c r="DQW104" s="27"/>
      <c r="DQX104" s="27"/>
      <c r="DQY104" s="27"/>
      <c r="DQZ104" s="27"/>
      <c r="DRA104" s="27"/>
      <c r="DRB104" s="27"/>
      <c r="DRC104" s="27"/>
      <c r="DRD104" s="27"/>
      <c r="DRE104" s="27"/>
      <c r="DRF104" s="27"/>
      <c r="DRG104" s="27"/>
      <c r="DRH104" s="27"/>
      <c r="DRI104" s="27"/>
      <c r="DRJ104" s="27"/>
      <c r="DRK104" s="27"/>
      <c r="DRL104" s="27"/>
      <c r="DRM104" s="27"/>
      <c r="DRN104" s="27"/>
      <c r="DRO104" s="27"/>
      <c r="DRP104" s="27"/>
      <c r="DRQ104" s="27"/>
      <c r="DRR104" s="27"/>
      <c r="DRS104" s="27"/>
      <c r="DRT104" s="27"/>
      <c r="DRU104" s="27"/>
      <c r="DRV104" s="27"/>
      <c r="DRW104" s="27"/>
      <c r="DRX104" s="27"/>
      <c r="DRY104" s="27"/>
      <c r="DRZ104" s="27"/>
      <c r="DSA104" s="27"/>
      <c r="DSB104" s="27"/>
      <c r="DSC104" s="27"/>
      <c r="DSD104" s="27"/>
      <c r="DSE104" s="27"/>
      <c r="DSF104" s="27"/>
      <c r="DSG104" s="27"/>
      <c r="DSH104" s="27"/>
      <c r="DSI104" s="27"/>
      <c r="DSJ104" s="27"/>
      <c r="DSK104" s="27"/>
      <c r="DSL104" s="27"/>
      <c r="DSM104" s="27"/>
      <c r="DSN104" s="27"/>
      <c r="DSO104" s="27"/>
      <c r="DSP104" s="27"/>
      <c r="DSQ104" s="27"/>
      <c r="DSR104" s="27"/>
      <c r="DSS104" s="27"/>
      <c r="DST104" s="27"/>
      <c r="DSU104" s="27"/>
      <c r="DSV104" s="27"/>
      <c r="DSW104" s="27"/>
      <c r="DSX104" s="27"/>
      <c r="DSY104" s="27"/>
      <c r="DSZ104" s="27"/>
      <c r="DTA104" s="27"/>
      <c r="DTB104" s="27"/>
      <c r="DTC104" s="27"/>
      <c r="DTD104" s="27"/>
      <c r="DTE104" s="27"/>
      <c r="DTF104" s="27"/>
      <c r="DTG104" s="27"/>
      <c r="DTH104" s="27"/>
      <c r="DTI104" s="27"/>
      <c r="DTJ104" s="27"/>
      <c r="DTK104" s="27"/>
      <c r="DTL104" s="27"/>
      <c r="DTM104" s="27"/>
      <c r="DTN104" s="27"/>
      <c r="DTO104" s="27"/>
      <c r="DTP104" s="27"/>
      <c r="DTQ104" s="27"/>
      <c r="DTR104" s="27"/>
      <c r="DTS104" s="27"/>
      <c r="DTT104" s="27"/>
      <c r="DTU104" s="27"/>
      <c r="DTV104" s="27"/>
      <c r="DTW104" s="27"/>
      <c r="DTX104" s="27"/>
      <c r="DTY104" s="27"/>
      <c r="DTZ104" s="27"/>
      <c r="DUA104" s="27"/>
      <c r="DUB104" s="27"/>
      <c r="DUC104" s="27"/>
      <c r="DUD104" s="27"/>
      <c r="DUE104" s="27"/>
      <c r="DUF104" s="27"/>
      <c r="DUG104" s="27"/>
      <c r="DUH104" s="27"/>
      <c r="DUI104" s="27"/>
      <c r="DUJ104" s="27"/>
      <c r="DUK104" s="27"/>
      <c r="DUL104" s="27"/>
      <c r="DUM104" s="27"/>
      <c r="DUN104" s="27"/>
      <c r="DUO104" s="27"/>
      <c r="DUP104" s="27"/>
      <c r="DUQ104" s="27"/>
      <c r="DUR104" s="27"/>
      <c r="DUS104" s="27"/>
      <c r="DUT104" s="27"/>
      <c r="DUU104" s="27"/>
      <c r="DUV104" s="27"/>
      <c r="DUW104" s="27"/>
      <c r="DUX104" s="27"/>
      <c r="DUY104" s="27"/>
      <c r="DUZ104" s="27"/>
      <c r="DVA104" s="27"/>
      <c r="DVB104" s="27"/>
      <c r="DVC104" s="27"/>
      <c r="DVD104" s="27"/>
      <c r="DVE104" s="27"/>
      <c r="DVF104" s="27"/>
      <c r="DVG104" s="27"/>
      <c r="DVH104" s="27"/>
      <c r="DVI104" s="27"/>
      <c r="DVJ104" s="27"/>
      <c r="DVK104" s="27"/>
      <c r="DVL104" s="27"/>
      <c r="DVM104" s="27"/>
      <c r="DVN104" s="27"/>
      <c r="DVO104" s="27"/>
      <c r="DVP104" s="27"/>
      <c r="DVQ104" s="27"/>
      <c r="DVR104" s="27"/>
      <c r="DVS104" s="27"/>
      <c r="DVT104" s="27"/>
      <c r="DVU104" s="27"/>
      <c r="DVV104" s="27"/>
      <c r="DVW104" s="27"/>
      <c r="DVX104" s="27"/>
      <c r="DVY104" s="27"/>
      <c r="DVZ104" s="27"/>
      <c r="DWA104" s="27"/>
      <c r="DWB104" s="27"/>
      <c r="DWC104" s="27"/>
      <c r="DWD104" s="27"/>
      <c r="DWE104" s="27"/>
      <c r="DWF104" s="27"/>
      <c r="DWG104" s="27"/>
      <c r="DWH104" s="27"/>
      <c r="DWI104" s="27"/>
      <c r="DWJ104" s="27"/>
      <c r="DWK104" s="27"/>
      <c r="DWL104" s="27"/>
      <c r="DWM104" s="27"/>
      <c r="DWN104" s="27"/>
      <c r="DWO104" s="27"/>
      <c r="DWP104" s="27"/>
      <c r="DWQ104" s="27"/>
      <c r="DWR104" s="27"/>
      <c r="DWS104" s="27"/>
      <c r="DWT104" s="27"/>
      <c r="DWU104" s="27"/>
      <c r="DWV104" s="27"/>
      <c r="DWW104" s="27"/>
      <c r="DWX104" s="27"/>
      <c r="DWY104" s="27"/>
      <c r="DWZ104" s="27"/>
      <c r="DXA104" s="27"/>
      <c r="DXB104" s="27"/>
      <c r="DXC104" s="27"/>
      <c r="DXD104" s="27"/>
      <c r="DXE104" s="27"/>
      <c r="DXF104" s="27"/>
      <c r="DXG104" s="27"/>
      <c r="DXH104" s="27"/>
      <c r="DXI104" s="27"/>
      <c r="DXJ104" s="27"/>
      <c r="DXK104" s="27"/>
      <c r="DXL104" s="27"/>
      <c r="DXM104" s="27"/>
      <c r="DXN104" s="27"/>
      <c r="DXO104" s="27"/>
      <c r="DXP104" s="27"/>
      <c r="DXQ104" s="27"/>
      <c r="DXR104" s="27"/>
      <c r="DXS104" s="27"/>
      <c r="DXT104" s="27"/>
      <c r="DXU104" s="27"/>
      <c r="DXV104" s="27"/>
      <c r="DXW104" s="27"/>
      <c r="DXX104" s="27"/>
      <c r="DXY104" s="27"/>
      <c r="DXZ104" s="27"/>
      <c r="DYA104" s="27"/>
      <c r="DYB104" s="27"/>
      <c r="DYC104" s="27"/>
      <c r="DYD104" s="27"/>
      <c r="DYE104" s="27"/>
      <c r="DYF104" s="27"/>
      <c r="DYG104" s="27"/>
      <c r="DYH104" s="27"/>
      <c r="DYI104" s="27"/>
      <c r="DYJ104" s="27"/>
      <c r="DYK104" s="27"/>
      <c r="DYL104" s="27"/>
      <c r="DYM104" s="27"/>
      <c r="DYN104" s="27"/>
      <c r="DYO104" s="27"/>
      <c r="DYP104" s="27"/>
      <c r="DYQ104" s="27"/>
      <c r="DYR104" s="27"/>
      <c r="DYS104" s="27"/>
      <c r="DYT104" s="27"/>
      <c r="DYU104" s="27"/>
      <c r="DYV104" s="27"/>
      <c r="DYW104" s="27"/>
      <c r="DYX104" s="27"/>
      <c r="DYY104" s="27"/>
      <c r="DYZ104" s="27"/>
      <c r="DZA104" s="27"/>
      <c r="DZB104" s="27"/>
      <c r="DZC104" s="27"/>
      <c r="DZD104" s="27"/>
      <c r="DZE104" s="27"/>
      <c r="DZF104" s="27"/>
      <c r="DZG104" s="27"/>
      <c r="DZH104" s="27"/>
      <c r="DZI104" s="27"/>
      <c r="DZJ104" s="27"/>
      <c r="DZK104" s="27"/>
      <c r="DZL104" s="27"/>
      <c r="DZM104" s="27"/>
      <c r="DZN104" s="27"/>
      <c r="DZO104" s="27"/>
      <c r="DZP104" s="27"/>
      <c r="DZQ104" s="27"/>
      <c r="DZR104" s="27"/>
      <c r="DZS104" s="27"/>
      <c r="DZT104" s="27"/>
      <c r="DZU104" s="27"/>
      <c r="DZV104" s="27"/>
      <c r="DZW104" s="27"/>
      <c r="DZX104" s="27"/>
      <c r="DZY104" s="27"/>
      <c r="DZZ104" s="27"/>
      <c r="EAA104" s="27"/>
      <c r="EAB104" s="27"/>
      <c r="EAC104" s="27"/>
      <c r="EAD104" s="27"/>
      <c r="EAE104" s="27"/>
      <c r="EAF104" s="27"/>
      <c r="EAG104" s="27"/>
      <c r="EAH104" s="27"/>
      <c r="EAI104" s="27"/>
      <c r="EAJ104" s="27"/>
      <c r="EAK104" s="27"/>
      <c r="EAL104" s="27"/>
      <c r="EAM104" s="27"/>
      <c r="EAN104" s="27"/>
      <c r="EAO104" s="27"/>
      <c r="EAP104" s="27"/>
      <c r="EAQ104" s="27"/>
      <c r="EAR104" s="27"/>
      <c r="EAS104" s="27"/>
      <c r="EAT104" s="27"/>
      <c r="EAU104" s="27"/>
      <c r="EAV104" s="27"/>
      <c r="EAW104" s="27"/>
      <c r="EAX104" s="27"/>
      <c r="EAY104" s="27"/>
      <c r="EAZ104" s="27"/>
      <c r="EBA104" s="27"/>
      <c r="EBB104" s="27"/>
      <c r="EBC104" s="27"/>
      <c r="EBD104" s="27"/>
      <c r="EBE104" s="27"/>
      <c r="EBF104" s="27"/>
      <c r="EBG104" s="27"/>
      <c r="EBH104" s="27"/>
      <c r="EBI104" s="27"/>
      <c r="EBJ104" s="27"/>
      <c r="EBK104" s="27"/>
      <c r="EBL104" s="27"/>
      <c r="EBM104" s="27"/>
      <c r="EBN104" s="27"/>
      <c r="EBO104" s="27"/>
      <c r="EBP104" s="27"/>
      <c r="EBQ104" s="27"/>
      <c r="EBR104" s="27"/>
      <c r="EBS104" s="27"/>
      <c r="EBT104" s="27"/>
      <c r="EBU104" s="27"/>
      <c r="EBV104" s="27"/>
      <c r="EBW104" s="27"/>
      <c r="EBX104" s="27"/>
      <c r="EBY104" s="27"/>
      <c r="EBZ104" s="27"/>
      <c r="ECA104" s="27"/>
      <c r="ECB104" s="27"/>
      <c r="ECC104" s="27"/>
      <c r="ECD104" s="27"/>
      <c r="ECE104" s="27"/>
      <c r="ECF104" s="27"/>
      <c r="ECG104" s="27"/>
      <c r="ECH104" s="27"/>
      <c r="ECI104" s="27"/>
      <c r="ECJ104" s="27"/>
      <c r="ECK104" s="27"/>
      <c r="ECL104" s="27"/>
      <c r="ECM104" s="27"/>
      <c r="ECN104" s="27"/>
      <c r="ECO104" s="27"/>
      <c r="ECP104" s="27"/>
      <c r="ECQ104" s="27"/>
      <c r="ECR104" s="27"/>
      <c r="ECS104" s="27"/>
      <c r="ECT104" s="27"/>
      <c r="ECU104" s="27"/>
      <c r="ECV104" s="27"/>
      <c r="ECW104" s="27"/>
      <c r="ECX104" s="27"/>
      <c r="ECY104" s="27"/>
      <c r="ECZ104" s="27"/>
      <c r="EDA104" s="27"/>
      <c r="EDB104" s="27"/>
      <c r="EDC104" s="27"/>
      <c r="EDD104" s="27"/>
      <c r="EDE104" s="27"/>
      <c r="EDF104" s="27"/>
      <c r="EDG104" s="27"/>
      <c r="EDH104" s="27"/>
      <c r="EDI104" s="27"/>
      <c r="EDJ104" s="27"/>
      <c r="EDK104" s="27"/>
      <c r="EDL104" s="27"/>
      <c r="EDM104" s="27"/>
      <c r="EDN104" s="27"/>
      <c r="EDO104" s="27"/>
      <c r="EDP104" s="27"/>
      <c r="EDQ104" s="27"/>
      <c r="EDR104" s="27"/>
      <c r="EDS104" s="27"/>
      <c r="EDT104" s="27"/>
      <c r="EDU104" s="27"/>
      <c r="EDV104" s="27"/>
      <c r="EDW104" s="27"/>
      <c r="EDX104" s="27"/>
      <c r="EDY104" s="27"/>
      <c r="EDZ104" s="27"/>
      <c r="EEA104" s="27"/>
      <c r="EEB104" s="27"/>
      <c r="EEC104" s="27"/>
      <c r="EED104" s="27"/>
      <c r="EEE104" s="27"/>
      <c r="EEF104" s="27"/>
      <c r="EEG104" s="27"/>
      <c r="EEH104" s="27"/>
      <c r="EEI104" s="27"/>
      <c r="EEJ104" s="27"/>
      <c r="EEK104" s="27"/>
      <c r="EEL104" s="27"/>
      <c r="EEM104" s="27"/>
      <c r="EEN104" s="27"/>
      <c r="EEO104" s="27"/>
      <c r="EEP104" s="27"/>
      <c r="EEQ104" s="27"/>
      <c r="EER104" s="27"/>
      <c r="EES104" s="27"/>
      <c r="EET104" s="27"/>
      <c r="EEU104" s="27"/>
      <c r="EEV104" s="27"/>
      <c r="EEW104" s="27"/>
      <c r="EEX104" s="27"/>
      <c r="EEY104" s="27"/>
      <c r="EEZ104" s="27"/>
      <c r="EFA104" s="27"/>
      <c r="EFB104" s="27"/>
      <c r="EFC104" s="27"/>
      <c r="EFD104" s="27"/>
      <c r="EFE104" s="27"/>
      <c r="EFF104" s="27"/>
      <c r="EFG104" s="27"/>
      <c r="EFH104" s="27"/>
      <c r="EFI104" s="27"/>
      <c r="EFJ104" s="27"/>
      <c r="EFK104" s="27"/>
      <c r="EFL104" s="27"/>
      <c r="EFM104" s="27"/>
      <c r="EFN104" s="27"/>
      <c r="EFO104" s="27"/>
      <c r="EFP104" s="27"/>
      <c r="EFQ104" s="27"/>
      <c r="EFR104" s="27"/>
      <c r="EFS104" s="27"/>
      <c r="EFT104" s="27"/>
      <c r="EFU104" s="27"/>
      <c r="EFV104" s="27"/>
      <c r="EFW104" s="27"/>
      <c r="EFX104" s="27"/>
      <c r="EFY104" s="27"/>
      <c r="EFZ104" s="27"/>
      <c r="EGA104" s="27"/>
      <c r="EGB104" s="27"/>
      <c r="EGC104" s="27"/>
      <c r="EGD104" s="27"/>
      <c r="EGE104" s="27"/>
      <c r="EGF104" s="27"/>
      <c r="EGG104" s="27"/>
      <c r="EGH104" s="27"/>
      <c r="EGI104" s="27"/>
      <c r="EGJ104" s="27"/>
      <c r="EGK104" s="27"/>
      <c r="EGL104" s="27"/>
      <c r="EGM104" s="27"/>
      <c r="EGN104" s="27"/>
      <c r="EGO104" s="27"/>
      <c r="EGP104" s="27"/>
      <c r="EGQ104" s="27"/>
      <c r="EGR104" s="27"/>
      <c r="EGS104" s="27"/>
      <c r="EGT104" s="27"/>
      <c r="EGU104" s="27"/>
      <c r="EGV104" s="27"/>
      <c r="EGW104" s="27"/>
      <c r="EGX104" s="27"/>
      <c r="EGY104" s="27"/>
      <c r="EGZ104" s="27"/>
      <c r="EHA104" s="27"/>
      <c r="EHB104" s="27"/>
      <c r="EHC104" s="27"/>
      <c r="EHD104" s="27"/>
      <c r="EHE104" s="27"/>
      <c r="EHF104" s="27"/>
      <c r="EHG104" s="27"/>
      <c r="EHH104" s="27"/>
      <c r="EHI104" s="27"/>
      <c r="EHJ104" s="27"/>
      <c r="EHK104" s="27"/>
      <c r="EHL104" s="27"/>
      <c r="EHM104" s="27"/>
      <c r="EHN104" s="27"/>
      <c r="EHO104" s="27"/>
      <c r="EHP104" s="27"/>
      <c r="EHQ104" s="27"/>
      <c r="EHR104" s="27"/>
      <c r="EHS104" s="27"/>
      <c r="EHT104" s="27"/>
      <c r="EHU104" s="27"/>
      <c r="EHV104" s="27"/>
      <c r="EHW104" s="27"/>
      <c r="EHX104" s="27"/>
      <c r="EHY104" s="27"/>
      <c r="EHZ104" s="27"/>
      <c r="EIA104" s="27"/>
      <c r="EIB104" s="27"/>
      <c r="EIC104" s="27"/>
      <c r="EID104" s="27"/>
      <c r="EIE104" s="27"/>
      <c r="EIF104" s="27"/>
      <c r="EIG104" s="27"/>
      <c r="EIH104" s="27"/>
      <c r="EII104" s="27"/>
      <c r="EIJ104" s="27"/>
      <c r="EIK104" s="27"/>
      <c r="EIL104" s="27"/>
      <c r="EIM104" s="27"/>
      <c r="EIN104" s="27"/>
      <c r="EIO104" s="27"/>
      <c r="EIP104" s="27"/>
      <c r="EIQ104" s="27"/>
      <c r="EIR104" s="27"/>
      <c r="EIS104" s="27"/>
      <c r="EIT104" s="27"/>
      <c r="EIU104" s="27"/>
      <c r="EIV104" s="27"/>
      <c r="EIW104" s="27"/>
      <c r="EIX104" s="27"/>
      <c r="EIY104" s="27"/>
      <c r="EIZ104" s="27"/>
      <c r="EJA104" s="27"/>
      <c r="EJB104" s="27"/>
      <c r="EJC104" s="27"/>
      <c r="EJD104" s="27"/>
      <c r="EJE104" s="27"/>
      <c r="EJF104" s="27"/>
      <c r="EJG104" s="27"/>
      <c r="EJH104" s="27"/>
      <c r="EJI104" s="27"/>
      <c r="EJJ104" s="27"/>
      <c r="EJK104" s="27"/>
      <c r="EJL104" s="27"/>
      <c r="EJM104" s="27"/>
      <c r="EJN104" s="27"/>
      <c r="EJO104" s="27"/>
      <c r="EJP104" s="27"/>
      <c r="EJQ104" s="27"/>
      <c r="EJR104" s="27"/>
      <c r="EJS104" s="27"/>
      <c r="EJT104" s="27"/>
      <c r="EJU104" s="27"/>
      <c r="EJV104" s="27"/>
      <c r="EJW104" s="27"/>
      <c r="EJX104" s="27"/>
      <c r="EJY104" s="27"/>
      <c r="EJZ104" s="27"/>
      <c r="EKA104" s="27"/>
      <c r="EKB104" s="27"/>
      <c r="EKC104" s="27"/>
      <c r="EKD104" s="27"/>
      <c r="EKE104" s="27"/>
      <c r="EKF104" s="27"/>
      <c r="EKG104" s="27"/>
      <c r="EKH104" s="27"/>
      <c r="EKI104" s="27"/>
      <c r="EKJ104" s="27"/>
      <c r="EKK104" s="27"/>
      <c r="EKL104" s="27"/>
      <c r="EKM104" s="27"/>
      <c r="EKN104" s="27"/>
      <c r="EKO104" s="27"/>
      <c r="EKP104" s="27"/>
      <c r="EKQ104" s="27"/>
      <c r="EKR104" s="27"/>
      <c r="EKS104" s="27"/>
      <c r="EKT104" s="27"/>
      <c r="EKU104" s="27"/>
      <c r="EKV104" s="27"/>
      <c r="EKW104" s="27"/>
      <c r="EKX104" s="27"/>
      <c r="EKY104" s="27"/>
      <c r="EKZ104" s="27"/>
      <c r="ELA104" s="27"/>
      <c r="ELB104" s="27"/>
      <c r="ELC104" s="27"/>
      <c r="ELD104" s="27"/>
      <c r="ELE104" s="27"/>
      <c r="ELF104" s="27"/>
      <c r="ELG104" s="27"/>
      <c r="ELH104" s="27"/>
      <c r="ELI104" s="27"/>
      <c r="ELJ104" s="27"/>
      <c r="ELK104" s="27"/>
      <c r="ELL104" s="27"/>
      <c r="ELM104" s="27"/>
      <c r="ELN104" s="27"/>
      <c r="ELO104" s="27"/>
      <c r="ELP104" s="27"/>
      <c r="ELQ104" s="27"/>
      <c r="ELR104" s="27"/>
      <c r="ELS104" s="27"/>
      <c r="ELT104" s="27"/>
      <c r="ELU104" s="27"/>
      <c r="ELV104" s="27"/>
      <c r="ELW104" s="27"/>
      <c r="ELX104" s="27"/>
      <c r="ELY104" s="27"/>
      <c r="ELZ104" s="27"/>
      <c r="EMA104" s="27"/>
      <c r="EMB104" s="27"/>
      <c r="EMC104" s="27"/>
      <c r="EMD104" s="27"/>
      <c r="EME104" s="27"/>
      <c r="EMF104" s="27"/>
      <c r="EMG104" s="27"/>
      <c r="EMH104" s="27"/>
      <c r="EMI104" s="27"/>
      <c r="EMJ104" s="27"/>
      <c r="EMK104" s="27"/>
      <c r="EML104" s="27"/>
      <c r="EMM104" s="27"/>
      <c r="EMN104" s="27"/>
      <c r="EMO104" s="27"/>
      <c r="EMP104" s="27"/>
      <c r="EMQ104" s="27"/>
      <c r="EMR104" s="27"/>
      <c r="EMS104" s="27"/>
      <c r="EMT104" s="27"/>
      <c r="EMU104" s="27"/>
      <c r="EMV104" s="27"/>
      <c r="EMW104" s="27"/>
      <c r="EMX104" s="27"/>
      <c r="EMY104" s="27"/>
      <c r="EMZ104" s="27"/>
      <c r="ENA104" s="27"/>
      <c r="ENB104" s="27"/>
      <c r="ENC104" s="27"/>
      <c r="END104" s="27"/>
      <c r="ENE104" s="27"/>
      <c r="ENF104" s="27"/>
      <c r="ENG104" s="27"/>
      <c r="ENH104" s="27"/>
      <c r="ENI104" s="27"/>
      <c r="ENJ104" s="27"/>
      <c r="ENK104" s="27"/>
      <c r="ENL104" s="27"/>
      <c r="ENM104" s="27"/>
      <c r="ENN104" s="27"/>
      <c r="ENO104" s="27"/>
      <c r="ENP104" s="27"/>
      <c r="ENQ104" s="27"/>
      <c r="ENR104" s="27"/>
      <c r="ENS104" s="27"/>
      <c r="ENT104" s="27"/>
      <c r="ENU104" s="27"/>
      <c r="ENV104" s="27"/>
      <c r="ENW104" s="27"/>
      <c r="ENX104" s="27"/>
      <c r="ENY104" s="27"/>
      <c r="ENZ104" s="27"/>
      <c r="EOA104" s="27"/>
      <c r="EOB104" s="27"/>
      <c r="EOC104" s="27"/>
      <c r="EOD104" s="27"/>
      <c r="EOE104" s="27"/>
      <c r="EOF104" s="27"/>
      <c r="EOG104" s="27"/>
      <c r="EOH104" s="27"/>
      <c r="EOI104" s="27"/>
      <c r="EOJ104" s="27"/>
      <c r="EOK104" s="27"/>
      <c r="EOL104" s="27"/>
      <c r="EOM104" s="27"/>
      <c r="EON104" s="27"/>
      <c r="EOO104" s="27"/>
      <c r="EOP104" s="27"/>
      <c r="EOQ104" s="27"/>
      <c r="EOR104" s="27"/>
      <c r="EOS104" s="27"/>
      <c r="EOT104" s="27"/>
      <c r="EOU104" s="27"/>
      <c r="EOV104" s="27"/>
      <c r="EOW104" s="27"/>
      <c r="EOX104" s="27"/>
      <c r="EOY104" s="27"/>
      <c r="EOZ104" s="27"/>
      <c r="EPA104" s="27"/>
      <c r="EPB104" s="27"/>
      <c r="EPC104" s="27"/>
      <c r="EPD104" s="27"/>
      <c r="EPE104" s="27"/>
      <c r="EPF104" s="27"/>
      <c r="EPG104" s="27"/>
      <c r="EPH104" s="27"/>
      <c r="EPI104" s="27"/>
      <c r="EPJ104" s="27"/>
      <c r="EPK104" s="27"/>
      <c r="EPL104" s="27"/>
      <c r="EPM104" s="27"/>
      <c r="EPN104" s="27"/>
      <c r="EPO104" s="27"/>
      <c r="EPP104" s="27"/>
      <c r="EPQ104" s="27"/>
      <c r="EPR104" s="27"/>
      <c r="EPS104" s="27"/>
      <c r="EPT104" s="27"/>
      <c r="EPU104" s="27"/>
      <c r="EPV104" s="27"/>
      <c r="EPW104" s="27"/>
      <c r="EPX104" s="27"/>
      <c r="EPY104" s="27"/>
      <c r="EPZ104" s="27"/>
      <c r="EQA104" s="27"/>
      <c r="EQB104" s="27"/>
      <c r="EQC104" s="27"/>
      <c r="EQD104" s="27"/>
      <c r="EQE104" s="27"/>
      <c r="EQF104" s="27"/>
      <c r="EQG104" s="27"/>
      <c r="EQH104" s="27"/>
      <c r="EQI104" s="27"/>
      <c r="EQJ104" s="27"/>
      <c r="EQK104" s="27"/>
      <c r="EQL104" s="27"/>
      <c r="EQM104" s="27"/>
      <c r="EQN104" s="27"/>
      <c r="EQO104" s="27"/>
      <c r="EQP104" s="27"/>
      <c r="EQQ104" s="27"/>
      <c r="EQR104" s="27"/>
      <c r="EQS104" s="27"/>
      <c r="EQT104" s="27"/>
      <c r="EQU104" s="27"/>
      <c r="EQV104" s="27"/>
      <c r="EQW104" s="27"/>
      <c r="EQX104" s="27"/>
      <c r="EQY104" s="27"/>
      <c r="EQZ104" s="27"/>
      <c r="ERA104" s="27"/>
      <c r="ERB104" s="27"/>
      <c r="ERC104" s="27"/>
      <c r="ERD104" s="27"/>
      <c r="ERE104" s="27"/>
      <c r="ERF104" s="27"/>
      <c r="ERG104" s="27"/>
      <c r="ERH104" s="27"/>
      <c r="ERI104" s="27"/>
      <c r="ERJ104" s="27"/>
      <c r="ERK104" s="27"/>
      <c r="ERL104" s="27"/>
      <c r="ERM104" s="27"/>
      <c r="ERN104" s="27"/>
      <c r="ERO104" s="27"/>
      <c r="ERP104" s="27"/>
      <c r="ERQ104" s="27"/>
      <c r="ERR104" s="27"/>
      <c r="ERS104" s="27"/>
      <c r="ERT104" s="27"/>
      <c r="ERU104" s="27"/>
      <c r="ERV104" s="27"/>
      <c r="ERW104" s="27"/>
      <c r="ERX104" s="27"/>
      <c r="ERY104" s="27"/>
      <c r="ERZ104" s="27"/>
      <c r="ESA104" s="27"/>
      <c r="ESB104" s="27"/>
      <c r="ESC104" s="27"/>
      <c r="ESD104" s="27"/>
      <c r="ESE104" s="27"/>
      <c r="ESF104" s="27"/>
      <c r="ESG104" s="27"/>
      <c r="ESH104" s="27"/>
      <c r="ESI104" s="27"/>
      <c r="ESJ104" s="27"/>
      <c r="ESK104" s="27"/>
      <c r="ESL104" s="27"/>
      <c r="ESM104" s="27"/>
      <c r="ESN104" s="27"/>
      <c r="ESO104" s="27"/>
      <c r="ESP104" s="27"/>
      <c r="ESQ104" s="27"/>
      <c r="ESR104" s="27"/>
      <c r="ESS104" s="27"/>
      <c r="EST104" s="27"/>
      <c r="ESU104" s="27"/>
      <c r="ESV104" s="27"/>
      <c r="ESW104" s="27"/>
      <c r="ESX104" s="27"/>
      <c r="ESY104" s="27"/>
      <c r="ESZ104" s="27"/>
      <c r="ETA104" s="27"/>
      <c r="ETB104" s="27"/>
      <c r="ETC104" s="27"/>
      <c r="ETD104" s="27"/>
      <c r="ETE104" s="27"/>
      <c r="ETF104" s="27"/>
      <c r="ETG104" s="27"/>
      <c r="ETH104" s="27"/>
      <c r="ETI104" s="27"/>
      <c r="ETJ104" s="27"/>
      <c r="ETK104" s="27"/>
      <c r="ETL104" s="27"/>
      <c r="ETM104" s="27"/>
      <c r="ETN104" s="27"/>
      <c r="ETO104" s="27"/>
      <c r="ETP104" s="27"/>
      <c r="ETQ104" s="27"/>
      <c r="ETR104" s="27"/>
      <c r="ETS104" s="27"/>
      <c r="ETT104" s="27"/>
      <c r="ETU104" s="27"/>
      <c r="ETV104" s="27"/>
      <c r="ETW104" s="27"/>
      <c r="ETX104" s="27"/>
      <c r="ETY104" s="27"/>
      <c r="ETZ104" s="27"/>
      <c r="EUA104" s="27"/>
      <c r="EUB104" s="27"/>
      <c r="EUC104" s="27"/>
      <c r="EUD104" s="27"/>
      <c r="EUE104" s="27"/>
      <c r="EUF104" s="27"/>
      <c r="EUG104" s="27"/>
      <c r="EUH104" s="27"/>
      <c r="EUI104" s="27"/>
      <c r="EUJ104" s="27"/>
      <c r="EUK104" s="27"/>
      <c r="EUL104" s="27"/>
      <c r="EUM104" s="27"/>
      <c r="EUN104" s="27"/>
      <c r="EUO104" s="27"/>
      <c r="EUP104" s="27"/>
      <c r="EUQ104" s="27"/>
      <c r="EUR104" s="27"/>
      <c r="EUS104" s="27"/>
      <c r="EUT104" s="27"/>
      <c r="EUU104" s="27"/>
      <c r="EUV104" s="27"/>
      <c r="EUW104" s="27"/>
      <c r="EUX104" s="27"/>
      <c r="EUY104" s="27"/>
      <c r="EUZ104" s="27"/>
      <c r="EVA104" s="27"/>
      <c r="EVB104" s="27"/>
      <c r="EVC104" s="27"/>
      <c r="EVD104" s="27"/>
      <c r="EVE104" s="27"/>
      <c r="EVF104" s="27"/>
      <c r="EVG104" s="27"/>
      <c r="EVH104" s="27"/>
      <c r="EVI104" s="27"/>
      <c r="EVJ104" s="27"/>
      <c r="EVK104" s="27"/>
      <c r="EVL104" s="27"/>
      <c r="EVM104" s="27"/>
      <c r="EVN104" s="27"/>
      <c r="EVO104" s="27"/>
      <c r="EVP104" s="27"/>
      <c r="EVQ104" s="27"/>
      <c r="EVR104" s="27"/>
      <c r="EVS104" s="27"/>
      <c r="EVT104" s="27"/>
      <c r="EVU104" s="27"/>
      <c r="EVV104" s="27"/>
      <c r="EVW104" s="27"/>
      <c r="EVX104" s="27"/>
      <c r="EVY104" s="27"/>
      <c r="EVZ104" s="27"/>
      <c r="EWA104" s="27"/>
      <c r="EWB104" s="27"/>
      <c r="EWC104" s="27"/>
      <c r="EWD104" s="27"/>
      <c r="EWE104" s="27"/>
      <c r="EWF104" s="27"/>
      <c r="EWG104" s="27"/>
      <c r="EWH104" s="27"/>
      <c r="EWI104" s="27"/>
      <c r="EWJ104" s="27"/>
      <c r="EWK104" s="27"/>
      <c r="EWL104" s="27"/>
      <c r="EWM104" s="27"/>
      <c r="EWN104" s="27"/>
      <c r="EWO104" s="27"/>
      <c r="EWP104" s="27"/>
      <c r="EWQ104" s="27"/>
      <c r="EWR104" s="27"/>
      <c r="EWS104" s="27"/>
      <c r="EWT104" s="27"/>
      <c r="EWU104" s="27"/>
      <c r="EWV104" s="27"/>
      <c r="EWW104" s="27"/>
      <c r="EWX104" s="27"/>
      <c r="EWY104" s="27"/>
      <c r="EWZ104" s="27"/>
      <c r="EXA104" s="27"/>
      <c r="EXB104" s="27"/>
      <c r="EXC104" s="27"/>
      <c r="EXD104" s="27"/>
      <c r="EXE104" s="27"/>
      <c r="EXF104" s="27"/>
      <c r="EXG104" s="27"/>
      <c r="EXH104" s="27"/>
      <c r="EXI104" s="27"/>
      <c r="EXJ104" s="27"/>
      <c r="EXK104" s="27"/>
      <c r="EXL104" s="27"/>
      <c r="EXM104" s="27"/>
      <c r="EXN104" s="27"/>
      <c r="EXO104" s="27"/>
      <c r="EXP104" s="27"/>
      <c r="EXQ104" s="27"/>
      <c r="EXR104" s="27"/>
      <c r="EXS104" s="27"/>
      <c r="EXT104" s="27"/>
      <c r="EXU104" s="27"/>
      <c r="EXV104" s="27"/>
      <c r="EXW104" s="27"/>
      <c r="EXX104" s="27"/>
      <c r="EXY104" s="27"/>
      <c r="EXZ104" s="27"/>
      <c r="EYA104" s="27"/>
      <c r="EYB104" s="27"/>
      <c r="EYC104" s="27"/>
      <c r="EYD104" s="27"/>
      <c r="EYE104" s="27"/>
      <c r="EYF104" s="27"/>
      <c r="EYG104" s="27"/>
      <c r="EYH104" s="27"/>
      <c r="EYI104" s="27"/>
      <c r="EYJ104" s="27"/>
      <c r="EYK104" s="27"/>
      <c r="EYL104" s="27"/>
      <c r="EYM104" s="27"/>
      <c r="EYN104" s="27"/>
      <c r="EYO104" s="27"/>
      <c r="EYP104" s="27"/>
      <c r="EYQ104" s="27"/>
      <c r="EYR104" s="27"/>
      <c r="EYS104" s="27"/>
      <c r="EYT104" s="27"/>
      <c r="EYU104" s="27"/>
      <c r="EYV104" s="27"/>
      <c r="EYW104" s="27"/>
      <c r="EYX104" s="27"/>
      <c r="EYY104" s="27"/>
      <c r="EYZ104" s="27"/>
      <c r="EZA104" s="27"/>
      <c r="EZB104" s="27"/>
      <c r="EZC104" s="27"/>
      <c r="EZD104" s="27"/>
      <c r="EZE104" s="27"/>
      <c r="EZF104" s="27"/>
      <c r="EZG104" s="27"/>
      <c r="EZH104" s="27"/>
      <c r="EZI104" s="27"/>
      <c r="EZJ104" s="27"/>
      <c r="EZK104" s="27"/>
      <c r="EZL104" s="27"/>
      <c r="EZM104" s="27"/>
      <c r="EZN104" s="27"/>
      <c r="EZO104" s="27"/>
      <c r="EZP104" s="27"/>
      <c r="EZQ104" s="27"/>
      <c r="EZR104" s="27"/>
      <c r="EZS104" s="27"/>
      <c r="EZT104" s="27"/>
      <c r="EZU104" s="27"/>
      <c r="EZV104" s="27"/>
      <c r="EZW104" s="27"/>
      <c r="EZX104" s="27"/>
      <c r="EZY104" s="27"/>
      <c r="EZZ104" s="27"/>
      <c r="FAA104" s="27"/>
      <c r="FAB104" s="27"/>
      <c r="FAC104" s="27"/>
      <c r="FAD104" s="27"/>
      <c r="FAE104" s="27"/>
      <c r="FAF104" s="27"/>
      <c r="FAG104" s="27"/>
      <c r="FAH104" s="27"/>
      <c r="FAI104" s="27"/>
      <c r="FAJ104" s="27"/>
      <c r="FAK104" s="27"/>
      <c r="FAL104" s="27"/>
      <c r="FAM104" s="27"/>
      <c r="FAN104" s="27"/>
      <c r="FAO104" s="27"/>
      <c r="FAP104" s="27"/>
      <c r="FAQ104" s="27"/>
      <c r="FAR104" s="27"/>
      <c r="FAS104" s="27"/>
      <c r="FAT104" s="27"/>
      <c r="FAU104" s="27"/>
      <c r="FAV104" s="27"/>
      <c r="FAW104" s="27"/>
      <c r="FAX104" s="27"/>
      <c r="FAY104" s="27"/>
      <c r="FAZ104" s="27"/>
      <c r="FBA104" s="27"/>
      <c r="FBB104" s="27"/>
      <c r="FBC104" s="27"/>
      <c r="FBD104" s="27"/>
      <c r="FBE104" s="27"/>
      <c r="FBF104" s="27"/>
      <c r="FBG104" s="27"/>
      <c r="FBH104" s="27"/>
      <c r="FBI104" s="27"/>
      <c r="FBJ104" s="27"/>
      <c r="FBK104" s="27"/>
      <c r="FBL104" s="27"/>
      <c r="FBM104" s="27"/>
      <c r="FBN104" s="27"/>
      <c r="FBO104" s="27"/>
      <c r="FBP104" s="27"/>
      <c r="FBQ104" s="27"/>
      <c r="FBR104" s="27"/>
      <c r="FBS104" s="27"/>
      <c r="FBT104" s="27"/>
      <c r="FBU104" s="27"/>
      <c r="FBV104" s="27"/>
      <c r="FBW104" s="27"/>
      <c r="FBX104" s="27"/>
      <c r="FBY104" s="27"/>
      <c r="FBZ104" s="27"/>
      <c r="FCA104" s="27"/>
      <c r="FCB104" s="27"/>
      <c r="FCC104" s="27"/>
      <c r="FCD104" s="27"/>
      <c r="FCE104" s="27"/>
      <c r="FCF104" s="27"/>
      <c r="FCG104" s="27"/>
      <c r="FCH104" s="27"/>
      <c r="FCI104" s="27"/>
      <c r="FCJ104" s="27"/>
      <c r="FCK104" s="27"/>
      <c r="FCL104" s="27"/>
      <c r="FCM104" s="27"/>
      <c r="FCN104" s="27"/>
      <c r="FCO104" s="27"/>
      <c r="FCP104" s="27"/>
      <c r="FCQ104" s="27"/>
      <c r="FCR104" s="27"/>
      <c r="FCS104" s="27"/>
      <c r="FCT104" s="27"/>
      <c r="FCU104" s="27"/>
      <c r="FCV104" s="27"/>
      <c r="FCW104" s="27"/>
      <c r="FCX104" s="27"/>
      <c r="FCY104" s="27"/>
      <c r="FCZ104" s="27"/>
      <c r="FDA104" s="27"/>
      <c r="FDB104" s="27"/>
      <c r="FDC104" s="27"/>
      <c r="FDD104" s="27"/>
      <c r="FDE104" s="27"/>
      <c r="FDF104" s="27"/>
      <c r="FDG104" s="27"/>
      <c r="FDH104" s="27"/>
      <c r="FDI104" s="27"/>
      <c r="FDJ104" s="27"/>
      <c r="FDK104" s="27"/>
      <c r="FDL104" s="27"/>
      <c r="FDM104" s="27"/>
      <c r="FDN104" s="27"/>
      <c r="FDO104" s="27"/>
      <c r="FDP104" s="27"/>
      <c r="FDQ104" s="27"/>
      <c r="FDR104" s="27"/>
      <c r="FDS104" s="27"/>
      <c r="FDT104" s="27"/>
      <c r="FDU104" s="27"/>
      <c r="FDV104" s="27"/>
      <c r="FDW104" s="27"/>
      <c r="FDX104" s="27"/>
      <c r="FDY104" s="27"/>
      <c r="FDZ104" s="27"/>
      <c r="FEA104" s="27"/>
      <c r="FEB104" s="27"/>
      <c r="FEC104" s="27"/>
      <c r="FED104" s="27"/>
      <c r="FEE104" s="27"/>
      <c r="FEF104" s="27"/>
      <c r="FEG104" s="27"/>
      <c r="FEH104" s="27"/>
      <c r="FEI104" s="27"/>
      <c r="FEJ104" s="27"/>
      <c r="FEK104" s="27"/>
      <c r="FEL104" s="27"/>
      <c r="FEM104" s="27"/>
      <c r="FEN104" s="27"/>
      <c r="FEO104" s="27"/>
      <c r="FEP104" s="27"/>
      <c r="FEQ104" s="27"/>
      <c r="FER104" s="27"/>
      <c r="FES104" s="27"/>
      <c r="FET104" s="27"/>
      <c r="FEU104" s="27"/>
      <c r="FEV104" s="27"/>
      <c r="FEW104" s="27"/>
      <c r="FEX104" s="27"/>
      <c r="FEY104" s="27"/>
      <c r="FEZ104" s="27"/>
      <c r="FFA104" s="27"/>
      <c r="FFB104" s="27"/>
      <c r="FFC104" s="27"/>
      <c r="FFD104" s="27"/>
      <c r="FFE104" s="27"/>
      <c r="FFF104" s="27"/>
      <c r="FFG104" s="27"/>
      <c r="FFH104" s="27"/>
      <c r="FFI104" s="27"/>
      <c r="FFJ104" s="27"/>
      <c r="FFK104" s="27"/>
      <c r="FFL104" s="27"/>
      <c r="FFM104" s="27"/>
      <c r="FFN104" s="27"/>
      <c r="FFO104" s="27"/>
      <c r="FFP104" s="27"/>
      <c r="FFQ104" s="27"/>
      <c r="FFR104" s="27"/>
      <c r="FFS104" s="27"/>
      <c r="FFT104" s="27"/>
      <c r="FFU104" s="27"/>
      <c r="FFV104" s="27"/>
      <c r="FFW104" s="27"/>
      <c r="FFX104" s="27"/>
      <c r="FFY104" s="27"/>
      <c r="FFZ104" s="27"/>
      <c r="FGA104" s="27"/>
      <c r="FGB104" s="27"/>
      <c r="FGC104" s="27"/>
      <c r="FGD104" s="27"/>
      <c r="FGE104" s="27"/>
      <c r="FGF104" s="27"/>
      <c r="FGG104" s="27"/>
      <c r="FGH104" s="27"/>
      <c r="FGI104" s="27"/>
      <c r="FGJ104" s="27"/>
      <c r="FGK104" s="27"/>
      <c r="FGL104" s="27"/>
      <c r="FGM104" s="27"/>
      <c r="FGN104" s="27"/>
      <c r="FGO104" s="27"/>
      <c r="FGP104" s="27"/>
      <c r="FGQ104" s="27"/>
      <c r="FGR104" s="27"/>
      <c r="FGS104" s="27"/>
      <c r="FGT104" s="27"/>
      <c r="FGU104" s="27"/>
      <c r="FGV104" s="27"/>
      <c r="FGW104" s="27"/>
      <c r="FGX104" s="27"/>
      <c r="FGY104" s="27"/>
      <c r="FGZ104" s="27"/>
      <c r="FHA104" s="27"/>
      <c r="FHB104" s="27"/>
      <c r="FHC104" s="27"/>
      <c r="FHD104" s="27"/>
      <c r="FHE104" s="27"/>
      <c r="FHF104" s="27"/>
      <c r="FHG104" s="27"/>
      <c r="FHH104" s="27"/>
      <c r="FHI104" s="27"/>
      <c r="FHJ104" s="27"/>
      <c r="FHK104" s="27"/>
      <c r="FHL104" s="27"/>
      <c r="FHM104" s="27"/>
      <c r="FHN104" s="27"/>
      <c r="FHO104" s="27"/>
      <c r="FHP104" s="27"/>
      <c r="FHQ104" s="27"/>
      <c r="FHR104" s="27"/>
      <c r="FHS104" s="27"/>
      <c r="FHT104" s="27"/>
      <c r="FHU104" s="27"/>
      <c r="FHV104" s="27"/>
      <c r="FHW104" s="27"/>
      <c r="FHX104" s="27"/>
      <c r="FHY104" s="27"/>
      <c r="FHZ104" s="27"/>
      <c r="FIA104" s="27"/>
      <c r="FIB104" s="27"/>
      <c r="FIC104" s="27"/>
      <c r="FID104" s="27"/>
      <c r="FIE104" s="27"/>
      <c r="FIF104" s="27"/>
      <c r="FIG104" s="27"/>
      <c r="FIH104" s="27"/>
      <c r="FII104" s="27"/>
      <c r="FIJ104" s="27"/>
      <c r="FIK104" s="27"/>
      <c r="FIL104" s="27"/>
      <c r="FIM104" s="27"/>
      <c r="FIN104" s="27"/>
      <c r="FIO104" s="27"/>
      <c r="FIP104" s="27"/>
      <c r="FIQ104" s="27"/>
      <c r="FIR104" s="27"/>
      <c r="FIS104" s="27"/>
      <c r="FIT104" s="27"/>
      <c r="FIU104" s="27"/>
      <c r="FIV104" s="27"/>
      <c r="FIW104" s="27"/>
      <c r="FIX104" s="27"/>
      <c r="FIY104" s="27"/>
      <c r="FIZ104" s="27"/>
      <c r="FJA104" s="27"/>
      <c r="FJB104" s="27"/>
      <c r="FJC104" s="27"/>
      <c r="FJD104" s="27"/>
      <c r="FJE104" s="27"/>
      <c r="FJF104" s="27"/>
      <c r="FJG104" s="27"/>
      <c r="FJH104" s="27"/>
      <c r="FJI104" s="27"/>
      <c r="FJJ104" s="27"/>
      <c r="FJK104" s="27"/>
      <c r="FJL104" s="27"/>
      <c r="FJM104" s="27"/>
      <c r="FJN104" s="27"/>
      <c r="FJO104" s="27"/>
      <c r="FJP104" s="27"/>
      <c r="FJQ104" s="27"/>
      <c r="FJR104" s="27"/>
      <c r="FJS104" s="27"/>
      <c r="FJT104" s="27"/>
      <c r="FJU104" s="27"/>
      <c r="FJV104" s="27"/>
      <c r="FJW104" s="27"/>
      <c r="FJX104" s="27"/>
      <c r="FJY104" s="27"/>
      <c r="FJZ104" s="27"/>
      <c r="FKA104" s="27"/>
      <c r="FKB104" s="27"/>
      <c r="FKC104" s="27"/>
      <c r="FKD104" s="27"/>
      <c r="FKE104" s="27"/>
      <c r="FKF104" s="27"/>
      <c r="FKG104" s="27"/>
      <c r="FKH104" s="27"/>
      <c r="FKI104" s="27"/>
      <c r="FKJ104" s="27"/>
      <c r="FKK104" s="27"/>
      <c r="FKL104" s="27"/>
      <c r="FKM104" s="27"/>
      <c r="FKN104" s="27"/>
      <c r="FKO104" s="27"/>
      <c r="FKP104" s="27"/>
      <c r="FKQ104" s="27"/>
      <c r="FKR104" s="27"/>
      <c r="FKS104" s="27"/>
      <c r="FKT104" s="27"/>
      <c r="FKU104" s="27"/>
      <c r="FKV104" s="27"/>
      <c r="FKW104" s="27"/>
      <c r="FKX104" s="27"/>
      <c r="FKY104" s="27"/>
      <c r="FKZ104" s="27"/>
      <c r="FLA104" s="27"/>
      <c r="FLB104" s="27"/>
      <c r="FLC104" s="27"/>
      <c r="FLD104" s="27"/>
      <c r="FLE104" s="27"/>
      <c r="FLF104" s="27"/>
      <c r="FLG104" s="27"/>
      <c r="FLH104" s="27"/>
      <c r="FLI104" s="27"/>
      <c r="FLJ104" s="27"/>
      <c r="FLK104" s="27"/>
      <c r="FLL104" s="27"/>
      <c r="FLM104" s="27"/>
      <c r="FLN104" s="27"/>
      <c r="FLO104" s="27"/>
      <c r="FLP104" s="27"/>
      <c r="FLQ104" s="27"/>
      <c r="FLR104" s="27"/>
      <c r="FLS104" s="27"/>
      <c r="FLT104" s="27"/>
      <c r="FLU104" s="27"/>
      <c r="FLV104" s="27"/>
      <c r="FLW104" s="27"/>
      <c r="FLX104" s="27"/>
      <c r="FLY104" s="27"/>
      <c r="FLZ104" s="27"/>
      <c r="FMA104" s="27"/>
      <c r="FMB104" s="27"/>
      <c r="FMC104" s="27"/>
      <c r="FMD104" s="27"/>
      <c r="FME104" s="27"/>
      <c r="FMF104" s="27"/>
      <c r="FMG104" s="27"/>
      <c r="FMH104" s="27"/>
      <c r="FMI104" s="27"/>
      <c r="FMJ104" s="27"/>
      <c r="FMK104" s="27"/>
      <c r="FML104" s="27"/>
      <c r="FMM104" s="27"/>
      <c r="FMN104" s="27"/>
      <c r="FMO104" s="27"/>
      <c r="FMP104" s="27"/>
      <c r="FMQ104" s="27"/>
      <c r="FMR104" s="27"/>
      <c r="FMS104" s="27"/>
      <c r="FMT104" s="27"/>
      <c r="FMU104" s="27"/>
      <c r="FMV104" s="27"/>
      <c r="FMW104" s="27"/>
      <c r="FMX104" s="27"/>
      <c r="FMY104" s="27"/>
      <c r="FMZ104" s="27"/>
      <c r="FNA104" s="27"/>
      <c r="FNB104" s="27"/>
      <c r="FNC104" s="27"/>
      <c r="FND104" s="27"/>
      <c r="FNE104" s="27"/>
      <c r="FNF104" s="27"/>
      <c r="FNG104" s="27"/>
      <c r="FNH104" s="27"/>
      <c r="FNI104" s="27"/>
      <c r="FNJ104" s="27"/>
      <c r="FNK104" s="27"/>
      <c r="FNL104" s="27"/>
      <c r="FNM104" s="27"/>
      <c r="FNN104" s="27"/>
      <c r="FNO104" s="27"/>
      <c r="FNP104" s="27"/>
      <c r="FNQ104" s="27"/>
      <c r="FNR104" s="27"/>
      <c r="FNS104" s="27"/>
      <c r="FNT104" s="27"/>
      <c r="FNU104" s="27"/>
      <c r="FNV104" s="27"/>
      <c r="FNW104" s="27"/>
      <c r="FNX104" s="27"/>
      <c r="FNY104" s="27"/>
      <c r="FNZ104" s="27"/>
      <c r="FOA104" s="27"/>
      <c r="FOB104" s="27"/>
      <c r="FOC104" s="27"/>
      <c r="FOD104" s="27"/>
      <c r="FOE104" s="27"/>
      <c r="FOF104" s="27"/>
      <c r="FOG104" s="27"/>
      <c r="FOH104" s="27"/>
      <c r="FOI104" s="27"/>
      <c r="FOJ104" s="27"/>
      <c r="FOK104" s="27"/>
      <c r="FOL104" s="27"/>
      <c r="FOM104" s="27"/>
      <c r="FON104" s="27"/>
      <c r="FOO104" s="27"/>
      <c r="FOP104" s="27"/>
      <c r="FOQ104" s="27"/>
      <c r="FOR104" s="27"/>
      <c r="FOS104" s="27"/>
      <c r="FOT104" s="27"/>
      <c r="FOU104" s="27"/>
      <c r="FOV104" s="27"/>
      <c r="FOW104" s="27"/>
      <c r="FOX104" s="27"/>
      <c r="FOY104" s="27"/>
      <c r="FOZ104" s="27"/>
      <c r="FPA104" s="27"/>
      <c r="FPB104" s="27"/>
      <c r="FPC104" s="27"/>
      <c r="FPD104" s="27"/>
      <c r="FPE104" s="27"/>
      <c r="FPF104" s="27"/>
      <c r="FPG104" s="27"/>
      <c r="FPH104" s="27"/>
      <c r="FPI104" s="27"/>
      <c r="FPJ104" s="27"/>
      <c r="FPK104" s="27"/>
      <c r="FPL104" s="27"/>
      <c r="FPM104" s="27"/>
      <c r="FPN104" s="27"/>
      <c r="FPO104" s="27"/>
      <c r="FPP104" s="27"/>
      <c r="FPQ104" s="27"/>
      <c r="FPR104" s="27"/>
      <c r="FPS104" s="27"/>
      <c r="FPT104" s="27"/>
      <c r="FPU104" s="27"/>
      <c r="FPV104" s="27"/>
      <c r="FPW104" s="27"/>
      <c r="FPX104" s="27"/>
      <c r="FPY104" s="27"/>
      <c r="FPZ104" s="27"/>
      <c r="FQA104" s="27"/>
      <c r="FQB104" s="27"/>
      <c r="FQC104" s="27"/>
      <c r="FQD104" s="27"/>
      <c r="FQE104" s="27"/>
      <c r="FQF104" s="27"/>
      <c r="FQG104" s="27"/>
      <c r="FQH104" s="27"/>
      <c r="FQI104" s="27"/>
      <c r="FQJ104" s="27"/>
      <c r="FQK104" s="27"/>
      <c r="FQL104" s="27"/>
      <c r="FQM104" s="27"/>
      <c r="FQN104" s="27"/>
      <c r="FQO104" s="27"/>
      <c r="FQP104" s="27"/>
      <c r="FQQ104" s="27"/>
      <c r="FQR104" s="27"/>
      <c r="FQS104" s="27"/>
      <c r="FQT104" s="27"/>
      <c r="FQU104" s="27"/>
      <c r="FQV104" s="27"/>
      <c r="FQW104" s="27"/>
      <c r="FQX104" s="27"/>
      <c r="FQY104" s="27"/>
      <c r="FQZ104" s="27"/>
      <c r="FRA104" s="27"/>
      <c r="FRB104" s="27"/>
      <c r="FRC104" s="27"/>
      <c r="FRD104" s="27"/>
      <c r="FRE104" s="27"/>
      <c r="FRF104" s="27"/>
      <c r="FRG104" s="27"/>
      <c r="FRH104" s="27"/>
      <c r="FRI104" s="27"/>
      <c r="FRJ104" s="27"/>
      <c r="FRK104" s="27"/>
      <c r="FRL104" s="27"/>
      <c r="FRM104" s="27"/>
      <c r="FRN104" s="27"/>
      <c r="FRO104" s="27"/>
      <c r="FRP104" s="27"/>
      <c r="FRQ104" s="27"/>
      <c r="FRR104" s="27"/>
      <c r="FRS104" s="27"/>
      <c r="FRT104" s="27"/>
      <c r="FRU104" s="27"/>
      <c r="FRV104" s="27"/>
      <c r="FRW104" s="27"/>
      <c r="FRX104" s="27"/>
      <c r="FRY104" s="27"/>
      <c r="FRZ104" s="27"/>
      <c r="FSA104" s="27"/>
      <c r="FSB104" s="27"/>
      <c r="FSC104" s="27"/>
      <c r="FSD104" s="27"/>
      <c r="FSE104" s="27"/>
      <c r="FSF104" s="27"/>
      <c r="FSG104" s="27"/>
      <c r="FSH104" s="27"/>
      <c r="FSI104" s="27"/>
      <c r="FSJ104" s="27"/>
      <c r="FSK104" s="27"/>
      <c r="FSL104" s="27"/>
      <c r="FSM104" s="27"/>
      <c r="FSN104" s="27"/>
      <c r="FSO104" s="27"/>
      <c r="FSP104" s="27"/>
      <c r="FSQ104" s="27"/>
      <c r="FSR104" s="27"/>
      <c r="FSS104" s="27"/>
      <c r="FST104" s="27"/>
      <c r="FSU104" s="27"/>
      <c r="FSV104" s="27"/>
      <c r="FSW104" s="27"/>
      <c r="FSX104" s="27"/>
      <c r="FSY104" s="27"/>
      <c r="FSZ104" s="27"/>
      <c r="FTA104" s="27"/>
      <c r="FTB104" s="27"/>
      <c r="FTC104" s="27"/>
      <c r="FTD104" s="27"/>
      <c r="FTE104" s="27"/>
      <c r="FTF104" s="27"/>
      <c r="FTG104" s="27"/>
      <c r="FTH104" s="27"/>
      <c r="FTI104" s="27"/>
      <c r="FTJ104" s="27"/>
      <c r="FTK104" s="27"/>
      <c r="FTL104" s="27"/>
      <c r="FTM104" s="27"/>
      <c r="FTN104" s="27"/>
      <c r="FTO104" s="27"/>
      <c r="FTP104" s="27"/>
      <c r="FTQ104" s="27"/>
      <c r="FTR104" s="27"/>
      <c r="FTS104" s="27"/>
      <c r="FTT104" s="27"/>
      <c r="FTU104" s="27"/>
      <c r="FTV104" s="27"/>
      <c r="FTW104" s="27"/>
      <c r="FTX104" s="27"/>
      <c r="FTY104" s="27"/>
      <c r="FTZ104" s="27"/>
      <c r="FUA104" s="27"/>
      <c r="FUB104" s="27"/>
      <c r="FUC104" s="27"/>
      <c r="FUD104" s="27"/>
      <c r="FUE104" s="27"/>
      <c r="FUF104" s="27"/>
      <c r="FUG104" s="27"/>
      <c r="FUH104" s="27"/>
      <c r="FUI104" s="27"/>
      <c r="FUJ104" s="27"/>
      <c r="FUK104" s="27"/>
      <c r="FUL104" s="27"/>
      <c r="FUM104" s="27"/>
      <c r="FUN104" s="27"/>
      <c r="FUO104" s="27"/>
      <c r="FUP104" s="27"/>
      <c r="FUQ104" s="27"/>
      <c r="FUR104" s="27"/>
      <c r="FUS104" s="27"/>
      <c r="FUT104" s="27"/>
      <c r="FUU104" s="27"/>
      <c r="FUV104" s="27"/>
      <c r="FUW104" s="27"/>
      <c r="FUX104" s="27"/>
      <c r="FUY104" s="27"/>
      <c r="FUZ104" s="27"/>
      <c r="FVA104" s="27"/>
      <c r="FVB104" s="27"/>
      <c r="FVC104" s="27"/>
      <c r="FVD104" s="27"/>
      <c r="FVE104" s="27"/>
      <c r="FVF104" s="27"/>
      <c r="FVG104" s="27"/>
      <c r="FVH104" s="27"/>
      <c r="FVI104" s="27"/>
      <c r="FVJ104" s="27"/>
      <c r="FVK104" s="27"/>
      <c r="FVL104" s="27"/>
      <c r="FVM104" s="27"/>
      <c r="FVN104" s="27"/>
      <c r="FVO104" s="27"/>
      <c r="FVP104" s="27"/>
      <c r="FVQ104" s="27"/>
      <c r="FVR104" s="27"/>
      <c r="FVS104" s="27"/>
      <c r="FVT104" s="27"/>
      <c r="FVU104" s="27"/>
      <c r="FVV104" s="27"/>
      <c r="FVW104" s="27"/>
      <c r="FVX104" s="27"/>
      <c r="FVY104" s="27"/>
      <c r="FVZ104" s="27"/>
      <c r="FWA104" s="27"/>
      <c r="FWB104" s="27"/>
      <c r="FWC104" s="27"/>
      <c r="FWD104" s="27"/>
      <c r="FWE104" s="27"/>
      <c r="FWF104" s="27"/>
      <c r="FWG104" s="27"/>
      <c r="FWH104" s="27"/>
      <c r="FWI104" s="27"/>
      <c r="FWJ104" s="27"/>
      <c r="FWK104" s="27"/>
      <c r="FWL104" s="27"/>
      <c r="FWM104" s="27"/>
      <c r="FWN104" s="27"/>
      <c r="FWO104" s="27"/>
      <c r="FWP104" s="27"/>
      <c r="FWQ104" s="27"/>
      <c r="FWR104" s="27"/>
      <c r="FWS104" s="27"/>
      <c r="FWT104" s="27"/>
      <c r="FWU104" s="27"/>
      <c r="FWV104" s="27"/>
      <c r="FWW104" s="27"/>
      <c r="FWX104" s="27"/>
      <c r="FWY104" s="27"/>
      <c r="FWZ104" s="27"/>
      <c r="FXA104" s="27"/>
      <c r="FXB104" s="27"/>
      <c r="FXC104" s="27"/>
      <c r="FXD104" s="27"/>
      <c r="FXE104" s="27"/>
      <c r="FXF104" s="27"/>
      <c r="FXG104" s="27"/>
      <c r="FXH104" s="27"/>
      <c r="FXI104" s="27"/>
      <c r="FXJ104" s="27"/>
      <c r="FXK104" s="27"/>
      <c r="FXL104" s="27"/>
      <c r="FXM104" s="27"/>
      <c r="FXN104" s="27"/>
      <c r="FXO104" s="27"/>
      <c r="FXP104" s="27"/>
      <c r="FXQ104" s="27"/>
      <c r="FXR104" s="27"/>
      <c r="FXS104" s="27"/>
      <c r="FXT104" s="27"/>
      <c r="FXU104" s="27"/>
      <c r="FXV104" s="27"/>
      <c r="FXW104" s="27"/>
      <c r="FXX104" s="27"/>
      <c r="FXY104" s="27"/>
      <c r="FXZ104" s="27"/>
      <c r="FYA104" s="27"/>
      <c r="FYB104" s="27"/>
      <c r="FYC104" s="27"/>
      <c r="FYD104" s="27"/>
      <c r="FYE104" s="27"/>
      <c r="FYF104" s="27"/>
      <c r="FYG104" s="27"/>
      <c r="FYH104" s="27"/>
      <c r="FYI104" s="27"/>
      <c r="FYJ104" s="27"/>
      <c r="FYK104" s="27"/>
      <c r="FYL104" s="27"/>
      <c r="FYM104" s="27"/>
      <c r="FYN104" s="27"/>
      <c r="FYO104" s="27"/>
      <c r="FYP104" s="27"/>
      <c r="FYQ104" s="27"/>
      <c r="FYR104" s="27"/>
      <c r="FYS104" s="27"/>
      <c r="FYT104" s="27"/>
      <c r="FYU104" s="27"/>
      <c r="FYV104" s="27"/>
      <c r="FYW104" s="27"/>
      <c r="FYX104" s="27"/>
      <c r="FYY104" s="27"/>
      <c r="FYZ104" s="27"/>
      <c r="FZA104" s="27"/>
      <c r="FZB104" s="27"/>
      <c r="FZC104" s="27"/>
      <c r="FZD104" s="27"/>
      <c r="FZE104" s="27"/>
      <c r="FZF104" s="27"/>
      <c r="FZG104" s="27"/>
      <c r="FZH104" s="27"/>
      <c r="FZI104" s="27"/>
      <c r="FZJ104" s="27"/>
      <c r="FZK104" s="27"/>
      <c r="FZL104" s="27"/>
      <c r="FZM104" s="27"/>
      <c r="FZN104" s="27"/>
      <c r="FZO104" s="27"/>
      <c r="FZP104" s="27"/>
      <c r="FZQ104" s="27"/>
      <c r="FZR104" s="27"/>
      <c r="FZS104" s="27"/>
      <c r="FZT104" s="27"/>
      <c r="FZU104" s="27"/>
      <c r="FZV104" s="27"/>
      <c r="FZW104" s="27"/>
      <c r="FZX104" s="27"/>
      <c r="FZY104" s="27"/>
      <c r="FZZ104" s="27"/>
      <c r="GAA104" s="27"/>
      <c r="GAB104" s="27"/>
      <c r="GAC104" s="27"/>
      <c r="GAD104" s="27"/>
      <c r="GAE104" s="27"/>
      <c r="GAF104" s="27"/>
      <c r="GAG104" s="27"/>
      <c r="GAH104" s="27"/>
      <c r="GAI104" s="27"/>
      <c r="GAJ104" s="27"/>
      <c r="GAK104" s="27"/>
      <c r="GAL104" s="27"/>
      <c r="GAM104" s="27"/>
      <c r="GAN104" s="27"/>
      <c r="GAO104" s="27"/>
      <c r="GAP104" s="27"/>
      <c r="GAQ104" s="27"/>
      <c r="GAR104" s="27"/>
      <c r="GAS104" s="27"/>
      <c r="GAT104" s="27"/>
      <c r="GAU104" s="27"/>
      <c r="GAV104" s="27"/>
      <c r="GAW104" s="27"/>
      <c r="GAX104" s="27"/>
      <c r="GAY104" s="27"/>
      <c r="GAZ104" s="27"/>
      <c r="GBA104" s="27"/>
      <c r="GBB104" s="27"/>
      <c r="GBC104" s="27"/>
      <c r="GBD104" s="27"/>
      <c r="GBE104" s="27"/>
      <c r="GBF104" s="27"/>
      <c r="GBG104" s="27"/>
      <c r="GBH104" s="27"/>
      <c r="GBI104" s="27"/>
      <c r="GBJ104" s="27"/>
      <c r="GBK104" s="27"/>
      <c r="GBL104" s="27"/>
      <c r="GBM104" s="27"/>
      <c r="GBN104" s="27"/>
      <c r="GBO104" s="27"/>
      <c r="GBP104" s="27"/>
      <c r="GBQ104" s="27"/>
      <c r="GBR104" s="27"/>
      <c r="GBS104" s="27"/>
      <c r="GBT104" s="27"/>
      <c r="GBU104" s="27"/>
      <c r="GBV104" s="27"/>
      <c r="GBW104" s="27"/>
      <c r="GBX104" s="27"/>
      <c r="GBY104" s="27"/>
      <c r="GBZ104" s="27"/>
      <c r="GCA104" s="27"/>
      <c r="GCB104" s="27"/>
      <c r="GCC104" s="27"/>
      <c r="GCD104" s="27"/>
      <c r="GCE104" s="27"/>
      <c r="GCF104" s="27"/>
      <c r="GCG104" s="27"/>
      <c r="GCH104" s="27"/>
      <c r="GCI104" s="27"/>
      <c r="GCJ104" s="27"/>
      <c r="GCK104" s="27"/>
      <c r="GCL104" s="27"/>
      <c r="GCM104" s="27"/>
      <c r="GCN104" s="27"/>
      <c r="GCO104" s="27"/>
      <c r="GCP104" s="27"/>
      <c r="GCQ104" s="27"/>
      <c r="GCR104" s="27"/>
      <c r="GCS104" s="27"/>
      <c r="GCT104" s="27"/>
      <c r="GCU104" s="27"/>
      <c r="GCV104" s="27"/>
      <c r="GCW104" s="27"/>
      <c r="GCX104" s="27"/>
      <c r="GCY104" s="27"/>
      <c r="GCZ104" s="27"/>
      <c r="GDA104" s="27"/>
      <c r="GDB104" s="27"/>
      <c r="GDC104" s="27"/>
      <c r="GDD104" s="27"/>
      <c r="GDE104" s="27"/>
      <c r="GDF104" s="27"/>
      <c r="GDG104" s="27"/>
      <c r="GDH104" s="27"/>
      <c r="GDI104" s="27"/>
      <c r="GDJ104" s="27"/>
      <c r="GDK104" s="27"/>
      <c r="GDL104" s="27"/>
      <c r="GDM104" s="27"/>
      <c r="GDN104" s="27"/>
      <c r="GDO104" s="27"/>
      <c r="GDP104" s="27"/>
      <c r="GDQ104" s="27"/>
      <c r="GDR104" s="27"/>
      <c r="GDS104" s="27"/>
      <c r="GDT104" s="27"/>
      <c r="GDU104" s="27"/>
      <c r="GDV104" s="27"/>
      <c r="GDW104" s="27"/>
      <c r="GDX104" s="27"/>
      <c r="GDY104" s="27"/>
      <c r="GDZ104" s="27"/>
      <c r="GEA104" s="27"/>
      <c r="GEB104" s="27"/>
      <c r="GEC104" s="27"/>
      <c r="GED104" s="27"/>
      <c r="GEE104" s="27"/>
      <c r="GEF104" s="27"/>
      <c r="GEG104" s="27"/>
      <c r="GEH104" s="27"/>
      <c r="GEI104" s="27"/>
      <c r="GEJ104" s="27"/>
      <c r="GEK104" s="27"/>
      <c r="GEL104" s="27"/>
      <c r="GEM104" s="27"/>
      <c r="GEN104" s="27"/>
      <c r="GEO104" s="27"/>
      <c r="GEP104" s="27"/>
      <c r="GEQ104" s="27"/>
      <c r="GER104" s="27"/>
      <c r="GES104" s="27"/>
      <c r="GET104" s="27"/>
      <c r="GEU104" s="27"/>
      <c r="GEV104" s="27"/>
      <c r="GEW104" s="27"/>
      <c r="GEX104" s="27"/>
      <c r="GEY104" s="27"/>
      <c r="GEZ104" s="27"/>
      <c r="GFA104" s="27"/>
      <c r="GFB104" s="27"/>
      <c r="GFC104" s="27"/>
      <c r="GFD104" s="27"/>
      <c r="GFE104" s="27"/>
      <c r="GFF104" s="27"/>
      <c r="GFG104" s="27"/>
      <c r="GFH104" s="27"/>
      <c r="GFI104" s="27"/>
      <c r="GFJ104" s="27"/>
      <c r="GFK104" s="27"/>
      <c r="GFL104" s="27"/>
      <c r="GFM104" s="27"/>
      <c r="GFN104" s="27"/>
      <c r="GFO104" s="27"/>
      <c r="GFP104" s="27"/>
      <c r="GFQ104" s="27"/>
      <c r="GFR104" s="27"/>
      <c r="GFS104" s="27"/>
      <c r="GFT104" s="27"/>
      <c r="GFU104" s="27"/>
      <c r="GFV104" s="27"/>
      <c r="GFW104" s="27"/>
      <c r="GFX104" s="27"/>
      <c r="GFY104" s="27"/>
      <c r="GFZ104" s="27"/>
      <c r="GGA104" s="27"/>
      <c r="GGB104" s="27"/>
      <c r="GGC104" s="27"/>
      <c r="GGD104" s="27"/>
      <c r="GGE104" s="27"/>
      <c r="GGF104" s="27"/>
      <c r="GGG104" s="27"/>
      <c r="GGH104" s="27"/>
      <c r="GGI104" s="27"/>
      <c r="GGJ104" s="27"/>
      <c r="GGK104" s="27"/>
      <c r="GGL104" s="27"/>
      <c r="GGM104" s="27"/>
      <c r="GGN104" s="27"/>
      <c r="GGO104" s="27"/>
      <c r="GGP104" s="27"/>
      <c r="GGQ104" s="27"/>
      <c r="GGR104" s="27"/>
      <c r="GGS104" s="27"/>
      <c r="GGT104" s="27"/>
      <c r="GGU104" s="27"/>
      <c r="GGV104" s="27"/>
      <c r="GGW104" s="27"/>
      <c r="GGX104" s="27"/>
      <c r="GGY104" s="27"/>
      <c r="GGZ104" s="27"/>
      <c r="GHA104" s="27"/>
      <c r="GHB104" s="27"/>
      <c r="GHC104" s="27"/>
      <c r="GHD104" s="27"/>
      <c r="GHE104" s="27"/>
      <c r="GHF104" s="27"/>
      <c r="GHG104" s="27"/>
      <c r="GHH104" s="27"/>
      <c r="GHI104" s="27"/>
      <c r="GHJ104" s="27"/>
      <c r="GHK104" s="27"/>
      <c r="GHL104" s="27"/>
      <c r="GHM104" s="27"/>
      <c r="GHN104" s="27"/>
      <c r="GHO104" s="27"/>
      <c r="GHP104" s="27"/>
      <c r="GHQ104" s="27"/>
      <c r="GHR104" s="27"/>
      <c r="GHS104" s="27"/>
      <c r="GHT104" s="27"/>
      <c r="GHU104" s="27"/>
      <c r="GHV104" s="27"/>
      <c r="GHW104" s="27"/>
      <c r="GHX104" s="27"/>
      <c r="GHY104" s="27"/>
      <c r="GHZ104" s="27"/>
      <c r="GIA104" s="27"/>
      <c r="GIB104" s="27"/>
      <c r="GIC104" s="27"/>
      <c r="GID104" s="27"/>
      <c r="GIE104" s="27"/>
      <c r="GIF104" s="27"/>
      <c r="GIG104" s="27"/>
      <c r="GIH104" s="27"/>
      <c r="GII104" s="27"/>
      <c r="GIJ104" s="27"/>
      <c r="GIK104" s="27"/>
      <c r="GIL104" s="27"/>
      <c r="GIM104" s="27"/>
      <c r="GIN104" s="27"/>
      <c r="GIO104" s="27"/>
      <c r="GIP104" s="27"/>
      <c r="GIQ104" s="27"/>
      <c r="GIR104" s="27"/>
      <c r="GIS104" s="27"/>
      <c r="GIT104" s="27"/>
      <c r="GIU104" s="27"/>
      <c r="GIV104" s="27"/>
      <c r="GIW104" s="27"/>
      <c r="GIX104" s="27"/>
      <c r="GIY104" s="27"/>
      <c r="GIZ104" s="27"/>
      <c r="GJA104" s="27"/>
      <c r="GJB104" s="27"/>
      <c r="GJC104" s="27"/>
      <c r="GJD104" s="27"/>
      <c r="GJE104" s="27"/>
      <c r="GJF104" s="27"/>
      <c r="GJG104" s="27"/>
      <c r="GJH104" s="27"/>
      <c r="GJI104" s="27"/>
      <c r="GJJ104" s="27"/>
      <c r="GJK104" s="27"/>
      <c r="GJL104" s="27"/>
      <c r="GJM104" s="27"/>
      <c r="GJN104" s="27"/>
      <c r="GJO104" s="27"/>
      <c r="GJP104" s="27"/>
      <c r="GJQ104" s="27"/>
      <c r="GJR104" s="27"/>
      <c r="GJS104" s="27"/>
      <c r="GJT104" s="27"/>
      <c r="GJU104" s="27"/>
      <c r="GJV104" s="27"/>
      <c r="GJW104" s="27"/>
      <c r="GJX104" s="27"/>
      <c r="GJY104" s="27"/>
      <c r="GJZ104" s="27"/>
      <c r="GKA104" s="27"/>
      <c r="GKB104" s="27"/>
      <c r="GKC104" s="27"/>
      <c r="GKD104" s="27"/>
      <c r="GKE104" s="27"/>
      <c r="GKF104" s="27"/>
      <c r="GKG104" s="27"/>
      <c r="GKH104" s="27"/>
      <c r="GKI104" s="27"/>
      <c r="GKJ104" s="27"/>
      <c r="GKK104" s="27"/>
      <c r="GKL104" s="27"/>
      <c r="GKM104" s="27"/>
      <c r="GKN104" s="27"/>
      <c r="GKO104" s="27"/>
      <c r="GKP104" s="27"/>
      <c r="GKQ104" s="27"/>
      <c r="GKR104" s="27"/>
      <c r="GKS104" s="27"/>
      <c r="GKT104" s="27"/>
      <c r="GKU104" s="27"/>
      <c r="GKV104" s="27"/>
      <c r="GKW104" s="27"/>
      <c r="GKX104" s="27"/>
      <c r="GKY104" s="27"/>
      <c r="GKZ104" s="27"/>
      <c r="GLA104" s="27"/>
      <c r="GLB104" s="27"/>
      <c r="GLC104" s="27"/>
      <c r="GLD104" s="27"/>
      <c r="GLE104" s="27"/>
      <c r="GLF104" s="27"/>
      <c r="GLG104" s="27"/>
      <c r="GLH104" s="27"/>
      <c r="GLI104" s="27"/>
      <c r="GLJ104" s="27"/>
      <c r="GLK104" s="27"/>
      <c r="GLL104" s="27"/>
      <c r="GLM104" s="27"/>
      <c r="GLN104" s="27"/>
      <c r="GLO104" s="27"/>
      <c r="GLP104" s="27"/>
      <c r="GLQ104" s="27"/>
      <c r="GLR104" s="27"/>
      <c r="GLS104" s="27"/>
      <c r="GLT104" s="27"/>
      <c r="GLU104" s="27"/>
      <c r="GLV104" s="27"/>
      <c r="GLW104" s="27"/>
      <c r="GLX104" s="27"/>
      <c r="GLY104" s="27"/>
      <c r="GLZ104" s="27"/>
      <c r="GMA104" s="27"/>
      <c r="GMB104" s="27"/>
      <c r="GMC104" s="27"/>
      <c r="GMD104" s="27"/>
      <c r="GME104" s="27"/>
      <c r="GMF104" s="27"/>
      <c r="GMG104" s="27"/>
      <c r="GMH104" s="27"/>
      <c r="GMI104" s="27"/>
      <c r="GMJ104" s="27"/>
      <c r="GMK104" s="27"/>
      <c r="GML104" s="27"/>
      <c r="GMM104" s="27"/>
      <c r="GMN104" s="27"/>
      <c r="GMO104" s="27"/>
      <c r="GMP104" s="27"/>
      <c r="GMQ104" s="27"/>
      <c r="GMR104" s="27"/>
      <c r="GMS104" s="27"/>
      <c r="GMT104" s="27"/>
      <c r="GMU104" s="27"/>
      <c r="GMV104" s="27"/>
      <c r="GMW104" s="27"/>
      <c r="GMX104" s="27"/>
      <c r="GMY104" s="27"/>
      <c r="GMZ104" s="27"/>
      <c r="GNA104" s="27"/>
      <c r="GNB104" s="27"/>
      <c r="GNC104" s="27"/>
      <c r="GND104" s="27"/>
      <c r="GNE104" s="27"/>
      <c r="GNF104" s="27"/>
      <c r="GNG104" s="27"/>
      <c r="GNH104" s="27"/>
      <c r="GNI104" s="27"/>
      <c r="GNJ104" s="27"/>
      <c r="GNK104" s="27"/>
      <c r="GNL104" s="27"/>
      <c r="GNM104" s="27"/>
      <c r="GNN104" s="27"/>
      <c r="GNO104" s="27"/>
      <c r="GNP104" s="27"/>
      <c r="GNQ104" s="27"/>
      <c r="GNR104" s="27"/>
      <c r="GNS104" s="27"/>
      <c r="GNT104" s="27"/>
      <c r="GNU104" s="27"/>
      <c r="GNV104" s="27"/>
      <c r="GNW104" s="27"/>
      <c r="GNX104" s="27"/>
      <c r="GNY104" s="27"/>
      <c r="GNZ104" s="27"/>
      <c r="GOA104" s="27"/>
      <c r="GOB104" s="27"/>
      <c r="GOC104" s="27"/>
      <c r="GOD104" s="27"/>
      <c r="GOE104" s="27"/>
      <c r="GOF104" s="27"/>
      <c r="GOG104" s="27"/>
      <c r="GOH104" s="27"/>
      <c r="GOI104" s="27"/>
      <c r="GOJ104" s="27"/>
      <c r="GOK104" s="27"/>
      <c r="GOL104" s="27"/>
      <c r="GOM104" s="27"/>
      <c r="GON104" s="27"/>
      <c r="GOO104" s="27"/>
      <c r="GOP104" s="27"/>
      <c r="GOQ104" s="27"/>
      <c r="GOR104" s="27"/>
      <c r="GOS104" s="27"/>
      <c r="GOT104" s="27"/>
      <c r="GOU104" s="27"/>
      <c r="GOV104" s="27"/>
      <c r="GOW104" s="27"/>
      <c r="GOX104" s="27"/>
      <c r="GOY104" s="27"/>
      <c r="GOZ104" s="27"/>
      <c r="GPA104" s="27"/>
      <c r="GPB104" s="27"/>
      <c r="GPC104" s="27"/>
      <c r="GPD104" s="27"/>
      <c r="GPE104" s="27"/>
      <c r="GPF104" s="27"/>
      <c r="GPG104" s="27"/>
      <c r="GPH104" s="27"/>
      <c r="GPI104" s="27"/>
      <c r="GPJ104" s="27"/>
      <c r="GPK104" s="27"/>
      <c r="GPL104" s="27"/>
      <c r="GPM104" s="27"/>
      <c r="GPN104" s="27"/>
      <c r="GPO104" s="27"/>
      <c r="GPP104" s="27"/>
      <c r="GPQ104" s="27"/>
      <c r="GPR104" s="27"/>
      <c r="GPS104" s="27"/>
      <c r="GPT104" s="27"/>
      <c r="GPU104" s="27"/>
      <c r="GPV104" s="27"/>
      <c r="GPW104" s="27"/>
      <c r="GPX104" s="27"/>
      <c r="GPY104" s="27"/>
      <c r="GPZ104" s="27"/>
      <c r="GQA104" s="27"/>
      <c r="GQB104" s="27"/>
      <c r="GQC104" s="27"/>
      <c r="GQD104" s="27"/>
      <c r="GQE104" s="27"/>
      <c r="GQF104" s="27"/>
      <c r="GQG104" s="27"/>
      <c r="GQH104" s="27"/>
      <c r="GQI104" s="27"/>
      <c r="GQJ104" s="27"/>
      <c r="GQK104" s="27"/>
      <c r="GQL104" s="27"/>
      <c r="GQM104" s="27"/>
      <c r="GQN104" s="27"/>
      <c r="GQO104" s="27"/>
      <c r="GQP104" s="27"/>
      <c r="GQQ104" s="27"/>
      <c r="GQR104" s="27"/>
      <c r="GQS104" s="27"/>
      <c r="GQT104" s="27"/>
      <c r="GQU104" s="27"/>
      <c r="GQV104" s="27"/>
      <c r="GQW104" s="27"/>
      <c r="GQX104" s="27"/>
      <c r="GQY104" s="27"/>
      <c r="GQZ104" s="27"/>
      <c r="GRA104" s="27"/>
      <c r="GRB104" s="27"/>
      <c r="GRC104" s="27"/>
      <c r="GRD104" s="27"/>
      <c r="GRE104" s="27"/>
      <c r="GRF104" s="27"/>
      <c r="GRG104" s="27"/>
      <c r="GRH104" s="27"/>
      <c r="GRI104" s="27"/>
      <c r="GRJ104" s="27"/>
      <c r="GRK104" s="27"/>
      <c r="GRL104" s="27"/>
      <c r="GRM104" s="27"/>
      <c r="GRN104" s="27"/>
      <c r="GRO104" s="27"/>
      <c r="GRP104" s="27"/>
      <c r="GRQ104" s="27"/>
      <c r="GRR104" s="27"/>
      <c r="GRS104" s="27"/>
      <c r="GRT104" s="27"/>
      <c r="GRU104" s="27"/>
      <c r="GRV104" s="27"/>
      <c r="GRW104" s="27"/>
      <c r="GRX104" s="27"/>
      <c r="GRY104" s="27"/>
      <c r="GRZ104" s="27"/>
      <c r="GSA104" s="27"/>
      <c r="GSB104" s="27"/>
      <c r="GSC104" s="27"/>
      <c r="GSD104" s="27"/>
      <c r="GSE104" s="27"/>
      <c r="GSF104" s="27"/>
      <c r="GSG104" s="27"/>
      <c r="GSH104" s="27"/>
      <c r="GSI104" s="27"/>
      <c r="GSJ104" s="27"/>
      <c r="GSK104" s="27"/>
      <c r="GSL104" s="27"/>
      <c r="GSM104" s="27"/>
      <c r="GSN104" s="27"/>
      <c r="GSO104" s="27"/>
      <c r="GSP104" s="27"/>
      <c r="GSQ104" s="27"/>
      <c r="GSR104" s="27"/>
      <c r="GSS104" s="27"/>
      <c r="GST104" s="27"/>
      <c r="GSU104" s="27"/>
      <c r="GSV104" s="27"/>
      <c r="GSW104" s="27"/>
      <c r="GSX104" s="27"/>
      <c r="GSY104" s="27"/>
      <c r="GSZ104" s="27"/>
      <c r="GTA104" s="27"/>
      <c r="GTB104" s="27"/>
      <c r="GTC104" s="27"/>
      <c r="GTD104" s="27"/>
      <c r="GTE104" s="27"/>
      <c r="GTF104" s="27"/>
      <c r="GTG104" s="27"/>
      <c r="GTH104" s="27"/>
      <c r="GTI104" s="27"/>
      <c r="GTJ104" s="27"/>
      <c r="GTK104" s="27"/>
      <c r="GTL104" s="27"/>
      <c r="GTM104" s="27"/>
      <c r="GTN104" s="27"/>
      <c r="GTO104" s="27"/>
      <c r="GTP104" s="27"/>
      <c r="GTQ104" s="27"/>
      <c r="GTR104" s="27"/>
      <c r="GTS104" s="27"/>
      <c r="GTT104" s="27"/>
      <c r="GTU104" s="27"/>
      <c r="GTV104" s="27"/>
      <c r="GTW104" s="27"/>
      <c r="GTX104" s="27"/>
      <c r="GTY104" s="27"/>
      <c r="GTZ104" s="27"/>
      <c r="GUA104" s="27"/>
      <c r="GUB104" s="27"/>
      <c r="GUC104" s="27"/>
      <c r="GUD104" s="27"/>
      <c r="GUE104" s="27"/>
      <c r="GUF104" s="27"/>
      <c r="GUG104" s="27"/>
      <c r="GUH104" s="27"/>
      <c r="GUI104" s="27"/>
      <c r="GUJ104" s="27"/>
      <c r="GUK104" s="27"/>
      <c r="GUL104" s="27"/>
      <c r="GUM104" s="27"/>
      <c r="GUN104" s="27"/>
      <c r="GUO104" s="27"/>
      <c r="GUP104" s="27"/>
      <c r="GUQ104" s="27"/>
      <c r="GUR104" s="27"/>
      <c r="GUS104" s="27"/>
      <c r="GUT104" s="27"/>
      <c r="GUU104" s="27"/>
      <c r="GUV104" s="27"/>
      <c r="GUW104" s="27"/>
      <c r="GUX104" s="27"/>
      <c r="GUY104" s="27"/>
      <c r="GUZ104" s="27"/>
      <c r="GVA104" s="27"/>
      <c r="GVB104" s="27"/>
      <c r="GVC104" s="27"/>
      <c r="GVD104" s="27"/>
      <c r="GVE104" s="27"/>
      <c r="GVF104" s="27"/>
      <c r="GVG104" s="27"/>
      <c r="GVH104" s="27"/>
      <c r="GVI104" s="27"/>
      <c r="GVJ104" s="27"/>
      <c r="GVK104" s="27"/>
      <c r="GVL104" s="27"/>
      <c r="GVM104" s="27"/>
      <c r="GVN104" s="27"/>
      <c r="GVO104" s="27"/>
      <c r="GVP104" s="27"/>
      <c r="GVQ104" s="27"/>
      <c r="GVR104" s="27"/>
      <c r="GVS104" s="27"/>
      <c r="GVT104" s="27"/>
      <c r="GVU104" s="27"/>
      <c r="GVV104" s="27"/>
      <c r="GVW104" s="27"/>
      <c r="GVX104" s="27"/>
      <c r="GVY104" s="27"/>
      <c r="GVZ104" s="27"/>
      <c r="GWA104" s="27"/>
      <c r="GWB104" s="27"/>
      <c r="GWC104" s="27"/>
      <c r="GWD104" s="27"/>
      <c r="GWE104" s="27"/>
      <c r="GWF104" s="27"/>
      <c r="GWG104" s="27"/>
      <c r="GWH104" s="27"/>
      <c r="GWI104" s="27"/>
      <c r="GWJ104" s="27"/>
      <c r="GWK104" s="27"/>
      <c r="GWL104" s="27"/>
      <c r="GWM104" s="27"/>
      <c r="GWN104" s="27"/>
      <c r="GWO104" s="27"/>
      <c r="GWP104" s="27"/>
      <c r="GWQ104" s="27"/>
      <c r="GWR104" s="27"/>
      <c r="GWS104" s="27"/>
      <c r="GWT104" s="27"/>
      <c r="GWU104" s="27"/>
      <c r="GWV104" s="27"/>
      <c r="GWW104" s="27"/>
      <c r="GWX104" s="27"/>
      <c r="GWY104" s="27"/>
      <c r="GWZ104" s="27"/>
      <c r="GXA104" s="27"/>
      <c r="GXB104" s="27"/>
      <c r="GXC104" s="27"/>
      <c r="GXD104" s="27"/>
      <c r="GXE104" s="27"/>
      <c r="GXF104" s="27"/>
      <c r="GXG104" s="27"/>
      <c r="GXH104" s="27"/>
      <c r="GXI104" s="27"/>
      <c r="GXJ104" s="27"/>
      <c r="GXK104" s="27"/>
      <c r="GXL104" s="27"/>
      <c r="GXM104" s="27"/>
      <c r="GXN104" s="27"/>
      <c r="GXO104" s="27"/>
      <c r="GXP104" s="27"/>
      <c r="GXQ104" s="27"/>
      <c r="GXR104" s="27"/>
      <c r="GXS104" s="27"/>
      <c r="GXT104" s="27"/>
      <c r="GXU104" s="27"/>
      <c r="GXV104" s="27"/>
      <c r="GXW104" s="27"/>
      <c r="GXX104" s="27"/>
      <c r="GXY104" s="27"/>
      <c r="GXZ104" s="27"/>
      <c r="GYA104" s="27"/>
      <c r="GYB104" s="27"/>
      <c r="GYC104" s="27"/>
      <c r="GYD104" s="27"/>
      <c r="GYE104" s="27"/>
      <c r="GYF104" s="27"/>
      <c r="GYG104" s="27"/>
      <c r="GYH104" s="27"/>
      <c r="GYI104" s="27"/>
      <c r="GYJ104" s="27"/>
      <c r="GYK104" s="27"/>
      <c r="GYL104" s="27"/>
      <c r="GYM104" s="27"/>
      <c r="GYN104" s="27"/>
      <c r="GYO104" s="27"/>
      <c r="GYP104" s="27"/>
      <c r="GYQ104" s="27"/>
      <c r="GYR104" s="27"/>
      <c r="GYS104" s="27"/>
      <c r="GYT104" s="27"/>
      <c r="GYU104" s="27"/>
      <c r="GYV104" s="27"/>
      <c r="GYW104" s="27"/>
      <c r="GYX104" s="27"/>
      <c r="GYY104" s="27"/>
      <c r="GYZ104" s="27"/>
      <c r="GZA104" s="27"/>
      <c r="GZB104" s="27"/>
      <c r="GZC104" s="27"/>
      <c r="GZD104" s="27"/>
      <c r="GZE104" s="27"/>
      <c r="GZF104" s="27"/>
      <c r="GZG104" s="27"/>
      <c r="GZH104" s="27"/>
      <c r="GZI104" s="27"/>
      <c r="GZJ104" s="27"/>
      <c r="GZK104" s="27"/>
      <c r="GZL104" s="27"/>
      <c r="GZM104" s="27"/>
      <c r="GZN104" s="27"/>
      <c r="GZO104" s="27"/>
      <c r="GZP104" s="27"/>
      <c r="GZQ104" s="27"/>
      <c r="GZR104" s="27"/>
      <c r="GZS104" s="27"/>
      <c r="GZT104" s="27"/>
      <c r="GZU104" s="27"/>
      <c r="GZV104" s="27"/>
      <c r="GZW104" s="27"/>
      <c r="GZX104" s="27"/>
      <c r="GZY104" s="27"/>
      <c r="GZZ104" s="27"/>
      <c r="HAA104" s="27"/>
      <c r="HAB104" s="27"/>
      <c r="HAC104" s="27"/>
      <c r="HAD104" s="27"/>
      <c r="HAE104" s="27"/>
      <c r="HAF104" s="27"/>
      <c r="HAG104" s="27"/>
      <c r="HAH104" s="27"/>
      <c r="HAI104" s="27"/>
      <c r="HAJ104" s="27"/>
      <c r="HAK104" s="27"/>
      <c r="HAL104" s="27"/>
      <c r="HAM104" s="27"/>
      <c r="HAN104" s="27"/>
      <c r="HAO104" s="27"/>
      <c r="HAP104" s="27"/>
      <c r="HAQ104" s="27"/>
      <c r="HAR104" s="27"/>
      <c r="HAS104" s="27"/>
      <c r="HAT104" s="27"/>
      <c r="HAU104" s="27"/>
      <c r="HAV104" s="27"/>
      <c r="HAW104" s="27"/>
      <c r="HAX104" s="27"/>
      <c r="HAY104" s="27"/>
      <c r="HAZ104" s="27"/>
      <c r="HBA104" s="27"/>
      <c r="HBB104" s="27"/>
      <c r="HBC104" s="27"/>
      <c r="HBD104" s="27"/>
      <c r="HBE104" s="27"/>
      <c r="HBF104" s="27"/>
      <c r="HBG104" s="27"/>
      <c r="HBH104" s="27"/>
      <c r="HBI104" s="27"/>
      <c r="HBJ104" s="27"/>
      <c r="HBK104" s="27"/>
      <c r="HBL104" s="27"/>
      <c r="HBM104" s="27"/>
      <c r="HBN104" s="27"/>
      <c r="HBO104" s="27"/>
      <c r="HBP104" s="27"/>
      <c r="HBQ104" s="27"/>
      <c r="HBR104" s="27"/>
      <c r="HBS104" s="27"/>
      <c r="HBT104" s="27"/>
      <c r="HBU104" s="27"/>
      <c r="HBV104" s="27"/>
      <c r="HBW104" s="27"/>
      <c r="HBX104" s="27"/>
      <c r="HBY104" s="27"/>
      <c r="HBZ104" s="27"/>
      <c r="HCA104" s="27"/>
      <c r="HCB104" s="27"/>
      <c r="HCC104" s="27"/>
      <c r="HCD104" s="27"/>
      <c r="HCE104" s="27"/>
      <c r="HCF104" s="27"/>
      <c r="HCG104" s="27"/>
      <c r="HCH104" s="27"/>
      <c r="HCI104" s="27"/>
      <c r="HCJ104" s="27"/>
      <c r="HCK104" s="27"/>
      <c r="HCL104" s="27"/>
      <c r="HCM104" s="27"/>
      <c r="HCN104" s="27"/>
      <c r="HCO104" s="27"/>
      <c r="HCP104" s="27"/>
      <c r="HCQ104" s="27"/>
      <c r="HCR104" s="27"/>
      <c r="HCS104" s="27"/>
      <c r="HCT104" s="27"/>
      <c r="HCU104" s="27"/>
      <c r="HCV104" s="27"/>
      <c r="HCW104" s="27"/>
      <c r="HCX104" s="27"/>
      <c r="HCY104" s="27"/>
      <c r="HCZ104" s="27"/>
      <c r="HDA104" s="27"/>
      <c r="HDB104" s="27"/>
      <c r="HDC104" s="27"/>
      <c r="HDD104" s="27"/>
      <c r="HDE104" s="27"/>
      <c r="HDF104" s="27"/>
      <c r="HDG104" s="27"/>
      <c r="HDH104" s="27"/>
      <c r="HDI104" s="27"/>
      <c r="HDJ104" s="27"/>
      <c r="HDK104" s="27"/>
      <c r="HDL104" s="27"/>
      <c r="HDM104" s="27"/>
      <c r="HDN104" s="27"/>
      <c r="HDO104" s="27"/>
      <c r="HDP104" s="27"/>
      <c r="HDQ104" s="27"/>
      <c r="HDR104" s="27"/>
      <c r="HDS104" s="27"/>
      <c r="HDT104" s="27"/>
      <c r="HDU104" s="27"/>
      <c r="HDV104" s="27"/>
      <c r="HDW104" s="27"/>
      <c r="HDX104" s="27"/>
      <c r="HDY104" s="27"/>
      <c r="HDZ104" s="27"/>
      <c r="HEA104" s="27"/>
      <c r="HEB104" s="27"/>
      <c r="HEC104" s="27"/>
      <c r="HED104" s="27"/>
      <c r="HEE104" s="27"/>
      <c r="HEF104" s="27"/>
      <c r="HEG104" s="27"/>
      <c r="HEH104" s="27"/>
      <c r="HEI104" s="27"/>
      <c r="HEJ104" s="27"/>
      <c r="HEK104" s="27"/>
      <c r="HEL104" s="27"/>
      <c r="HEM104" s="27"/>
      <c r="HEN104" s="27"/>
      <c r="HEO104" s="27"/>
      <c r="HEP104" s="27"/>
      <c r="HEQ104" s="27"/>
      <c r="HER104" s="27"/>
      <c r="HES104" s="27"/>
      <c r="HET104" s="27"/>
      <c r="HEU104" s="27"/>
      <c r="HEV104" s="27"/>
      <c r="HEW104" s="27"/>
      <c r="HEX104" s="27"/>
      <c r="HEY104" s="27"/>
      <c r="HEZ104" s="27"/>
      <c r="HFA104" s="27"/>
      <c r="HFB104" s="27"/>
      <c r="HFC104" s="27"/>
      <c r="HFD104" s="27"/>
      <c r="HFE104" s="27"/>
      <c r="HFF104" s="27"/>
      <c r="HFG104" s="27"/>
      <c r="HFH104" s="27"/>
      <c r="HFI104" s="27"/>
      <c r="HFJ104" s="27"/>
      <c r="HFK104" s="27"/>
      <c r="HFL104" s="27"/>
      <c r="HFM104" s="27"/>
      <c r="HFN104" s="27"/>
      <c r="HFO104" s="27"/>
      <c r="HFP104" s="27"/>
      <c r="HFQ104" s="27"/>
      <c r="HFR104" s="27"/>
      <c r="HFS104" s="27"/>
      <c r="HFT104" s="27"/>
      <c r="HFU104" s="27"/>
      <c r="HFV104" s="27"/>
      <c r="HFW104" s="27"/>
      <c r="HFX104" s="27"/>
      <c r="HFY104" s="27"/>
      <c r="HFZ104" s="27"/>
      <c r="HGA104" s="27"/>
      <c r="HGB104" s="27"/>
      <c r="HGC104" s="27"/>
      <c r="HGD104" s="27"/>
      <c r="HGE104" s="27"/>
      <c r="HGF104" s="27"/>
      <c r="HGG104" s="27"/>
      <c r="HGH104" s="27"/>
      <c r="HGI104" s="27"/>
      <c r="HGJ104" s="27"/>
      <c r="HGK104" s="27"/>
      <c r="HGL104" s="27"/>
      <c r="HGM104" s="27"/>
      <c r="HGN104" s="27"/>
      <c r="HGO104" s="27"/>
      <c r="HGP104" s="27"/>
      <c r="HGQ104" s="27"/>
      <c r="HGR104" s="27"/>
      <c r="HGS104" s="27"/>
      <c r="HGT104" s="27"/>
      <c r="HGU104" s="27"/>
      <c r="HGV104" s="27"/>
      <c r="HGW104" s="27"/>
      <c r="HGX104" s="27"/>
      <c r="HGY104" s="27"/>
      <c r="HGZ104" s="27"/>
      <c r="HHA104" s="27"/>
      <c r="HHB104" s="27"/>
      <c r="HHC104" s="27"/>
      <c r="HHD104" s="27"/>
      <c r="HHE104" s="27"/>
      <c r="HHF104" s="27"/>
      <c r="HHG104" s="27"/>
      <c r="HHH104" s="27"/>
      <c r="HHI104" s="27"/>
      <c r="HHJ104" s="27"/>
      <c r="HHK104" s="27"/>
      <c r="HHL104" s="27"/>
      <c r="HHM104" s="27"/>
      <c r="HHN104" s="27"/>
      <c r="HHO104" s="27"/>
      <c r="HHP104" s="27"/>
      <c r="HHQ104" s="27"/>
      <c r="HHR104" s="27"/>
      <c r="HHS104" s="27"/>
      <c r="HHT104" s="27"/>
      <c r="HHU104" s="27"/>
      <c r="HHV104" s="27"/>
      <c r="HHW104" s="27"/>
      <c r="HHX104" s="27"/>
      <c r="HHY104" s="27"/>
      <c r="HHZ104" s="27"/>
      <c r="HIA104" s="27"/>
      <c r="HIB104" s="27"/>
      <c r="HIC104" s="27"/>
      <c r="HID104" s="27"/>
      <c r="HIE104" s="27"/>
      <c r="HIF104" s="27"/>
      <c r="HIG104" s="27"/>
      <c r="HIH104" s="27"/>
      <c r="HII104" s="27"/>
      <c r="HIJ104" s="27"/>
      <c r="HIK104" s="27"/>
      <c r="HIL104" s="27"/>
      <c r="HIM104" s="27"/>
      <c r="HIN104" s="27"/>
      <c r="HIO104" s="27"/>
      <c r="HIP104" s="27"/>
      <c r="HIQ104" s="27"/>
      <c r="HIR104" s="27"/>
      <c r="HIS104" s="27"/>
      <c r="HIT104" s="27"/>
      <c r="HIU104" s="27"/>
      <c r="HIV104" s="27"/>
      <c r="HIW104" s="27"/>
      <c r="HIX104" s="27"/>
      <c r="HIY104" s="27"/>
      <c r="HIZ104" s="27"/>
      <c r="HJA104" s="27"/>
      <c r="HJB104" s="27"/>
      <c r="HJC104" s="27"/>
      <c r="HJD104" s="27"/>
      <c r="HJE104" s="27"/>
      <c r="HJF104" s="27"/>
      <c r="HJG104" s="27"/>
      <c r="HJH104" s="27"/>
      <c r="HJI104" s="27"/>
      <c r="HJJ104" s="27"/>
      <c r="HJK104" s="27"/>
      <c r="HJL104" s="27"/>
      <c r="HJM104" s="27"/>
      <c r="HJN104" s="27"/>
      <c r="HJO104" s="27"/>
      <c r="HJP104" s="27"/>
      <c r="HJQ104" s="27"/>
      <c r="HJR104" s="27"/>
      <c r="HJS104" s="27"/>
      <c r="HJT104" s="27"/>
      <c r="HJU104" s="27"/>
      <c r="HJV104" s="27"/>
      <c r="HJW104" s="27"/>
      <c r="HJX104" s="27"/>
      <c r="HJY104" s="27"/>
      <c r="HJZ104" s="27"/>
      <c r="HKA104" s="27"/>
      <c r="HKB104" s="27"/>
      <c r="HKC104" s="27"/>
      <c r="HKD104" s="27"/>
      <c r="HKE104" s="27"/>
      <c r="HKF104" s="27"/>
      <c r="HKG104" s="27"/>
      <c r="HKH104" s="27"/>
      <c r="HKI104" s="27"/>
      <c r="HKJ104" s="27"/>
      <c r="HKK104" s="27"/>
      <c r="HKL104" s="27"/>
      <c r="HKM104" s="27"/>
      <c r="HKN104" s="27"/>
      <c r="HKO104" s="27"/>
      <c r="HKP104" s="27"/>
      <c r="HKQ104" s="27"/>
      <c r="HKR104" s="27"/>
      <c r="HKS104" s="27"/>
      <c r="HKT104" s="27"/>
      <c r="HKU104" s="27"/>
      <c r="HKV104" s="27"/>
      <c r="HKW104" s="27"/>
      <c r="HKX104" s="27"/>
      <c r="HKY104" s="27"/>
      <c r="HKZ104" s="27"/>
      <c r="HLA104" s="27"/>
      <c r="HLB104" s="27"/>
      <c r="HLC104" s="27"/>
      <c r="HLD104" s="27"/>
      <c r="HLE104" s="27"/>
      <c r="HLF104" s="27"/>
      <c r="HLG104" s="27"/>
      <c r="HLH104" s="27"/>
      <c r="HLI104" s="27"/>
      <c r="HLJ104" s="27"/>
      <c r="HLK104" s="27"/>
      <c r="HLL104" s="27"/>
      <c r="HLM104" s="27"/>
      <c r="HLN104" s="27"/>
      <c r="HLO104" s="27"/>
      <c r="HLP104" s="27"/>
      <c r="HLQ104" s="27"/>
      <c r="HLR104" s="27"/>
      <c r="HLS104" s="27"/>
      <c r="HLT104" s="27"/>
      <c r="HLU104" s="27"/>
      <c r="HLV104" s="27"/>
      <c r="HLW104" s="27"/>
      <c r="HLX104" s="27"/>
      <c r="HLY104" s="27"/>
      <c r="HLZ104" s="27"/>
      <c r="HMA104" s="27"/>
      <c r="HMB104" s="27"/>
      <c r="HMC104" s="27"/>
      <c r="HMD104" s="27"/>
      <c r="HME104" s="27"/>
      <c r="HMF104" s="27"/>
      <c r="HMG104" s="27"/>
      <c r="HMH104" s="27"/>
      <c r="HMI104" s="27"/>
      <c r="HMJ104" s="27"/>
      <c r="HMK104" s="27"/>
      <c r="HML104" s="27"/>
      <c r="HMM104" s="27"/>
      <c r="HMN104" s="27"/>
      <c r="HMO104" s="27"/>
      <c r="HMP104" s="27"/>
      <c r="HMQ104" s="27"/>
      <c r="HMR104" s="27"/>
      <c r="HMS104" s="27"/>
      <c r="HMT104" s="27"/>
      <c r="HMU104" s="27"/>
      <c r="HMV104" s="27"/>
      <c r="HMW104" s="27"/>
      <c r="HMX104" s="27"/>
      <c r="HMY104" s="27"/>
      <c r="HMZ104" s="27"/>
      <c r="HNA104" s="27"/>
      <c r="HNB104" s="27"/>
      <c r="HNC104" s="27"/>
      <c r="HND104" s="27"/>
      <c r="HNE104" s="27"/>
      <c r="HNF104" s="27"/>
      <c r="HNG104" s="27"/>
      <c r="HNH104" s="27"/>
      <c r="HNI104" s="27"/>
      <c r="HNJ104" s="27"/>
      <c r="HNK104" s="27"/>
      <c r="HNL104" s="27"/>
      <c r="HNM104" s="27"/>
      <c r="HNN104" s="27"/>
      <c r="HNO104" s="27"/>
      <c r="HNP104" s="27"/>
      <c r="HNQ104" s="27"/>
      <c r="HNR104" s="27"/>
      <c r="HNS104" s="27"/>
      <c r="HNT104" s="27"/>
      <c r="HNU104" s="27"/>
      <c r="HNV104" s="27"/>
      <c r="HNW104" s="27"/>
      <c r="HNX104" s="27"/>
      <c r="HNY104" s="27"/>
      <c r="HNZ104" s="27"/>
      <c r="HOA104" s="27"/>
      <c r="HOB104" s="27"/>
      <c r="HOC104" s="27"/>
      <c r="HOD104" s="27"/>
      <c r="HOE104" s="27"/>
      <c r="HOF104" s="27"/>
      <c r="HOG104" s="27"/>
      <c r="HOH104" s="27"/>
      <c r="HOI104" s="27"/>
      <c r="HOJ104" s="27"/>
      <c r="HOK104" s="27"/>
      <c r="HOL104" s="27"/>
      <c r="HOM104" s="27"/>
      <c r="HON104" s="27"/>
      <c r="HOO104" s="27"/>
      <c r="HOP104" s="27"/>
      <c r="HOQ104" s="27"/>
      <c r="HOR104" s="27"/>
      <c r="HOS104" s="27"/>
      <c r="HOT104" s="27"/>
      <c r="HOU104" s="27"/>
      <c r="HOV104" s="27"/>
      <c r="HOW104" s="27"/>
      <c r="HOX104" s="27"/>
      <c r="HOY104" s="27"/>
      <c r="HOZ104" s="27"/>
      <c r="HPA104" s="27"/>
      <c r="HPB104" s="27"/>
      <c r="HPC104" s="27"/>
      <c r="HPD104" s="27"/>
      <c r="HPE104" s="27"/>
      <c r="HPF104" s="27"/>
      <c r="HPG104" s="27"/>
      <c r="HPH104" s="27"/>
      <c r="HPI104" s="27"/>
      <c r="HPJ104" s="27"/>
      <c r="HPK104" s="27"/>
      <c r="HPL104" s="27"/>
      <c r="HPM104" s="27"/>
      <c r="HPN104" s="27"/>
      <c r="HPO104" s="27"/>
      <c r="HPP104" s="27"/>
      <c r="HPQ104" s="27"/>
      <c r="HPR104" s="27"/>
      <c r="HPS104" s="27"/>
      <c r="HPT104" s="27"/>
      <c r="HPU104" s="27"/>
      <c r="HPV104" s="27"/>
      <c r="HPW104" s="27"/>
      <c r="HPX104" s="27"/>
      <c r="HPY104" s="27"/>
      <c r="HPZ104" s="27"/>
      <c r="HQA104" s="27"/>
      <c r="HQB104" s="27"/>
      <c r="HQC104" s="27"/>
      <c r="HQD104" s="27"/>
      <c r="HQE104" s="27"/>
      <c r="HQF104" s="27"/>
      <c r="HQG104" s="27"/>
      <c r="HQH104" s="27"/>
      <c r="HQI104" s="27"/>
      <c r="HQJ104" s="27"/>
      <c r="HQK104" s="27"/>
      <c r="HQL104" s="27"/>
      <c r="HQM104" s="27"/>
      <c r="HQN104" s="27"/>
      <c r="HQO104" s="27"/>
      <c r="HQP104" s="27"/>
      <c r="HQQ104" s="27"/>
      <c r="HQR104" s="27"/>
      <c r="HQS104" s="27"/>
      <c r="HQT104" s="27"/>
      <c r="HQU104" s="27"/>
      <c r="HQV104" s="27"/>
      <c r="HQW104" s="27"/>
      <c r="HQX104" s="27"/>
      <c r="HQY104" s="27"/>
      <c r="HQZ104" s="27"/>
      <c r="HRA104" s="27"/>
      <c r="HRB104" s="27"/>
      <c r="HRC104" s="27"/>
      <c r="HRD104" s="27"/>
      <c r="HRE104" s="27"/>
      <c r="HRF104" s="27"/>
      <c r="HRG104" s="27"/>
      <c r="HRH104" s="27"/>
      <c r="HRI104" s="27"/>
      <c r="HRJ104" s="27"/>
      <c r="HRK104" s="27"/>
      <c r="HRL104" s="27"/>
      <c r="HRM104" s="27"/>
      <c r="HRN104" s="27"/>
      <c r="HRO104" s="27"/>
      <c r="HRP104" s="27"/>
      <c r="HRQ104" s="27"/>
      <c r="HRR104" s="27"/>
      <c r="HRS104" s="27"/>
      <c r="HRT104" s="27"/>
      <c r="HRU104" s="27"/>
      <c r="HRV104" s="27"/>
      <c r="HRW104" s="27"/>
      <c r="HRX104" s="27"/>
      <c r="HRY104" s="27"/>
      <c r="HRZ104" s="27"/>
      <c r="HSA104" s="27"/>
      <c r="HSB104" s="27"/>
      <c r="HSC104" s="27"/>
      <c r="HSD104" s="27"/>
      <c r="HSE104" s="27"/>
      <c r="HSF104" s="27"/>
      <c r="HSG104" s="27"/>
      <c r="HSH104" s="27"/>
      <c r="HSI104" s="27"/>
      <c r="HSJ104" s="27"/>
      <c r="HSK104" s="27"/>
      <c r="HSL104" s="27"/>
      <c r="HSM104" s="27"/>
      <c r="HSN104" s="27"/>
      <c r="HSO104" s="27"/>
      <c r="HSP104" s="27"/>
      <c r="HSQ104" s="27"/>
      <c r="HSR104" s="27"/>
      <c r="HSS104" s="27"/>
      <c r="HST104" s="27"/>
      <c r="HSU104" s="27"/>
      <c r="HSV104" s="27"/>
      <c r="HSW104" s="27"/>
      <c r="HSX104" s="27"/>
      <c r="HSY104" s="27"/>
      <c r="HSZ104" s="27"/>
      <c r="HTA104" s="27"/>
      <c r="HTB104" s="27"/>
      <c r="HTC104" s="27"/>
      <c r="HTD104" s="27"/>
      <c r="HTE104" s="27"/>
      <c r="HTF104" s="27"/>
      <c r="HTG104" s="27"/>
      <c r="HTH104" s="27"/>
      <c r="HTI104" s="27"/>
      <c r="HTJ104" s="27"/>
      <c r="HTK104" s="27"/>
      <c r="HTL104" s="27"/>
      <c r="HTM104" s="27"/>
      <c r="HTN104" s="27"/>
      <c r="HTO104" s="27"/>
      <c r="HTP104" s="27"/>
      <c r="HTQ104" s="27"/>
      <c r="HTR104" s="27"/>
      <c r="HTS104" s="27"/>
      <c r="HTT104" s="27"/>
      <c r="HTU104" s="27"/>
      <c r="HTV104" s="27"/>
      <c r="HTW104" s="27"/>
      <c r="HTX104" s="27"/>
      <c r="HTY104" s="27"/>
      <c r="HTZ104" s="27"/>
      <c r="HUA104" s="27"/>
      <c r="HUB104" s="27"/>
      <c r="HUC104" s="27"/>
      <c r="HUD104" s="27"/>
      <c r="HUE104" s="27"/>
      <c r="HUF104" s="27"/>
      <c r="HUG104" s="27"/>
      <c r="HUH104" s="27"/>
      <c r="HUI104" s="27"/>
      <c r="HUJ104" s="27"/>
      <c r="HUK104" s="27"/>
      <c r="HUL104" s="27"/>
      <c r="HUM104" s="27"/>
      <c r="HUN104" s="27"/>
      <c r="HUO104" s="27"/>
      <c r="HUP104" s="27"/>
      <c r="HUQ104" s="27"/>
      <c r="HUR104" s="27"/>
      <c r="HUS104" s="27"/>
      <c r="HUT104" s="27"/>
      <c r="HUU104" s="27"/>
      <c r="HUV104" s="27"/>
      <c r="HUW104" s="27"/>
      <c r="HUX104" s="27"/>
      <c r="HUY104" s="27"/>
      <c r="HUZ104" s="27"/>
      <c r="HVA104" s="27"/>
      <c r="HVB104" s="27"/>
      <c r="HVC104" s="27"/>
      <c r="HVD104" s="27"/>
      <c r="HVE104" s="27"/>
      <c r="HVF104" s="27"/>
      <c r="HVG104" s="27"/>
      <c r="HVH104" s="27"/>
      <c r="HVI104" s="27"/>
      <c r="HVJ104" s="27"/>
      <c r="HVK104" s="27"/>
      <c r="HVL104" s="27"/>
      <c r="HVM104" s="27"/>
      <c r="HVN104" s="27"/>
      <c r="HVO104" s="27"/>
      <c r="HVP104" s="27"/>
      <c r="HVQ104" s="27"/>
      <c r="HVR104" s="27"/>
      <c r="HVS104" s="27"/>
      <c r="HVT104" s="27"/>
      <c r="HVU104" s="27"/>
      <c r="HVV104" s="27"/>
      <c r="HVW104" s="27"/>
      <c r="HVX104" s="27"/>
      <c r="HVY104" s="27"/>
      <c r="HVZ104" s="27"/>
      <c r="HWA104" s="27"/>
      <c r="HWB104" s="27"/>
      <c r="HWC104" s="27"/>
      <c r="HWD104" s="27"/>
      <c r="HWE104" s="27"/>
      <c r="HWF104" s="27"/>
      <c r="HWG104" s="27"/>
      <c r="HWH104" s="27"/>
      <c r="HWI104" s="27"/>
      <c r="HWJ104" s="27"/>
      <c r="HWK104" s="27"/>
      <c r="HWL104" s="27"/>
      <c r="HWM104" s="27"/>
      <c r="HWN104" s="27"/>
      <c r="HWO104" s="27"/>
      <c r="HWP104" s="27"/>
      <c r="HWQ104" s="27"/>
      <c r="HWR104" s="27"/>
      <c r="HWS104" s="27"/>
      <c r="HWT104" s="27"/>
      <c r="HWU104" s="27"/>
      <c r="HWV104" s="27"/>
      <c r="HWW104" s="27"/>
      <c r="HWX104" s="27"/>
      <c r="HWY104" s="27"/>
      <c r="HWZ104" s="27"/>
      <c r="HXA104" s="27"/>
      <c r="HXB104" s="27"/>
      <c r="HXC104" s="27"/>
      <c r="HXD104" s="27"/>
      <c r="HXE104" s="27"/>
      <c r="HXF104" s="27"/>
      <c r="HXG104" s="27"/>
      <c r="HXH104" s="27"/>
      <c r="HXI104" s="27"/>
      <c r="HXJ104" s="27"/>
      <c r="HXK104" s="27"/>
      <c r="HXL104" s="27"/>
      <c r="HXM104" s="27"/>
      <c r="HXN104" s="27"/>
      <c r="HXO104" s="27"/>
      <c r="HXP104" s="27"/>
      <c r="HXQ104" s="27"/>
      <c r="HXR104" s="27"/>
      <c r="HXS104" s="27"/>
      <c r="HXT104" s="27"/>
      <c r="HXU104" s="27"/>
      <c r="HXV104" s="27"/>
      <c r="HXW104" s="27"/>
      <c r="HXX104" s="27"/>
      <c r="HXY104" s="27"/>
      <c r="HXZ104" s="27"/>
      <c r="HYA104" s="27"/>
      <c r="HYB104" s="27"/>
      <c r="HYC104" s="27"/>
      <c r="HYD104" s="27"/>
      <c r="HYE104" s="27"/>
      <c r="HYF104" s="27"/>
      <c r="HYG104" s="27"/>
      <c r="HYH104" s="27"/>
      <c r="HYI104" s="27"/>
      <c r="HYJ104" s="27"/>
      <c r="HYK104" s="27"/>
      <c r="HYL104" s="27"/>
      <c r="HYM104" s="27"/>
      <c r="HYN104" s="27"/>
      <c r="HYO104" s="27"/>
      <c r="HYP104" s="27"/>
      <c r="HYQ104" s="27"/>
      <c r="HYR104" s="27"/>
      <c r="HYS104" s="27"/>
      <c r="HYT104" s="27"/>
      <c r="HYU104" s="27"/>
      <c r="HYV104" s="27"/>
      <c r="HYW104" s="27"/>
      <c r="HYX104" s="27"/>
      <c r="HYY104" s="27"/>
      <c r="HYZ104" s="27"/>
      <c r="HZA104" s="27"/>
      <c r="HZB104" s="27"/>
      <c r="HZC104" s="27"/>
      <c r="HZD104" s="27"/>
      <c r="HZE104" s="27"/>
      <c r="HZF104" s="27"/>
      <c r="HZG104" s="27"/>
      <c r="HZH104" s="27"/>
      <c r="HZI104" s="27"/>
      <c r="HZJ104" s="27"/>
      <c r="HZK104" s="27"/>
      <c r="HZL104" s="27"/>
      <c r="HZM104" s="27"/>
      <c r="HZN104" s="27"/>
      <c r="HZO104" s="27"/>
      <c r="HZP104" s="27"/>
      <c r="HZQ104" s="27"/>
      <c r="HZR104" s="27"/>
      <c r="HZS104" s="27"/>
      <c r="HZT104" s="27"/>
      <c r="HZU104" s="27"/>
      <c r="HZV104" s="27"/>
      <c r="HZW104" s="27"/>
      <c r="HZX104" s="27"/>
      <c r="HZY104" s="27"/>
      <c r="HZZ104" s="27"/>
      <c r="IAA104" s="27"/>
      <c r="IAB104" s="27"/>
      <c r="IAC104" s="27"/>
      <c r="IAD104" s="27"/>
      <c r="IAE104" s="27"/>
      <c r="IAF104" s="27"/>
      <c r="IAG104" s="27"/>
      <c r="IAH104" s="27"/>
      <c r="IAI104" s="27"/>
      <c r="IAJ104" s="27"/>
      <c r="IAK104" s="27"/>
      <c r="IAL104" s="27"/>
      <c r="IAM104" s="27"/>
      <c r="IAN104" s="27"/>
      <c r="IAO104" s="27"/>
      <c r="IAP104" s="27"/>
      <c r="IAQ104" s="27"/>
      <c r="IAR104" s="27"/>
      <c r="IAS104" s="27"/>
      <c r="IAT104" s="27"/>
      <c r="IAU104" s="27"/>
      <c r="IAV104" s="27"/>
      <c r="IAW104" s="27"/>
      <c r="IAX104" s="27"/>
      <c r="IAY104" s="27"/>
      <c r="IAZ104" s="27"/>
      <c r="IBA104" s="27"/>
      <c r="IBB104" s="27"/>
      <c r="IBC104" s="27"/>
      <c r="IBD104" s="27"/>
      <c r="IBE104" s="27"/>
      <c r="IBF104" s="27"/>
      <c r="IBG104" s="27"/>
      <c r="IBH104" s="27"/>
      <c r="IBI104" s="27"/>
      <c r="IBJ104" s="27"/>
      <c r="IBK104" s="27"/>
      <c r="IBL104" s="27"/>
      <c r="IBM104" s="27"/>
      <c r="IBN104" s="27"/>
      <c r="IBO104" s="27"/>
      <c r="IBP104" s="27"/>
      <c r="IBQ104" s="27"/>
      <c r="IBR104" s="27"/>
      <c r="IBS104" s="27"/>
      <c r="IBT104" s="27"/>
      <c r="IBU104" s="27"/>
      <c r="IBV104" s="27"/>
      <c r="IBW104" s="27"/>
      <c r="IBX104" s="27"/>
      <c r="IBY104" s="27"/>
      <c r="IBZ104" s="27"/>
      <c r="ICA104" s="27"/>
      <c r="ICB104" s="27"/>
      <c r="ICC104" s="27"/>
      <c r="ICD104" s="27"/>
      <c r="ICE104" s="27"/>
      <c r="ICF104" s="27"/>
      <c r="ICG104" s="27"/>
      <c r="ICH104" s="27"/>
      <c r="ICI104" s="27"/>
      <c r="ICJ104" s="27"/>
      <c r="ICK104" s="27"/>
      <c r="ICL104" s="27"/>
      <c r="ICM104" s="27"/>
      <c r="ICN104" s="27"/>
      <c r="ICO104" s="27"/>
      <c r="ICP104" s="27"/>
      <c r="ICQ104" s="27"/>
      <c r="ICR104" s="27"/>
      <c r="ICS104" s="27"/>
      <c r="ICT104" s="27"/>
      <c r="ICU104" s="27"/>
      <c r="ICV104" s="27"/>
      <c r="ICW104" s="27"/>
      <c r="ICX104" s="27"/>
      <c r="ICY104" s="27"/>
      <c r="ICZ104" s="27"/>
      <c r="IDA104" s="27"/>
      <c r="IDB104" s="27"/>
      <c r="IDC104" s="27"/>
      <c r="IDD104" s="27"/>
      <c r="IDE104" s="27"/>
      <c r="IDF104" s="27"/>
      <c r="IDG104" s="27"/>
      <c r="IDH104" s="27"/>
      <c r="IDI104" s="27"/>
      <c r="IDJ104" s="27"/>
      <c r="IDK104" s="27"/>
      <c r="IDL104" s="27"/>
      <c r="IDM104" s="27"/>
      <c r="IDN104" s="27"/>
      <c r="IDO104" s="27"/>
      <c r="IDP104" s="27"/>
      <c r="IDQ104" s="27"/>
      <c r="IDR104" s="27"/>
      <c r="IDS104" s="27"/>
      <c r="IDT104" s="27"/>
      <c r="IDU104" s="27"/>
      <c r="IDV104" s="27"/>
      <c r="IDW104" s="27"/>
      <c r="IDX104" s="27"/>
      <c r="IDY104" s="27"/>
      <c r="IDZ104" s="27"/>
      <c r="IEA104" s="27"/>
      <c r="IEB104" s="27"/>
      <c r="IEC104" s="27"/>
      <c r="IED104" s="27"/>
      <c r="IEE104" s="27"/>
      <c r="IEF104" s="27"/>
      <c r="IEG104" s="27"/>
      <c r="IEH104" s="27"/>
      <c r="IEI104" s="27"/>
      <c r="IEJ104" s="27"/>
      <c r="IEK104" s="27"/>
      <c r="IEL104" s="27"/>
      <c r="IEM104" s="27"/>
      <c r="IEN104" s="27"/>
      <c r="IEO104" s="27"/>
      <c r="IEP104" s="27"/>
      <c r="IEQ104" s="27"/>
      <c r="IER104" s="27"/>
      <c r="IES104" s="27"/>
      <c r="IET104" s="27"/>
      <c r="IEU104" s="27"/>
      <c r="IEV104" s="27"/>
      <c r="IEW104" s="27"/>
      <c r="IEX104" s="27"/>
      <c r="IEY104" s="27"/>
      <c r="IEZ104" s="27"/>
      <c r="IFA104" s="27"/>
      <c r="IFB104" s="27"/>
      <c r="IFC104" s="27"/>
      <c r="IFD104" s="27"/>
      <c r="IFE104" s="27"/>
      <c r="IFF104" s="27"/>
      <c r="IFG104" s="27"/>
      <c r="IFH104" s="27"/>
      <c r="IFI104" s="27"/>
      <c r="IFJ104" s="27"/>
      <c r="IFK104" s="27"/>
      <c r="IFL104" s="27"/>
      <c r="IFM104" s="27"/>
      <c r="IFN104" s="27"/>
      <c r="IFO104" s="27"/>
      <c r="IFP104" s="27"/>
      <c r="IFQ104" s="27"/>
      <c r="IFR104" s="27"/>
      <c r="IFS104" s="27"/>
      <c r="IFT104" s="27"/>
      <c r="IFU104" s="27"/>
      <c r="IFV104" s="27"/>
      <c r="IFW104" s="27"/>
      <c r="IFX104" s="27"/>
      <c r="IFY104" s="27"/>
      <c r="IFZ104" s="27"/>
      <c r="IGA104" s="27"/>
      <c r="IGB104" s="27"/>
      <c r="IGC104" s="27"/>
      <c r="IGD104" s="27"/>
      <c r="IGE104" s="27"/>
      <c r="IGF104" s="27"/>
      <c r="IGG104" s="27"/>
      <c r="IGH104" s="27"/>
      <c r="IGI104" s="27"/>
      <c r="IGJ104" s="27"/>
      <c r="IGK104" s="27"/>
      <c r="IGL104" s="27"/>
      <c r="IGM104" s="27"/>
      <c r="IGN104" s="27"/>
      <c r="IGO104" s="27"/>
      <c r="IGP104" s="27"/>
      <c r="IGQ104" s="27"/>
      <c r="IGR104" s="27"/>
      <c r="IGS104" s="27"/>
      <c r="IGT104" s="27"/>
      <c r="IGU104" s="27"/>
      <c r="IGV104" s="27"/>
      <c r="IGW104" s="27"/>
      <c r="IGX104" s="27"/>
      <c r="IGY104" s="27"/>
      <c r="IGZ104" s="27"/>
      <c r="IHA104" s="27"/>
      <c r="IHB104" s="27"/>
      <c r="IHC104" s="27"/>
      <c r="IHD104" s="27"/>
      <c r="IHE104" s="27"/>
      <c r="IHF104" s="27"/>
      <c r="IHG104" s="27"/>
      <c r="IHH104" s="27"/>
      <c r="IHI104" s="27"/>
      <c r="IHJ104" s="27"/>
      <c r="IHK104" s="27"/>
      <c r="IHL104" s="27"/>
      <c r="IHM104" s="27"/>
      <c r="IHN104" s="27"/>
      <c r="IHO104" s="27"/>
      <c r="IHP104" s="27"/>
      <c r="IHQ104" s="27"/>
      <c r="IHR104" s="27"/>
      <c r="IHS104" s="27"/>
      <c r="IHT104" s="27"/>
      <c r="IHU104" s="27"/>
      <c r="IHV104" s="27"/>
      <c r="IHW104" s="27"/>
      <c r="IHX104" s="27"/>
      <c r="IHY104" s="27"/>
      <c r="IHZ104" s="27"/>
      <c r="IIA104" s="27"/>
      <c r="IIB104" s="27"/>
      <c r="IIC104" s="27"/>
      <c r="IID104" s="27"/>
      <c r="IIE104" s="27"/>
      <c r="IIF104" s="27"/>
      <c r="IIG104" s="27"/>
      <c r="IIH104" s="27"/>
      <c r="III104" s="27"/>
      <c r="IIJ104" s="27"/>
      <c r="IIK104" s="27"/>
      <c r="IIL104" s="27"/>
      <c r="IIM104" s="27"/>
      <c r="IIN104" s="27"/>
      <c r="IIO104" s="27"/>
      <c r="IIP104" s="27"/>
      <c r="IIQ104" s="27"/>
      <c r="IIR104" s="27"/>
      <c r="IIS104" s="27"/>
      <c r="IIT104" s="27"/>
      <c r="IIU104" s="27"/>
      <c r="IIV104" s="27"/>
      <c r="IIW104" s="27"/>
      <c r="IIX104" s="27"/>
      <c r="IIY104" s="27"/>
      <c r="IIZ104" s="27"/>
      <c r="IJA104" s="27"/>
      <c r="IJB104" s="27"/>
      <c r="IJC104" s="27"/>
      <c r="IJD104" s="27"/>
      <c r="IJE104" s="27"/>
      <c r="IJF104" s="27"/>
      <c r="IJG104" s="27"/>
      <c r="IJH104" s="27"/>
      <c r="IJI104" s="27"/>
      <c r="IJJ104" s="27"/>
      <c r="IJK104" s="27"/>
      <c r="IJL104" s="27"/>
      <c r="IJM104" s="27"/>
      <c r="IJN104" s="27"/>
      <c r="IJO104" s="27"/>
      <c r="IJP104" s="27"/>
      <c r="IJQ104" s="27"/>
      <c r="IJR104" s="27"/>
      <c r="IJS104" s="27"/>
      <c r="IJT104" s="27"/>
      <c r="IJU104" s="27"/>
      <c r="IJV104" s="27"/>
      <c r="IJW104" s="27"/>
      <c r="IJX104" s="27"/>
      <c r="IJY104" s="27"/>
      <c r="IJZ104" s="27"/>
      <c r="IKA104" s="27"/>
      <c r="IKB104" s="27"/>
      <c r="IKC104" s="27"/>
      <c r="IKD104" s="27"/>
      <c r="IKE104" s="27"/>
      <c r="IKF104" s="27"/>
      <c r="IKG104" s="27"/>
      <c r="IKH104" s="27"/>
      <c r="IKI104" s="27"/>
      <c r="IKJ104" s="27"/>
      <c r="IKK104" s="27"/>
      <c r="IKL104" s="27"/>
      <c r="IKM104" s="27"/>
      <c r="IKN104" s="27"/>
      <c r="IKO104" s="27"/>
      <c r="IKP104" s="27"/>
      <c r="IKQ104" s="27"/>
      <c r="IKR104" s="27"/>
      <c r="IKS104" s="27"/>
      <c r="IKT104" s="27"/>
      <c r="IKU104" s="27"/>
      <c r="IKV104" s="27"/>
      <c r="IKW104" s="27"/>
      <c r="IKX104" s="27"/>
      <c r="IKY104" s="27"/>
      <c r="IKZ104" s="27"/>
      <c r="ILA104" s="27"/>
      <c r="ILB104" s="27"/>
      <c r="ILC104" s="27"/>
      <c r="ILD104" s="27"/>
      <c r="ILE104" s="27"/>
      <c r="ILF104" s="27"/>
      <c r="ILG104" s="27"/>
      <c r="ILH104" s="27"/>
      <c r="ILI104" s="27"/>
      <c r="ILJ104" s="27"/>
      <c r="ILK104" s="27"/>
      <c r="ILL104" s="27"/>
      <c r="ILM104" s="27"/>
      <c r="ILN104" s="27"/>
      <c r="ILO104" s="27"/>
      <c r="ILP104" s="27"/>
      <c r="ILQ104" s="27"/>
      <c r="ILR104" s="27"/>
      <c r="ILS104" s="27"/>
      <c r="ILT104" s="27"/>
      <c r="ILU104" s="27"/>
      <c r="ILV104" s="27"/>
      <c r="ILW104" s="27"/>
      <c r="ILX104" s="27"/>
      <c r="ILY104" s="27"/>
      <c r="ILZ104" s="27"/>
      <c r="IMA104" s="27"/>
      <c r="IMB104" s="27"/>
      <c r="IMC104" s="27"/>
      <c r="IMD104" s="27"/>
      <c r="IME104" s="27"/>
      <c r="IMF104" s="27"/>
      <c r="IMG104" s="27"/>
      <c r="IMH104" s="27"/>
      <c r="IMI104" s="27"/>
      <c r="IMJ104" s="27"/>
      <c r="IMK104" s="27"/>
      <c r="IML104" s="27"/>
      <c r="IMM104" s="27"/>
      <c r="IMN104" s="27"/>
      <c r="IMO104" s="27"/>
      <c r="IMP104" s="27"/>
      <c r="IMQ104" s="27"/>
      <c r="IMR104" s="27"/>
      <c r="IMS104" s="27"/>
      <c r="IMT104" s="27"/>
      <c r="IMU104" s="27"/>
      <c r="IMV104" s="27"/>
      <c r="IMW104" s="27"/>
      <c r="IMX104" s="27"/>
      <c r="IMY104" s="27"/>
      <c r="IMZ104" s="27"/>
      <c r="INA104" s="27"/>
      <c r="INB104" s="27"/>
      <c r="INC104" s="27"/>
      <c r="IND104" s="27"/>
      <c r="INE104" s="27"/>
      <c r="INF104" s="27"/>
      <c r="ING104" s="27"/>
      <c r="INH104" s="27"/>
      <c r="INI104" s="27"/>
      <c r="INJ104" s="27"/>
      <c r="INK104" s="27"/>
      <c r="INL104" s="27"/>
      <c r="INM104" s="27"/>
      <c r="INN104" s="27"/>
      <c r="INO104" s="27"/>
      <c r="INP104" s="27"/>
      <c r="INQ104" s="27"/>
      <c r="INR104" s="27"/>
      <c r="INS104" s="27"/>
      <c r="INT104" s="27"/>
      <c r="INU104" s="27"/>
      <c r="INV104" s="27"/>
      <c r="INW104" s="27"/>
      <c r="INX104" s="27"/>
      <c r="INY104" s="27"/>
      <c r="INZ104" s="27"/>
      <c r="IOA104" s="27"/>
      <c r="IOB104" s="27"/>
      <c r="IOC104" s="27"/>
      <c r="IOD104" s="27"/>
      <c r="IOE104" s="27"/>
      <c r="IOF104" s="27"/>
      <c r="IOG104" s="27"/>
      <c r="IOH104" s="27"/>
      <c r="IOI104" s="27"/>
      <c r="IOJ104" s="27"/>
      <c r="IOK104" s="27"/>
      <c r="IOL104" s="27"/>
      <c r="IOM104" s="27"/>
      <c r="ION104" s="27"/>
      <c r="IOO104" s="27"/>
      <c r="IOP104" s="27"/>
      <c r="IOQ104" s="27"/>
      <c r="IOR104" s="27"/>
      <c r="IOS104" s="27"/>
      <c r="IOT104" s="27"/>
      <c r="IOU104" s="27"/>
      <c r="IOV104" s="27"/>
      <c r="IOW104" s="27"/>
      <c r="IOX104" s="27"/>
      <c r="IOY104" s="27"/>
      <c r="IOZ104" s="27"/>
      <c r="IPA104" s="27"/>
      <c r="IPB104" s="27"/>
      <c r="IPC104" s="27"/>
      <c r="IPD104" s="27"/>
      <c r="IPE104" s="27"/>
      <c r="IPF104" s="27"/>
      <c r="IPG104" s="27"/>
      <c r="IPH104" s="27"/>
      <c r="IPI104" s="27"/>
      <c r="IPJ104" s="27"/>
      <c r="IPK104" s="27"/>
      <c r="IPL104" s="27"/>
      <c r="IPM104" s="27"/>
      <c r="IPN104" s="27"/>
      <c r="IPO104" s="27"/>
      <c r="IPP104" s="27"/>
      <c r="IPQ104" s="27"/>
      <c r="IPR104" s="27"/>
      <c r="IPS104" s="27"/>
      <c r="IPT104" s="27"/>
      <c r="IPU104" s="27"/>
      <c r="IPV104" s="27"/>
      <c r="IPW104" s="27"/>
      <c r="IPX104" s="27"/>
      <c r="IPY104" s="27"/>
      <c r="IPZ104" s="27"/>
      <c r="IQA104" s="27"/>
      <c r="IQB104" s="27"/>
      <c r="IQC104" s="27"/>
      <c r="IQD104" s="27"/>
      <c r="IQE104" s="27"/>
      <c r="IQF104" s="27"/>
      <c r="IQG104" s="27"/>
      <c r="IQH104" s="27"/>
      <c r="IQI104" s="27"/>
      <c r="IQJ104" s="27"/>
      <c r="IQK104" s="27"/>
      <c r="IQL104" s="27"/>
      <c r="IQM104" s="27"/>
      <c r="IQN104" s="27"/>
      <c r="IQO104" s="27"/>
      <c r="IQP104" s="27"/>
      <c r="IQQ104" s="27"/>
      <c r="IQR104" s="27"/>
      <c r="IQS104" s="27"/>
      <c r="IQT104" s="27"/>
      <c r="IQU104" s="27"/>
      <c r="IQV104" s="27"/>
      <c r="IQW104" s="27"/>
      <c r="IQX104" s="27"/>
      <c r="IQY104" s="27"/>
      <c r="IQZ104" s="27"/>
      <c r="IRA104" s="27"/>
      <c r="IRB104" s="27"/>
      <c r="IRC104" s="27"/>
      <c r="IRD104" s="27"/>
      <c r="IRE104" s="27"/>
      <c r="IRF104" s="27"/>
      <c r="IRG104" s="27"/>
      <c r="IRH104" s="27"/>
      <c r="IRI104" s="27"/>
      <c r="IRJ104" s="27"/>
      <c r="IRK104" s="27"/>
      <c r="IRL104" s="27"/>
      <c r="IRM104" s="27"/>
      <c r="IRN104" s="27"/>
      <c r="IRO104" s="27"/>
      <c r="IRP104" s="27"/>
      <c r="IRQ104" s="27"/>
      <c r="IRR104" s="27"/>
      <c r="IRS104" s="27"/>
      <c r="IRT104" s="27"/>
      <c r="IRU104" s="27"/>
      <c r="IRV104" s="27"/>
      <c r="IRW104" s="27"/>
      <c r="IRX104" s="27"/>
      <c r="IRY104" s="27"/>
      <c r="IRZ104" s="27"/>
      <c r="ISA104" s="27"/>
      <c r="ISB104" s="27"/>
      <c r="ISC104" s="27"/>
      <c r="ISD104" s="27"/>
      <c r="ISE104" s="27"/>
      <c r="ISF104" s="27"/>
      <c r="ISG104" s="27"/>
      <c r="ISH104" s="27"/>
      <c r="ISI104" s="27"/>
      <c r="ISJ104" s="27"/>
      <c r="ISK104" s="27"/>
      <c r="ISL104" s="27"/>
      <c r="ISM104" s="27"/>
      <c r="ISN104" s="27"/>
      <c r="ISO104" s="27"/>
      <c r="ISP104" s="27"/>
      <c r="ISQ104" s="27"/>
      <c r="ISR104" s="27"/>
      <c r="ISS104" s="27"/>
      <c r="IST104" s="27"/>
      <c r="ISU104" s="27"/>
      <c r="ISV104" s="27"/>
      <c r="ISW104" s="27"/>
      <c r="ISX104" s="27"/>
      <c r="ISY104" s="27"/>
      <c r="ISZ104" s="27"/>
      <c r="ITA104" s="27"/>
      <c r="ITB104" s="27"/>
      <c r="ITC104" s="27"/>
      <c r="ITD104" s="27"/>
      <c r="ITE104" s="27"/>
      <c r="ITF104" s="27"/>
      <c r="ITG104" s="27"/>
      <c r="ITH104" s="27"/>
      <c r="ITI104" s="27"/>
      <c r="ITJ104" s="27"/>
      <c r="ITK104" s="27"/>
      <c r="ITL104" s="27"/>
      <c r="ITM104" s="27"/>
      <c r="ITN104" s="27"/>
      <c r="ITO104" s="27"/>
      <c r="ITP104" s="27"/>
      <c r="ITQ104" s="27"/>
      <c r="ITR104" s="27"/>
      <c r="ITS104" s="27"/>
      <c r="ITT104" s="27"/>
      <c r="ITU104" s="27"/>
      <c r="ITV104" s="27"/>
      <c r="ITW104" s="27"/>
      <c r="ITX104" s="27"/>
      <c r="ITY104" s="27"/>
      <c r="ITZ104" s="27"/>
      <c r="IUA104" s="27"/>
      <c r="IUB104" s="27"/>
      <c r="IUC104" s="27"/>
      <c r="IUD104" s="27"/>
      <c r="IUE104" s="27"/>
      <c r="IUF104" s="27"/>
      <c r="IUG104" s="27"/>
      <c r="IUH104" s="27"/>
      <c r="IUI104" s="27"/>
      <c r="IUJ104" s="27"/>
      <c r="IUK104" s="27"/>
      <c r="IUL104" s="27"/>
      <c r="IUM104" s="27"/>
      <c r="IUN104" s="27"/>
      <c r="IUO104" s="27"/>
      <c r="IUP104" s="27"/>
      <c r="IUQ104" s="27"/>
      <c r="IUR104" s="27"/>
      <c r="IUS104" s="27"/>
      <c r="IUT104" s="27"/>
      <c r="IUU104" s="27"/>
      <c r="IUV104" s="27"/>
      <c r="IUW104" s="27"/>
      <c r="IUX104" s="27"/>
      <c r="IUY104" s="27"/>
      <c r="IUZ104" s="27"/>
      <c r="IVA104" s="27"/>
      <c r="IVB104" s="27"/>
      <c r="IVC104" s="27"/>
      <c r="IVD104" s="27"/>
      <c r="IVE104" s="27"/>
      <c r="IVF104" s="27"/>
      <c r="IVG104" s="27"/>
      <c r="IVH104" s="27"/>
      <c r="IVI104" s="27"/>
      <c r="IVJ104" s="27"/>
      <c r="IVK104" s="27"/>
      <c r="IVL104" s="27"/>
      <c r="IVM104" s="27"/>
      <c r="IVN104" s="27"/>
      <c r="IVO104" s="27"/>
      <c r="IVP104" s="27"/>
      <c r="IVQ104" s="27"/>
      <c r="IVR104" s="27"/>
      <c r="IVS104" s="27"/>
      <c r="IVT104" s="27"/>
      <c r="IVU104" s="27"/>
      <c r="IVV104" s="27"/>
      <c r="IVW104" s="27"/>
      <c r="IVX104" s="27"/>
      <c r="IVY104" s="27"/>
      <c r="IVZ104" s="27"/>
      <c r="IWA104" s="27"/>
      <c r="IWB104" s="27"/>
      <c r="IWC104" s="27"/>
      <c r="IWD104" s="27"/>
      <c r="IWE104" s="27"/>
      <c r="IWF104" s="27"/>
      <c r="IWG104" s="27"/>
      <c r="IWH104" s="27"/>
      <c r="IWI104" s="27"/>
      <c r="IWJ104" s="27"/>
      <c r="IWK104" s="27"/>
      <c r="IWL104" s="27"/>
      <c r="IWM104" s="27"/>
      <c r="IWN104" s="27"/>
      <c r="IWO104" s="27"/>
      <c r="IWP104" s="27"/>
      <c r="IWQ104" s="27"/>
      <c r="IWR104" s="27"/>
      <c r="IWS104" s="27"/>
      <c r="IWT104" s="27"/>
      <c r="IWU104" s="27"/>
      <c r="IWV104" s="27"/>
      <c r="IWW104" s="27"/>
      <c r="IWX104" s="27"/>
      <c r="IWY104" s="27"/>
      <c r="IWZ104" s="27"/>
      <c r="IXA104" s="27"/>
      <c r="IXB104" s="27"/>
      <c r="IXC104" s="27"/>
      <c r="IXD104" s="27"/>
      <c r="IXE104" s="27"/>
      <c r="IXF104" s="27"/>
      <c r="IXG104" s="27"/>
      <c r="IXH104" s="27"/>
      <c r="IXI104" s="27"/>
      <c r="IXJ104" s="27"/>
      <c r="IXK104" s="27"/>
      <c r="IXL104" s="27"/>
      <c r="IXM104" s="27"/>
      <c r="IXN104" s="27"/>
      <c r="IXO104" s="27"/>
      <c r="IXP104" s="27"/>
      <c r="IXQ104" s="27"/>
      <c r="IXR104" s="27"/>
      <c r="IXS104" s="27"/>
      <c r="IXT104" s="27"/>
      <c r="IXU104" s="27"/>
      <c r="IXV104" s="27"/>
      <c r="IXW104" s="27"/>
      <c r="IXX104" s="27"/>
      <c r="IXY104" s="27"/>
      <c r="IXZ104" s="27"/>
      <c r="IYA104" s="27"/>
      <c r="IYB104" s="27"/>
      <c r="IYC104" s="27"/>
      <c r="IYD104" s="27"/>
      <c r="IYE104" s="27"/>
      <c r="IYF104" s="27"/>
      <c r="IYG104" s="27"/>
      <c r="IYH104" s="27"/>
      <c r="IYI104" s="27"/>
      <c r="IYJ104" s="27"/>
      <c r="IYK104" s="27"/>
      <c r="IYL104" s="27"/>
      <c r="IYM104" s="27"/>
      <c r="IYN104" s="27"/>
      <c r="IYO104" s="27"/>
      <c r="IYP104" s="27"/>
      <c r="IYQ104" s="27"/>
      <c r="IYR104" s="27"/>
      <c r="IYS104" s="27"/>
      <c r="IYT104" s="27"/>
      <c r="IYU104" s="27"/>
      <c r="IYV104" s="27"/>
      <c r="IYW104" s="27"/>
      <c r="IYX104" s="27"/>
      <c r="IYY104" s="27"/>
      <c r="IYZ104" s="27"/>
      <c r="IZA104" s="27"/>
      <c r="IZB104" s="27"/>
      <c r="IZC104" s="27"/>
      <c r="IZD104" s="27"/>
      <c r="IZE104" s="27"/>
      <c r="IZF104" s="27"/>
      <c r="IZG104" s="27"/>
      <c r="IZH104" s="27"/>
      <c r="IZI104" s="27"/>
      <c r="IZJ104" s="27"/>
      <c r="IZK104" s="27"/>
      <c r="IZL104" s="27"/>
      <c r="IZM104" s="27"/>
      <c r="IZN104" s="27"/>
      <c r="IZO104" s="27"/>
      <c r="IZP104" s="27"/>
      <c r="IZQ104" s="27"/>
      <c r="IZR104" s="27"/>
      <c r="IZS104" s="27"/>
      <c r="IZT104" s="27"/>
      <c r="IZU104" s="27"/>
      <c r="IZV104" s="27"/>
      <c r="IZW104" s="27"/>
      <c r="IZX104" s="27"/>
      <c r="IZY104" s="27"/>
      <c r="IZZ104" s="27"/>
      <c r="JAA104" s="27"/>
      <c r="JAB104" s="27"/>
      <c r="JAC104" s="27"/>
      <c r="JAD104" s="27"/>
      <c r="JAE104" s="27"/>
      <c r="JAF104" s="27"/>
      <c r="JAG104" s="27"/>
      <c r="JAH104" s="27"/>
      <c r="JAI104" s="27"/>
      <c r="JAJ104" s="27"/>
      <c r="JAK104" s="27"/>
      <c r="JAL104" s="27"/>
      <c r="JAM104" s="27"/>
      <c r="JAN104" s="27"/>
      <c r="JAO104" s="27"/>
      <c r="JAP104" s="27"/>
      <c r="JAQ104" s="27"/>
      <c r="JAR104" s="27"/>
      <c r="JAS104" s="27"/>
      <c r="JAT104" s="27"/>
      <c r="JAU104" s="27"/>
      <c r="JAV104" s="27"/>
      <c r="JAW104" s="27"/>
      <c r="JAX104" s="27"/>
      <c r="JAY104" s="27"/>
      <c r="JAZ104" s="27"/>
      <c r="JBA104" s="27"/>
      <c r="JBB104" s="27"/>
      <c r="JBC104" s="27"/>
      <c r="JBD104" s="27"/>
      <c r="JBE104" s="27"/>
      <c r="JBF104" s="27"/>
      <c r="JBG104" s="27"/>
      <c r="JBH104" s="27"/>
      <c r="JBI104" s="27"/>
      <c r="JBJ104" s="27"/>
      <c r="JBK104" s="27"/>
      <c r="JBL104" s="27"/>
      <c r="JBM104" s="27"/>
      <c r="JBN104" s="27"/>
      <c r="JBO104" s="27"/>
      <c r="JBP104" s="27"/>
      <c r="JBQ104" s="27"/>
      <c r="JBR104" s="27"/>
      <c r="JBS104" s="27"/>
      <c r="JBT104" s="27"/>
      <c r="JBU104" s="27"/>
      <c r="JBV104" s="27"/>
      <c r="JBW104" s="27"/>
      <c r="JBX104" s="27"/>
      <c r="JBY104" s="27"/>
      <c r="JBZ104" s="27"/>
      <c r="JCA104" s="27"/>
      <c r="JCB104" s="27"/>
      <c r="JCC104" s="27"/>
      <c r="JCD104" s="27"/>
      <c r="JCE104" s="27"/>
      <c r="JCF104" s="27"/>
      <c r="JCG104" s="27"/>
      <c r="JCH104" s="27"/>
      <c r="JCI104" s="27"/>
      <c r="JCJ104" s="27"/>
      <c r="JCK104" s="27"/>
      <c r="JCL104" s="27"/>
      <c r="JCM104" s="27"/>
      <c r="JCN104" s="27"/>
      <c r="JCO104" s="27"/>
      <c r="JCP104" s="27"/>
      <c r="JCQ104" s="27"/>
      <c r="JCR104" s="27"/>
      <c r="JCS104" s="27"/>
      <c r="JCT104" s="27"/>
      <c r="JCU104" s="27"/>
      <c r="JCV104" s="27"/>
      <c r="JCW104" s="27"/>
      <c r="JCX104" s="27"/>
      <c r="JCY104" s="27"/>
      <c r="JCZ104" s="27"/>
      <c r="JDA104" s="27"/>
      <c r="JDB104" s="27"/>
      <c r="JDC104" s="27"/>
      <c r="JDD104" s="27"/>
      <c r="JDE104" s="27"/>
      <c r="JDF104" s="27"/>
      <c r="JDG104" s="27"/>
      <c r="JDH104" s="27"/>
      <c r="JDI104" s="27"/>
      <c r="JDJ104" s="27"/>
      <c r="JDK104" s="27"/>
      <c r="JDL104" s="27"/>
      <c r="JDM104" s="27"/>
      <c r="JDN104" s="27"/>
      <c r="JDO104" s="27"/>
      <c r="JDP104" s="27"/>
      <c r="JDQ104" s="27"/>
      <c r="JDR104" s="27"/>
      <c r="JDS104" s="27"/>
      <c r="JDT104" s="27"/>
      <c r="JDU104" s="27"/>
      <c r="JDV104" s="27"/>
      <c r="JDW104" s="27"/>
      <c r="JDX104" s="27"/>
      <c r="JDY104" s="27"/>
      <c r="JDZ104" s="27"/>
      <c r="JEA104" s="27"/>
      <c r="JEB104" s="27"/>
      <c r="JEC104" s="27"/>
      <c r="JED104" s="27"/>
      <c r="JEE104" s="27"/>
      <c r="JEF104" s="27"/>
      <c r="JEG104" s="27"/>
      <c r="JEH104" s="27"/>
      <c r="JEI104" s="27"/>
      <c r="JEJ104" s="27"/>
      <c r="JEK104" s="27"/>
      <c r="JEL104" s="27"/>
      <c r="JEM104" s="27"/>
      <c r="JEN104" s="27"/>
      <c r="JEO104" s="27"/>
      <c r="JEP104" s="27"/>
      <c r="JEQ104" s="27"/>
      <c r="JER104" s="27"/>
      <c r="JES104" s="27"/>
      <c r="JET104" s="27"/>
      <c r="JEU104" s="27"/>
      <c r="JEV104" s="27"/>
      <c r="JEW104" s="27"/>
      <c r="JEX104" s="27"/>
      <c r="JEY104" s="27"/>
      <c r="JEZ104" s="27"/>
      <c r="JFA104" s="27"/>
      <c r="JFB104" s="27"/>
      <c r="JFC104" s="27"/>
      <c r="JFD104" s="27"/>
      <c r="JFE104" s="27"/>
      <c r="JFF104" s="27"/>
      <c r="JFG104" s="27"/>
      <c r="JFH104" s="27"/>
      <c r="JFI104" s="27"/>
      <c r="JFJ104" s="27"/>
      <c r="JFK104" s="27"/>
      <c r="JFL104" s="27"/>
      <c r="JFM104" s="27"/>
      <c r="JFN104" s="27"/>
      <c r="JFO104" s="27"/>
      <c r="JFP104" s="27"/>
      <c r="JFQ104" s="27"/>
      <c r="JFR104" s="27"/>
      <c r="JFS104" s="27"/>
      <c r="JFT104" s="27"/>
      <c r="JFU104" s="27"/>
      <c r="JFV104" s="27"/>
      <c r="JFW104" s="27"/>
      <c r="JFX104" s="27"/>
      <c r="JFY104" s="27"/>
      <c r="JFZ104" s="27"/>
      <c r="JGA104" s="27"/>
      <c r="JGB104" s="27"/>
      <c r="JGC104" s="27"/>
      <c r="JGD104" s="27"/>
      <c r="JGE104" s="27"/>
      <c r="JGF104" s="27"/>
      <c r="JGG104" s="27"/>
      <c r="JGH104" s="27"/>
      <c r="JGI104" s="27"/>
      <c r="JGJ104" s="27"/>
      <c r="JGK104" s="27"/>
      <c r="JGL104" s="27"/>
      <c r="JGM104" s="27"/>
      <c r="JGN104" s="27"/>
      <c r="JGO104" s="27"/>
      <c r="JGP104" s="27"/>
      <c r="JGQ104" s="27"/>
      <c r="JGR104" s="27"/>
      <c r="JGS104" s="27"/>
      <c r="JGT104" s="27"/>
      <c r="JGU104" s="27"/>
      <c r="JGV104" s="27"/>
      <c r="JGW104" s="27"/>
      <c r="JGX104" s="27"/>
      <c r="JGY104" s="27"/>
      <c r="JGZ104" s="27"/>
      <c r="JHA104" s="27"/>
      <c r="JHB104" s="27"/>
      <c r="JHC104" s="27"/>
      <c r="JHD104" s="27"/>
      <c r="JHE104" s="27"/>
      <c r="JHF104" s="27"/>
      <c r="JHG104" s="27"/>
      <c r="JHH104" s="27"/>
      <c r="JHI104" s="27"/>
      <c r="JHJ104" s="27"/>
      <c r="JHK104" s="27"/>
      <c r="JHL104" s="27"/>
      <c r="JHM104" s="27"/>
      <c r="JHN104" s="27"/>
      <c r="JHO104" s="27"/>
      <c r="JHP104" s="27"/>
      <c r="JHQ104" s="27"/>
      <c r="JHR104" s="27"/>
      <c r="JHS104" s="27"/>
      <c r="JHT104" s="27"/>
      <c r="JHU104" s="27"/>
      <c r="JHV104" s="27"/>
      <c r="JHW104" s="27"/>
      <c r="JHX104" s="27"/>
      <c r="JHY104" s="27"/>
      <c r="JHZ104" s="27"/>
      <c r="JIA104" s="27"/>
      <c r="JIB104" s="27"/>
      <c r="JIC104" s="27"/>
      <c r="JID104" s="27"/>
      <c r="JIE104" s="27"/>
      <c r="JIF104" s="27"/>
      <c r="JIG104" s="27"/>
      <c r="JIH104" s="27"/>
      <c r="JII104" s="27"/>
      <c r="JIJ104" s="27"/>
      <c r="JIK104" s="27"/>
      <c r="JIL104" s="27"/>
      <c r="JIM104" s="27"/>
      <c r="JIN104" s="27"/>
      <c r="JIO104" s="27"/>
      <c r="JIP104" s="27"/>
      <c r="JIQ104" s="27"/>
      <c r="JIR104" s="27"/>
      <c r="JIS104" s="27"/>
      <c r="JIT104" s="27"/>
      <c r="JIU104" s="27"/>
      <c r="JIV104" s="27"/>
      <c r="JIW104" s="27"/>
      <c r="JIX104" s="27"/>
      <c r="JIY104" s="27"/>
      <c r="JIZ104" s="27"/>
      <c r="JJA104" s="27"/>
      <c r="JJB104" s="27"/>
      <c r="JJC104" s="27"/>
      <c r="JJD104" s="27"/>
      <c r="JJE104" s="27"/>
      <c r="JJF104" s="27"/>
      <c r="JJG104" s="27"/>
      <c r="JJH104" s="27"/>
      <c r="JJI104" s="27"/>
      <c r="JJJ104" s="27"/>
      <c r="JJK104" s="27"/>
      <c r="JJL104" s="27"/>
      <c r="JJM104" s="27"/>
      <c r="JJN104" s="27"/>
      <c r="JJO104" s="27"/>
      <c r="JJP104" s="27"/>
      <c r="JJQ104" s="27"/>
      <c r="JJR104" s="27"/>
      <c r="JJS104" s="27"/>
      <c r="JJT104" s="27"/>
      <c r="JJU104" s="27"/>
      <c r="JJV104" s="27"/>
      <c r="JJW104" s="27"/>
      <c r="JJX104" s="27"/>
      <c r="JJY104" s="27"/>
      <c r="JJZ104" s="27"/>
      <c r="JKA104" s="27"/>
      <c r="JKB104" s="27"/>
      <c r="JKC104" s="27"/>
      <c r="JKD104" s="27"/>
      <c r="JKE104" s="27"/>
      <c r="JKF104" s="27"/>
      <c r="JKG104" s="27"/>
      <c r="JKH104" s="27"/>
      <c r="JKI104" s="27"/>
      <c r="JKJ104" s="27"/>
      <c r="JKK104" s="27"/>
      <c r="JKL104" s="27"/>
      <c r="JKM104" s="27"/>
      <c r="JKN104" s="27"/>
      <c r="JKO104" s="27"/>
      <c r="JKP104" s="27"/>
      <c r="JKQ104" s="27"/>
      <c r="JKR104" s="27"/>
      <c r="JKS104" s="27"/>
      <c r="JKT104" s="27"/>
      <c r="JKU104" s="27"/>
      <c r="JKV104" s="27"/>
      <c r="JKW104" s="27"/>
      <c r="JKX104" s="27"/>
      <c r="JKY104" s="27"/>
      <c r="JKZ104" s="27"/>
      <c r="JLA104" s="27"/>
      <c r="JLB104" s="27"/>
      <c r="JLC104" s="27"/>
      <c r="JLD104" s="27"/>
      <c r="JLE104" s="27"/>
      <c r="JLF104" s="27"/>
      <c r="JLG104" s="27"/>
      <c r="JLH104" s="27"/>
      <c r="JLI104" s="27"/>
      <c r="JLJ104" s="27"/>
      <c r="JLK104" s="27"/>
      <c r="JLL104" s="27"/>
      <c r="JLM104" s="27"/>
      <c r="JLN104" s="27"/>
      <c r="JLO104" s="27"/>
      <c r="JLP104" s="27"/>
      <c r="JLQ104" s="27"/>
      <c r="JLR104" s="27"/>
      <c r="JLS104" s="27"/>
      <c r="JLT104" s="27"/>
      <c r="JLU104" s="27"/>
      <c r="JLV104" s="27"/>
      <c r="JLW104" s="27"/>
      <c r="JLX104" s="27"/>
      <c r="JLY104" s="27"/>
      <c r="JLZ104" s="27"/>
      <c r="JMA104" s="27"/>
      <c r="JMB104" s="27"/>
      <c r="JMC104" s="27"/>
      <c r="JMD104" s="27"/>
      <c r="JME104" s="27"/>
      <c r="JMF104" s="27"/>
      <c r="JMG104" s="27"/>
      <c r="JMH104" s="27"/>
      <c r="JMI104" s="27"/>
      <c r="JMJ104" s="27"/>
      <c r="JMK104" s="27"/>
      <c r="JML104" s="27"/>
      <c r="JMM104" s="27"/>
      <c r="JMN104" s="27"/>
      <c r="JMO104" s="27"/>
      <c r="JMP104" s="27"/>
      <c r="JMQ104" s="27"/>
      <c r="JMR104" s="27"/>
      <c r="JMS104" s="27"/>
      <c r="JMT104" s="27"/>
      <c r="JMU104" s="27"/>
      <c r="JMV104" s="27"/>
      <c r="JMW104" s="27"/>
      <c r="JMX104" s="27"/>
      <c r="JMY104" s="27"/>
      <c r="JMZ104" s="27"/>
      <c r="JNA104" s="27"/>
      <c r="JNB104" s="27"/>
      <c r="JNC104" s="27"/>
      <c r="JND104" s="27"/>
      <c r="JNE104" s="27"/>
      <c r="JNF104" s="27"/>
      <c r="JNG104" s="27"/>
      <c r="JNH104" s="27"/>
      <c r="JNI104" s="27"/>
      <c r="JNJ104" s="27"/>
      <c r="JNK104" s="27"/>
      <c r="JNL104" s="27"/>
      <c r="JNM104" s="27"/>
      <c r="JNN104" s="27"/>
      <c r="JNO104" s="27"/>
      <c r="JNP104" s="27"/>
      <c r="JNQ104" s="27"/>
      <c r="JNR104" s="27"/>
      <c r="JNS104" s="27"/>
      <c r="JNT104" s="27"/>
      <c r="JNU104" s="27"/>
      <c r="JNV104" s="27"/>
      <c r="JNW104" s="27"/>
      <c r="JNX104" s="27"/>
      <c r="JNY104" s="27"/>
      <c r="JNZ104" s="27"/>
      <c r="JOA104" s="27"/>
      <c r="JOB104" s="27"/>
      <c r="JOC104" s="27"/>
      <c r="JOD104" s="27"/>
      <c r="JOE104" s="27"/>
      <c r="JOF104" s="27"/>
      <c r="JOG104" s="27"/>
      <c r="JOH104" s="27"/>
      <c r="JOI104" s="27"/>
      <c r="JOJ104" s="27"/>
      <c r="JOK104" s="27"/>
      <c r="JOL104" s="27"/>
      <c r="JOM104" s="27"/>
      <c r="JON104" s="27"/>
      <c r="JOO104" s="27"/>
      <c r="JOP104" s="27"/>
      <c r="JOQ104" s="27"/>
      <c r="JOR104" s="27"/>
      <c r="JOS104" s="27"/>
      <c r="JOT104" s="27"/>
      <c r="JOU104" s="27"/>
      <c r="JOV104" s="27"/>
      <c r="JOW104" s="27"/>
      <c r="JOX104" s="27"/>
      <c r="JOY104" s="27"/>
      <c r="JOZ104" s="27"/>
      <c r="JPA104" s="27"/>
      <c r="JPB104" s="27"/>
      <c r="JPC104" s="27"/>
      <c r="JPD104" s="27"/>
      <c r="JPE104" s="27"/>
      <c r="JPF104" s="27"/>
      <c r="JPG104" s="27"/>
      <c r="JPH104" s="27"/>
      <c r="JPI104" s="27"/>
      <c r="JPJ104" s="27"/>
      <c r="JPK104" s="27"/>
      <c r="JPL104" s="27"/>
      <c r="JPM104" s="27"/>
      <c r="JPN104" s="27"/>
      <c r="JPO104" s="27"/>
      <c r="JPP104" s="27"/>
      <c r="JPQ104" s="27"/>
      <c r="JPR104" s="27"/>
      <c r="JPS104" s="27"/>
      <c r="JPT104" s="27"/>
      <c r="JPU104" s="27"/>
      <c r="JPV104" s="27"/>
      <c r="JPW104" s="27"/>
      <c r="JPX104" s="27"/>
      <c r="JPY104" s="27"/>
      <c r="JPZ104" s="27"/>
      <c r="JQA104" s="27"/>
      <c r="JQB104" s="27"/>
      <c r="JQC104" s="27"/>
      <c r="JQD104" s="27"/>
      <c r="JQE104" s="27"/>
      <c r="JQF104" s="27"/>
      <c r="JQG104" s="27"/>
      <c r="JQH104" s="27"/>
      <c r="JQI104" s="27"/>
      <c r="JQJ104" s="27"/>
      <c r="JQK104" s="27"/>
      <c r="JQL104" s="27"/>
      <c r="JQM104" s="27"/>
      <c r="JQN104" s="27"/>
      <c r="JQO104" s="27"/>
      <c r="JQP104" s="27"/>
      <c r="JQQ104" s="27"/>
      <c r="JQR104" s="27"/>
      <c r="JQS104" s="27"/>
      <c r="JQT104" s="27"/>
      <c r="JQU104" s="27"/>
      <c r="JQV104" s="27"/>
      <c r="JQW104" s="27"/>
      <c r="JQX104" s="27"/>
      <c r="JQY104" s="27"/>
      <c r="JQZ104" s="27"/>
      <c r="JRA104" s="27"/>
      <c r="JRB104" s="27"/>
      <c r="JRC104" s="27"/>
      <c r="JRD104" s="27"/>
      <c r="JRE104" s="27"/>
      <c r="JRF104" s="27"/>
      <c r="JRG104" s="27"/>
      <c r="JRH104" s="27"/>
      <c r="JRI104" s="27"/>
      <c r="JRJ104" s="27"/>
      <c r="JRK104" s="27"/>
      <c r="JRL104" s="27"/>
      <c r="JRM104" s="27"/>
      <c r="JRN104" s="27"/>
      <c r="JRO104" s="27"/>
      <c r="JRP104" s="27"/>
      <c r="JRQ104" s="27"/>
      <c r="JRR104" s="27"/>
      <c r="JRS104" s="27"/>
      <c r="JRT104" s="27"/>
      <c r="JRU104" s="27"/>
      <c r="JRV104" s="27"/>
      <c r="JRW104" s="27"/>
      <c r="JRX104" s="27"/>
      <c r="JRY104" s="27"/>
      <c r="JRZ104" s="27"/>
      <c r="JSA104" s="27"/>
      <c r="JSB104" s="27"/>
      <c r="JSC104" s="27"/>
      <c r="JSD104" s="27"/>
      <c r="JSE104" s="27"/>
      <c r="JSF104" s="27"/>
      <c r="JSG104" s="27"/>
      <c r="JSH104" s="27"/>
      <c r="JSI104" s="27"/>
      <c r="JSJ104" s="27"/>
      <c r="JSK104" s="27"/>
      <c r="JSL104" s="27"/>
      <c r="JSM104" s="27"/>
      <c r="JSN104" s="27"/>
      <c r="JSO104" s="27"/>
      <c r="JSP104" s="27"/>
      <c r="JSQ104" s="27"/>
      <c r="JSR104" s="27"/>
      <c r="JSS104" s="27"/>
      <c r="JST104" s="27"/>
      <c r="JSU104" s="27"/>
      <c r="JSV104" s="27"/>
      <c r="JSW104" s="27"/>
      <c r="JSX104" s="27"/>
      <c r="JSY104" s="27"/>
      <c r="JSZ104" s="27"/>
      <c r="JTA104" s="27"/>
      <c r="JTB104" s="27"/>
      <c r="JTC104" s="27"/>
      <c r="JTD104" s="27"/>
      <c r="JTE104" s="27"/>
      <c r="JTF104" s="27"/>
      <c r="JTG104" s="27"/>
      <c r="JTH104" s="27"/>
      <c r="JTI104" s="27"/>
      <c r="JTJ104" s="27"/>
      <c r="JTK104" s="27"/>
      <c r="JTL104" s="27"/>
      <c r="JTM104" s="27"/>
      <c r="JTN104" s="27"/>
      <c r="JTO104" s="27"/>
      <c r="JTP104" s="27"/>
      <c r="JTQ104" s="27"/>
      <c r="JTR104" s="27"/>
      <c r="JTS104" s="27"/>
      <c r="JTT104" s="27"/>
      <c r="JTU104" s="27"/>
      <c r="JTV104" s="27"/>
      <c r="JTW104" s="27"/>
      <c r="JTX104" s="27"/>
      <c r="JTY104" s="27"/>
      <c r="JTZ104" s="27"/>
      <c r="JUA104" s="27"/>
      <c r="JUB104" s="27"/>
      <c r="JUC104" s="27"/>
      <c r="JUD104" s="27"/>
      <c r="JUE104" s="27"/>
      <c r="JUF104" s="27"/>
      <c r="JUG104" s="27"/>
      <c r="JUH104" s="27"/>
      <c r="JUI104" s="27"/>
      <c r="JUJ104" s="27"/>
      <c r="JUK104" s="27"/>
      <c r="JUL104" s="27"/>
      <c r="JUM104" s="27"/>
      <c r="JUN104" s="27"/>
      <c r="JUO104" s="27"/>
      <c r="JUP104" s="27"/>
      <c r="JUQ104" s="27"/>
      <c r="JUR104" s="27"/>
      <c r="JUS104" s="27"/>
      <c r="JUT104" s="27"/>
      <c r="JUU104" s="27"/>
      <c r="JUV104" s="27"/>
      <c r="JUW104" s="27"/>
      <c r="JUX104" s="27"/>
      <c r="JUY104" s="27"/>
      <c r="JUZ104" s="27"/>
      <c r="JVA104" s="27"/>
      <c r="JVB104" s="27"/>
      <c r="JVC104" s="27"/>
      <c r="JVD104" s="27"/>
      <c r="JVE104" s="27"/>
      <c r="JVF104" s="27"/>
      <c r="JVG104" s="27"/>
      <c r="JVH104" s="27"/>
      <c r="JVI104" s="27"/>
      <c r="JVJ104" s="27"/>
      <c r="JVK104" s="27"/>
      <c r="JVL104" s="27"/>
      <c r="JVM104" s="27"/>
      <c r="JVN104" s="27"/>
      <c r="JVO104" s="27"/>
      <c r="JVP104" s="27"/>
      <c r="JVQ104" s="27"/>
      <c r="JVR104" s="27"/>
      <c r="JVS104" s="27"/>
      <c r="JVT104" s="27"/>
      <c r="JVU104" s="27"/>
      <c r="JVV104" s="27"/>
      <c r="JVW104" s="27"/>
      <c r="JVX104" s="27"/>
      <c r="JVY104" s="27"/>
      <c r="JVZ104" s="27"/>
      <c r="JWA104" s="27"/>
      <c r="JWB104" s="27"/>
      <c r="JWC104" s="27"/>
      <c r="JWD104" s="27"/>
      <c r="JWE104" s="27"/>
      <c r="JWF104" s="27"/>
      <c r="JWG104" s="27"/>
      <c r="JWH104" s="27"/>
      <c r="JWI104" s="27"/>
      <c r="JWJ104" s="27"/>
      <c r="JWK104" s="27"/>
      <c r="JWL104" s="27"/>
      <c r="JWM104" s="27"/>
      <c r="JWN104" s="27"/>
      <c r="JWO104" s="27"/>
      <c r="JWP104" s="27"/>
      <c r="JWQ104" s="27"/>
      <c r="JWR104" s="27"/>
      <c r="JWS104" s="27"/>
      <c r="JWT104" s="27"/>
      <c r="JWU104" s="27"/>
      <c r="JWV104" s="27"/>
      <c r="JWW104" s="27"/>
      <c r="JWX104" s="27"/>
      <c r="JWY104" s="27"/>
      <c r="JWZ104" s="27"/>
      <c r="JXA104" s="27"/>
      <c r="JXB104" s="27"/>
      <c r="JXC104" s="27"/>
      <c r="JXD104" s="27"/>
      <c r="JXE104" s="27"/>
      <c r="JXF104" s="27"/>
      <c r="JXG104" s="27"/>
      <c r="JXH104" s="27"/>
      <c r="JXI104" s="27"/>
      <c r="JXJ104" s="27"/>
      <c r="JXK104" s="27"/>
      <c r="JXL104" s="27"/>
      <c r="JXM104" s="27"/>
      <c r="JXN104" s="27"/>
      <c r="JXO104" s="27"/>
      <c r="JXP104" s="27"/>
      <c r="JXQ104" s="27"/>
      <c r="JXR104" s="27"/>
      <c r="JXS104" s="27"/>
      <c r="JXT104" s="27"/>
      <c r="JXU104" s="27"/>
      <c r="JXV104" s="27"/>
      <c r="JXW104" s="27"/>
      <c r="JXX104" s="27"/>
      <c r="JXY104" s="27"/>
      <c r="JXZ104" s="27"/>
      <c r="JYA104" s="27"/>
      <c r="JYB104" s="27"/>
      <c r="JYC104" s="27"/>
      <c r="JYD104" s="27"/>
      <c r="JYE104" s="27"/>
      <c r="JYF104" s="27"/>
      <c r="JYG104" s="27"/>
      <c r="JYH104" s="27"/>
      <c r="JYI104" s="27"/>
      <c r="JYJ104" s="27"/>
      <c r="JYK104" s="27"/>
      <c r="JYL104" s="27"/>
      <c r="JYM104" s="27"/>
      <c r="JYN104" s="27"/>
      <c r="JYO104" s="27"/>
      <c r="JYP104" s="27"/>
      <c r="JYQ104" s="27"/>
      <c r="JYR104" s="27"/>
      <c r="JYS104" s="27"/>
      <c r="JYT104" s="27"/>
      <c r="JYU104" s="27"/>
      <c r="JYV104" s="27"/>
      <c r="JYW104" s="27"/>
      <c r="JYX104" s="27"/>
      <c r="JYY104" s="27"/>
      <c r="JYZ104" s="27"/>
      <c r="JZA104" s="27"/>
      <c r="JZB104" s="27"/>
      <c r="JZC104" s="27"/>
      <c r="JZD104" s="27"/>
      <c r="JZE104" s="27"/>
      <c r="JZF104" s="27"/>
      <c r="JZG104" s="27"/>
      <c r="JZH104" s="27"/>
      <c r="JZI104" s="27"/>
      <c r="JZJ104" s="27"/>
      <c r="JZK104" s="27"/>
      <c r="JZL104" s="27"/>
      <c r="JZM104" s="27"/>
      <c r="JZN104" s="27"/>
      <c r="JZO104" s="27"/>
      <c r="JZP104" s="27"/>
      <c r="JZQ104" s="27"/>
      <c r="JZR104" s="27"/>
      <c r="JZS104" s="27"/>
      <c r="JZT104" s="27"/>
      <c r="JZU104" s="27"/>
      <c r="JZV104" s="27"/>
      <c r="JZW104" s="27"/>
      <c r="JZX104" s="27"/>
      <c r="JZY104" s="27"/>
      <c r="JZZ104" s="27"/>
      <c r="KAA104" s="27"/>
      <c r="KAB104" s="27"/>
      <c r="KAC104" s="27"/>
      <c r="KAD104" s="27"/>
      <c r="KAE104" s="27"/>
      <c r="KAF104" s="27"/>
      <c r="KAG104" s="27"/>
      <c r="KAH104" s="27"/>
      <c r="KAI104" s="27"/>
      <c r="KAJ104" s="27"/>
      <c r="KAK104" s="27"/>
      <c r="KAL104" s="27"/>
      <c r="KAM104" s="27"/>
      <c r="KAN104" s="27"/>
      <c r="KAO104" s="27"/>
      <c r="KAP104" s="27"/>
      <c r="KAQ104" s="27"/>
      <c r="KAR104" s="27"/>
      <c r="KAS104" s="27"/>
      <c r="KAT104" s="27"/>
      <c r="KAU104" s="27"/>
      <c r="KAV104" s="27"/>
      <c r="KAW104" s="27"/>
      <c r="KAX104" s="27"/>
      <c r="KAY104" s="27"/>
      <c r="KAZ104" s="27"/>
      <c r="KBA104" s="27"/>
      <c r="KBB104" s="27"/>
      <c r="KBC104" s="27"/>
      <c r="KBD104" s="27"/>
      <c r="KBE104" s="27"/>
      <c r="KBF104" s="27"/>
      <c r="KBG104" s="27"/>
      <c r="KBH104" s="27"/>
      <c r="KBI104" s="27"/>
      <c r="KBJ104" s="27"/>
      <c r="KBK104" s="27"/>
      <c r="KBL104" s="27"/>
      <c r="KBM104" s="27"/>
      <c r="KBN104" s="27"/>
      <c r="KBO104" s="27"/>
      <c r="KBP104" s="27"/>
      <c r="KBQ104" s="27"/>
      <c r="KBR104" s="27"/>
      <c r="KBS104" s="27"/>
      <c r="KBT104" s="27"/>
      <c r="KBU104" s="27"/>
      <c r="KBV104" s="27"/>
      <c r="KBW104" s="27"/>
      <c r="KBX104" s="27"/>
      <c r="KBY104" s="27"/>
      <c r="KBZ104" s="27"/>
      <c r="KCA104" s="27"/>
      <c r="KCB104" s="27"/>
      <c r="KCC104" s="27"/>
      <c r="KCD104" s="27"/>
      <c r="KCE104" s="27"/>
      <c r="KCF104" s="27"/>
      <c r="KCG104" s="27"/>
      <c r="KCH104" s="27"/>
      <c r="KCI104" s="27"/>
      <c r="KCJ104" s="27"/>
      <c r="KCK104" s="27"/>
      <c r="KCL104" s="27"/>
      <c r="KCM104" s="27"/>
      <c r="KCN104" s="27"/>
      <c r="KCO104" s="27"/>
      <c r="KCP104" s="27"/>
      <c r="KCQ104" s="27"/>
      <c r="KCR104" s="27"/>
      <c r="KCS104" s="27"/>
      <c r="KCT104" s="27"/>
      <c r="KCU104" s="27"/>
      <c r="KCV104" s="27"/>
      <c r="KCW104" s="27"/>
      <c r="KCX104" s="27"/>
      <c r="KCY104" s="27"/>
      <c r="KCZ104" s="27"/>
      <c r="KDA104" s="27"/>
      <c r="KDB104" s="27"/>
      <c r="KDC104" s="27"/>
      <c r="KDD104" s="27"/>
      <c r="KDE104" s="27"/>
      <c r="KDF104" s="27"/>
      <c r="KDG104" s="27"/>
      <c r="KDH104" s="27"/>
      <c r="KDI104" s="27"/>
      <c r="KDJ104" s="27"/>
      <c r="KDK104" s="27"/>
      <c r="KDL104" s="27"/>
      <c r="KDM104" s="27"/>
      <c r="KDN104" s="27"/>
      <c r="KDO104" s="27"/>
      <c r="KDP104" s="27"/>
      <c r="KDQ104" s="27"/>
      <c r="KDR104" s="27"/>
      <c r="KDS104" s="27"/>
      <c r="KDT104" s="27"/>
      <c r="KDU104" s="27"/>
      <c r="KDV104" s="27"/>
      <c r="KDW104" s="27"/>
      <c r="KDX104" s="27"/>
      <c r="KDY104" s="27"/>
      <c r="KDZ104" s="27"/>
      <c r="KEA104" s="27"/>
      <c r="KEB104" s="27"/>
      <c r="KEC104" s="27"/>
      <c r="KED104" s="27"/>
      <c r="KEE104" s="27"/>
      <c r="KEF104" s="27"/>
      <c r="KEG104" s="27"/>
      <c r="KEH104" s="27"/>
      <c r="KEI104" s="27"/>
      <c r="KEJ104" s="27"/>
      <c r="KEK104" s="27"/>
      <c r="KEL104" s="27"/>
      <c r="KEM104" s="27"/>
      <c r="KEN104" s="27"/>
      <c r="KEO104" s="27"/>
      <c r="KEP104" s="27"/>
      <c r="KEQ104" s="27"/>
      <c r="KER104" s="27"/>
      <c r="KES104" s="27"/>
      <c r="KET104" s="27"/>
      <c r="KEU104" s="27"/>
      <c r="KEV104" s="27"/>
      <c r="KEW104" s="27"/>
      <c r="KEX104" s="27"/>
      <c r="KEY104" s="27"/>
      <c r="KEZ104" s="27"/>
      <c r="KFA104" s="27"/>
      <c r="KFB104" s="27"/>
      <c r="KFC104" s="27"/>
      <c r="KFD104" s="27"/>
      <c r="KFE104" s="27"/>
      <c r="KFF104" s="27"/>
      <c r="KFG104" s="27"/>
      <c r="KFH104" s="27"/>
      <c r="KFI104" s="27"/>
      <c r="KFJ104" s="27"/>
      <c r="KFK104" s="27"/>
      <c r="KFL104" s="27"/>
      <c r="KFM104" s="27"/>
      <c r="KFN104" s="27"/>
      <c r="KFO104" s="27"/>
      <c r="KFP104" s="27"/>
      <c r="KFQ104" s="27"/>
      <c r="KFR104" s="27"/>
      <c r="KFS104" s="27"/>
      <c r="KFT104" s="27"/>
      <c r="KFU104" s="27"/>
      <c r="KFV104" s="27"/>
      <c r="KFW104" s="27"/>
      <c r="KFX104" s="27"/>
      <c r="KFY104" s="27"/>
      <c r="KFZ104" s="27"/>
      <c r="KGA104" s="27"/>
      <c r="KGB104" s="27"/>
      <c r="KGC104" s="27"/>
      <c r="KGD104" s="27"/>
      <c r="KGE104" s="27"/>
      <c r="KGF104" s="27"/>
      <c r="KGG104" s="27"/>
      <c r="KGH104" s="27"/>
      <c r="KGI104" s="27"/>
      <c r="KGJ104" s="27"/>
      <c r="KGK104" s="27"/>
      <c r="KGL104" s="27"/>
      <c r="KGM104" s="27"/>
      <c r="KGN104" s="27"/>
      <c r="KGO104" s="27"/>
      <c r="KGP104" s="27"/>
      <c r="KGQ104" s="27"/>
      <c r="KGR104" s="27"/>
      <c r="KGS104" s="27"/>
      <c r="KGT104" s="27"/>
      <c r="KGU104" s="27"/>
      <c r="KGV104" s="27"/>
      <c r="KGW104" s="27"/>
      <c r="KGX104" s="27"/>
      <c r="KGY104" s="27"/>
      <c r="KGZ104" s="27"/>
      <c r="KHA104" s="27"/>
      <c r="KHB104" s="27"/>
      <c r="KHC104" s="27"/>
      <c r="KHD104" s="27"/>
      <c r="KHE104" s="27"/>
      <c r="KHF104" s="27"/>
      <c r="KHG104" s="27"/>
      <c r="KHH104" s="27"/>
      <c r="KHI104" s="27"/>
      <c r="KHJ104" s="27"/>
      <c r="KHK104" s="27"/>
      <c r="KHL104" s="27"/>
      <c r="KHM104" s="27"/>
      <c r="KHN104" s="27"/>
      <c r="KHO104" s="27"/>
      <c r="KHP104" s="27"/>
      <c r="KHQ104" s="27"/>
      <c r="KHR104" s="27"/>
      <c r="KHS104" s="27"/>
      <c r="KHT104" s="27"/>
      <c r="KHU104" s="27"/>
      <c r="KHV104" s="27"/>
      <c r="KHW104" s="27"/>
      <c r="KHX104" s="27"/>
      <c r="KHY104" s="27"/>
      <c r="KHZ104" s="27"/>
      <c r="KIA104" s="27"/>
      <c r="KIB104" s="27"/>
      <c r="KIC104" s="27"/>
      <c r="KID104" s="27"/>
      <c r="KIE104" s="27"/>
      <c r="KIF104" s="27"/>
      <c r="KIG104" s="27"/>
      <c r="KIH104" s="27"/>
      <c r="KII104" s="27"/>
      <c r="KIJ104" s="27"/>
      <c r="KIK104" s="27"/>
      <c r="KIL104" s="27"/>
      <c r="KIM104" s="27"/>
      <c r="KIN104" s="27"/>
      <c r="KIO104" s="27"/>
      <c r="KIP104" s="27"/>
      <c r="KIQ104" s="27"/>
      <c r="KIR104" s="27"/>
      <c r="KIS104" s="27"/>
      <c r="KIT104" s="27"/>
      <c r="KIU104" s="27"/>
      <c r="KIV104" s="27"/>
      <c r="KIW104" s="27"/>
      <c r="KIX104" s="27"/>
      <c r="KIY104" s="27"/>
      <c r="KIZ104" s="27"/>
      <c r="KJA104" s="27"/>
      <c r="KJB104" s="27"/>
      <c r="KJC104" s="27"/>
      <c r="KJD104" s="27"/>
      <c r="KJE104" s="27"/>
      <c r="KJF104" s="27"/>
      <c r="KJG104" s="27"/>
      <c r="KJH104" s="27"/>
      <c r="KJI104" s="27"/>
      <c r="KJJ104" s="27"/>
      <c r="KJK104" s="27"/>
      <c r="KJL104" s="27"/>
      <c r="KJM104" s="27"/>
      <c r="KJN104" s="27"/>
      <c r="KJO104" s="27"/>
      <c r="KJP104" s="27"/>
      <c r="KJQ104" s="27"/>
      <c r="KJR104" s="27"/>
      <c r="KJS104" s="27"/>
      <c r="KJT104" s="27"/>
      <c r="KJU104" s="27"/>
      <c r="KJV104" s="27"/>
      <c r="KJW104" s="27"/>
      <c r="KJX104" s="27"/>
      <c r="KJY104" s="27"/>
      <c r="KJZ104" s="27"/>
      <c r="KKA104" s="27"/>
      <c r="KKB104" s="27"/>
      <c r="KKC104" s="27"/>
      <c r="KKD104" s="27"/>
      <c r="KKE104" s="27"/>
      <c r="KKF104" s="27"/>
      <c r="KKG104" s="27"/>
      <c r="KKH104" s="27"/>
      <c r="KKI104" s="27"/>
      <c r="KKJ104" s="27"/>
      <c r="KKK104" s="27"/>
      <c r="KKL104" s="27"/>
      <c r="KKM104" s="27"/>
      <c r="KKN104" s="27"/>
      <c r="KKO104" s="27"/>
      <c r="KKP104" s="27"/>
      <c r="KKQ104" s="27"/>
      <c r="KKR104" s="27"/>
      <c r="KKS104" s="27"/>
      <c r="KKT104" s="27"/>
      <c r="KKU104" s="27"/>
      <c r="KKV104" s="27"/>
      <c r="KKW104" s="27"/>
      <c r="KKX104" s="27"/>
      <c r="KKY104" s="27"/>
      <c r="KKZ104" s="27"/>
      <c r="KLA104" s="27"/>
      <c r="KLB104" s="27"/>
      <c r="KLC104" s="27"/>
      <c r="KLD104" s="27"/>
      <c r="KLE104" s="27"/>
      <c r="KLF104" s="27"/>
      <c r="KLG104" s="27"/>
      <c r="KLH104" s="27"/>
      <c r="KLI104" s="27"/>
      <c r="KLJ104" s="27"/>
      <c r="KLK104" s="27"/>
      <c r="KLL104" s="27"/>
      <c r="KLM104" s="27"/>
      <c r="KLN104" s="27"/>
      <c r="KLO104" s="27"/>
      <c r="KLP104" s="27"/>
      <c r="KLQ104" s="27"/>
      <c r="KLR104" s="27"/>
      <c r="KLS104" s="27"/>
      <c r="KLT104" s="27"/>
      <c r="KLU104" s="27"/>
      <c r="KLV104" s="27"/>
      <c r="KLW104" s="27"/>
      <c r="KLX104" s="27"/>
      <c r="KLY104" s="27"/>
      <c r="KLZ104" s="27"/>
      <c r="KMA104" s="27"/>
      <c r="KMB104" s="27"/>
      <c r="KMC104" s="27"/>
      <c r="KMD104" s="27"/>
      <c r="KME104" s="27"/>
      <c r="KMF104" s="27"/>
      <c r="KMG104" s="27"/>
      <c r="KMH104" s="27"/>
      <c r="KMI104" s="27"/>
      <c r="KMJ104" s="27"/>
      <c r="KMK104" s="27"/>
      <c r="KML104" s="27"/>
      <c r="KMM104" s="27"/>
      <c r="KMN104" s="27"/>
      <c r="KMO104" s="27"/>
      <c r="KMP104" s="27"/>
      <c r="KMQ104" s="27"/>
      <c r="KMR104" s="27"/>
      <c r="KMS104" s="27"/>
      <c r="KMT104" s="27"/>
      <c r="KMU104" s="27"/>
      <c r="KMV104" s="27"/>
      <c r="KMW104" s="27"/>
      <c r="KMX104" s="27"/>
      <c r="KMY104" s="27"/>
      <c r="KMZ104" s="27"/>
      <c r="KNA104" s="27"/>
      <c r="KNB104" s="27"/>
      <c r="KNC104" s="27"/>
      <c r="KND104" s="27"/>
      <c r="KNE104" s="27"/>
      <c r="KNF104" s="27"/>
      <c r="KNG104" s="27"/>
      <c r="KNH104" s="27"/>
      <c r="KNI104" s="27"/>
      <c r="KNJ104" s="27"/>
      <c r="KNK104" s="27"/>
      <c r="KNL104" s="27"/>
      <c r="KNM104" s="27"/>
      <c r="KNN104" s="27"/>
      <c r="KNO104" s="27"/>
      <c r="KNP104" s="27"/>
      <c r="KNQ104" s="27"/>
      <c r="KNR104" s="27"/>
      <c r="KNS104" s="27"/>
      <c r="KNT104" s="27"/>
      <c r="KNU104" s="27"/>
      <c r="KNV104" s="27"/>
      <c r="KNW104" s="27"/>
      <c r="KNX104" s="27"/>
      <c r="KNY104" s="27"/>
      <c r="KNZ104" s="27"/>
      <c r="KOA104" s="27"/>
      <c r="KOB104" s="27"/>
      <c r="KOC104" s="27"/>
      <c r="KOD104" s="27"/>
      <c r="KOE104" s="27"/>
      <c r="KOF104" s="27"/>
      <c r="KOG104" s="27"/>
      <c r="KOH104" s="27"/>
      <c r="KOI104" s="27"/>
      <c r="KOJ104" s="27"/>
      <c r="KOK104" s="27"/>
      <c r="KOL104" s="27"/>
      <c r="KOM104" s="27"/>
      <c r="KON104" s="27"/>
      <c r="KOO104" s="27"/>
      <c r="KOP104" s="27"/>
      <c r="KOQ104" s="27"/>
      <c r="KOR104" s="27"/>
      <c r="KOS104" s="27"/>
      <c r="KOT104" s="27"/>
      <c r="KOU104" s="27"/>
      <c r="KOV104" s="27"/>
      <c r="KOW104" s="27"/>
      <c r="KOX104" s="27"/>
      <c r="KOY104" s="27"/>
      <c r="KOZ104" s="27"/>
      <c r="KPA104" s="27"/>
      <c r="KPB104" s="27"/>
      <c r="KPC104" s="27"/>
      <c r="KPD104" s="27"/>
      <c r="KPE104" s="27"/>
      <c r="KPF104" s="27"/>
      <c r="KPG104" s="27"/>
      <c r="KPH104" s="27"/>
      <c r="KPI104" s="27"/>
      <c r="KPJ104" s="27"/>
      <c r="KPK104" s="27"/>
      <c r="KPL104" s="27"/>
      <c r="KPM104" s="27"/>
      <c r="KPN104" s="27"/>
      <c r="KPO104" s="27"/>
      <c r="KPP104" s="27"/>
      <c r="KPQ104" s="27"/>
      <c r="KPR104" s="27"/>
      <c r="KPS104" s="27"/>
      <c r="KPT104" s="27"/>
      <c r="KPU104" s="27"/>
      <c r="KPV104" s="27"/>
      <c r="KPW104" s="27"/>
      <c r="KPX104" s="27"/>
      <c r="KPY104" s="27"/>
      <c r="KPZ104" s="27"/>
      <c r="KQA104" s="27"/>
      <c r="KQB104" s="27"/>
      <c r="KQC104" s="27"/>
      <c r="KQD104" s="27"/>
      <c r="KQE104" s="27"/>
      <c r="KQF104" s="27"/>
      <c r="KQG104" s="27"/>
      <c r="KQH104" s="27"/>
      <c r="KQI104" s="27"/>
      <c r="KQJ104" s="27"/>
      <c r="KQK104" s="27"/>
      <c r="KQL104" s="27"/>
      <c r="KQM104" s="27"/>
      <c r="KQN104" s="27"/>
      <c r="KQO104" s="27"/>
      <c r="KQP104" s="27"/>
      <c r="KQQ104" s="27"/>
      <c r="KQR104" s="27"/>
      <c r="KQS104" s="27"/>
      <c r="KQT104" s="27"/>
      <c r="KQU104" s="27"/>
      <c r="KQV104" s="27"/>
      <c r="KQW104" s="27"/>
      <c r="KQX104" s="27"/>
      <c r="KQY104" s="27"/>
      <c r="KQZ104" s="27"/>
      <c r="KRA104" s="27"/>
      <c r="KRB104" s="27"/>
      <c r="KRC104" s="27"/>
      <c r="KRD104" s="27"/>
      <c r="KRE104" s="27"/>
      <c r="KRF104" s="27"/>
      <c r="KRG104" s="27"/>
      <c r="KRH104" s="27"/>
      <c r="KRI104" s="27"/>
      <c r="KRJ104" s="27"/>
      <c r="KRK104" s="27"/>
      <c r="KRL104" s="27"/>
      <c r="KRM104" s="27"/>
      <c r="KRN104" s="27"/>
      <c r="KRO104" s="27"/>
      <c r="KRP104" s="27"/>
      <c r="KRQ104" s="27"/>
      <c r="KRR104" s="27"/>
      <c r="KRS104" s="27"/>
      <c r="KRT104" s="27"/>
      <c r="KRU104" s="27"/>
      <c r="KRV104" s="27"/>
      <c r="KRW104" s="27"/>
      <c r="KRX104" s="27"/>
      <c r="KRY104" s="27"/>
      <c r="KRZ104" s="27"/>
      <c r="KSA104" s="27"/>
      <c r="KSB104" s="27"/>
      <c r="KSC104" s="27"/>
      <c r="KSD104" s="27"/>
      <c r="KSE104" s="27"/>
      <c r="KSF104" s="27"/>
      <c r="KSG104" s="27"/>
      <c r="KSH104" s="27"/>
      <c r="KSI104" s="27"/>
      <c r="KSJ104" s="27"/>
      <c r="KSK104" s="27"/>
      <c r="KSL104" s="27"/>
      <c r="KSM104" s="27"/>
      <c r="KSN104" s="27"/>
      <c r="KSO104" s="27"/>
      <c r="KSP104" s="27"/>
      <c r="KSQ104" s="27"/>
      <c r="KSR104" s="27"/>
      <c r="KSS104" s="27"/>
      <c r="KST104" s="27"/>
      <c r="KSU104" s="27"/>
      <c r="KSV104" s="27"/>
      <c r="KSW104" s="27"/>
      <c r="KSX104" s="27"/>
      <c r="KSY104" s="27"/>
      <c r="KSZ104" s="27"/>
      <c r="KTA104" s="27"/>
      <c r="KTB104" s="27"/>
      <c r="KTC104" s="27"/>
      <c r="KTD104" s="27"/>
      <c r="KTE104" s="27"/>
      <c r="KTF104" s="27"/>
      <c r="KTG104" s="27"/>
      <c r="KTH104" s="27"/>
      <c r="KTI104" s="27"/>
      <c r="KTJ104" s="27"/>
      <c r="KTK104" s="27"/>
      <c r="KTL104" s="27"/>
      <c r="KTM104" s="27"/>
      <c r="KTN104" s="27"/>
      <c r="KTO104" s="27"/>
      <c r="KTP104" s="27"/>
      <c r="KTQ104" s="27"/>
      <c r="KTR104" s="27"/>
      <c r="KTS104" s="27"/>
      <c r="KTT104" s="27"/>
      <c r="KTU104" s="27"/>
      <c r="KTV104" s="27"/>
      <c r="KTW104" s="27"/>
      <c r="KTX104" s="27"/>
      <c r="KTY104" s="27"/>
      <c r="KTZ104" s="27"/>
      <c r="KUA104" s="27"/>
      <c r="KUB104" s="27"/>
      <c r="KUC104" s="27"/>
      <c r="KUD104" s="27"/>
      <c r="KUE104" s="27"/>
      <c r="KUF104" s="27"/>
      <c r="KUG104" s="27"/>
      <c r="KUH104" s="27"/>
      <c r="KUI104" s="27"/>
      <c r="KUJ104" s="27"/>
      <c r="KUK104" s="27"/>
      <c r="KUL104" s="27"/>
      <c r="KUM104" s="27"/>
      <c r="KUN104" s="27"/>
      <c r="KUO104" s="27"/>
      <c r="KUP104" s="27"/>
      <c r="KUQ104" s="27"/>
      <c r="KUR104" s="27"/>
      <c r="KUS104" s="27"/>
      <c r="KUT104" s="27"/>
      <c r="KUU104" s="27"/>
      <c r="KUV104" s="27"/>
      <c r="KUW104" s="27"/>
      <c r="KUX104" s="27"/>
      <c r="KUY104" s="27"/>
      <c r="KUZ104" s="27"/>
      <c r="KVA104" s="27"/>
      <c r="KVB104" s="27"/>
      <c r="KVC104" s="27"/>
      <c r="KVD104" s="27"/>
      <c r="KVE104" s="27"/>
      <c r="KVF104" s="27"/>
      <c r="KVG104" s="27"/>
      <c r="KVH104" s="27"/>
      <c r="KVI104" s="27"/>
      <c r="KVJ104" s="27"/>
      <c r="KVK104" s="27"/>
      <c r="KVL104" s="27"/>
      <c r="KVM104" s="27"/>
      <c r="KVN104" s="27"/>
      <c r="KVO104" s="27"/>
      <c r="KVP104" s="27"/>
      <c r="KVQ104" s="27"/>
      <c r="KVR104" s="27"/>
      <c r="KVS104" s="27"/>
      <c r="KVT104" s="27"/>
      <c r="KVU104" s="27"/>
      <c r="KVV104" s="27"/>
      <c r="KVW104" s="27"/>
      <c r="KVX104" s="27"/>
      <c r="KVY104" s="27"/>
      <c r="KVZ104" s="27"/>
      <c r="KWA104" s="27"/>
      <c r="KWB104" s="27"/>
      <c r="KWC104" s="27"/>
      <c r="KWD104" s="27"/>
      <c r="KWE104" s="27"/>
      <c r="KWF104" s="27"/>
      <c r="KWG104" s="27"/>
      <c r="KWH104" s="27"/>
      <c r="KWI104" s="27"/>
      <c r="KWJ104" s="27"/>
      <c r="KWK104" s="27"/>
      <c r="KWL104" s="27"/>
      <c r="KWM104" s="27"/>
      <c r="KWN104" s="27"/>
      <c r="KWO104" s="27"/>
      <c r="KWP104" s="27"/>
      <c r="KWQ104" s="27"/>
      <c r="KWR104" s="27"/>
      <c r="KWS104" s="27"/>
      <c r="KWT104" s="27"/>
      <c r="KWU104" s="27"/>
      <c r="KWV104" s="27"/>
      <c r="KWW104" s="27"/>
      <c r="KWX104" s="27"/>
      <c r="KWY104" s="27"/>
      <c r="KWZ104" s="27"/>
      <c r="KXA104" s="27"/>
      <c r="KXB104" s="27"/>
      <c r="KXC104" s="27"/>
      <c r="KXD104" s="27"/>
      <c r="KXE104" s="27"/>
      <c r="KXF104" s="27"/>
      <c r="KXG104" s="27"/>
      <c r="KXH104" s="27"/>
      <c r="KXI104" s="27"/>
      <c r="KXJ104" s="27"/>
      <c r="KXK104" s="27"/>
      <c r="KXL104" s="27"/>
      <c r="KXM104" s="27"/>
      <c r="KXN104" s="27"/>
      <c r="KXO104" s="27"/>
      <c r="KXP104" s="27"/>
      <c r="KXQ104" s="27"/>
      <c r="KXR104" s="27"/>
      <c r="KXS104" s="27"/>
      <c r="KXT104" s="27"/>
      <c r="KXU104" s="27"/>
      <c r="KXV104" s="27"/>
      <c r="KXW104" s="27"/>
      <c r="KXX104" s="27"/>
      <c r="KXY104" s="27"/>
      <c r="KXZ104" s="27"/>
      <c r="KYA104" s="27"/>
      <c r="KYB104" s="27"/>
      <c r="KYC104" s="27"/>
      <c r="KYD104" s="27"/>
      <c r="KYE104" s="27"/>
      <c r="KYF104" s="27"/>
      <c r="KYG104" s="27"/>
      <c r="KYH104" s="27"/>
      <c r="KYI104" s="27"/>
      <c r="KYJ104" s="27"/>
      <c r="KYK104" s="27"/>
      <c r="KYL104" s="27"/>
      <c r="KYM104" s="27"/>
      <c r="KYN104" s="27"/>
      <c r="KYO104" s="27"/>
      <c r="KYP104" s="27"/>
      <c r="KYQ104" s="27"/>
      <c r="KYR104" s="27"/>
      <c r="KYS104" s="27"/>
      <c r="KYT104" s="27"/>
      <c r="KYU104" s="27"/>
      <c r="KYV104" s="27"/>
      <c r="KYW104" s="27"/>
      <c r="KYX104" s="27"/>
      <c r="KYY104" s="27"/>
      <c r="KYZ104" s="27"/>
      <c r="KZA104" s="27"/>
      <c r="KZB104" s="27"/>
      <c r="KZC104" s="27"/>
      <c r="KZD104" s="27"/>
      <c r="KZE104" s="27"/>
      <c r="KZF104" s="27"/>
      <c r="KZG104" s="27"/>
      <c r="KZH104" s="27"/>
      <c r="KZI104" s="27"/>
      <c r="KZJ104" s="27"/>
      <c r="KZK104" s="27"/>
      <c r="KZL104" s="27"/>
      <c r="KZM104" s="27"/>
      <c r="KZN104" s="27"/>
      <c r="KZO104" s="27"/>
      <c r="KZP104" s="27"/>
      <c r="KZQ104" s="27"/>
      <c r="KZR104" s="27"/>
      <c r="KZS104" s="27"/>
      <c r="KZT104" s="27"/>
      <c r="KZU104" s="27"/>
      <c r="KZV104" s="27"/>
      <c r="KZW104" s="27"/>
      <c r="KZX104" s="27"/>
      <c r="KZY104" s="27"/>
      <c r="KZZ104" s="27"/>
      <c r="LAA104" s="27"/>
      <c r="LAB104" s="27"/>
      <c r="LAC104" s="27"/>
      <c r="LAD104" s="27"/>
      <c r="LAE104" s="27"/>
      <c r="LAF104" s="27"/>
      <c r="LAG104" s="27"/>
      <c r="LAH104" s="27"/>
      <c r="LAI104" s="27"/>
      <c r="LAJ104" s="27"/>
      <c r="LAK104" s="27"/>
      <c r="LAL104" s="27"/>
      <c r="LAM104" s="27"/>
      <c r="LAN104" s="27"/>
      <c r="LAO104" s="27"/>
      <c r="LAP104" s="27"/>
      <c r="LAQ104" s="27"/>
      <c r="LAR104" s="27"/>
      <c r="LAS104" s="27"/>
      <c r="LAT104" s="27"/>
      <c r="LAU104" s="27"/>
      <c r="LAV104" s="27"/>
      <c r="LAW104" s="27"/>
      <c r="LAX104" s="27"/>
      <c r="LAY104" s="27"/>
      <c r="LAZ104" s="27"/>
      <c r="LBA104" s="27"/>
      <c r="LBB104" s="27"/>
      <c r="LBC104" s="27"/>
      <c r="LBD104" s="27"/>
      <c r="LBE104" s="27"/>
      <c r="LBF104" s="27"/>
      <c r="LBG104" s="27"/>
      <c r="LBH104" s="27"/>
      <c r="LBI104" s="27"/>
      <c r="LBJ104" s="27"/>
      <c r="LBK104" s="27"/>
      <c r="LBL104" s="27"/>
      <c r="LBM104" s="27"/>
      <c r="LBN104" s="27"/>
      <c r="LBO104" s="27"/>
      <c r="LBP104" s="27"/>
      <c r="LBQ104" s="27"/>
      <c r="LBR104" s="27"/>
      <c r="LBS104" s="27"/>
      <c r="LBT104" s="27"/>
      <c r="LBU104" s="27"/>
      <c r="LBV104" s="27"/>
      <c r="LBW104" s="27"/>
      <c r="LBX104" s="27"/>
      <c r="LBY104" s="27"/>
      <c r="LBZ104" s="27"/>
      <c r="LCA104" s="27"/>
      <c r="LCB104" s="27"/>
      <c r="LCC104" s="27"/>
      <c r="LCD104" s="27"/>
      <c r="LCE104" s="27"/>
      <c r="LCF104" s="27"/>
      <c r="LCG104" s="27"/>
      <c r="LCH104" s="27"/>
      <c r="LCI104" s="27"/>
      <c r="LCJ104" s="27"/>
      <c r="LCK104" s="27"/>
      <c r="LCL104" s="27"/>
      <c r="LCM104" s="27"/>
      <c r="LCN104" s="27"/>
      <c r="LCO104" s="27"/>
      <c r="LCP104" s="27"/>
      <c r="LCQ104" s="27"/>
      <c r="LCR104" s="27"/>
      <c r="LCS104" s="27"/>
      <c r="LCT104" s="27"/>
      <c r="LCU104" s="27"/>
      <c r="LCV104" s="27"/>
      <c r="LCW104" s="27"/>
      <c r="LCX104" s="27"/>
      <c r="LCY104" s="27"/>
      <c r="LCZ104" s="27"/>
      <c r="LDA104" s="27"/>
      <c r="LDB104" s="27"/>
      <c r="LDC104" s="27"/>
      <c r="LDD104" s="27"/>
      <c r="LDE104" s="27"/>
      <c r="LDF104" s="27"/>
      <c r="LDG104" s="27"/>
      <c r="LDH104" s="27"/>
      <c r="LDI104" s="27"/>
      <c r="LDJ104" s="27"/>
      <c r="LDK104" s="27"/>
      <c r="LDL104" s="27"/>
      <c r="LDM104" s="27"/>
      <c r="LDN104" s="27"/>
      <c r="LDO104" s="27"/>
      <c r="LDP104" s="27"/>
      <c r="LDQ104" s="27"/>
      <c r="LDR104" s="27"/>
      <c r="LDS104" s="27"/>
      <c r="LDT104" s="27"/>
      <c r="LDU104" s="27"/>
      <c r="LDV104" s="27"/>
      <c r="LDW104" s="27"/>
      <c r="LDX104" s="27"/>
      <c r="LDY104" s="27"/>
      <c r="LDZ104" s="27"/>
      <c r="LEA104" s="27"/>
      <c r="LEB104" s="27"/>
      <c r="LEC104" s="27"/>
      <c r="LED104" s="27"/>
      <c r="LEE104" s="27"/>
      <c r="LEF104" s="27"/>
      <c r="LEG104" s="27"/>
      <c r="LEH104" s="27"/>
      <c r="LEI104" s="27"/>
      <c r="LEJ104" s="27"/>
      <c r="LEK104" s="27"/>
      <c r="LEL104" s="27"/>
      <c r="LEM104" s="27"/>
      <c r="LEN104" s="27"/>
      <c r="LEO104" s="27"/>
      <c r="LEP104" s="27"/>
      <c r="LEQ104" s="27"/>
      <c r="LER104" s="27"/>
      <c r="LES104" s="27"/>
      <c r="LET104" s="27"/>
      <c r="LEU104" s="27"/>
      <c r="LEV104" s="27"/>
      <c r="LEW104" s="27"/>
      <c r="LEX104" s="27"/>
      <c r="LEY104" s="27"/>
      <c r="LEZ104" s="27"/>
      <c r="LFA104" s="27"/>
      <c r="LFB104" s="27"/>
      <c r="LFC104" s="27"/>
      <c r="LFD104" s="27"/>
      <c r="LFE104" s="27"/>
      <c r="LFF104" s="27"/>
      <c r="LFG104" s="27"/>
      <c r="LFH104" s="27"/>
      <c r="LFI104" s="27"/>
      <c r="LFJ104" s="27"/>
      <c r="LFK104" s="27"/>
      <c r="LFL104" s="27"/>
      <c r="LFM104" s="27"/>
      <c r="LFN104" s="27"/>
      <c r="LFO104" s="27"/>
      <c r="LFP104" s="27"/>
      <c r="LFQ104" s="27"/>
      <c r="LFR104" s="27"/>
      <c r="LFS104" s="27"/>
      <c r="LFT104" s="27"/>
      <c r="LFU104" s="27"/>
      <c r="LFV104" s="27"/>
      <c r="LFW104" s="27"/>
      <c r="LFX104" s="27"/>
      <c r="LFY104" s="27"/>
      <c r="LFZ104" s="27"/>
      <c r="LGA104" s="27"/>
      <c r="LGB104" s="27"/>
      <c r="LGC104" s="27"/>
      <c r="LGD104" s="27"/>
      <c r="LGE104" s="27"/>
      <c r="LGF104" s="27"/>
      <c r="LGG104" s="27"/>
      <c r="LGH104" s="27"/>
      <c r="LGI104" s="27"/>
      <c r="LGJ104" s="27"/>
      <c r="LGK104" s="27"/>
      <c r="LGL104" s="27"/>
      <c r="LGM104" s="27"/>
      <c r="LGN104" s="27"/>
      <c r="LGO104" s="27"/>
      <c r="LGP104" s="27"/>
      <c r="LGQ104" s="27"/>
      <c r="LGR104" s="27"/>
      <c r="LGS104" s="27"/>
      <c r="LGT104" s="27"/>
      <c r="LGU104" s="27"/>
      <c r="LGV104" s="27"/>
      <c r="LGW104" s="27"/>
      <c r="LGX104" s="27"/>
      <c r="LGY104" s="27"/>
      <c r="LGZ104" s="27"/>
      <c r="LHA104" s="27"/>
      <c r="LHB104" s="27"/>
      <c r="LHC104" s="27"/>
      <c r="LHD104" s="27"/>
      <c r="LHE104" s="27"/>
      <c r="LHF104" s="27"/>
      <c r="LHG104" s="27"/>
      <c r="LHH104" s="27"/>
      <c r="LHI104" s="27"/>
      <c r="LHJ104" s="27"/>
      <c r="LHK104" s="27"/>
      <c r="LHL104" s="27"/>
      <c r="LHM104" s="27"/>
      <c r="LHN104" s="27"/>
      <c r="LHO104" s="27"/>
      <c r="LHP104" s="27"/>
      <c r="LHQ104" s="27"/>
      <c r="LHR104" s="27"/>
      <c r="LHS104" s="27"/>
      <c r="LHT104" s="27"/>
      <c r="LHU104" s="27"/>
      <c r="LHV104" s="27"/>
      <c r="LHW104" s="27"/>
      <c r="LHX104" s="27"/>
      <c r="LHY104" s="27"/>
      <c r="LHZ104" s="27"/>
      <c r="LIA104" s="27"/>
      <c r="LIB104" s="27"/>
      <c r="LIC104" s="27"/>
      <c r="LID104" s="27"/>
      <c r="LIE104" s="27"/>
      <c r="LIF104" s="27"/>
      <c r="LIG104" s="27"/>
      <c r="LIH104" s="27"/>
      <c r="LII104" s="27"/>
      <c r="LIJ104" s="27"/>
      <c r="LIK104" s="27"/>
      <c r="LIL104" s="27"/>
      <c r="LIM104" s="27"/>
      <c r="LIN104" s="27"/>
      <c r="LIO104" s="27"/>
      <c r="LIP104" s="27"/>
      <c r="LIQ104" s="27"/>
      <c r="LIR104" s="27"/>
      <c r="LIS104" s="27"/>
      <c r="LIT104" s="27"/>
      <c r="LIU104" s="27"/>
      <c r="LIV104" s="27"/>
      <c r="LIW104" s="27"/>
      <c r="LIX104" s="27"/>
      <c r="LIY104" s="27"/>
      <c r="LIZ104" s="27"/>
      <c r="LJA104" s="27"/>
      <c r="LJB104" s="27"/>
      <c r="LJC104" s="27"/>
      <c r="LJD104" s="27"/>
      <c r="LJE104" s="27"/>
      <c r="LJF104" s="27"/>
      <c r="LJG104" s="27"/>
      <c r="LJH104" s="27"/>
      <c r="LJI104" s="27"/>
      <c r="LJJ104" s="27"/>
      <c r="LJK104" s="27"/>
      <c r="LJL104" s="27"/>
      <c r="LJM104" s="27"/>
      <c r="LJN104" s="27"/>
      <c r="LJO104" s="27"/>
      <c r="LJP104" s="27"/>
      <c r="LJQ104" s="27"/>
      <c r="LJR104" s="27"/>
      <c r="LJS104" s="27"/>
      <c r="LJT104" s="27"/>
      <c r="LJU104" s="27"/>
      <c r="LJV104" s="27"/>
      <c r="LJW104" s="27"/>
      <c r="LJX104" s="27"/>
      <c r="LJY104" s="27"/>
      <c r="LJZ104" s="27"/>
      <c r="LKA104" s="27"/>
      <c r="LKB104" s="27"/>
      <c r="LKC104" s="27"/>
      <c r="LKD104" s="27"/>
      <c r="LKE104" s="27"/>
      <c r="LKF104" s="27"/>
      <c r="LKG104" s="27"/>
      <c r="LKH104" s="27"/>
      <c r="LKI104" s="27"/>
      <c r="LKJ104" s="27"/>
      <c r="LKK104" s="27"/>
      <c r="LKL104" s="27"/>
      <c r="LKM104" s="27"/>
      <c r="LKN104" s="27"/>
      <c r="LKO104" s="27"/>
      <c r="LKP104" s="27"/>
      <c r="LKQ104" s="27"/>
      <c r="LKR104" s="27"/>
      <c r="LKS104" s="27"/>
      <c r="LKT104" s="27"/>
      <c r="LKU104" s="27"/>
      <c r="LKV104" s="27"/>
      <c r="LKW104" s="27"/>
      <c r="LKX104" s="27"/>
      <c r="LKY104" s="27"/>
      <c r="LKZ104" s="27"/>
      <c r="LLA104" s="27"/>
      <c r="LLB104" s="27"/>
      <c r="LLC104" s="27"/>
      <c r="LLD104" s="27"/>
      <c r="LLE104" s="27"/>
      <c r="LLF104" s="27"/>
      <c r="LLG104" s="27"/>
      <c r="LLH104" s="27"/>
      <c r="LLI104" s="27"/>
      <c r="LLJ104" s="27"/>
      <c r="LLK104" s="27"/>
      <c r="LLL104" s="27"/>
      <c r="LLM104" s="27"/>
      <c r="LLN104" s="27"/>
      <c r="LLO104" s="27"/>
      <c r="LLP104" s="27"/>
      <c r="LLQ104" s="27"/>
      <c r="LLR104" s="27"/>
      <c r="LLS104" s="27"/>
      <c r="LLT104" s="27"/>
      <c r="LLU104" s="27"/>
      <c r="LLV104" s="27"/>
      <c r="LLW104" s="27"/>
      <c r="LLX104" s="27"/>
      <c r="LLY104" s="27"/>
      <c r="LLZ104" s="27"/>
      <c r="LMA104" s="27"/>
      <c r="LMB104" s="27"/>
      <c r="LMC104" s="27"/>
      <c r="LMD104" s="27"/>
      <c r="LME104" s="27"/>
      <c r="LMF104" s="27"/>
      <c r="LMG104" s="27"/>
      <c r="LMH104" s="27"/>
      <c r="LMI104" s="27"/>
      <c r="LMJ104" s="27"/>
      <c r="LMK104" s="27"/>
      <c r="LML104" s="27"/>
      <c r="LMM104" s="27"/>
      <c r="LMN104" s="27"/>
      <c r="LMO104" s="27"/>
      <c r="LMP104" s="27"/>
      <c r="LMQ104" s="27"/>
      <c r="LMR104" s="27"/>
      <c r="LMS104" s="27"/>
      <c r="LMT104" s="27"/>
      <c r="LMU104" s="27"/>
      <c r="LMV104" s="27"/>
      <c r="LMW104" s="27"/>
      <c r="LMX104" s="27"/>
      <c r="LMY104" s="27"/>
      <c r="LMZ104" s="27"/>
      <c r="LNA104" s="27"/>
      <c r="LNB104" s="27"/>
      <c r="LNC104" s="27"/>
      <c r="LND104" s="27"/>
      <c r="LNE104" s="27"/>
      <c r="LNF104" s="27"/>
      <c r="LNG104" s="27"/>
      <c r="LNH104" s="27"/>
      <c r="LNI104" s="27"/>
      <c r="LNJ104" s="27"/>
      <c r="LNK104" s="27"/>
      <c r="LNL104" s="27"/>
      <c r="LNM104" s="27"/>
      <c r="LNN104" s="27"/>
      <c r="LNO104" s="27"/>
      <c r="LNP104" s="27"/>
      <c r="LNQ104" s="27"/>
      <c r="LNR104" s="27"/>
      <c r="LNS104" s="27"/>
      <c r="LNT104" s="27"/>
      <c r="LNU104" s="27"/>
      <c r="LNV104" s="27"/>
      <c r="LNW104" s="27"/>
      <c r="LNX104" s="27"/>
      <c r="LNY104" s="27"/>
      <c r="LNZ104" s="27"/>
      <c r="LOA104" s="27"/>
      <c r="LOB104" s="27"/>
      <c r="LOC104" s="27"/>
      <c r="LOD104" s="27"/>
      <c r="LOE104" s="27"/>
      <c r="LOF104" s="27"/>
      <c r="LOG104" s="27"/>
      <c r="LOH104" s="27"/>
      <c r="LOI104" s="27"/>
      <c r="LOJ104" s="27"/>
      <c r="LOK104" s="27"/>
      <c r="LOL104" s="27"/>
      <c r="LOM104" s="27"/>
      <c r="LON104" s="27"/>
      <c r="LOO104" s="27"/>
      <c r="LOP104" s="27"/>
      <c r="LOQ104" s="27"/>
      <c r="LOR104" s="27"/>
      <c r="LOS104" s="27"/>
      <c r="LOT104" s="27"/>
      <c r="LOU104" s="27"/>
      <c r="LOV104" s="27"/>
      <c r="LOW104" s="27"/>
      <c r="LOX104" s="27"/>
      <c r="LOY104" s="27"/>
      <c r="LOZ104" s="27"/>
      <c r="LPA104" s="27"/>
      <c r="LPB104" s="27"/>
      <c r="LPC104" s="27"/>
      <c r="LPD104" s="27"/>
      <c r="LPE104" s="27"/>
      <c r="LPF104" s="27"/>
      <c r="LPG104" s="27"/>
      <c r="LPH104" s="27"/>
      <c r="LPI104" s="27"/>
      <c r="LPJ104" s="27"/>
      <c r="LPK104" s="27"/>
      <c r="LPL104" s="27"/>
      <c r="LPM104" s="27"/>
      <c r="LPN104" s="27"/>
      <c r="LPO104" s="27"/>
      <c r="LPP104" s="27"/>
      <c r="LPQ104" s="27"/>
      <c r="LPR104" s="27"/>
      <c r="LPS104" s="27"/>
      <c r="LPT104" s="27"/>
      <c r="LPU104" s="27"/>
      <c r="LPV104" s="27"/>
      <c r="LPW104" s="27"/>
      <c r="LPX104" s="27"/>
      <c r="LPY104" s="27"/>
      <c r="LPZ104" s="27"/>
      <c r="LQA104" s="27"/>
      <c r="LQB104" s="27"/>
      <c r="LQC104" s="27"/>
      <c r="LQD104" s="27"/>
      <c r="LQE104" s="27"/>
      <c r="LQF104" s="27"/>
      <c r="LQG104" s="27"/>
      <c r="LQH104" s="27"/>
      <c r="LQI104" s="27"/>
      <c r="LQJ104" s="27"/>
      <c r="LQK104" s="27"/>
      <c r="LQL104" s="27"/>
      <c r="LQM104" s="27"/>
      <c r="LQN104" s="27"/>
      <c r="LQO104" s="27"/>
      <c r="LQP104" s="27"/>
      <c r="LQQ104" s="27"/>
      <c r="LQR104" s="27"/>
      <c r="LQS104" s="27"/>
      <c r="LQT104" s="27"/>
      <c r="LQU104" s="27"/>
      <c r="LQV104" s="27"/>
      <c r="LQW104" s="27"/>
      <c r="LQX104" s="27"/>
      <c r="LQY104" s="27"/>
      <c r="LQZ104" s="27"/>
      <c r="LRA104" s="27"/>
      <c r="LRB104" s="27"/>
      <c r="LRC104" s="27"/>
      <c r="LRD104" s="27"/>
      <c r="LRE104" s="27"/>
      <c r="LRF104" s="27"/>
      <c r="LRG104" s="27"/>
      <c r="LRH104" s="27"/>
      <c r="LRI104" s="27"/>
      <c r="LRJ104" s="27"/>
      <c r="LRK104" s="27"/>
      <c r="LRL104" s="27"/>
      <c r="LRM104" s="27"/>
      <c r="LRN104" s="27"/>
      <c r="LRO104" s="27"/>
      <c r="LRP104" s="27"/>
      <c r="LRQ104" s="27"/>
      <c r="LRR104" s="27"/>
      <c r="LRS104" s="27"/>
      <c r="LRT104" s="27"/>
      <c r="LRU104" s="27"/>
      <c r="LRV104" s="27"/>
      <c r="LRW104" s="27"/>
      <c r="LRX104" s="27"/>
      <c r="LRY104" s="27"/>
      <c r="LRZ104" s="27"/>
      <c r="LSA104" s="27"/>
      <c r="LSB104" s="27"/>
      <c r="LSC104" s="27"/>
      <c r="LSD104" s="27"/>
      <c r="LSE104" s="27"/>
      <c r="LSF104" s="27"/>
      <c r="LSG104" s="27"/>
      <c r="LSH104" s="27"/>
      <c r="LSI104" s="27"/>
      <c r="LSJ104" s="27"/>
      <c r="LSK104" s="27"/>
      <c r="LSL104" s="27"/>
      <c r="LSM104" s="27"/>
      <c r="LSN104" s="27"/>
      <c r="LSO104" s="27"/>
      <c r="LSP104" s="27"/>
      <c r="LSQ104" s="27"/>
      <c r="LSR104" s="27"/>
      <c r="LSS104" s="27"/>
      <c r="LST104" s="27"/>
      <c r="LSU104" s="27"/>
      <c r="LSV104" s="27"/>
      <c r="LSW104" s="27"/>
      <c r="LSX104" s="27"/>
      <c r="LSY104" s="27"/>
      <c r="LSZ104" s="27"/>
      <c r="LTA104" s="27"/>
      <c r="LTB104" s="27"/>
      <c r="LTC104" s="27"/>
      <c r="LTD104" s="27"/>
      <c r="LTE104" s="27"/>
      <c r="LTF104" s="27"/>
      <c r="LTG104" s="27"/>
      <c r="LTH104" s="27"/>
      <c r="LTI104" s="27"/>
      <c r="LTJ104" s="27"/>
      <c r="LTK104" s="27"/>
      <c r="LTL104" s="27"/>
      <c r="LTM104" s="27"/>
      <c r="LTN104" s="27"/>
      <c r="LTO104" s="27"/>
      <c r="LTP104" s="27"/>
      <c r="LTQ104" s="27"/>
      <c r="LTR104" s="27"/>
      <c r="LTS104" s="27"/>
      <c r="LTT104" s="27"/>
      <c r="LTU104" s="27"/>
      <c r="LTV104" s="27"/>
      <c r="LTW104" s="27"/>
      <c r="LTX104" s="27"/>
      <c r="LTY104" s="27"/>
      <c r="LTZ104" s="27"/>
      <c r="LUA104" s="27"/>
      <c r="LUB104" s="27"/>
      <c r="LUC104" s="27"/>
      <c r="LUD104" s="27"/>
      <c r="LUE104" s="27"/>
      <c r="LUF104" s="27"/>
      <c r="LUG104" s="27"/>
      <c r="LUH104" s="27"/>
      <c r="LUI104" s="27"/>
      <c r="LUJ104" s="27"/>
      <c r="LUK104" s="27"/>
      <c r="LUL104" s="27"/>
      <c r="LUM104" s="27"/>
      <c r="LUN104" s="27"/>
      <c r="LUO104" s="27"/>
      <c r="LUP104" s="27"/>
      <c r="LUQ104" s="27"/>
      <c r="LUR104" s="27"/>
      <c r="LUS104" s="27"/>
      <c r="LUT104" s="27"/>
      <c r="LUU104" s="27"/>
      <c r="LUV104" s="27"/>
      <c r="LUW104" s="27"/>
      <c r="LUX104" s="27"/>
      <c r="LUY104" s="27"/>
      <c r="LUZ104" s="27"/>
      <c r="LVA104" s="27"/>
      <c r="LVB104" s="27"/>
      <c r="LVC104" s="27"/>
      <c r="LVD104" s="27"/>
      <c r="LVE104" s="27"/>
      <c r="LVF104" s="27"/>
      <c r="LVG104" s="27"/>
      <c r="LVH104" s="27"/>
      <c r="LVI104" s="27"/>
      <c r="LVJ104" s="27"/>
      <c r="LVK104" s="27"/>
      <c r="LVL104" s="27"/>
      <c r="LVM104" s="27"/>
      <c r="LVN104" s="27"/>
      <c r="LVO104" s="27"/>
      <c r="LVP104" s="27"/>
      <c r="LVQ104" s="27"/>
      <c r="LVR104" s="27"/>
      <c r="LVS104" s="27"/>
      <c r="LVT104" s="27"/>
      <c r="LVU104" s="27"/>
      <c r="LVV104" s="27"/>
      <c r="LVW104" s="27"/>
      <c r="LVX104" s="27"/>
      <c r="LVY104" s="27"/>
      <c r="LVZ104" s="27"/>
      <c r="LWA104" s="27"/>
      <c r="LWB104" s="27"/>
      <c r="LWC104" s="27"/>
      <c r="LWD104" s="27"/>
      <c r="LWE104" s="27"/>
      <c r="LWF104" s="27"/>
      <c r="LWG104" s="27"/>
      <c r="LWH104" s="27"/>
      <c r="LWI104" s="27"/>
      <c r="LWJ104" s="27"/>
      <c r="LWK104" s="27"/>
      <c r="LWL104" s="27"/>
      <c r="LWM104" s="27"/>
      <c r="LWN104" s="27"/>
      <c r="LWO104" s="27"/>
      <c r="LWP104" s="27"/>
      <c r="LWQ104" s="27"/>
      <c r="LWR104" s="27"/>
      <c r="LWS104" s="27"/>
      <c r="LWT104" s="27"/>
      <c r="LWU104" s="27"/>
      <c r="LWV104" s="27"/>
      <c r="LWW104" s="27"/>
      <c r="LWX104" s="27"/>
      <c r="LWY104" s="27"/>
      <c r="LWZ104" s="27"/>
      <c r="LXA104" s="27"/>
      <c r="LXB104" s="27"/>
      <c r="LXC104" s="27"/>
      <c r="LXD104" s="27"/>
      <c r="LXE104" s="27"/>
      <c r="LXF104" s="27"/>
      <c r="LXG104" s="27"/>
      <c r="LXH104" s="27"/>
      <c r="LXI104" s="27"/>
      <c r="LXJ104" s="27"/>
      <c r="LXK104" s="27"/>
      <c r="LXL104" s="27"/>
      <c r="LXM104" s="27"/>
      <c r="LXN104" s="27"/>
      <c r="LXO104" s="27"/>
      <c r="LXP104" s="27"/>
      <c r="LXQ104" s="27"/>
      <c r="LXR104" s="27"/>
      <c r="LXS104" s="27"/>
      <c r="LXT104" s="27"/>
      <c r="LXU104" s="27"/>
      <c r="LXV104" s="27"/>
      <c r="LXW104" s="27"/>
      <c r="LXX104" s="27"/>
      <c r="LXY104" s="27"/>
      <c r="LXZ104" s="27"/>
      <c r="LYA104" s="27"/>
      <c r="LYB104" s="27"/>
      <c r="LYC104" s="27"/>
      <c r="LYD104" s="27"/>
      <c r="LYE104" s="27"/>
      <c r="LYF104" s="27"/>
      <c r="LYG104" s="27"/>
      <c r="LYH104" s="27"/>
      <c r="LYI104" s="27"/>
      <c r="LYJ104" s="27"/>
      <c r="LYK104" s="27"/>
      <c r="LYL104" s="27"/>
      <c r="LYM104" s="27"/>
      <c r="LYN104" s="27"/>
      <c r="LYO104" s="27"/>
      <c r="LYP104" s="27"/>
      <c r="LYQ104" s="27"/>
      <c r="LYR104" s="27"/>
      <c r="LYS104" s="27"/>
      <c r="LYT104" s="27"/>
      <c r="LYU104" s="27"/>
      <c r="LYV104" s="27"/>
      <c r="LYW104" s="27"/>
      <c r="LYX104" s="27"/>
      <c r="LYY104" s="27"/>
      <c r="LYZ104" s="27"/>
      <c r="LZA104" s="27"/>
      <c r="LZB104" s="27"/>
      <c r="LZC104" s="27"/>
      <c r="LZD104" s="27"/>
      <c r="LZE104" s="27"/>
      <c r="LZF104" s="27"/>
      <c r="LZG104" s="27"/>
      <c r="LZH104" s="27"/>
      <c r="LZI104" s="27"/>
      <c r="LZJ104" s="27"/>
      <c r="LZK104" s="27"/>
      <c r="LZL104" s="27"/>
      <c r="LZM104" s="27"/>
      <c r="LZN104" s="27"/>
      <c r="LZO104" s="27"/>
      <c r="LZP104" s="27"/>
      <c r="LZQ104" s="27"/>
      <c r="LZR104" s="27"/>
      <c r="LZS104" s="27"/>
      <c r="LZT104" s="27"/>
      <c r="LZU104" s="27"/>
      <c r="LZV104" s="27"/>
      <c r="LZW104" s="27"/>
      <c r="LZX104" s="27"/>
      <c r="LZY104" s="27"/>
      <c r="LZZ104" s="27"/>
      <c r="MAA104" s="27"/>
      <c r="MAB104" s="27"/>
      <c r="MAC104" s="27"/>
      <c r="MAD104" s="27"/>
      <c r="MAE104" s="27"/>
      <c r="MAF104" s="27"/>
      <c r="MAG104" s="27"/>
      <c r="MAH104" s="27"/>
      <c r="MAI104" s="27"/>
      <c r="MAJ104" s="27"/>
      <c r="MAK104" s="27"/>
      <c r="MAL104" s="27"/>
      <c r="MAM104" s="27"/>
      <c r="MAN104" s="27"/>
      <c r="MAO104" s="27"/>
      <c r="MAP104" s="27"/>
      <c r="MAQ104" s="27"/>
      <c r="MAR104" s="27"/>
      <c r="MAS104" s="27"/>
      <c r="MAT104" s="27"/>
      <c r="MAU104" s="27"/>
      <c r="MAV104" s="27"/>
      <c r="MAW104" s="27"/>
      <c r="MAX104" s="27"/>
      <c r="MAY104" s="27"/>
      <c r="MAZ104" s="27"/>
      <c r="MBA104" s="27"/>
      <c r="MBB104" s="27"/>
      <c r="MBC104" s="27"/>
      <c r="MBD104" s="27"/>
      <c r="MBE104" s="27"/>
      <c r="MBF104" s="27"/>
      <c r="MBG104" s="27"/>
      <c r="MBH104" s="27"/>
      <c r="MBI104" s="27"/>
      <c r="MBJ104" s="27"/>
      <c r="MBK104" s="27"/>
      <c r="MBL104" s="27"/>
      <c r="MBM104" s="27"/>
      <c r="MBN104" s="27"/>
      <c r="MBO104" s="27"/>
      <c r="MBP104" s="27"/>
      <c r="MBQ104" s="27"/>
      <c r="MBR104" s="27"/>
      <c r="MBS104" s="27"/>
      <c r="MBT104" s="27"/>
      <c r="MBU104" s="27"/>
      <c r="MBV104" s="27"/>
      <c r="MBW104" s="27"/>
      <c r="MBX104" s="27"/>
      <c r="MBY104" s="27"/>
      <c r="MBZ104" s="27"/>
      <c r="MCA104" s="27"/>
      <c r="MCB104" s="27"/>
      <c r="MCC104" s="27"/>
      <c r="MCD104" s="27"/>
      <c r="MCE104" s="27"/>
      <c r="MCF104" s="27"/>
      <c r="MCG104" s="27"/>
      <c r="MCH104" s="27"/>
      <c r="MCI104" s="27"/>
      <c r="MCJ104" s="27"/>
      <c r="MCK104" s="27"/>
      <c r="MCL104" s="27"/>
      <c r="MCM104" s="27"/>
      <c r="MCN104" s="27"/>
      <c r="MCO104" s="27"/>
      <c r="MCP104" s="27"/>
      <c r="MCQ104" s="27"/>
      <c r="MCR104" s="27"/>
      <c r="MCS104" s="27"/>
      <c r="MCT104" s="27"/>
      <c r="MCU104" s="27"/>
      <c r="MCV104" s="27"/>
      <c r="MCW104" s="27"/>
      <c r="MCX104" s="27"/>
      <c r="MCY104" s="27"/>
      <c r="MCZ104" s="27"/>
      <c r="MDA104" s="27"/>
      <c r="MDB104" s="27"/>
      <c r="MDC104" s="27"/>
      <c r="MDD104" s="27"/>
      <c r="MDE104" s="27"/>
      <c r="MDF104" s="27"/>
      <c r="MDG104" s="27"/>
      <c r="MDH104" s="27"/>
      <c r="MDI104" s="27"/>
      <c r="MDJ104" s="27"/>
      <c r="MDK104" s="27"/>
      <c r="MDL104" s="27"/>
      <c r="MDM104" s="27"/>
      <c r="MDN104" s="27"/>
      <c r="MDO104" s="27"/>
      <c r="MDP104" s="27"/>
      <c r="MDQ104" s="27"/>
      <c r="MDR104" s="27"/>
      <c r="MDS104" s="27"/>
      <c r="MDT104" s="27"/>
      <c r="MDU104" s="27"/>
      <c r="MDV104" s="27"/>
      <c r="MDW104" s="27"/>
      <c r="MDX104" s="27"/>
      <c r="MDY104" s="27"/>
      <c r="MDZ104" s="27"/>
      <c r="MEA104" s="27"/>
      <c r="MEB104" s="27"/>
      <c r="MEC104" s="27"/>
      <c r="MED104" s="27"/>
      <c r="MEE104" s="27"/>
      <c r="MEF104" s="27"/>
      <c r="MEG104" s="27"/>
      <c r="MEH104" s="27"/>
      <c r="MEI104" s="27"/>
      <c r="MEJ104" s="27"/>
      <c r="MEK104" s="27"/>
      <c r="MEL104" s="27"/>
      <c r="MEM104" s="27"/>
      <c r="MEN104" s="27"/>
      <c r="MEO104" s="27"/>
      <c r="MEP104" s="27"/>
      <c r="MEQ104" s="27"/>
      <c r="MER104" s="27"/>
      <c r="MES104" s="27"/>
      <c r="MET104" s="27"/>
      <c r="MEU104" s="27"/>
      <c r="MEV104" s="27"/>
      <c r="MEW104" s="27"/>
      <c r="MEX104" s="27"/>
      <c r="MEY104" s="27"/>
      <c r="MEZ104" s="27"/>
      <c r="MFA104" s="27"/>
      <c r="MFB104" s="27"/>
      <c r="MFC104" s="27"/>
      <c r="MFD104" s="27"/>
      <c r="MFE104" s="27"/>
      <c r="MFF104" s="27"/>
      <c r="MFG104" s="27"/>
      <c r="MFH104" s="27"/>
      <c r="MFI104" s="27"/>
      <c r="MFJ104" s="27"/>
      <c r="MFK104" s="27"/>
      <c r="MFL104" s="27"/>
      <c r="MFM104" s="27"/>
      <c r="MFN104" s="27"/>
      <c r="MFO104" s="27"/>
      <c r="MFP104" s="27"/>
      <c r="MFQ104" s="27"/>
      <c r="MFR104" s="27"/>
      <c r="MFS104" s="27"/>
      <c r="MFT104" s="27"/>
      <c r="MFU104" s="27"/>
      <c r="MFV104" s="27"/>
      <c r="MFW104" s="27"/>
      <c r="MFX104" s="27"/>
      <c r="MFY104" s="27"/>
      <c r="MFZ104" s="27"/>
      <c r="MGA104" s="27"/>
      <c r="MGB104" s="27"/>
      <c r="MGC104" s="27"/>
      <c r="MGD104" s="27"/>
      <c r="MGE104" s="27"/>
      <c r="MGF104" s="27"/>
      <c r="MGG104" s="27"/>
      <c r="MGH104" s="27"/>
      <c r="MGI104" s="27"/>
      <c r="MGJ104" s="27"/>
      <c r="MGK104" s="27"/>
      <c r="MGL104" s="27"/>
      <c r="MGM104" s="27"/>
      <c r="MGN104" s="27"/>
      <c r="MGO104" s="27"/>
      <c r="MGP104" s="27"/>
      <c r="MGQ104" s="27"/>
      <c r="MGR104" s="27"/>
      <c r="MGS104" s="27"/>
      <c r="MGT104" s="27"/>
      <c r="MGU104" s="27"/>
      <c r="MGV104" s="27"/>
      <c r="MGW104" s="27"/>
      <c r="MGX104" s="27"/>
      <c r="MGY104" s="27"/>
      <c r="MGZ104" s="27"/>
      <c r="MHA104" s="27"/>
      <c r="MHB104" s="27"/>
      <c r="MHC104" s="27"/>
      <c r="MHD104" s="27"/>
      <c r="MHE104" s="27"/>
      <c r="MHF104" s="27"/>
      <c r="MHG104" s="27"/>
      <c r="MHH104" s="27"/>
      <c r="MHI104" s="27"/>
      <c r="MHJ104" s="27"/>
      <c r="MHK104" s="27"/>
      <c r="MHL104" s="27"/>
      <c r="MHM104" s="27"/>
      <c r="MHN104" s="27"/>
      <c r="MHO104" s="27"/>
      <c r="MHP104" s="27"/>
      <c r="MHQ104" s="27"/>
      <c r="MHR104" s="27"/>
      <c r="MHS104" s="27"/>
      <c r="MHT104" s="27"/>
      <c r="MHU104" s="27"/>
      <c r="MHV104" s="27"/>
      <c r="MHW104" s="27"/>
      <c r="MHX104" s="27"/>
      <c r="MHY104" s="27"/>
      <c r="MHZ104" s="27"/>
      <c r="MIA104" s="27"/>
      <c r="MIB104" s="27"/>
      <c r="MIC104" s="27"/>
      <c r="MID104" s="27"/>
      <c r="MIE104" s="27"/>
      <c r="MIF104" s="27"/>
      <c r="MIG104" s="27"/>
      <c r="MIH104" s="27"/>
      <c r="MII104" s="27"/>
      <c r="MIJ104" s="27"/>
      <c r="MIK104" s="27"/>
      <c r="MIL104" s="27"/>
      <c r="MIM104" s="27"/>
      <c r="MIN104" s="27"/>
      <c r="MIO104" s="27"/>
      <c r="MIP104" s="27"/>
      <c r="MIQ104" s="27"/>
      <c r="MIR104" s="27"/>
      <c r="MIS104" s="27"/>
      <c r="MIT104" s="27"/>
      <c r="MIU104" s="27"/>
      <c r="MIV104" s="27"/>
      <c r="MIW104" s="27"/>
      <c r="MIX104" s="27"/>
      <c r="MIY104" s="27"/>
      <c r="MIZ104" s="27"/>
      <c r="MJA104" s="27"/>
      <c r="MJB104" s="27"/>
      <c r="MJC104" s="27"/>
      <c r="MJD104" s="27"/>
      <c r="MJE104" s="27"/>
      <c r="MJF104" s="27"/>
      <c r="MJG104" s="27"/>
      <c r="MJH104" s="27"/>
      <c r="MJI104" s="27"/>
      <c r="MJJ104" s="27"/>
      <c r="MJK104" s="27"/>
      <c r="MJL104" s="27"/>
      <c r="MJM104" s="27"/>
      <c r="MJN104" s="27"/>
      <c r="MJO104" s="27"/>
      <c r="MJP104" s="27"/>
      <c r="MJQ104" s="27"/>
      <c r="MJR104" s="27"/>
      <c r="MJS104" s="27"/>
      <c r="MJT104" s="27"/>
      <c r="MJU104" s="27"/>
      <c r="MJV104" s="27"/>
      <c r="MJW104" s="27"/>
      <c r="MJX104" s="27"/>
      <c r="MJY104" s="27"/>
      <c r="MJZ104" s="27"/>
      <c r="MKA104" s="27"/>
      <c r="MKB104" s="27"/>
      <c r="MKC104" s="27"/>
      <c r="MKD104" s="27"/>
      <c r="MKE104" s="27"/>
      <c r="MKF104" s="27"/>
      <c r="MKG104" s="27"/>
      <c r="MKH104" s="27"/>
      <c r="MKI104" s="27"/>
      <c r="MKJ104" s="27"/>
      <c r="MKK104" s="27"/>
      <c r="MKL104" s="27"/>
      <c r="MKM104" s="27"/>
      <c r="MKN104" s="27"/>
      <c r="MKO104" s="27"/>
      <c r="MKP104" s="27"/>
      <c r="MKQ104" s="27"/>
      <c r="MKR104" s="27"/>
      <c r="MKS104" s="27"/>
      <c r="MKT104" s="27"/>
      <c r="MKU104" s="27"/>
      <c r="MKV104" s="27"/>
      <c r="MKW104" s="27"/>
      <c r="MKX104" s="27"/>
      <c r="MKY104" s="27"/>
      <c r="MKZ104" s="27"/>
      <c r="MLA104" s="27"/>
      <c r="MLB104" s="27"/>
      <c r="MLC104" s="27"/>
      <c r="MLD104" s="27"/>
      <c r="MLE104" s="27"/>
      <c r="MLF104" s="27"/>
      <c r="MLG104" s="27"/>
      <c r="MLH104" s="27"/>
      <c r="MLI104" s="27"/>
      <c r="MLJ104" s="27"/>
      <c r="MLK104" s="27"/>
      <c r="MLL104" s="27"/>
      <c r="MLM104" s="27"/>
      <c r="MLN104" s="27"/>
      <c r="MLO104" s="27"/>
      <c r="MLP104" s="27"/>
      <c r="MLQ104" s="27"/>
      <c r="MLR104" s="27"/>
      <c r="MLS104" s="27"/>
      <c r="MLT104" s="27"/>
      <c r="MLU104" s="27"/>
      <c r="MLV104" s="27"/>
      <c r="MLW104" s="27"/>
      <c r="MLX104" s="27"/>
      <c r="MLY104" s="27"/>
      <c r="MLZ104" s="27"/>
      <c r="MMA104" s="27"/>
      <c r="MMB104" s="27"/>
      <c r="MMC104" s="27"/>
      <c r="MMD104" s="27"/>
      <c r="MME104" s="27"/>
      <c r="MMF104" s="27"/>
      <c r="MMG104" s="27"/>
      <c r="MMH104" s="27"/>
      <c r="MMI104" s="27"/>
      <c r="MMJ104" s="27"/>
      <c r="MMK104" s="27"/>
      <c r="MML104" s="27"/>
      <c r="MMM104" s="27"/>
      <c r="MMN104" s="27"/>
      <c r="MMO104" s="27"/>
      <c r="MMP104" s="27"/>
      <c r="MMQ104" s="27"/>
      <c r="MMR104" s="27"/>
      <c r="MMS104" s="27"/>
      <c r="MMT104" s="27"/>
      <c r="MMU104" s="27"/>
      <c r="MMV104" s="27"/>
      <c r="MMW104" s="27"/>
      <c r="MMX104" s="27"/>
      <c r="MMY104" s="27"/>
      <c r="MMZ104" s="27"/>
      <c r="MNA104" s="27"/>
      <c r="MNB104" s="27"/>
      <c r="MNC104" s="27"/>
      <c r="MND104" s="27"/>
      <c r="MNE104" s="27"/>
      <c r="MNF104" s="27"/>
      <c r="MNG104" s="27"/>
      <c r="MNH104" s="27"/>
      <c r="MNI104" s="27"/>
      <c r="MNJ104" s="27"/>
      <c r="MNK104" s="27"/>
      <c r="MNL104" s="27"/>
      <c r="MNM104" s="27"/>
      <c r="MNN104" s="27"/>
      <c r="MNO104" s="27"/>
      <c r="MNP104" s="27"/>
      <c r="MNQ104" s="27"/>
      <c r="MNR104" s="27"/>
      <c r="MNS104" s="27"/>
      <c r="MNT104" s="27"/>
      <c r="MNU104" s="27"/>
      <c r="MNV104" s="27"/>
      <c r="MNW104" s="27"/>
      <c r="MNX104" s="27"/>
      <c r="MNY104" s="27"/>
      <c r="MNZ104" s="27"/>
      <c r="MOA104" s="27"/>
      <c r="MOB104" s="27"/>
      <c r="MOC104" s="27"/>
      <c r="MOD104" s="27"/>
      <c r="MOE104" s="27"/>
      <c r="MOF104" s="27"/>
      <c r="MOG104" s="27"/>
      <c r="MOH104" s="27"/>
      <c r="MOI104" s="27"/>
      <c r="MOJ104" s="27"/>
      <c r="MOK104" s="27"/>
      <c r="MOL104" s="27"/>
      <c r="MOM104" s="27"/>
      <c r="MON104" s="27"/>
      <c r="MOO104" s="27"/>
      <c r="MOP104" s="27"/>
      <c r="MOQ104" s="27"/>
      <c r="MOR104" s="27"/>
      <c r="MOS104" s="27"/>
      <c r="MOT104" s="27"/>
      <c r="MOU104" s="27"/>
      <c r="MOV104" s="27"/>
      <c r="MOW104" s="27"/>
      <c r="MOX104" s="27"/>
      <c r="MOY104" s="27"/>
      <c r="MOZ104" s="27"/>
      <c r="MPA104" s="27"/>
      <c r="MPB104" s="27"/>
      <c r="MPC104" s="27"/>
      <c r="MPD104" s="27"/>
      <c r="MPE104" s="27"/>
      <c r="MPF104" s="27"/>
      <c r="MPG104" s="27"/>
      <c r="MPH104" s="27"/>
      <c r="MPI104" s="27"/>
      <c r="MPJ104" s="27"/>
      <c r="MPK104" s="27"/>
      <c r="MPL104" s="27"/>
      <c r="MPM104" s="27"/>
      <c r="MPN104" s="27"/>
      <c r="MPO104" s="27"/>
      <c r="MPP104" s="27"/>
      <c r="MPQ104" s="27"/>
      <c r="MPR104" s="27"/>
      <c r="MPS104" s="27"/>
      <c r="MPT104" s="27"/>
      <c r="MPU104" s="27"/>
      <c r="MPV104" s="27"/>
      <c r="MPW104" s="27"/>
      <c r="MPX104" s="27"/>
      <c r="MPY104" s="27"/>
      <c r="MPZ104" s="27"/>
      <c r="MQA104" s="27"/>
      <c r="MQB104" s="27"/>
      <c r="MQC104" s="27"/>
      <c r="MQD104" s="27"/>
      <c r="MQE104" s="27"/>
      <c r="MQF104" s="27"/>
      <c r="MQG104" s="27"/>
      <c r="MQH104" s="27"/>
      <c r="MQI104" s="27"/>
      <c r="MQJ104" s="27"/>
      <c r="MQK104" s="27"/>
      <c r="MQL104" s="27"/>
      <c r="MQM104" s="27"/>
      <c r="MQN104" s="27"/>
      <c r="MQO104" s="27"/>
      <c r="MQP104" s="27"/>
      <c r="MQQ104" s="27"/>
      <c r="MQR104" s="27"/>
      <c r="MQS104" s="27"/>
      <c r="MQT104" s="27"/>
      <c r="MQU104" s="27"/>
      <c r="MQV104" s="27"/>
      <c r="MQW104" s="27"/>
      <c r="MQX104" s="27"/>
      <c r="MQY104" s="27"/>
      <c r="MQZ104" s="27"/>
      <c r="MRA104" s="27"/>
      <c r="MRB104" s="27"/>
      <c r="MRC104" s="27"/>
      <c r="MRD104" s="27"/>
      <c r="MRE104" s="27"/>
      <c r="MRF104" s="27"/>
      <c r="MRG104" s="27"/>
      <c r="MRH104" s="27"/>
      <c r="MRI104" s="27"/>
      <c r="MRJ104" s="27"/>
      <c r="MRK104" s="27"/>
      <c r="MRL104" s="27"/>
      <c r="MRM104" s="27"/>
      <c r="MRN104" s="27"/>
      <c r="MRO104" s="27"/>
      <c r="MRP104" s="27"/>
      <c r="MRQ104" s="27"/>
      <c r="MRR104" s="27"/>
      <c r="MRS104" s="27"/>
      <c r="MRT104" s="27"/>
      <c r="MRU104" s="27"/>
      <c r="MRV104" s="27"/>
      <c r="MRW104" s="27"/>
      <c r="MRX104" s="27"/>
      <c r="MRY104" s="27"/>
      <c r="MRZ104" s="27"/>
      <c r="MSA104" s="27"/>
      <c r="MSB104" s="27"/>
      <c r="MSC104" s="27"/>
      <c r="MSD104" s="27"/>
      <c r="MSE104" s="27"/>
      <c r="MSF104" s="27"/>
      <c r="MSG104" s="27"/>
      <c r="MSH104" s="27"/>
      <c r="MSI104" s="27"/>
      <c r="MSJ104" s="27"/>
      <c r="MSK104" s="27"/>
      <c r="MSL104" s="27"/>
      <c r="MSM104" s="27"/>
      <c r="MSN104" s="27"/>
      <c r="MSO104" s="27"/>
      <c r="MSP104" s="27"/>
      <c r="MSQ104" s="27"/>
      <c r="MSR104" s="27"/>
      <c r="MSS104" s="27"/>
      <c r="MST104" s="27"/>
      <c r="MSU104" s="27"/>
      <c r="MSV104" s="27"/>
      <c r="MSW104" s="27"/>
      <c r="MSX104" s="27"/>
      <c r="MSY104" s="27"/>
      <c r="MSZ104" s="27"/>
      <c r="MTA104" s="27"/>
      <c r="MTB104" s="27"/>
      <c r="MTC104" s="27"/>
      <c r="MTD104" s="27"/>
      <c r="MTE104" s="27"/>
      <c r="MTF104" s="27"/>
      <c r="MTG104" s="27"/>
      <c r="MTH104" s="27"/>
      <c r="MTI104" s="27"/>
      <c r="MTJ104" s="27"/>
      <c r="MTK104" s="27"/>
      <c r="MTL104" s="27"/>
      <c r="MTM104" s="27"/>
      <c r="MTN104" s="27"/>
      <c r="MTO104" s="27"/>
      <c r="MTP104" s="27"/>
      <c r="MTQ104" s="27"/>
      <c r="MTR104" s="27"/>
      <c r="MTS104" s="27"/>
      <c r="MTT104" s="27"/>
      <c r="MTU104" s="27"/>
      <c r="MTV104" s="27"/>
      <c r="MTW104" s="27"/>
      <c r="MTX104" s="27"/>
      <c r="MTY104" s="27"/>
      <c r="MTZ104" s="27"/>
      <c r="MUA104" s="27"/>
      <c r="MUB104" s="27"/>
      <c r="MUC104" s="27"/>
      <c r="MUD104" s="27"/>
      <c r="MUE104" s="27"/>
      <c r="MUF104" s="27"/>
      <c r="MUG104" s="27"/>
      <c r="MUH104" s="27"/>
      <c r="MUI104" s="27"/>
      <c r="MUJ104" s="27"/>
      <c r="MUK104" s="27"/>
      <c r="MUL104" s="27"/>
      <c r="MUM104" s="27"/>
      <c r="MUN104" s="27"/>
      <c r="MUO104" s="27"/>
      <c r="MUP104" s="27"/>
      <c r="MUQ104" s="27"/>
      <c r="MUR104" s="27"/>
      <c r="MUS104" s="27"/>
      <c r="MUT104" s="27"/>
      <c r="MUU104" s="27"/>
      <c r="MUV104" s="27"/>
      <c r="MUW104" s="27"/>
      <c r="MUX104" s="27"/>
      <c r="MUY104" s="27"/>
      <c r="MUZ104" s="27"/>
      <c r="MVA104" s="27"/>
      <c r="MVB104" s="27"/>
      <c r="MVC104" s="27"/>
      <c r="MVD104" s="27"/>
      <c r="MVE104" s="27"/>
      <c r="MVF104" s="27"/>
      <c r="MVG104" s="27"/>
      <c r="MVH104" s="27"/>
      <c r="MVI104" s="27"/>
      <c r="MVJ104" s="27"/>
      <c r="MVK104" s="27"/>
      <c r="MVL104" s="27"/>
      <c r="MVM104" s="27"/>
      <c r="MVN104" s="27"/>
      <c r="MVO104" s="27"/>
      <c r="MVP104" s="27"/>
      <c r="MVQ104" s="27"/>
      <c r="MVR104" s="27"/>
      <c r="MVS104" s="27"/>
      <c r="MVT104" s="27"/>
      <c r="MVU104" s="27"/>
      <c r="MVV104" s="27"/>
      <c r="MVW104" s="27"/>
      <c r="MVX104" s="27"/>
      <c r="MVY104" s="27"/>
      <c r="MVZ104" s="27"/>
      <c r="MWA104" s="27"/>
      <c r="MWB104" s="27"/>
      <c r="MWC104" s="27"/>
      <c r="MWD104" s="27"/>
      <c r="MWE104" s="27"/>
      <c r="MWF104" s="27"/>
      <c r="MWG104" s="27"/>
      <c r="MWH104" s="27"/>
      <c r="MWI104" s="27"/>
      <c r="MWJ104" s="27"/>
      <c r="MWK104" s="27"/>
      <c r="MWL104" s="27"/>
      <c r="MWM104" s="27"/>
      <c r="MWN104" s="27"/>
      <c r="MWO104" s="27"/>
      <c r="MWP104" s="27"/>
      <c r="MWQ104" s="27"/>
      <c r="MWR104" s="27"/>
      <c r="MWS104" s="27"/>
      <c r="MWT104" s="27"/>
      <c r="MWU104" s="27"/>
      <c r="MWV104" s="27"/>
      <c r="MWW104" s="27"/>
      <c r="MWX104" s="27"/>
      <c r="MWY104" s="27"/>
      <c r="MWZ104" s="27"/>
      <c r="MXA104" s="27"/>
      <c r="MXB104" s="27"/>
      <c r="MXC104" s="27"/>
      <c r="MXD104" s="27"/>
      <c r="MXE104" s="27"/>
      <c r="MXF104" s="27"/>
      <c r="MXG104" s="27"/>
      <c r="MXH104" s="27"/>
      <c r="MXI104" s="27"/>
      <c r="MXJ104" s="27"/>
      <c r="MXK104" s="27"/>
      <c r="MXL104" s="27"/>
      <c r="MXM104" s="27"/>
      <c r="MXN104" s="27"/>
      <c r="MXO104" s="27"/>
      <c r="MXP104" s="27"/>
      <c r="MXQ104" s="27"/>
      <c r="MXR104" s="27"/>
      <c r="MXS104" s="27"/>
      <c r="MXT104" s="27"/>
      <c r="MXU104" s="27"/>
      <c r="MXV104" s="27"/>
      <c r="MXW104" s="27"/>
      <c r="MXX104" s="27"/>
      <c r="MXY104" s="27"/>
      <c r="MXZ104" s="27"/>
      <c r="MYA104" s="27"/>
      <c r="MYB104" s="27"/>
      <c r="MYC104" s="27"/>
      <c r="MYD104" s="27"/>
      <c r="MYE104" s="27"/>
      <c r="MYF104" s="27"/>
      <c r="MYG104" s="27"/>
      <c r="MYH104" s="27"/>
      <c r="MYI104" s="27"/>
      <c r="MYJ104" s="27"/>
      <c r="MYK104" s="27"/>
      <c r="MYL104" s="27"/>
      <c r="MYM104" s="27"/>
      <c r="MYN104" s="27"/>
      <c r="MYO104" s="27"/>
      <c r="MYP104" s="27"/>
      <c r="MYQ104" s="27"/>
      <c r="MYR104" s="27"/>
      <c r="MYS104" s="27"/>
      <c r="MYT104" s="27"/>
      <c r="MYU104" s="27"/>
      <c r="MYV104" s="27"/>
      <c r="MYW104" s="27"/>
      <c r="MYX104" s="27"/>
      <c r="MYY104" s="27"/>
      <c r="MYZ104" s="27"/>
      <c r="MZA104" s="27"/>
      <c r="MZB104" s="27"/>
      <c r="MZC104" s="27"/>
      <c r="MZD104" s="27"/>
      <c r="MZE104" s="27"/>
      <c r="MZF104" s="27"/>
      <c r="MZG104" s="27"/>
      <c r="MZH104" s="27"/>
      <c r="MZI104" s="27"/>
      <c r="MZJ104" s="27"/>
      <c r="MZK104" s="27"/>
      <c r="MZL104" s="27"/>
      <c r="MZM104" s="27"/>
      <c r="MZN104" s="27"/>
      <c r="MZO104" s="27"/>
      <c r="MZP104" s="27"/>
      <c r="MZQ104" s="27"/>
      <c r="MZR104" s="27"/>
      <c r="MZS104" s="27"/>
      <c r="MZT104" s="27"/>
      <c r="MZU104" s="27"/>
      <c r="MZV104" s="27"/>
      <c r="MZW104" s="27"/>
      <c r="MZX104" s="27"/>
      <c r="MZY104" s="27"/>
      <c r="MZZ104" s="27"/>
      <c r="NAA104" s="27"/>
      <c r="NAB104" s="27"/>
      <c r="NAC104" s="27"/>
      <c r="NAD104" s="27"/>
      <c r="NAE104" s="27"/>
      <c r="NAF104" s="27"/>
      <c r="NAG104" s="27"/>
      <c r="NAH104" s="27"/>
      <c r="NAI104" s="27"/>
      <c r="NAJ104" s="27"/>
      <c r="NAK104" s="27"/>
      <c r="NAL104" s="27"/>
      <c r="NAM104" s="27"/>
      <c r="NAN104" s="27"/>
      <c r="NAO104" s="27"/>
      <c r="NAP104" s="27"/>
      <c r="NAQ104" s="27"/>
      <c r="NAR104" s="27"/>
      <c r="NAS104" s="27"/>
      <c r="NAT104" s="27"/>
      <c r="NAU104" s="27"/>
      <c r="NAV104" s="27"/>
      <c r="NAW104" s="27"/>
      <c r="NAX104" s="27"/>
      <c r="NAY104" s="27"/>
      <c r="NAZ104" s="27"/>
      <c r="NBA104" s="27"/>
      <c r="NBB104" s="27"/>
      <c r="NBC104" s="27"/>
      <c r="NBD104" s="27"/>
      <c r="NBE104" s="27"/>
      <c r="NBF104" s="27"/>
      <c r="NBG104" s="27"/>
      <c r="NBH104" s="27"/>
      <c r="NBI104" s="27"/>
      <c r="NBJ104" s="27"/>
      <c r="NBK104" s="27"/>
      <c r="NBL104" s="27"/>
      <c r="NBM104" s="27"/>
      <c r="NBN104" s="27"/>
      <c r="NBO104" s="27"/>
      <c r="NBP104" s="27"/>
      <c r="NBQ104" s="27"/>
      <c r="NBR104" s="27"/>
      <c r="NBS104" s="27"/>
      <c r="NBT104" s="27"/>
      <c r="NBU104" s="27"/>
      <c r="NBV104" s="27"/>
      <c r="NBW104" s="27"/>
      <c r="NBX104" s="27"/>
      <c r="NBY104" s="27"/>
      <c r="NBZ104" s="27"/>
      <c r="NCA104" s="27"/>
      <c r="NCB104" s="27"/>
      <c r="NCC104" s="27"/>
      <c r="NCD104" s="27"/>
      <c r="NCE104" s="27"/>
      <c r="NCF104" s="27"/>
      <c r="NCG104" s="27"/>
      <c r="NCH104" s="27"/>
      <c r="NCI104" s="27"/>
      <c r="NCJ104" s="27"/>
      <c r="NCK104" s="27"/>
      <c r="NCL104" s="27"/>
      <c r="NCM104" s="27"/>
      <c r="NCN104" s="27"/>
      <c r="NCO104" s="27"/>
      <c r="NCP104" s="27"/>
      <c r="NCQ104" s="27"/>
      <c r="NCR104" s="27"/>
      <c r="NCS104" s="27"/>
      <c r="NCT104" s="27"/>
      <c r="NCU104" s="27"/>
      <c r="NCV104" s="27"/>
      <c r="NCW104" s="27"/>
      <c r="NCX104" s="27"/>
      <c r="NCY104" s="27"/>
      <c r="NCZ104" s="27"/>
      <c r="NDA104" s="27"/>
      <c r="NDB104" s="27"/>
      <c r="NDC104" s="27"/>
      <c r="NDD104" s="27"/>
      <c r="NDE104" s="27"/>
      <c r="NDF104" s="27"/>
      <c r="NDG104" s="27"/>
      <c r="NDH104" s="27"/>
      <c r="NDI104" s="27"/>
      <c r="NDJ104" s="27"/>
      <c r="NDK104" s="27"/>
      <c r="NDL104" s="27"/>
      <c r="NDM104" s="27"/>
      <c r="NDN104" s="27"/>
      <c r="NDO104" s="27"/>
      <c r="NDP104" s="27"/>
      <c r="NDQ104" s="27"/>
      <c r="NDR104" s="27"/>
      <c r="NDS104" s="27"/>
      <c r="NDT104" s="27"/>
      <c r="NDU104" s="27"/>
      <c r="NDV104" s="27"/>
      <c r="NDW104" s="27"/>
      <c r="NDX104" s="27"/>
      <c r="NDY104" s="27"/>
      <c r="NDZ104" s="27"/>
      <c r="NEA104" s="27"/>
      <c r="NEB104" s="27"/>
      <c r="NEC104" s="27"/>
      <c r="NED104" s="27"/>
      <c r="NEE104" s="27"/>
      <c r="NEF104" s="27"/>
      <c r="NEG104" s="27"/>
      <c r="NEH104" s="27"/>
      <c r="NEI104" s="27"/>
      <c r="NEJ104" s="27"/>
      <c r="NEK104" s="27"/>
      <c r="NEL104" s="27"/>
      <c r="NEM104" s="27"/>
      <c r="NEN104" s="27"/>
      <c r="NEO104" s="27"/>
      <c r="NEP104" s="27"/>
      <c r="NEQ104" s="27"/>
      <c r="NER104" s="27"/>
      <c r="NES104" s="27"/>
      <c r="NET104" s="27"/>
      <c r="NEU104" s="27"/>
      <c r="NEV104" s="27"/>
      <c r="NEW104" s="27"/>
      <c r="NEX104" s="27"/>
      <c r="NEY104" s="27"/>
      <c r="NEZ104" s="27"/>
      <c r="NFA104" s="27"/>
      <c r="NFB104" s="27"/>
      <c r="NFC104" s="27"/>
      <c r="NFD104" s="27"/>
      <c r="NFE104" s="27"/>
      <c r="NFF104" s="27"/>
      <c r="NFG104" s="27"/>
      <c r="NFH104" s="27"/>
      <c r="NFI104" s="27"/>
      <c r="NFJ104" s="27"/>
      <c r="NFK104" s="27"/>
      <c r="NFL104" s="27"/>
      <c r="NFM104" s="27"/>
      <c r="NFN104" s="27"/>
      <c r="NFO104" s="27"/>
      <c r="NFP104" s="27"/>
      <c r="NFQ104" s="27"/>
      <c r="NFR104" s="27"/>
      <c r="NFS104" s="27"/>
      <c r="NFT104" s="27"/>
      <c r="NFU104" s="27"/>
      <c r="NFV104" s="27"/>
      <c r="NFW104" s="27"/>
      <c r="NFX104" s="27"/>
      <c r="NFY104" s="27"/>
      <c r="NFZ104" s="27"/>
      <c r="NGA104" s="27"/>
      <c r="NGB104" s="27"/>
      <c r="NGC104" s="27"/>
      <c r="NGD104" s="27"/>
      <c r="NGE104" s="27"/>
      <c r="NGF104" s="27"/>
      <c r="NGG104" s="27"/>
      <c r="NGH104" s="27"/>
      <c r="NGI104" s="27"/>
      <c r="NGJ104" s="27"/>
      <c r="NGK104" s="27"/>
      <c r="NGL104" s="27"/>
      <c r="NGM104" s="27"/>
      <c r="NGN104" s="27"/>
      <c r="NGO104" s="27"/>
      <c r="NGP104" s="27"/>
      <c r="NGQ104" s="27"/>
      <c r="NGR104" s="27"/>
      <c r="NGS104" s="27"/>
      <c r="NGT104" s="27"/>
      <c r="NGU104" s="27"/>
      <c r="NGV104" s="27"/>
      <c r="NGW104" s="27"/>
      <c r="NGX104" s="27"/>
      <c r="NGY104" s="27"/>
      <c r="NGZ104" s="27"/>
      <c r="NHA104" s="27"/>
      <c r="NHB104" s="27"/>
      <c r="NHC104" s="27"/>
      <c r="NHD104" s="27"/>
      <c r="NHE104" s="27"/>
      <c r="NHF104" s="27"/>
      <c r="NHG104" s="27"/>
      <c r="NHH104" s="27"/>
      <c r="NHI104" s="27"/>
      <c r="NHJ104" s="27"/>
      <c r="NHK104" s="27"/>
      <c r="NHL104" s="27"/>
      <c r="NHM104" s="27"/>
      <c r="NHN104" s="27"/>
      <c r="NHO104" s="27"/>
      <c r="NHP104" s="27"/>
      <c r="NHQ104" s="27"/>
      <c r="NHR104" s="27"/>
      <c r="NHS104" s="27"/>
      <c r="NHT104" s="27"/>
      <c r="NHU104" s="27"/>
      <c r="NHV104" s="27"/>
      <c r="NHW104" s="27"/>
      <c r="NHX104" s="27"/>
      <c r="NHY104" s="27"/>
      <c r="NHZ104" s="27"/>
      <c r="NIA104" s="27"/>
      <c r="NIB104" s="27"/>
      <c r="NIC104" s="27"/>
      <c r="NID104" s="27"/>
      <c r="NIE104" s="27"/>
      <c r="NIF104" s="27"/>
      <c r="NIG104" s="27"/>
      <c r="NIH104" s="27"/>
      <c r="NII104" s="27"/>
      <c r="NIJ104" s="27"/>
      <c r="NIK104" s="27"/>
      <c r="NIL104" s="27"/>
      <c r="NIM104" s="27"/>
      <c r="NIN104" s="27"/>
      <c r="NIO104" s="27"/>
      <c r="NIP104" s="27"/>
      <c r="NIQ104" s="27"/>
      <c r="NIR104" s="27"/>
      <c r="NIS104" s="27"/>
      <c r="NIT104" s="27"/>
      <c r="NIU104" s="27"/>
      <c r="NIV104" s="27"/>
      <c r="NIW104" s="27"/>
      <c r="NIX104" s="27"/>
      <c r="NIY104" s="27"/>
      <c r="NIZ104" s="27"/>
      <c r="NJA104" s="27"/>
      <c r="NJB104" s="27"/>
      <c r="NJC104" s="27"/>
      <c r="NJD104" s="27"/>
      <c r="NJE104" s="27"/>
      <c r="NJF104" s="27"/>
      <c r="NJG104" s="27"/>
      <c r="NJH104" s="27"/>
      <c r="NJI104" s="27"/>
      <c r="NJJ104" s="27"/>
      <c r="NJK104" s="27"/>
      <c r="NJL104" s="27"/>
      <c r="NJM104" s="27"/>
      <c r="NJN104" s="27"/>
      <c r="NJO104" s="27"/>
      <c r="NJP104" s="27"/>
      <c r="NJQ104" s="27"/>
      <c r="NJR104" s="27"/>
      <c r="NJS104" s="27"/>
      <c r="NJT104" s="27"/>
      <c r="NJU104" s="27"/>
      <c r="NJV104" s="27"/>
      <c r="NJW104" s="27"/>
      <c r="NJX104" s="27"/>
      <c r="NJY104" s="27"/>
      <c r="NJZ104" s="27"/>
      <c r="NKA104" s="27"/>
      <c r="NKB104" s="27"/>
      <c r="NKC104" s="27"/>
      <c r="NKD104" s="27"/>
      <c r="NKE104" s="27"/>
      <c r="NKF104" s="27"/>
      <c r="NKG104" s="27"/>
      <c r="NKH104" s="27"/>
      <c r="NKI104" s="27"/>
      <c r="NKJ104" s="27"/>
      <c r="NKK104" s="27"/>
      <c r="NKL104" s="27"/>
      <c r="NKM104" s="27"/>
      <c r="NKN104" s="27"/>
      <c r="NKO104" s="27"/>
      <c r="NKP104" s="27"/>
      <c r="NKQ104" s="27"/>
      <c r="NKR104" s="27"/>
      <c r="NKS104" s="27"/>
      <c r="NKT104" s="27"/>
      <c r="NKU104" s="27"/>
      <c r="NKV104" s="27"/>
      <c r="NKW104" s="27"/>
      <c r="NKX104" s="27"/>
      <c r="NKY104" s="27"/>
      <c r="NKZ104" s="27"/>
      <c r="NLA104" s="27"/>
      <c r="NLB104" s="27"/>
      <c r="NLC104" s="27"/>
      <c r="NLD104" s="27"/>
      <c r="NLE104" s="27"/>
      <c r="NLF104" s="27"/>
      <c r="NLG104" s="27"/>
      <c r="NLH104" s="27"/>
      <c r="NLI104" s="27"/>
      <c r="NLJ104" s="27"/>
      <c r="NLK104" s="27"/>
      <c r="NLL104" s="27"/>
      <c r="NLM104" s="27"/>
      <c r="NLN104" s="27"/>
      <c r="NLO104" s="27"/>
      <c r="NLP104" s="27"/>
      <c r="NLQ104" s="27"/>
      <c r="NLR104" s="27"/>
      <c r="NLS104" s="27"/>
      <c r="NLT104" s="27"/>
      <c r="NLU104" s="27"/>
      <c r="NLV104" s="27"/>
      <c r="NLW104" s="27"/>
      <c r="NLX104" s="27"/>
      <c r="NLY104" s="27"/>
      <c r="NLZ104" s="27"/>
      <c r="NMA104" s="27"/>
      <c r="NMB104" s="27"/>
      <c r="NMC104" s="27"/>
      <c r="NMD104" s="27"/>
      <c r="NME104" s="27"/>
      <c r="NMF104" s="27"/>
      <c r="NMG104" s="27"/>
      <c r="NMH104" s="27"/>
      <c r="NMI104" s="27"/>
      <c r="NMJ104" s="27"/>
      <c r="NMK104" s="27"/>
      <c r="NML104" s="27"/>
      <c r="NMM104" s="27"/>
      <c r="NMN104" s="27"/>
      <c r="NMO104" s="27"/>
      <c r="NMP104" s="27"/>
      <c r="NMQ104" s="27"/>
      <c r="NMR104" s="27"/>
      <c r="NMS104" s="27"/>
      <c r="NMT104" s="27"/>
      <c r="NMU104" s="27"/>
      <c r="NMV104" s="27"/>
      <c r="NMW104" s="27"/>
      <c r="NMX104" s="27"/>
      <c r="NMY104" s="27"/>
      <c r="NMZ104" s="27"/>
      <c r="NNA104" s="27"/>
      <c r="NNB104" s="27"/>
      <c r="NNC104" s="27"/>
      <c r="NND104" s="27"/>
      <c r="NNE104" s="27"/>
      <c r="NNF104" s="27"/>
      <c r="NNG104" s="27"/>
      <c r="NNH104" s="27"/>
      <c r="NNI104" s="27"/>
      <c r="NNJ104" s="27"/>
      <c r="NNK104" s="27"/>
      <c r="NNL104" s="27"/>
      <c r="NNM104" s="27"/>
      <c r="NNN104" s="27"/>
      <c r="NNO104" s="27"/>
      <c r="NNP104" s="27"/>
      <c r="NNQ104" s="27"/>
      <c r="NNR104" s="27"/>
      <c r="NNS104" s="27"/>
      <c r="NNT104" s="27"/>
      <c r="NNU104" s="27"/>
      <c r="NNV104" s="27"/>
      <c r="NNW104" s="27"/>
      <c r="NNX104" s="27"/>
      <c r="NNY104" s="27"/>
      <c r="NNZ104" s="27"/>
      <c r="NOA104" s="27"/>
      <c r="NOB104" s="27"/>
      <c r="NOC104" s="27"/>
      <c r="NOD104" s="27"/>
      <c r="NOE104" s="27"/>
      <c r="NOF104" s="27"/>
      <c r="NOG104" s="27"/>
      <c r="NOH104" s="27"/>
      <c r="NOI104" s="27"/>
      <c r="NOJ104" s="27"/>
      <c r="NOK104" s="27"/>
      <c r="NOL104" s="27"/>
      <c r="NOM104" s="27"/>
      <c r="NON104" s="27"/>
      <c r="NOO104" s="27"/>
      <c r="NOP104" s="27"/>
      <c r="NOQ104" s="27"/>
      <c r="NOR104" s="27"/>
      <c r="NOS104" s="27"/>
      <c r="NOT104" s="27"/>
      <c r="NOU104" s="27"/>
      <c r="NOV104" s="27"/>
      <c r="NOW104" s="27"/>
      <c r="NOX104" s="27"/>
      <c r="NOY104" s="27"/>
      <c r="NOZ104" s="27"/>
      <c r="NPA104" s="27"/>
      <c r="NPB104" s="27"/>
      <c r="NPC104" s="27"/>
      <c r="NPD104" s="27"/>
      <c r="NPE104" s="27"/>
      <c r="NPF104" s="27"/>
      <c r="NPG104" s="27"/>
      <c r="NPH104" s="27"/>
      <c r="NPI104" s="27"/>
      <c r="NPJ104" s="27"/>
      <c r="NPK104" s="27"/>
      <c r="NPL104" s="27"/>
      <c r="NPM104" s="27"/>
      <c r="NPN104" s="27"/>
      <c r="NPO104" s="27"/>
      <c r="NPP104" s="27"/>
      <c r="NPQ104" s="27"/>
      <c r="NPR104" s="27"/>
      <c r="NPS104" s="27"/>
      <c r="NPT104" s="27"/>
      <c r="NPU104" s="27"/>
      <c r="NPV104" s="27"/>
      <c r="NPW104" s="27"/>
      <c r="NPX104" s="27"/>
      <c r="NPY104" s="27"/>
      <c r="NPZ104" s="27"/>
      <c r="NQA104" s="27"/>
      <c r="NQB104" s="27"/>
      <c r="NQC104" s="27"/>
      <c r="NQD104" s="27"/>
      <c r="NQE104" s="27"/>
      <c r="NQF104" s="27"/>
      <c r="NQG104" s="27"/>
      <c r="NQH104" s="27"/>
      <c r="NQI104" s="27"/>
      <c r="NQJ104" s="27"/>
      <c r="NQK104" s="27"/>
      <c r="NQL104" s="27"/>
      <c r="NQM104" s="27"/>
      <c r="NQN104" s="27"/>
      <c r="NQO104" s="27"/>
      <c r="NQP104" s="27"/>
      <c r="NQQ104" s="27"/>
      <c r="NQR104" s="27"/>
      <c r="NQS104" s="27"/>
      <c r="NQT104" s="27"/>
      <c r="NQU104" s="27"/>
      <c r="NQV104" s="27"/>
      <c r="NQW104" s="27"/>
      <c r="NQX104" s="27"/>
      <c r="NQY104" s="27"/>
      <c r="NQZ104" s="27"/>
      <c r="NRA104" s="27"/>
      <c r="NRB104" s="27"/>
      <c r="NRC104" s="27"/>
      <c r="NRD104" s="27"/>
      <c r="NRE104" s="27"/>
      <c r="NRF104" s="27"/>
      <c r="NRG104" s="27"/>
      <c r="NRH104" s="27"/>
      <c r="NRI104" s="27"/>
      <c r="NRJ104" s="27"/>
      <c r="NRK104" s="27"/>
      <c r="NRL104" s="27"/>
      <c r="NRM104" s="27"/>
      <c r="NRN104" s="27"/>
      <c r="NRO104" s="27"/>
      <c r="NRP104" s="27"/>
      <c r="NRQ104" s="27"/>
      <c r="NRR104" s="27"/>
      <c r="NRS104" s="27"/>
      <c r="NRT104" s="27"/>
      <c r="NRU104" s="27"/>
      <c r="NRV104" s="27"/>
      <c r="NRW104" s="27"/>
      <c r="NRX104" s="27"/>
      <c r="NRY104" s="27"/>
      <c r="NRZ104" s="27"/>
      <c r="NSA104" s="27"/>
      <c r="NSB104" s="27"/>
      <c r="NSC104" s="27"/>
      <c r="NSD104" s="27"/>
      <c r="NSE104" s="27"/>
      <c r="NSF104" s="27"/>
      <c r="NSG104" s="27"/>
      <c r="NSH104" s="27"/>
      <c r="NSI104" s="27"/>
      <c r="NSJ104" s="27"/>
      <c r="NSK104" s="27"/>
      <c r="NSL104" s="27"/>
      <c r="NSM104" s="27"/>
      <c r="NSN104" s="27"/>
      <c r="NSO104" s="27"/>
      <c r="NSP104" s="27"/>
      <c r="NSQ104" s="27"/>
      <c r="NSR104" s="27"/>
      <c r="NSS104" s="27"/>
      <c r="NST104" s="27"/>
      <c r="NSU104" s="27"/>
      <c r="NSV104" s="27"/>
      <c r="NSW104" s="27"/>
      <c r="NSX104" s="27"/>
      <c r="NSY104" s="27"/>
      <c r="NSZ104" s="27"/>
      <c r="NTA104" s="27"/>
      <c r="NTB104" s="27"/>
      <c r="NTC104" s="27"/>
      <c r="NTD104" s="27"/>
      <c r="NTE104" s="27"/>
      <c r="NTF104" s="27"/>
      <c r="NTG104" s="27"/>
      <c r="NTH104" s="27"/>
      <c r="NTI104" s="27"/>
      <c r="NTJ104" s="27"/>
      <c r="NTK104" s="27"/>
      <c r="NTL104" s="27"/>
      <c r="NTM104" s="27"/>
      <c r="NTN104" s="27"/>
      <c r="NTO104" s="27"/>
      <c r="NTP104" s="27"/>
      <c r="NTQ104" s="27"/>
      <c r="NTR104" s="27"/>
      <c r="NTS104" s="27"/>
      <c r="NTT104" s="27"/>
      <c r="NTU104" s="27"/>
      <c r="NTV104" s="27"/>
      <c r="NTW104" s="27"/>
      <c r="NTX104" s="27"/>
      <c r="NTY104" s="27"/>
      <c r="NTZ104" s="27"/>
      <c r="NUA104" s="27"/>
      <c r="NUB104" s="27"/>
      <c r="NUC104" s="27"/>
      <c r="NUD104" s="27"/>
      <c r="NUE104" s="27"/>
      <c r="NUF104" s="27"/>
      <c r="NUG104" s="27"/>
      <c r="NUH104" s="27"/>
      <c r="NUI104" s="27"/>
      <c r="NUJ104" s="27"/>
      <c r="NUK104" s="27"/>
      <c r="NUL104" s="27"/>
      <c r="NUM104" s="27"/>
      <c r="NUN104" s="27"/>
      <c r="NUO104" s="27"/>
      <c r="NUP104" s="27"/>
      <c r="NUQ104" s="27"/>
      <c r="NUR104" s="27"/>
      <c r="NUS104" s="27"/>
      <c r="NUT104" s="27"/>
      <c r="NUU104" s="27"/>
      <c r="NUV104" s="27"/>
      <c r="NUW104" s="27"/>
      <c r="NUX104" s="27"/>
      <c r="NUY104" s="27"/>
      <c r="NUZ104" s="27"/>
      <c r="NVA104" s="27"/>
      <c r="NVB104" s="27"/>
      <c r="NVC104" s="27"/>
      <c r="NVD104" s="27"/>
      <c r="NVE104" s="27"/>
      <c r="NVF104" s="27"/>
      <c r="NVG104" s="27"/>
      <c r="NVH104" s="27"/>
      <c r="NVI104" s="27"/>
      <c r="NVJ104" s="27"/>
      <c r="NVK104" s="27"/>
      <c r="NVL104" s="27"/>
      <c r="NVM104" s="27"/>
      <c r="NVN104" s="27"/>
      <c r="NVO104" s="27"/>
      <c r="NVP104" s="27"/>
      <c r="NVQ104" s="27"/>
      <c r="NVR104" s="27"/>
      <c r="NVS104" s="27"/>
      <c r="NVT104" s="27"/>
      <c r="NVU104" s="27"/>
      <c r="NVV104" s="27"/>
      <c r="NVW104" s="27"/>
      <c r="NVX104" s="27"/>
      <c r="NVY104" s="27"/>
      <c r="NVZ104" s="27"/>
      <c r="NWA104" s="27"/>
      <c r="NWB104" s="27"/>
      <c r="NWC104" s="27"/>
      <c r="NWD104" s="27"/>
      <c r="NWE104" s="27"/>
      <c r="NWF104" s="27"/>
      <c r="NWG104" s="27"/>
      <c r="NWH104" s="27"/>
      <c r="NWI104" s="27"/>
      <c r="NWJ104" s="27"/>
      <c r="NWK104" s="27"/>
      <c r="NWL104" s="27"/>
      <c r="NWM104" s="27"/>
      <c r="NWN104" s="27"/>
      <c r="NWO104" s="27"/>
      <c r="NWP104" s="27"/>
      <c r="NWQ104" s="27"/>
      <c r="NWR104" s="27"/>
      <c r="NWS104" s="27"/>
      <c r="NWT104" s="27"/>
      <c r="NWU104" s="27"/>
      <c r="NWV104" s="27"/>
      <c r="NWW104" s="27"/>
      <c r="NWX104" s="27"/>
      <c r="NWY104" s="27"/>
      <c r="NWZ104" s="27"/>
      <c r="NXA104" s="27"/>
      <c r="NXB104" s="27"/>
      <c r="NXC104" s="27"/>
      <c r="NXD104" s="27"/>
      <c r="NXE104" s="27"/>
      <c r="NXF104" s="27"/>
      <c r="NXG104" s="27"/>
      <c r="NXH104" s="27"/>
      <c r="NXI104" s="27"/>
      <c r="NXJ104" s="27"/>
      <c r="NXK104" s="27"/>
      <c r="NXL104" s="27"/>
      <c r="NXM104" s="27"/>
      <c r="NXN104" s="27"/>
      <c r="NXO104" s="27"/>
      <c r="NXP104" s="27"/>
      <c r="NXQ104" s="27"/>
      <c r="NXR104" s="27"/>
      <c r="NXS104" s="27"/>
      <c r="NXT104" s="27"/>
      <c r="NXU104" s="27"/>
      <c r="NXV104" s="27"/>
      <c r="NXW104" s="27"/>
      <c r="NXX104" s="27"/>
      <c r="NXY104" s="27"/>
      <c r="NXZ104" s="27"/>
      <c r="NYA104" s="27"/>
      <c r="NYB104" s="27"/>
      <c r="NYC104" s="27"/>
      <c r="NYD104" s="27"/>
      <c r="NYE104" s="27"/>
      <c r="NYF104" s="27"/>
      <c r="NYG104" s="27"/>
      <c r="NYH104" s="27"/>
      <c r="NYI104" s="27"/>
      <c r="NYJ104" s="27"/>
      <c r="NYK104" s="27"/>
      <c r="NYL104" s="27"/>
      <c r="NYM104" s="27"/>
      <c r="NYN104" s="27"/>
      <c r="NYO104" s="27"/>
      <c r="NYP104" s="27"/>
      <c r="NYQ104" s="27"/>
      <c r="NYR104" s="27"/>
      <c r="NYS104" s="27"/>
      <c r="NYT104" s="27"/>
      <c r="NYU104" s="27"/>
      <c r="NYV104" s="27"/>
      <c r="NYW104" s="27"/>
      <c r="NYX104" s="27"/>
      <c r="NYY104" s="27"/>
      <c r="NYZ104" s="27"/>
      <c r="NZA104" s="27"/>
      <c r="NZB104" s="27"/>
      <c r="NZC104" s="27"/>
      <c r="NZD104" s="27"/>
      <c r="NZE104" s="27"/>
      <c r="NZF104" s="27"/>
      <c r="NZG104" s="27"/>
      <c r="NZH104" s="27"/>
      <c r="NZI104" s="27"/>
      <c r="NZJ104" s="27"/>
      <c r="NZK104" s="27"/>
      <c r="NZL104" s="27"/>
      <c r="NZM104" s="27"/>
      <c r="NZN104" s="27"/>
      <c r="NZO104" s="27"/>
      <c r="NZP104" s="27"/>
      <c r="NZQ104" s="27"/>
      <c r="NZR104" s="27"/>
      <c r="NZS104" s="27"/>
      <c r="NZT104" s="27"/>
      <c r="NZU104" s="27"/>
      <c r="NZV104" s="27"/>
      <c r="NZW104" s="27"/>
      <c r="NZX104" s="27"/>
      <c r="NZY104" s="27"/>
      <c r="NZZ104" s="27"/>
      <c r="OAA104" s="27"/>
      <c r="OAB104" s="27"/>
      <c r="OAC104" s="27"/>
      <c r="OAD104" s="27"/>
      <c r="OAE104" s="27"/>
      <c r="OAF104" s="27"/>
      <c r="OAG104" s="27"/>
      <c r="OAH104" s="27"/>
      <c r="OAI104" s="27"/>
      <c r="OAJ104" s="27"/>
      <c r="OAK104" s="27"/>
      <c r="OAL104" s="27"/>
      <c r="OAM104" s="27"/>
      <c r="OAN104" s="27"/>
      <c r="OAO104" s="27"/>
      <c r="OAP104" s="27"/>
      <c r="OAQ104" s="27"/>
      <c r="OAR104" s="27"/>
      <c r="OAS104" s="27"/>
      <c r="OAT104" s="27"/>
      <c r="OAU104" s="27"/>
      <c r="OAV104" s="27"/>
      <c r="OAW104" s="27"/>
      <c r="OAX104" s="27"/>
      <c r="OAY104" s="27"/>
      <c r="OAZ104" s="27"/>
      <c r="OBA104" s="27"/>
      <c r="OBB104" s="27"/>
      <c r="OBC104" s="27"/>
      <c r="OBD104" s="27"/>
      <c r="OBE104" s="27"/>
      <c r="OBF104" s="27"/>
      <c r="OBG104" s="27"/>
      <c r="OBH104" s="27"/>
      <c r="OBI104" s="27"/>
      <c r="OBJ104" s="27"/>
      <c r="OBK104" s="27"/>
      <c r="OBL104" s="27"/>
      <c r="OBM104" s="27"/>
      <c r="OBN104" s="27"/>
      <c r="OBO104" s="27"/>
      <c r="OBP104" s="27"/>
      <c r="OBQ104" s="27"/>
      <c r="OBR104" s="27"/>
      <c r="OBS104" s="27"/>
      <c r="OBT104" s="27"/>
      <c r="OBU104" s="27"/>
      <c r="OBV104" s="27"/>
      <c r="OBW104" s="27"/>
      <c r="OBX104" s="27"/>
      <c r="OBY104" s="27"/>
      <c r="OBZ104" s="27"/>
      <c r="OCA104" s="27"/>
      <c r="OCB104" s="27"/>
      <c r="OCC104" s="27"/>
      <c r="OCD104" s="27"/>
      <c r="OCE104" s="27"/>
      <c r="OCF104" s="27"/>
      <c r="OCG104" s="27"/>
      <c r="OCH104" s="27"/>
      <c r="OCI104" s="27"/>
      <c r="OCJ104" s="27"/>
      <c r="OCK104" s="27"/>
      <c r="OCL104" s="27"/>
      <c r="OCM104" s="27"/>
      <c r="OCN104" s="27"/>
      <c r="OCO104" s="27"/>
      <c r="OCP104" s="27"/>
      <c r="OCQ104" s="27"/>
      <c r="OCR104" s="27"/>
      <c r="OCS104" s="27"/>
      <c r="OCT104" s="27"/>
      <c r="OCU104" s="27"/>
      <c r="OCV104" s="27"/>
      <c r="OCW104" s="27"/>
      <c r="OCX104" s="27"/>
      <c r="OCY104" s="27"/>
      <c r="OCZ104" s="27"/>
      <c r="ODA104" s="27"/>
      <c r="ODB104" s="27"/>
      <c r="ODC104" s="27"/>
      <c r="ODD104" s="27"/>
      <c r="ODE104" s="27"/>
      <c r="ODF104" s="27"/>
      <c r="ODG104" s="27"/>
      <c r="ODH104" s="27"/>
      <c r="ODI104" s="27"/>
      <c r="ODJ104" s="27"/>
      <c r="ODK104" s="27"/>
      <c r="ODL104" s="27"/>
      <c r="ODM104" s="27"/>
      <c r="ODN104" s="27"/>
      <c r="ODO104" s="27"/>
      <c r="ODP104" s="27"/>
      <c r="ODQ104" s="27"/>
      <c r="ODR104" s="27"/>
      <c r="ODS104" s="27"/>
      <c r="ODT104" s="27"/>
      <c r="ODU104" s="27"/>
      <c r="ODV104" s="27"/>
      <c r="ODW104" s="27"/>
      <c r="ODX104" s="27"/>
      <c r="ODY104" s="27"/>
      <c r="ODZ104" s="27"/>
      <c r="OEA104" s="27"/>
      <c r="OEB104" s="27"/>
      <c r="OEC104" s="27"/>
      <c r="OED104" s="27"/>
      <c r="OEE104" s="27"/>
      <c r="OEF104" s="27"/>
      <c r="OEG104" s="27"/>
      <c r="OEH104" s="27"/>
      <c r="OEI104" s="27"/>
      <c r="OEJ104" s="27"/>
      <c r="OEK104" s="27"/>
      <c r="OEL104" s="27"/>
      <c r="OEM104" s="27"/>
      <c r="OEN104" s="27"/>
      <c r="OEO104" s="27"/>
      <c r="OEP104" s="27"/>
      <c r="OEQ104" s="27"/>
      <c r="OER104" s="27"/>
      <c r="OES104" s="27"/>
      <c r="OET104" s="27"/>
      <c r="OEU104" s="27"/>
      <c r="OEV104" s="27"/>
      <c r="OEW104" s="27"/>
      <c r="OEX104" s="27"/>
      <c r="OEY104" s="27"/>
      <c r="OEZ104" s="27"/>
      <c r="OFA104" s="27"/>
      <c r="OFB104" s="27"/>
      <c r="OFC104" s="27"/>
      <c r="OFD104" s="27"/>
      <c r="OFE104" s="27"/>
      <c r="OFF104" s="27"/>
      <c r="OFG104" s="27"/>
      <c r="OFH104" s="27"/>
      <c r="OFI104" s="27"/>
      <c r="OFJ104" s="27"/>
      <c r="OFK104" s="27"/>
      <c r="OFL104" s="27"/>
      <c r="OFM104" s="27"/>
      <c r="OFN104" s="27"/>
      <c r="OFO104" s="27"/>
      <c r="OFP104" s="27"/>
      <c r="OFQ104" s="27"/>
      <c r="OFR104" s="27"/>
      <c r="OFS104" s="27"/>
      <c r="OFT104" s="27"/>
      <c r="OFU104" s="27"/>
      <c r="OFV104" s="27"/>
      <c r="OFW104" s="27"/>
      <c r="OFX104" s="27"/>
      <c r="OFY104" s="27"/>
      <c r="OFZ104" s="27"/>
      <c r="OGA104" s="27"/>
      <c r="OGB104" s="27"/>
      <c r="OGC104" s="27"/>
      <c r="OGD104" s="27"/>
      <c r="OGE104" s="27"/>
      <c r="OGF104" s="27"/>
      <c r="OGG104" s="27"/>
      <c r="OGH104" s="27"/>
      <c r="OGI104" s="27"/>
      <c r="OGJ104" s="27"/>
      <c r="OGK104" s="27"/>
      <c r="OGL104" s="27"/>
      <c r="OGM104" s="27"/>
      <c r="OGN104" s="27"/>
      <c r="OGO104" s="27"/>
      <c r="OGP104" s="27"/>
      <c r="OGQ104" s="27"/>
      <c r="OGR104" s="27"/>
      <c r="OGS104" s="27"/>
      <c r="OGT104" s="27"/>
      <c r="OGU104" s="27"/>
      <c r="OGV104" s="27"/>
      <c r="OGW104" s="27"/>
      <c r="OGX104" s="27"/>
      <c r="OGY104" s="27"/>
      <c r="OGZ104" s="27"/>
      <c r="OHA104" s="27"/>
      <c r="OHB104" s="27"/>
      <c r="OHC104" s="27"/>
      <c r="OHD104" s="27"/>
      <c r="OHE104" s="27"/>
      <c r="OHF104" s="27"/>
      <c r="OHG104" s="27"/>
      <c r="OHH104" s="27"/>
      <c r="OHI104" s="27"/>
      <c r="OHJ104" s="27"/>
      <c r="OHK104" s="27"/>
      <c r="OHL104" s="27"/>
      <c r="OHM104" s="27"/>
      <c r="OHN104" s="27"/>
      <c r="OHO104" s="27"/>
      <c r="OHP104" s="27"/>
      <c r="OHQ104" s="27"/>
      <c r="OHR104" s="27"/>
      <c r="OHS104" s="27"/>
      <c r="OHT104" s="27"/>
      <c r="OHU104" s="27"/>
      <c r="OHV104" s="27"/>
      <c r="OHW104" s="27"/>
      <c r="OHX104" s="27"/>
      <c r="OHY104" s="27"/>
      <c r="OHZ104" s="27"/>
      <c r="OIA104" s="27"/>
      <c r="OIB104" s="27"/>
      <c r="OIC104" s="27"/>
      <c r="OID104" s="27"/>
      <c r="OIE104" s="27"/>
      <c r="OIF104" s="27"/>
      <c r="OIG104" s="27"/>
      <c r="OIH104" s="27"/>
      <c r="OII104" s="27"/>
      <c r="OIJ104" s="27"/>
      <c r="OIK104" s="27"/>
      <c r="OIL104" s="27"/>
      <c r="OIM104" s="27"/>
      <c r="OIN104" s="27"/>
      <c r="OIO104" s="27"/>
      <c r="OIP104" s="27"/>
      <c r="OIQ104" s="27"/>
      <c r="OIR104" s="27"/>
      <c r="OIS104" s="27"/>
      <c r="OIT104" s="27"/>
      <c r="OIU104" s="27"/>
      <c r="OIV104" s="27"/>
      <c r="OIW104" s="27"/>
      <c r="OIX104" s="27"/>
      <c r="OIY104" s="27"/>
      <c r="OIZ104" s="27"/>
      <c r="OJA104" s="27"/>
      <c r="OJB104" s="27"/>
      <c r="OJC104" s="27"/>
      <c r="OJD104" s="27"/>
      <c r="OJE104" s="27"/>
      <c r="OJF104" s="27"/>
      <c r="OJG104" s="27"/>
      <c r="OJH104" s="27"/>
      <c r="OJI104" s="27"/>
      <c r="OJJ104" s="27"/>
      <c r="OJK104" s="27"/>
      <c r="OJL104" s="27"/>
      <c r="OJM104" s="27"/>
      <c r="OJN104" s="27"/>
      <c r="OJO104" s="27"/>
      <c r="OJP104" s="27"/>
      <c r="OJQ104" s="27"/>
      <c r="OJR104" s="27"/>
      <c r="OJS104" s="27"/>
      <c r="OJT104" s="27"/>
      <c r="OJU104" s="27"/>
      <c r="OJV104" s="27"/>
      <c r="OJW104" s="27"/>
      <c r="OJX104" s="27"/>
      <c r="OJY104" s="27"/>
      <c r="OJZ104" s="27"/>
      <c r="OKA104" s="27"/>
      <c r="OKB104" s="27"/>
      <c r="OKC104" s="27"/>
      <c r="OKD104" s="27"/>
      <c r="OKE104" s="27"/>
      <c r="OKF104" s="27"/>
      <c r="OKG104" s="27"/>
      <c r="OKH104" s="27"/>
      <c r="OKI104" s="27"/>
      <c r="OKJ104" s="27"/>
      <c r="OKK104" s="27"/>
      <c r="OKL104" s="27"/>
      <c r="OKM104" s="27"/>
      <c r="OKN104" s="27"/>
      <c r="OKO104" s="27"/>
      <c r="OKP104" s="27"/>
      <c r="OKQ104" s="27"/>
      <c r="OKR104" s="27"/>
      <c r="OKS104" s="27"/>
      <c r="OKT104" s="27"/>
      <c r="OKU104" s="27"/>
      <c r="OKV104" s="27"/>
      <c r="OKW104" s="27"/>
      <c r="OKX104" s="27"/>
      <c r="OKY104" s="27"/>
      <c r="OKZ104" s="27"/>
      <c r="OLA104" s="27"/>
      <c r="OLB104" s="27"/>
      <c r="OLC104" s="27"/>
      <c r="OLD104" s="27"/>
      <c r="OLE104" s="27"/>
      <c r="OLF104" s="27"/>
      <c r="OLG104" s="27"/>
      <c r="OLH104" s="27"/>
      <c r="OLI104" s="27"/>
      <c r="OLJ104" s="27"/>
      <c r="OLK104" s="27"/>
      <c r="OLL104" s="27"/>
      <c r="OLM104" s="27"/>
      <c r="OLN104" s="27"/>
      <c r="OLO104" s="27"/>
      <c r="OLP104" s="27"/>
      <c r="OLQ104" s="27"/>
      <c r="OLR104" s="27"/>
      <c r="OLS104" s="27"/>
      <c r="OLT104" s="27"/>
      <c r="OLU104" s="27"/>
      <c r="OLV104" s="27"/>
      <c r="OLW104" s="27"/>
      <c r="OLX104" s="27"/>
      <c r="OLY104" s="27"/>
      <c r="OLZ104" s="27"/>
      <c r="OMA104" s="27"/>
      <c r="OMB104" s="27"/>
      <c r="OMC104" s="27"/>
      <c r="OMD104" s="27"/>
      <c r="OME104" s="27"/>
      <c r="OMF104" s="27"/>
      <c r="OMG104" s="27"/>
      <c r="OMH104" s="27"/>
      <c r="OMI104" s="27"/>
      <c r="OMJ104" s="27"/>
      <c r="OMK104" s="27"/>
      <c r="OML104" s="27"/>
      <c r="OMM104" s="27"/>
      <c r="OMN104" s="27"/>
      <c r="OMO104" s="27"/>
      <c r="OMP104" s="27"/>
      <c r="OMQ104" s="27"/>
      <c r="OMR104" s="27"/>
      <c r="OMS104" s="27"/>
      <c r="OMT104" s="27"/>
      <c r="OMU104" s="27"/>
      <c r="OMV104" s="27"/>
      <c r="OMW104" s="27"/>
      <c r="OMX104" s="27"/>
      <c r="OMY104" s="27"/>
      <c r="OMZ104" s="27"/>
      <c r="ONA104" s="27"/>
      <c r="ONB104" s="27"/>
      <c r="ONC104" s="27"/>
      <c r="OND104" s="27"/>
      <c r="ONE104" s="27"/>
      <c r="ONF104" s="27"/>
      <c r="ONG104" s="27"/>
      <c r="ONH104" s="27"/>
      <c r="ONI104" s="27"/>
      <c r="ONJ104" s="27"/>
      <c r="ONK104" s="27"/>
      <c r="ONL104" s="27"/>
      <c r="ONM104" s="27"/>
      <c r="ONN104" s="27"/>
      <c r="ONO104" s="27"/>
      <c r="ONP104" s="27"/>
      <c r="ONQ104" s="27"/>
      <c r="ONR104" s="27"/>
      <c r="ONS104" s="27"/>
      <c r="ONT104" s="27"/>
      <c r="ONU104" s="27"/>
      <c r="ONV104" s="27"/>
      <c r="ONW104" s="27"/>
      <c r="ONX104" s="27"/>
      <c r="ONY104" s="27"/>
      <c r="ONZ104" s="27"/>
      <c r="OOA104" s="27"/>
      <c r="OOB104" s="27"/>
      <c r="OOC104" s="27"/>
      <c r="OOD104" s="27"/>
      <c r="OOE104" s="27"/>
      <c r="OOF104" s="27"/>
      <c r="OOG104" s="27"/>
      <c r="OOH104" s="27"/>
      <c r="OOI104" s="27"/>
      <c r="OOJ104" s="27"/>
      <c r="OOK104" s="27"/>
      <c r="OOL104" s="27"/>
      <c r="OOM104" s="27"/>
      <c r="OON104" s="27"/>
      <c r="OOO104" s="27"/>
      <c r="OOP104" s="27"/>
      <c r="OOQ104" s="27"/>
      <c r="OOR104" s="27"/>
      <c r="OOS104" s="27"/>
      <c r="OOT104" s="27"/>
      <c r="OOU104" s="27"/>
      <c r="OOV104" s="27"/>
      <c r="OOW104" s="27"/>
      <c r="OOX104" s="27"/>
      <c r="OOY104" s="27"/>
      <c r="OOZ104" s="27"/>
      <c r="OPA104" s="27"/>
      <c r="OPB104" s="27"/>
      <c r="OPC104" s="27"/>
      <c r="OPD104" s="27"/>
      <c r="OPE104" s="27"/>
      <c r="OPF104" s="27"/>
      <c r="OPG104" s="27"/>
      <c r="OPH104" s="27"/>
      <c r="OPI104" s="27"/>
      <c r="OPJ104" s="27"/>
      <c r="OPK104" s="27"/>
      <c r="OPL104" s="27"/>
      <c r="OPM104" s="27"/>
      <c r="OPN104" s="27"/>
      <c r="OPO104" s="27"/>
      <c r="OPP104" s="27"/>
      <c r="OPQ104" s="27"/>
      <c r="OPR104" s="27"/>
      <c r="OPS104" s="27"/>
      <c r="OPT104" s="27"/>
      <c r="OPU104" s="27"/>
      <c r="OPV104" s="27"/>
      <c r="OPW104" s="27"/>
      <c r="OPX104" s="27"/>
      <c r="OPY104" s="27"/>
      <c r="OPZ104" s="27"/>
      <c r="OQA104" s="27"/>
      <c r="OQB104" s="27"/>
      <c r="OQC104" s="27"/>
      <c r="OQD104" s="27"/>
      <c r="OQE104" s="27"/>
      <c r="OQF104" s="27"/>
      <c r="OQG104" s="27"/>
      <c r="OQH104" s="27"/>
      <c r="OQI104" s="27"/>
      <c r="OQJ104" s="27"/>
      <c r="OQK104" s="27"/>
      <c r="OQL104" s="27"/>
      <c r="OQM104" s="27"/>
      <c r="OQN104" s="27"/>
      <c r="OQO104" s="27"/>
      <c r="OQP104" s="27"/>
      <c r="OQQ104" s="27"/>
      <c r="OQR104" s="27"/>
      <c r="OQS104" s="27"/>
      <c r="OQT104" s="27"/>
      <c r="OQU104" s="27"/>
      <c r="OQV104" s="27"/>
      <c r="OQW104" s="27"/>
      <c r="OQX104" s="27"/>
      <c r="OQY104" s="27"/>
      <c r="OQZ104" s="27"/>
      <c r="ORA104" s="27"/>
      <c r="ORB104" s="27"/>
      <c r="ORC104" s="27"/>
      <c r="ORD104" s="27"/>
      <c r="ORE104" s="27"/>
      <c r="ORF104" s="27"/>
      <c r="ORG104" s="27"/>
      <c r="ORH104" s="27"/>
      <c r="ORI104" s="27"/>
      <c r="ORJ104" s="27"/>
      <c r="ORK104" s="27"/>
      <c r="ORL104" s="27"/>
      <c r="ORM104" s="27"/>
      <c r="ORN104" s="27"/>
      <c r="ORO104" s="27"/>
      <c r="ORP104" s="27"/>
      <c r="ORQ104" s="27"/>
      <c r="ORR104" s="27"/>
      <c r="ORS104" s="27"/>
      <c r="ORT104" s="27"/>
      <c r="ORU104" s="27"/>
      <c r="ORV104" s="27"/>
      <c r="ORW104" s="27"/>
      <c r="ORX104" s="27"/>
      <c r="ORY104" s="27"/>
      <c r="ORZ104" s="27"/>
      <c r="OSA104" s="27"/>
      <c r="OSB104" s="27"/>
      <c r="OSC104" s="27"/>
      <c r="OSD104" s="27"/>
      <c r="OSE104" s="27"/>
      <c r="OSF104" s="27"/>
      <c r="OSG104" s="27"/>
      <c r="OSH104" s="27"/>
      <c r="OSI104" s="27"/>
      <c r="OSJ104" s="27"/>
      <c r="OSK104" s="27"/>
      <c r="OSL104" s="27"/>
      <c r="OSM104" s="27"/>
      <c r="OSN104" s="27"/>
      <c r="OSO104" s="27"/>
      <c r="OSP104" s="27"/>
      <c r="OSQ104" s="27"/>
      <c r="OSR104" s="27"/>
      <c r="OSS104" s="27"/>
      <c r="OST104" s="27"/>
      <c r="OSU104" s="27"/>
      <c r="OSV104" s="27"/>
      <c r="OSW104" s="27"/>
      <c r="OSX104" s="27"/>
      <c r="OSY104" s="27"/>
      <c r="OSZ104" s="27"/>
      <c r="OTA104" s="27"/>
      <c r="OTB104" s="27"/>
      <c r="OTC104" s="27"/>
      <c r="OTD104" s="27"/>
      <c r="OTE104" s="27"/>
      <c r="OTF104" s="27"/>
      <c r="OTG104" s="27"/>
      <c r="OTH104" s="27"/>
      <c r="OTI104" s="27"/>
      <c r="OTJ104" s="27"/>
      <c r="OTK104" s="27"/>
      <c r="OTL104" s="27"/>
      <c r="OTM104" s="27"/>
      <c r="OTN104" s="27"/>
      <c r="OTO104" s="27"/>
      <c r="OTP104" s="27"/>
      <c r="OTQ104" s="27"/>
      <c r="OTR104" s="27"/>
      <c r="OTS104" s="27"/>
      <c r="OTT104" s="27"/>
      <c r="OTU104" s="27"/>
      <c r="OTV104" s="27"/>
      <c r="OTW104" s="27"/>
      <c r="OTX104" s="27"/>
      <c r="OTY104" s="27"/>
      <c r="OTZ104" s="27"/>
      <c r="OUA104" s="27"/>
      <c r="OUB104" s="27"/>
      <c r="OUC104" s="27"/>
      <c r="OUD104" s="27"/>
      <c r="OUE104" s="27"/>
      <c r="OUF104" s="27"/>
      <c r="OUG104" s="27"/>
      <c r="OUH104" s="27"/>
      <c r="OUI104" s="27"/>
      <c r="OUJ104" s="27"/>
      <c r="OUK104" s="27"/>
      <c r="OUL104" s="27"/>
      <c r="OUM104" s="27"/>
      <c r="OUN104" s="27"/>
      <c r="OUO104" s="27"/>
      <c r="OUP104" s="27"/>
      <c r="OUQ104" s="27"/>
      <c r="OUR104" s="27"/>
      <c r="OUS104" s="27"/>
      <c r="OUT104" s="27"/>
      <c r="OUU104" s="27"/>
      <c r="OUV104" s="27"/>
      <c r="OUW104" s="27"/>
      <c r="OUX104" s="27"/>
      <c r="OUY104" s="27"/>
      <c r="OUZ104" s="27"/>
      <c r="OVA104" s="27"/>
      <c r="OVB104" s="27"/>
      <c r="OVC104" s="27"/>
      <c r="OVD104" s="27"/>
      <c r="OVE104" s="27"/>
      <c r="OVF104" s="27"/>
      <c r="OVG104" s="27"/>
      <c r="OVH104" s="27"/>
      <c r="OVI104" s="27"/>
      <c r="OVJ104" s="27"/>
      <c r="OVK104" s="27"/>
      <c r="OVL104" s="27"/>
      <c r="OVM104" s="27"/>
      <c r="OVN104" s="27"/>
      <c r="OVO104" s="27"/>
      <c r="OVP104" s="27"/>
      <c r="OVQ104" s="27"/>
      <c r="OVR104" s="27"/>
      <c r="OVS104" s="27"/>
      <c r="OVT104" s="27"/>
      <c r="OVU104" s="27"/>
      <c r="OVV104" s="27"/>
      <c r="OVW104" s="27"/>
      <c r="OVX104" s="27"/>
      <c r="OVY104" s="27"/>
      <c r="OVZ104" s="27"/>
      <c r="OWA104" s="27"/>
      <c r="OWB104" s="27"/>
      <c r="OWC104" s="27"/>
      <c r="OWD104" s="27"/>
      <c r="OWE104" s="27"/>
      <c r="OWF104" s="27"/>
      <c r="OWG104" s="27"/>
      <c r="OWH104" s="27"/>
      <c r="OWI104" s="27"/>
      <c r="OWJ104" s="27"/>
      <c r="OWK104" s="27"/>
      <c r="OWL104" s="27"/>
      <c r="OWM104" s="27"/>
      <c r="OWN104" s="27"/>
      <c r="OWO104" s="27"/>
      <c r="OWP104" s="27"/>
      <c r="OWQ104" s="27"/>
      <c r="OWR104" s="27"/>
      <c r="OWS104" s="27"/>
      <c r="OWT104" s="27"/>
      <c r="OWU104" s="27"/>
      <c r="OWV104" s="27"/>
      <c r="OWW104" s="27"/>
      <c r="OWX104" s="27"/>
      <c r="OWY104" s="27"/>
      <c r="OWZ104" s="27"/>
      <c r="OXA104" s="27"/>
      <c r="OXB104" s="27"/>
      <c r="OXC104" s="27"/>
      <c r="OXD104" s="27"/>
      <c r="OXE104" s="27"/>
      <c r="OXF104" s="27"/>
      <c r="OXG104" s="27"/>
      <c r="OXH104" s="27"/>
      <c r="OXI104" s="27"/>
      <c r="OXJ104" s="27"/>
      <c r="OXK104" s="27"/>
      <c r="OXL104" s="27"/>
      <c r="OXM104" s="27"/>
      <c r="OXN104" s="27"/>
      <c r="OXO104" s="27"/>
      <c r="OXP104" s="27"/>
      <c r="OXQ104" s="27"/>
      <c r="OXR104" s="27"/>
      <c r="OXS104" s="27"/>
      <c r="OXT104" s="27"/>
      <c r="OXU104" s="27"/>
      <c r="OXV104" s="27"/>
      <c r="OXW104" s="27"/>
      <c r="OXX104" s="27"/>
      <c r="OXY104" s="27"/>
      <c r="OXZ104" s="27"/>
      <c r="OYA104" s="27"/>
      <c r="OYB104" s="27"/>
      <c r="OYC104" s="27"/>
      <c r="OYD104" s="27"/>
      <c r="OYE104" s="27"/>
      <c r="OYF104" s="27"/>
      <c r="OYG104" s="27"/>
      <c r="OYH104" s="27"/>
      <c r="OYI104" s="27"/>
      <c r="OYJ104" s="27"/>
      <c r="OYK104" s="27"/>
      <c r="OYL104" s="27"/>
      <c r="OYM104" s="27"/>
      <c r="OYN104" s="27"/>
      <c r="OYO104" s="27"/>
      <c r="OYP104" s="27"/>
      <c r="OYQ104" s="27"/>
      <c r="OYR104" s="27"/>
      <c r="OYS104" s="27"/>
      <c r="OYT104" s="27"/>
      <c r="OYU104" s="27"/>
      <c r="OYV104" s="27"/>
      <c r="OYW104" s="27"/>
      <c r="OYX104" s="27"/>
      <c r="OYY104" s="27"/>
      <c r="OYZ104" s="27"/>
      <c r="OZA104" s="27"/>
      <c r="OZB104" s="27"/>
      <c r="OZC104" s="27"/>
      <c r="OZD104" s="27"/>
      <c r="OZE104" s="27"/>
      <c r="OZF104" s="27"/>
      <c r="OZG104" s="27"/>
      <c r="OZH104" s="27"/>
      <c r="OZI104" s="27"/>
      <c r="OZJ104" s="27"/>
      <c r="OZK104" s="27"/>
      <c r="OZL104" s="27"/>
      <c r="OZM104" s="27"/>
      <c r="OZN104" s="27"/>
      <c r="OZO104" s="27"/>
      <c r="OZP104" s="27"/>
      <c r="OZQ104" s="27"/>
      <c r="OZR104" s="27"/>
      <c r="OZS104" s="27"/>
      <c r="OZT104" s="27"/>
      <c r="OZU104" s="27"/>
      <c r="OZV104" s="27"/>
      <c r="OZW104" s="27"/>
      <c r="OZX104" s="27"/>
      <c r="OZY104" s="27"/>
      <c r="OZZ104" s="27"/>
      <c r="PAA104" s="27"/>
      <c r="PAB104" s="27"/>
      <c r="PAC104" s="27"/>
      <c r="PAD104" s="27"/>
      <c r="PAE104" s="27"/>
      <c r="PAF104" s="27"/>
      <c r="PAG104" s="27"/>
      <c r="PAH104" s="27"/>
      <c r="PAI104" s="27"/>
      <c r="PAJ104" s="27"/>
      <c r="PAK104" s="27"/>
      <c r="PAL104" s="27"/>
      <c r="PAM104" s="27"/>
      <c r="PAN104" s="27"/>
      <c r="PAO104" s="27"/>
      <c r="PAP104" s="27"/>
      <c r="PAQ104" s="27"/>
      <c r="PAR104" s="27"/>
      <c r="PAS104" s="27"/>
      <c r="PAT104" s="27"/>
      <c r="PAU104" s="27"/>
      <c r="PAV104" s="27"/>
      <c r="PAW104" s="27"/>
      <c r="PAX104" s="27"/>
      <c r="PAY104" s="27"/>
      <c r="PAZ104" s="27"/>
      <c r="PBA104" s="27"/>
      <c r="PBB104" s="27"/>
      <c r="PBC104" s="27"/>
      <c r="PBD104" s="27"/>
      <c r="PBE104" s="27"/>
      <c r="PBF104" s="27"/>
      <c r="PBG104" s="27"/>
      <c r="PBH104" s="27"/>
      <c r="PBI104" s="27"/>
      <c r="PBJ104" s="27"/>
      <c r="PBK104" s="27"/>
      <c r="PBL104" s="27"/>
      <c r="PBM104" s="27"/>
      <c r="PBN104" s="27"/>
      <c r="PBO104" s="27"/>
      <c r="PBP104" s="27"/>
      <c r="PBQ104" s="27"/>
      <c r="PBR104" s="27"/>
      <c r="PBS104" s="27"/>
      <c r="PBT104" s="27"/>
      <c r="PBU104" s="27"/>
      <c r="PBV104" s="27"/>
      <c r="PBW104" s="27"/>
      <c r="PBX104" s="27"/>
      <c r="PBY104" s="27"/>
      <c r="PBZ104" s="27"/>
      <c r="PCA104" s="27"/>
      <c r="PCB104" s="27"/>
      <c r="PCC104" s="27"/>
      <c r="PCD104" s="27"/>
      <c r="PCE104" s="27"/>
      <c r="PCF104" s="27"/>
      <c r="PCG104" s="27"/>
      <c r="PCH104" s="27"/>
      <c r="PCI104" s="27"/>
      <c r="PCJ104" s="27"/>
      <c r="PCK104" s="27"/>
      <c r="PCL104" s="27"/>
      <c r="PCM104" s="27"/>
      <c r="PCN104" s="27"/>
      <c r="PCO104" s="27"/>
      <c r="PCP104" s="27"/>
      <c r="PCQ104" s="27"/>
      <c r="PCR104" s="27"/>
      <c r="PCS104" s="27"/>
      <c r="PCT104" s="27"/>
      <c r="PCU104" s="27"/>
      <c r="PCV104" s="27"/>
      <c r="PCW104" s="27"/>
      <c r="PCX104" s="27"/>
      <c r="PCY104" s="27"/>
      <c r="PCZ104" s="27"/>
      <c r="PDA104" s="27"/>
      <c r="PDB104" s="27"/>
      <c r="PDC104" s="27"/>
      <c r="PDD104" s="27"/>
      <c r="PDE104" s="27"/>
      <c r="PDF104" s="27"/>
      <c r="PDG104" s="27"/>
      <c r="PDH104" s="27"/>
      <c r="PDI104" s="27"/>
      <c r="PDJ104" s="27"/>
      <c r="PDK104" s="27"/>
      <c r="PDL104" s="27"/>
      <c r="PDM104" s="27"/>
      <c r="PDN104" s="27"/>
      <c r="PDO104" s="27"/>
      <c r="PDP104" s="27"/>
      <c r="PDQ104" s="27"/>
      <c r="PDR104" s="27"/>
      <c r="PDS104" s="27"/>
      <c r="PDT104" s="27"/>
      <c r="PDU104" s="27"/>
      <c r="PDV104" s="27"/>
      <c r="PDW104" s="27"/>
      <c r="PDX104" s="27"/>
      <c r="PDY104" s="27"/>
      <c r="PDZ104" s="27"/>
      <c r="PEA104" s="27"/>
      <c r="PEB104" s="27"/>
      <c r="PEC104" s="27"/>
      <c r="PED104" s="27"/>
      <c r="PEE104" s="27"/>
      <c r="PEF104" s="27"/>
      <c r="PEG104" s="27"/>
      <c r="PEH104" s="27"/>
      <c r="PEI104" s="27"/>
      <c r="PEJ104" s="27"/>
      <c r="PEK104" s="27"/>
      <c r="PEL104" s="27"/>
      <c r="PEM104" s="27"/>
      <c r="PEN104" s="27"/>
      <c r="PEO104" s="27"/>
      <c r="PEP104" s="27"/>
      <c r="PEQ104" s="27"/>
      <c r="PER104" s="27"/>
      <c r="PES104" s="27"/>
      <c r="PET104" s="27"/>
      <c r="PEU104" s="27"/>
      <c r="PEV104" s="27"/>
      <c r="PEW104" s="27"/>
      <c r="PEX104" s="27"/>
      <c r="PEY104" s="27"/>
      <c r="PEZ104" s="27"/>
      <c r="PFA104" s="27"/>
      <c r="PFB104" s="27"/>
      <c r="PFC104" s="27"/>
      <c r="PFD104" s="27"/>
      <c r="PFE104" s="27"/>
      <c r="PFF104" s="27"/>
      <c r="PFG104" s="27"/>
      <c r="PFH104" s="27"/>
      <c r="PFI104" s="27"/>
      <c r="PFJ104" s="27"/>
      <c r="PFK104" s="27"/>
      <c r="PFL104" s="27"/>
      <c r="PFM104" s="27"/>
      <c r="PFN104" s="27"/>
      <c r="PFO104" s="27"/>
      <c r="PFP104" s="27"/>
      <c r="PFQ104" s="27"/>
      <c r="PFR104" s="27"/>
      <c r="PFS104" s="27"/>
      <c r="PFT104" s="27"/>
      <c r="PFU104" s="27"/>
      <c r="PFV104" s="27"/>
      <c r="PFW104" s="27"/>
      <c r="PFX104" s="27"/>
      <c r="PFY104" s="27"/>
      <c r="PFZ104" s="27"/>
      <c r="PGA104" s="27"/>
      <c r="PGB104" s="27"/>
      <c r="PGC104" s="27"/>
      <c r="PGD104" s="27"/>
      <c r="PGE104" s="27"/>
      <c r="PGF104" s="27"/>
      <c r="PGG104" s="27"/>
      <c r="PGH104" s="27"/>
      <c r="PGI104" s="27"/>
      <c r="PGJ104" s="27"/>
      <c r="PGK104" s="27"/>
      <c r="PGL104" s="27"/>
      <c r="PGM104" s="27"/>
      <c r="PGN104" s="27"/>
      <c r="PGO104" s="27"/>
      <c r="PGP104" s="27"/>
      <c r="PGQ104" s="27"/>
      <c r="PGR104" s="27"/>
      <c r="PGS104" s="27"/>
      <c r="PGT104" s="27"/>
      <c r="PGU104" s="27"/>
      <c r="PGV104" s="27"/>
      <c r="PGW104" s="27"/>
      <c r="PGX104" s="27"/>
      <c r="PGY104" s="27"/>
      <c r="PGZ104" s="27"/>
      <c r="PHA104" s="27"/>
      <c r="PHB104" s="27"/>
      <c r="PHC104" s="27"/>
      <c r="PHD104" s="27"/>
      <c r="PHE104" s="27"/>
      <c r="PHF104" s="27"/>
      <c r="PHG104" s="27"/>
      <c r="PHH104" s="27"/>
      <c r="PHI104" s="27"/>
      <c r="PHJ104" s="27"/>
      <c r="PHK104" s="27"/>
      <c r="PHL104" s="27"/>
      <c r="PHM104" s="27"/>
      <c r="PHN104" s="27"/>
      <c r="PHO104" s="27"/>
      <c r="PHP104" s="27"/>
      <c r="PHQ104" s="27"/>
      <c r="PHR104" s="27"/>
      <c r="PHS104" s="27"/>
      <c r="PHT104" s="27"/>
      <c r="PHU104" s="27"/>
      <c r="PHV104" s="27"/>
      <c r="PHW104" s="27"/>
      <c r="PHX104" s="27"/>
      <c r="PHY104" s="27"/>
      <c r="PHZ104" s="27"/>
      <c r="PIA104" s="27"/>
      <c r="PIB104" s="27"/>
      <c r="PIC104" s="27"/>
      <c r="PID104" s="27"/>
      <c r="PIE104" s="27"/>
      <c r="PIF104" s="27"/>
      <c r="PIG104" s="27"/>
      <c r="PIH104" s="27"/>
      <c r="PII104" s="27"/>
      <c r="PIJ104" s="27"/>
      <c r="PIK104" s="27"/>
      <c r="PIL104" s="27"/>
      <c r="PIM104" s="27"/>
      <c r="PIN104" s="27"/>
      <c r="PIO104" s="27"/>
      <c r="PIP104" s="27"/>
      <c r="PIQ104" s="27"/>
      <c r="PIR104" s="27"/>
      <c r="PIS104" s="27"/>
      <c r="PIT104" s="27"/>
      <c r="PIU104" s="27"/>
      <c r="PIV104" s="27"/>
      <c r="PIW104" s="27"/>
      <c r="PIX104" s="27"/>
      <c r="PIY104" s="27"/>
      <c r="PIZ104" s="27"/>
      <c r="PJA104" s="27"/>
      <c r="PJB104" s="27"/>
      <c r="PJC104" s="27"/>
      <c r="PJD104" s="27"/>
      <c r="PJE104" s="27"/>
      <c r="PJF104" s="27"/>
      <c r="PJG104" s="27"/>
      <c r="PJH104" s="27"/>
      <c r="PJI104" s="27"/>
      <c r="PJJ104" s="27"/>
      <c r="PJK104" s="27"/>
      <c r="PJL104" s="27"/>
      <c r="PJM104" s="27"/>
      <c r="PJN104" s="27"/>
      <c r="PJO104" s="27"/>
      <c r="PJP104" s="27"/>
      <c r="PJQ104" s="27"/>
      <c r="PJR104" s="27"/>
      <c r="PJS104" s="27"/>
      <c r="PJT104" s="27"/>
      <c r="PJU104" s="27"/>
      <c r="PJV104" s="27"/>
      <c r="PJW104" s="27"/>
      <c r="PJX104" s="27"/>
      <c r="PJY104" s="27"/>
      <c r="PJZ104" s="27"/>
      <c r="PKA104" s="27"/>
      <c r="PKB104" s="27"/>
      <c r="PKC104" s="27"/>
      <c r="PKD104" s="27"/>
      <c r="PKE104" s="27"/>
      <c r="PKF104" s="27"/>
      <c r="PKG104" s="27"/>
      <c r="PKH104" s="27"/>
      <c r="PKI104" s="27"/>
      <c r="PKJ104" s="27"/>
      <c r="PKK104" s="27"/>
      <c r="PKL104" s="27"/>
      <c r="PKM104" s="27"/>
      <c r="PKN104" s="27"/>
      <c r="PKO104" s="27"/>
      <c r="PKP104" s="27"/>
      <c r="PKQ104" s="27"/>
      <c r="PKR104" s="27"/>
      <c r="PKS104" s="27"/>
      <c r="PKT104" s="27"/>
      <c r="PKU104" s="27"/>
      <c r="PKV104" s="27"/>
      <c r="PKW104" s="27"/>
      <c r="PKX104" s="27"/>
      <c r="PKY104" s="27"/>
      <c r="PKZ104" s="27"/>
      <c r="PLA104" s="27"/>
      <c r="PLB104" s="27"/>
      <c r="PLC104" s="27"/>
      <c r="PLD104" s="27"/>
      <c r="PLE104" s="27"/>
      <c r="PLF104" s="27"/>
      <c r="PLG104" s="27"/>
      <c r="PLH104" s="27"/>
      <c r="PLI104" s="27"/>
      <c r="PLJ104" s="27"/>
      <c r="PLK104" s="27"/>
      <c r="PLL104" s="27"/>
      <c r="PLM104" s="27"/>
      <c r="PLN104" s="27"/>
      <c r="PLO104" s="27"/>
      <c r="PLP104" s="27"/>
      <c r="PLQ104" s="27"/>
      <c r="PLR104" s="27"/>
      <c r="PLS104" s="27"/>
      <c r="PLT104" s="27"/>
      <c r="PLU104" s="27"/>
      <c r="PLV104" s="27"/>
      <c r="PLW104" s="27"/>
      <c r="PLX104" s="27"/>
      <c r="PLY104" s="27"/>
      <c r="PLZ104" s="27"/>
      <c r="PMA104" s="27"/>
      <c r="PMB104" s="27"/>
      <c r="PMC104" s="27"/>
      <c r="PMD104" s="27"/>
      <c r="PME104" s="27"/>
      <c r="PMF104" s="27"/>
      <c r="PMG104" s="27"/>
      <c r="PMH104" s="27"/>
      <c r="PMI104" s="27"/>
      <c r="PMJ104" s="27"/>
      <c r="PMK104" s="27"/>
      <c r="PML104" s="27"/>
      <c r="PMM104" s="27"/>
      <c r="PMN104" s="27"/>
      <c r="PMO104" s="27"/>
      <c r="PMP104" s="27"/>
      <c r="PMQ104" s="27"/>
      <c r="PMR104" s="27"/>
      <c r="PMS104" s="27"/>
      <c r="PMT104" s="27"/>
      <c r="PMU104" s="27"/>
      <c r="PMV104" s="27"/>
      <c r="PMW104" s="27"/>
      <c r="PMX104" s="27"/>
      <c r="PMY104" s="27"/>
      <c r="PMZ104" s="27"/>
      <c r="PNA104" s="27"/>
      <c r="PNB104" s="27"/>
      <c r="PNC104" s="27"/>
      <c r="PND104" s="27"/>
      <c r="PNE104" s="27"/>
      <c r="PNF104" s="27"/>
      <c r="PNG104" s="27"/>
      <c r="PNH104" s="27"/>
      <c r="PNI104" s="27"/>
      <c r="PNJ104" s="27"/>
      <c r="PNK104" s="27"/>
      <c r="PNL104" s="27"/>
      <c r="PNM104" s="27"/>
      <c r="PNN104" s="27"/>
      <c r="PNO104" s="27"/>
      <c r="PNP104" s="27"/>
      <c r="PNQ104" s="27"/>
      <c r="PNR104" s="27"/>
      <c r="PNS104" s="27"/>
      <c r="PNT104" s="27"/>
      <c r="PNU104" s="27"/>
      <c r="PNV104" s="27"/>
      <c r="PNW104" s="27"/>
      <c r="PNX104" s="27"/>
      <c r="PNY104" s="27"/>
      <c r="PNZ104" s="27"/>
      <c r="POA104" s="27"/>
      <c r="POB104" s="27"/>
      <c r="POC104" s="27"/>
      <c r="POD104" s="27"/>
      <c r="POE104" s="27"/>
      <c r="POF104" s="27"/>
      <c r="POG104" s="27"/>
      <c r="POH104" s="27"/>
      <c r="POI104" s="27"/>
      <c r="POJ104" s="27"/>
      <c r="POK104" s="27"/>
      <c r="POL104" s="27"/>
      <c r="POM104" s="27"/>
      <c r="PON104" s="27"/>
      <c r="POO104" s="27"/>
      <c r="POP104" s="27"/>
      <c r="POQ104" s="27"/>
      <c r="POR104" s="27"/>
      <c r="POS104" s="27"/>
      <c r="POT104" s="27"/>
      <c r="POU104" s="27"/>
      <c r="POV104" s="27"/>
      <c r="POW104" s="27"/>
      <c r="POX104" s="27"/>
      <c r="POY104" s="27"/>
      <c r="POZ104" s="27"/>
      <c r="PPA104" s="27"/>
      <c r="PPB104" s="27"/>
      <c r="PPC104" s="27"/>
      <c r="PPD104" s="27"/>
      <c r="PPE104" s="27"/>
      <c r="PPF104" s="27"/>
      <c r="PPG104" s="27"/>
      <c r="PPH104" s="27"/>
      <c r="PPI104" s="27"/>
      <c r="PPJ104" s="27"/>
      <c r="PPK104" s="27"/>
      <c r="PPL104" s="27"/>
      <c r="PPM104" s="27"/>
      <c r="PPN104" s="27"/>
      <c r="PPO104" s="27"/>
      <c r="PPP104" s="27"/>
      <c r="PPQ104" s="27"/>
      <c r="PPR104" s="27"/>
      <c r="PPS104" s="27"/>
      <c r="PPT104" s="27"/>
      <c r="PPU104" s="27"/>
      <c r="PPV104" s="27"/>
      <c r="PPW104" s="27"/>
      <c r="PPX104" s="27"/>
      <c r="PPY104" s="27"/>
      <c r="PPZ104" s="27"/>
      <c r="PQA104" s="27"/>
      <c r="PQB104" s="27"/>
      <c r="PQC104" s="27"/>
      <c r="PQD104" s="27"/>
      <c r="PQE104" s="27"/>
      <c r="PQF104" s="27"/>
      <c r="PQG104" s="27"/>
      <c r="PQH104" s="27"/>
      <c r="PQI104" s="27"/>
      <c r="PQJ104" s="27"/>
      <c r="PQK104" s="27"/>
      <c r="PQL104" s="27"/>
      <c r="PQM104" s="27"/>
      <c r="PQN104" s="27"/>
      <c r="PQO104" s="27"/>
      <c r="PQP104" s="27"/>
      <c r="PQQ104" s="27"/>
      <c r="PQR104" s="27"/>
      <c r="PQS104" s="27"/>
      <c r="PQT104" s="27"/>
      <c r="PQU104" s="27"/>
      <c r="PQV104" s="27"/>
      <c r="PQW104" s="27"/>
      <c r="PQX104" s="27"/>
      <c r="PQY104" s="27"/>
      <c r="PQZ104" s="27"/>
      <c r="PRA104" s="27"/>
      <c r="PRB104" s="27"/>
      <c r="PRC104" s="27"/>
      <c r="PRD104" s="27"/>
      <c r="PRE104" s="27"/>
      <c r="PRF104" s="27"/>
      <c r="PRG104" s="27"/>
      <c r="PRH104" s="27"/>
      <c r="PRI104" s="27"/>
      <c r="PRJ104" s="27"/>
      <c r="PRK104" s="27"/>
      <c r="PRL104" s="27"/>
      <c r="PRM104" s="27"/>
      <c r="PRN104" s="27"/>
      <c r="PRO104" s="27"/>
      <c r="PRP104" s="27"/>
      <c r="PRQ104" s="27"/>
      <c r="PRR104" s="27"/>
      <c r="PRS104" s="27"/>
      <c r="PRT104" s="27"/>
      <c r="PRU104" s="27"/>
      <c r="PRV104" s="27"/>
      <c r="PRW104" s="27"/>
      <c r="PRX104" s="27"/>
      <c r="PRY104" s="27"/>
      <c r="PRZ104" s="27"/>
      <c r="PSA104" s="27"/>
      <c r="PSB104" s="27"/>
      <c r="PSC104" s="27"/>
      <c r="PSD104" s="27"/>
      <c r="PSE104" s="27"/>
      <c r="PSF104" s="27"/>
      <c r="PSG104" s="27"/>
      <c r="PSH104" s="27"/>
      <c r="PSI104" s="27"/>
      <c r="PSJ104" s="27"/>
      <c r="PSK104" s="27"/>
      <c r="PSL104" s="27"/>
      <c r="PSM104" s="27"/>
      <c r="PSN104" s="27"/>
      <c r="PSO104" s="27"/>
      <c r="PSP104" s="27"/>
      <c r="PSQ104" s="27"/>
      <c r="PSR104" s="27"/>
      <c r="PSS104" s="27"/>
      <c r="PST104" s="27"/>
      <c r="PSU104" s="27"/>
      <c r="PSV104" s="27"/>
      <c r="PSW104" s="27"/>
      <c r="PSX104" s="27"/>
      <c r="PSY104" s="27"/>
      <c r="PSZ104" s="27"/>
      <c r="PTA104" s="27"/>
      <c r="PTB104" s="27"/>
      <c r="PTC104" s="27"/>
      <c r="PTD104" s="27"/>
      <c r="PTE104" s="27"/>
      <c r="PTF104" s="27"/>
      <c r="PTG104" s="27"/>
      <c r="PTH104" s="27"/>
      <c r="PTI104" s="27"/>
      <c r="PTJ104" s="27"/>
      <c r="PTK104" s="27"/>
      <c r="PTL104" s="27"/>
      <c r="PTM104" s="27"/>
      <c r="PTN104" s="27"/>
      <c r="PTO104" s="27"/>
      <c r="PTP104" s="27"/>
      <c r="PTQ104" s="27"/>
      <c r="PTR104" s="27"/>
      <c r="PTS104" s="27"/>
      <c r="PTT104" s="27"/>
      <c r="PTU104" s="27"/>
      <c r="PTV104" s="27"/>
      <c r="PTW104" s="27"/>
      <c r="PTX104" s="27"/>
      <c r="PTY104" s="27"/>
      <c r="PTZ104" s="27"/>
      <c r="PUA104" s="27"/>
      <c r="PUB104" s="27"/>
      <c r="PUC104" s="27"/>
      <c r="PUD104" s="27"/>
      <c r="PUE104" s="27"/>
      <c r="PUF104" s="27"/>
      <c r="PUG104" s="27"/>
      <c r="PUH104" s="27"/>
      <c r="PUI104" s="27"/>
      <c r="PUJ104" s="27"/>
      <c r="PUK104" s="27"/>
      <c r="PUL104" s="27"/>
      <c r="PUM104" s="27"/>
      <c r="PUN104" s="27"/>
      <c r="PUO104" s="27"/>
      <c r="PUP104" s="27"/>
      <c r="PUQ104" s="27"/>
      <c r="PUR104" s="27"/>
      <c r="PUS104" s="27"/>
      <c r="PUT104" s="27"/>
      <c r="PUU104" s="27"/>
      <c r="PUV104" s="27"/>
      <c r="PUW104" s="27"/>
      <c r="PUX104" s="27"/>
      <c r="PUY104" s="27"/>
      <c r="PUZ104" s="27"/>
      <c r="PVA104" s="27"/>
      <c r="PVB104" s="27"/>
      <c r="PVC104" s="27"/>
      <c r="PVD104" s="27"/>
      <c r="PVE104" s="27"/>
      <c r="PVF104" s="27"/>
      <c r="PVG104" s="27"/>
      <c r="PVH104" s="27"/>
      <c r="PVI104" s="27"/>
      <c r="PVJ104" s="27"/>
      <c r="PVK104" s="27"/>
      <c r="PVL104" s="27"/>
      <c r="PVM104" s="27"/>
      <c r="PVN104" s="27"/>
      <c r="PVO104" s="27"/>
      <c r="PVP104" s="27"/>
      <c r="PVQ104" s="27"/>
      <c r="PVR104" s="27"/>
      <c r="PVS104" s="27"/>
      <c r="PVT104" s="27"/>
      <c r="PVU104" s="27"/>
      <c r="PVV104" s="27"/>
      <c r="PVW104" s="27"/>
      <c r="PVX104" s="27"/>
      <c r="PVY104" s="27"/>
      <c r="PVZ104" s="27"/>
      <c r="PWA104" s="27"/>
      <c r="PWB104" s="27"/>
      <c r="PWC104" s="27"/>
      <c r="PWD104" s="27"/>
      <c r="PWE104" s="27"/>
      <c r="PWF104" s="27"/>
      <c r="PWG104" s="27"/>
      <c r="PWH104" s="27"/>
      <c r="PWI104" s="27"/>
      <c r="PWJ104" s="27"/>
      <c r="PWK104" s="27"/>
      <c r="PWL104" s="27"/>
      <c r="PWM104" s="27"/>
      <c r="PWN104" s="27"/>
      <c r="PWO104" s="27"/>
      <c r="PWP104" s="27"/>
      <c r="PWQ104" s="27"/>
      <c r="PWR104" s="27"/>
      <c r="PWS104" s="27"/>
      <c r="PWT104" s="27"/>
      <c r="PWU104" s="27"/>
      <c r="PWV104" s="27"/>
      <c r="PWW104" s="27"/>
      <c r="PWX104" s="27"/>
      <c r="PWY104" s="27"/>
      <c r="PWZ104" s="27"/>
      <c r="PXA104" s="27"/>
      <c r="PXB104" s="27"/>
      <c r="PXC104" s="27"/>
      <c r="PXD104" s="27"/>
      <c r="PXE104" s="27"/>
      <c r="PXF104" s="27"/>
      <c r="PXG104" s="27"/>
      <c r="PXH104" s="27"/>
      <c r="PXI104" s="27"/>
      <c r="PXJ104" s="27"/>
      <c r="PXK104" s="27"/>
      <c r="PXL104" s="27"/>
      <c r="PXM104" s="27"/>
      <c r="PXN104" s="27"/>
      <c r="PXO104" s="27"/>
      <c r="PXP104" s="27"/>
      <c r="PXQ104" s="27"/>
      <c r="PXR104" s="27"/>
      <c r="PXS104" s="27"/>
      <c r="PXT104" s="27"/>
      <c r="PXU104" s="27"/>
      <c r="PXV104" s="27"/>
      <c r="PXW104" s="27"/>
      <c r="PXX104" s="27"/>
      <c r="PXY104" s="27"/>
      <c r="PXZ104" s="27"/>
      <c r="PYA104" s="27"/>
      <c r="PYB104" s="27"/>
      <c r="PYC104" s="27"/>
      <c r="PYD104" s="27"/>
      <c r="PYE104" s="27"/>
      <c r="PYF104" s="27"/>
      <c r="PYG104" s="27"/>
      <c r="PYH104" s="27"/>
      <c r="PYI104" s="27"/>
      <c r="PYJ104" s="27"/>
      <c r="PYK104" s="27"/>
      <c r="PYL104" s="27"/>
      <c r="PYM104" s="27"/>
      <c r="PYN104" s="27"/>
      <c r="PYO104" s="27"/>
      <c r="PYP104" s="27"/>
      <c r="PYQ104" s="27"/>
      <c r="PYR104" s="27"/>
      <c r="PYS104" s="27"/>
      <c r="PYT104" s="27"/>
      <c r="PYU104" s="27"/>
      <c r="PYV104" s="27"/>
      <c r="PYW104" s="27"/>
      <c r="PYX104" s="27"/>
      <c r="PYY104" s="27"/>
      <c r="PYZ104" s="27"/>
      <c r="PZA104" s="27"/>
      <c r="PZB104" s="27"/>
      <c r="PZC104" s="27"/>
      <c r="PZD104" s="27"/>
      <c r="PZE104" s="27"/>
      <c r="PZF104" s="27"/>
      <c r="PZG104" s="27"/>
      <c r="PZH104" s="27"/>
      <c r="PZI104" s="27"/>
      <c r="PZJ104" s="27"/>
      <c r="PZK104" s="27"/>
      <c r="PZL104" s="27"/>
      <c r="PZM104" s="27"/>
      <c r="PZN104" s="27"/>
      <c r="PZO104" s="27"/>
      <c r="PZP104" s="27"/>
      <c r="PZQ104" s="27"/>
      <c r="PZR104" s="27"/>
      <c r="PZS104" s="27"/>
      <c r="PZT104" s="27"/>
      <c r="PZU104" s="27"/>
      <c r="PZV104" s="27"/>
      <c r="PZW104" s="27"/>
      <c r="PZX104" s="27"/>
      <c r="PZY104" s="27"/>
      <c r="PZZ104" s="27"/>
      <c r="QAA104" s="27"/>
      <c r="QAB104" s="27"/>
      <c r="QAC104" s="27"/>
      <c r="QAD104" s="27"/>
      <c r="QAE104" s="27"/>
      <c r="QAF104" s="27"/>
      <c r="QAG104" s="27"/>
      <c r="QAH104" s="27"/>
      <c r="QAI104" s="27"/>
      <c r="QAJ104" s="27"/>
      <c r="QAK104" s="27"/>
      <c r="QAL104" s="27"/>
      <c r="QAM104" s="27"/>
      <c r="QAN104" s="27"/>
      <c r="QAO104" s="27"/>
      <c r="QAP104" s="27"/>
      <c r="QAQ104" s="27"/>
      <c r="QAR104" s="27"/>
      <c r="QAS104" s="27"/>
      <c r="QAT104" s="27"/>
      <c r="QAU104" s="27"/>
      <c r="QAV104" s="27"/>
      <c r="QAW104" s="27"/>
      <c r="QAX104" s="27"/>
      <c r="QAY104" s="27"/>
      <c r="QAZ104" s="27"/>
      <c r="QBA104" s="27"/>
      <c r="QBB104" s="27"/>
      <c r="QBC104" s="27"/>
      <c r="QBD104" s="27"/>
      <c r="QBE104" s="27"/>
      <c r="QBF104" s="27"/>
      <c r="QBG104" s="27"/>
      <c r="QBH104" s="27"/>
      <c r="QBI104" s="27"/>
      <c r="QBJ104" s="27"/>
      <c r="QBK104" s="27"/>
      <c r="QBL104" s="27"/>
      <c r="QBM104" s="27"/>
      <c r="QBN104" s="27"/>
      <c r="QBO104" s="27"/>
      <c r="QBP104" s="27"/>
      <c r="QBQ104" s="27"/>
      <c r="QBR104" s="27"/>
      <c r="QBS104" s="27"/>
      <c r="QBT104" s="27"/>
      <c r="QBU104" s="27"/>
      <c r="QBV104" s="27"/>
      <c r="QBW104" s="27"/>
      <c r="QBX104" s="27"/>
      <c r="QBY104" s="27"/>
      <c r="QBZ104" s="27"/>
      <c r="QCA104" s="27"/>
      <c r="QCB104" s="27"/>
      <c r="QCC104" s="27"/>
      <c r="QCD104" s="27"/>
      <c r="QCE104" s="27"/>
      <c r="QCF104" s="27"/>
      <c r="QCG104" s="27"/>
      <c r="QCH104" s="27"/>
      <c r="QCI104" s="27"/>
      <c r="QCJ104" s="27"/>
      <c r="QCK104" s="27"/>
      <c r="QCL104" s="27"/>
      <c r="QCM104" s="27"/>
      <c r="QCN104" s="27"/>
      <c r="QCO104" s="27"/>
      <c r="QCP104" s="27"/>
      <c r="QCQ104" s="27"/>
      <c r="QCR104" s="27"/>
      <c r="QCS104" s="27"/>
      <c r="QCT104" s="27"/>
      <c r="QCU104" s="27"/>
      <c r="QCV104" s="27"/>
      <c r="QCW104" s="27"/>
      <c r="QCX104" s="27"/>
      <c r="QCY104" s="27"/>
      <c r="QCZ104" s="27"/>
      <c r="QDA104" s="27"/>
      <c r="QDB104" s="27"/>
      <c r="QDC104" s="27"/>
      <c r="QDD104" s="27"/>
      <c r="QDE104" s="27"/>
      <c r="QDF104" s="27"/>
      <c r="QDG104" s="27"/>
      <c r="QDH104" s="27"/>
      <c r="QDI104" s="27"/>
      <c r="QDJ104" s="27"/>
      <c r="QDK104" s="27"/>
      <c r="QDL104" s="27"/>
      <c r="QDM104" s="27"/>
      <c r="QDN104" s="27"/>
      <c r="QDO104" s="27"/>
      <c r="QDP104" s="27"/>
      <c r="QDQ104" s="27"/>
      <c r="QDR104" s="27"/>
      <c r="QDS104" s="27"/>
      <c r="QDT104" s="27"/>
      <c r="QDU104" s="27"/>
      <c r="QDV104" s="27"/>
      <c r="QDW104" s="27"/>
      <c r="QDX104" s="27"/>
      <c r="QDY104" s="27"/>
      <c r="QDZ104" s="27"/>
      <c r="QEA104" s="27"/>
      <c r="QEB104" s="27"/>
      <c r="QEC104" s="27"/>
      <c r="QED104" s="27"/>
      <c r="QEE104" s="27"/>
      <c r="QEF104" s="27"/>
      <c r="QEG104" s="27"/>
      <c r="QEH104" s="27"/>
      <c r="QEI104" s="27"/>
      <c r="QEJ104" s="27"/>
      <c r="QEK104" s="27"/>
      <c r="QEL104" s="27"/>
      <c r="QEM104" s="27"/>
      <c r="QEN104" s="27"/>
      <c r="QEO104" s="27"/>
      <c r="QEP104" s="27"/>
      <c r="QEQ104" s="27"/>
      <c r="QER104" s="27"/>
      <c r="QES104" s="27"/>
      <c r="QET104" s="27"/>
      <c r="QEU104" s="27"/>
      <c r="QEV104" s="27"/>
      <c r="QEW104" s="27"/>
      <c r="QEX104" s="27"/>
      <c r="QEY104" s="27"/>
      <c r="QEZ104" s="27"/>
      <c r="QFA104" s="27"/>
      <c r="QFB104" s="27"/>
      <c r="QFC104" s="27"/>
      <c r="QFD104" s="27"/>
      <c r="QFE104" s="27"/>
      <c r="QFF104" s="27"/>
      <c r="QFG104" s="27"/>
      <c r="QFH104" s="27"/>
      <c r="QFI104" s="27"/>
      <c r="QFJ104" s="27"/>
      <c r="QFK104" s="27"/>
      <c r="QFL104" s="27"/>
      <c r="QFM104" s="27"/>
      <c r="QFN104" s="27"/>
      <c r="QFO104" s="27"/>
      <c r="QFP104" s="27"/>
      <c r="QFQ104" s="27"/>
      <c r="QFR104" s="27"/>
      <c r="QFS104" s="27"/>
      <c r="QFT104" s="27"/>
      <c r="QFU104" s="27"/>
      <c r="QFV104" s="27"/>
      <c r="QFW104" s="27"/>
      <c r="QFX104" s="27"/>
      <c r="QFY104" s="27"/>
      <c r="QFZ104" s="27"/>
      <c r="QGA104" s="27"/>
      <c r="QGB104" s="27"/>
      <c r="QGC104" s="27"/>
      <c r="QGD104" s="27"/>
      <c r="QGE104" s="27"/>
      <c r="QGF104" s="27"/>
      <c r="QGG104" s="27"/>
      <c r="QGH104" s="27"/>
      <c r="QGI104" s="27"/>
      <c r="QGJ104" s="27"/>
      <c r="QGK104" s="27"/>
      <c r="QGL104" s="27"/>
      <c r="QGM104" s="27"/>
      <c r="QGN104" s="27"/>
      <c r="QGO104" s="27"/>
      <c r="QGP104" s="27"/>
      <c r="QGQ104" s="27"/>
      <c r="QGR104" s="27"/>
      <c r="QGS104" s="27"/>
      <c r="QGT104" s="27"/>
      <c r="QGU104" s="27"/>
      <c r="QGV104" s="27"/>
      <c r="QGW104" s="27"/>
      <c r="QGX104" s="27"/>
      <c r="QGY104" s="27"/>
      <c r="QGZ104" s="27"/>
      <c r="QHA104" s="27"/>
      <c r="QHB104" s="27"/>
      <c r="QHC104" s="27"/>
      <c r="QHD104" s="27"/>
      <c r="QHE104" s="27"/>
      <c r="QHF104" s="27"/>
      <c r="QHG104" s="27"/>
      <c r="QHH104" s="27"/>
      <c r="QHI104" s="27"/>
      <c r="QHJ104" s="27"/>
      <c r="QHK104" s="27"/>
      <c r="QHL104" s="27"/>
      <c r="QHM104" s="27"/>
      <c r="QHN104" s="27"/>
      <c r="QHO104" s="27"/>
      <c r="QHP104" s="27"/>
      <c r="QHQ104" s="27"/>
      <c r="QHR104" s="27"/>
      <c r="QHS104" s="27"/>
      <c r="QHT104" s="27"/>
      <c r="QHU104" s="27"/>
      <c r="QHV104" s="27"/>
      <c r="QHW104" s="27"/>
      <c r="QHX104" s="27"/>
      <c r="QHY104" s="27"/>
      <c r="QHZ104" s="27"/>
      <c r="QIA104" s="27"/>
      <c r="QIB104" s="27"/>
      <c r="QIC104" s="27"/>
      <c r="QID104" s="27"/>
      <c r="QIE104" s="27"/>
      <c r="QIF104" s="27"/>
      <c r="QIG104" s="27"/>
      <c r="QIH104" s="27"/>
      <c r="QII104" s="27"/>
      <c r="QIJ104" s="27"/>
      <c r="QIK104" s="27"/>
      <c r="QIL104" s="27"/>
      <c r="QIM104" s="27"/>
      <c r="QIN104" s="27"/>
      <c r="QIO104" s="27"/>
      <c r="QIP104" s="27"/>
      <c r="QIQ104" s="27"/>
      <c r="QIR104" s="27"/>
      <c r="QIS104" s="27"/>
      <c r="QIT104" s="27"/>
      <c r="QIU104" s="27"/>
      <c r="QIV104" s="27"/>
      <c r="QIW104" s="27"/>
      <c r="QIX104" s="27"/>
      <c r="QIY104" s="27"/>
      <c r="QIZ104" s="27"/>
      <c r="QJA104" s="27"/>
      <c r="QJB104" s="27"/>
      <c r="QJC104" s="27"/>
      <c r="QJD104" s="27"/>
      <c r="QJE104" s="27"/>
      <c r="QJF104" s="27"/>
      <c r="QJG104" s="27"/>
      <c r="QJH104" s="27"/>
      <c r="QJI104" s="27"/>
      <c r="QJJ104" s="27"/>
      <c r="QJK104" s="27"/>
      <c r="QJL104" s="27"/>
      <c r="QJM104" s="27"/>
      <c r="QJN104" s="27"/>
      <c r="QJO104" s="27"/>
      <c r="QJP104" s="27"/>
      <c r="QJQ104" s="27"/>
      <c r="QJR104" s="27"/>
      <c r="QJS104" s="27"/>
      <c r="QJT104" s="27"/>
      <c r="QJU104" s="27"/>
      <c r="QJV104" s="27"/>
      <c r="QJW104" s="27"/>
      <c r="QJX104" s="27"/>
      <c r="QJY104" s="27"/>
      <c r="QJZ104" s="27"/>
      <c r="QKA104" s="27"/>
      <c r="QKB104" s="27"/>
      <c r="QKC104" s="27"/>
      <c r="QKD104" s="27"/>
      <c r="QKE104" s="27"/>
      <c r="QKF104" s="27"/>
      <c r="QKG104" s="27"/>
      <c r="QKH104" s="27"/>
      <c r="QKI104" s="27"/>
      <c r="QKJ104" s="27"/>
      <c r="QKK104" s="27"/>
      <c r="QKL104" s="27"/>
      <c r="QKM104" s="27"/>
      <c r="QKN104" s="27"/>
      <c r="QKO104" s="27"/>
      <c r="QKP104" s="27"/>
      <c r="QKQ104" s="27"/>
      <c r="QKR104" s="27"/>
      <c r="QKS104" s="27"/>
      <c r="QKT104" s="27"/>
      <c r="QKU104" s="27"/>
      <c r="QKV104" s="27"/>
      <c r="QKW104" s="27"/>
      <c r="QKX104" s="27"/>
      <c r="QKY104" s="27"/>
      <c r="QKZ104" s="27"/>
      <c r="QLA104" s="27"/>
      <c r="QLB104" s="27"/>
      <c r="QLC104" s="27"/>
      <c r="QLD104" s="27"/>
      <c r="QLE104" s="27"/>
      <c r="QLF104" s="27"/>
      <c r="QLG104" s="27"/>
      <c r="QLH104" s="27"/>
      <c r="QLI104" s="27"/>
      <c r="QLJ104" s="27"/>
      <c r="QLK104" s="27"/>
      <c r="QLL104" s="27"/>
      <c r="QLM104" s="27"/>
      <c r="QLN104" s="27"/>
      <c r="QLO104" s="27"/>
      <c r="QLP104" s="27"/>
      <c r="QLQ104" s="27"/>
      <c r="QLR104" s="27"/>
      <c r="QLS104" s="27"/>
      <c r="QLT104" s="27"/>
      <c r="QLU104" s="27"/>
      <c r="QLV104" s="27"/>
      <c r="QLW104" s="27"/>
      <c r="QLX104" s="27"/>
      <c r="QLY104" s="27"/>
      <c r="QLZ104" s="27"/>
      <c r="QMA104" s="27"/>
      <c r="QMB104" s="27"/>
      <c r="QMC104" s="27"/>
      <c r="QMD104" s="27"/>
      <c r="QME104" s="27"/>
      <c r="QMF104" s="27"/>
      <c r="QMG104" s="27"/>
      <c r="QMH104" s="27"/>
      <c r="QMI104" s="27"/>
      <c r="QMJ104" s="27"/>
      <c r="QMK104" s="27"/>
      <c r="QML104" s="27"/>
      <c r="QMM104" s="27"/>
      <c r="QMN104" s="27"/>
      <c r="QMO104" s="27"/>
      <c r="QMP104" s="27"/>
      <c r="QMQ104" s="27"/>
      <c r="QMR104" s="27"/>
      <c r="QMS104" s="27"/>
      <c r="QMT104" s="27"/>
      <c r="QMU104" s="27"/>
      <c r="QMV104" s="27"/>
      <c r="QMW104" s="27"/>
      <c r="QMX104" s="27"/>
      <c r="QMY104" s="27"/>
      <c r="QMZ104" s="27"/>
      <c r="QNA104" s="27"/>
      <c r="QNB104" s="27"/>
      <c r="QNC104" s="27"/>
      <c r="QND104" s="27"/>
      <c r="QNE104" s="27"/>
      <c r="QNF104" s="27"/>
      <c r="QNG104" s="27"/>
      <c r="QNH104" s="27"/>
      <c r="QNI104" s="27"/>
      <c r="QNJ104" s="27"/>
      <c r="QNK104" s="27"/>
      <c r="QNL104" s="27"/>
      <c r="QNM104" s="27"/>
      <c r="QNN104" s="27"/>
      <c r="QNO104" s="27"/>
      <c r="QNP104" s="27"/>
      <c r="QNQ104" s="27"/>
      <c r="QNR104" s="27"/>
      <c r="QNS104" s="27"/>
      <c r="QNT104" s="27"/>
      <c r="QNU104" s="27"/>
      <c r="QNV104" s="27"/>
      <c r="QNW104" s="27"/>
      <c r="QNX104" s="27"/>
      <c r="QNY104" s="27"/>
      <c r="QNZ104" s="27"/>
      <c r="QOA104" s="27"/>
      <c r="QOB104" s="27"/>
      <c r="QOC104" s="27"/>
      <c r="QOD104" s="27"/>
      <c r="QOE104" s="27"/>
      <c r="QOF104" s="27"/>
      <c r="QOG104" s="27"/>
      <c r="QOH104" s="27"/>
      <c r="QOI104" s="27"/>
      <c r="QOJ104" s="27"/>
      <c r="QOK104" s="27"/>
      <c r="QOL104" s="27"/>
      <c r="QOM104" s="27"/>
      <c r="QON104" s="27"/>
      <c r="QOO104" s="27"/>
      <c r="QOP104" s="27"/>
      <c r="QOQ104" s="27"/>
      <c r="QOR104" s="27"/>
      <c r="QOS104" s="27"/>
      <c r="QOT104" s="27"/>
      <c r="QOU104" s="27"/>
      <c r="QOV104" s="27"/>
      <c r="QOW104" s="27"/>
      <c r="QOX104" s="27"/>
      <c r="QOY104" s="27"/>
      <c r="QOZ104" s="27"/>
      <c r="QPA104" s="27"/>
      <c r="QPB104" s="27"/>
      <c r="QPC104" s="27"/>
      <c r="QPD104" s="27"/>
      <c r="QPE104" s="27"/>
      <c r="QPF104" s="27"/>
      <c r="QPG104" s="27"/>
      <c r="QPH104" s="27"/>
      <c r="QPI104" s="27"/>
      <c r="QPJ104" s="27"/>
      <c r="QPK104" s="27"/>
      <c r="QPL104" s="27"/>
      <c r="QPM104" s="27"/>
      <c r="QPN104" s="27"/>
      <c r="QPO104" s="27"/>
      <c r="QPP104" s="27"/>
      <c r="QPQ104" s="27"/>
      <c r="QPR104" s="27"/>
      <c r="QPS104" s="27"/>
      <c r="QPT104" s="27"/>
      <c r="QPU104" s="27"/>
      <c r="QPV104" s="27"/>
      <c r="QPW104" s="27"/>
      <c r="QPX104" s="27"/>
      <c r="QPY104" s="27"/>
      <c r="QPZ104" s="27"/>
      <c r="QQA104" s="27"/>
      <c r="QQB104" s="27"/>
      <c r="QQC104" s="27"/>
      <c r="QQD104" s="27"/>
      <c r="QQE104" s="27"/>
      <c r="QQF104" s="27"/>
      <c r="QQG104" s="27"/>
      <c r="QQH104" s="27"/>
      <c r="QQI104" s="27"/>
      <c r="QQJ104" s="27"/>
      <c r="QQK104" s="27"/>
      <c r="QQL104" s="27"/>
      <c r="QQM104" s="27"/>
      <c r="QQN104" s="27"/>
      <c r="QQO104" s="27"/>
      <c r="QQP104" s="27"/>
      <c r="QQQ104" s="27"/>
      <c r="QQR104" s="27"/>
      <c r="QQS104" s="27"/>
      <c r="QQT104" s="27"/>
      <c r="QQU104" s="27"/>
      <c r="QQV104" s="27"/>
      <c r="QQW104" s="27"/>
      <c r="QQX104" s="27"/>
      <c r="QQY104" s="27"/>
      <c r="QQZ104" s="27"/>
      <c r="QRA104" s="27"/>
      <c r="QRB104" s="27"/>
      <c r="QRC104" s="27"/>
      <c r="QRD104" s="27"/>
      <c r="QRE104" s="27"/>
      <c r="QRF104" s="27"/>
      <c r="QRG104" s="27"/>
      <c r="QRH104" s="27"/>
      <c r="QRI104" s="27"/>
      <c r="QRJ104" s="27"/>
      <c r="QRK104" s="27"/>
      <c r="QRL104" s="27"/>
      <c r="QRM104" s="27"/>
      <c r="QRN104" s="27"/>
      <c r="QRO104" s="27"/>
      <c r="QRP104" s="27"/>
      <c r="QRQ104" s="27"/>
      <c r="QRR104" s="27"/>
      <c r="QRS104" s="27"/>
      <c r="QRT104" s="27"/>
      <c r="QRU104" s="27"/>
      <c r="QRV104" s="27"/>
      <c r="QRW104" s="27"/>
      <c r="QRX104" s="27"/>
      <c r="QRY104" s="27"/>
      <c r="QRZ104" s="27"/>
      <c r="QSA104" s="27"/>
      <c r="QSB104" s="27"/>
      <c r="QSC104" s="27"/>
      <c r="QSD104" s="27"/>
      <c r="QSE104" s="27"/>
      <c r="QSF104" s="27"/>
      <c r="QSG104" s="27"/>
      <c r="QSH104" s="27"/>
      <c r="QSI104" s="27"/>
      <c r="QSJ104" s="27"/>
      <c r="QSK104" s="27"/>
      <c r="QSL104" s="27"/>
      <c r="QSM104" s="27"/>
      <c r="QSN104" s="27"/>
      <c r="QSO104" s="27"/>
      <c r="QSP104" s="27"/>
      <c r="QSQ104" s="27"/>
      <c r="QSR104" s="27"/>
      <c r="QSS104" s="27"/>
      <c r="QST104" s="27"/>
      <c r="QSU104" s="27"/>
      <c r="QSV104" s="27"/>
      <c r="QSW104" s="27"/>
      <c r="QSX104" s="27"/>
      <c r="QSY104" s="27"/>
      <c r="QSZ104" s="27"/>
      <c r="QTA104" s="27"/>
      <c r="QTB104" s="27"/>
      <c r="QTC104" s="27"/>
      <c r="QTD104" s="27"/>
      <c r="QTE104" s="27"/>
      <c r="QTF104" s="27"/>
      <c r="QTG104" s="27"/>
      <c r="QTH104" s="27"/>
      <c r="QTI104" s="27"/>
      <c r="QTJ104" s="27"/>
      <c r="QTK104" s="27"/>
      <c r="QTL104" s="27"/>
      <c r="QTM104" s="27"/>
      <c r="QTN104" s="27"/>
      <c r="QTO104" s="27"/>
      <c r="QTP104" s="27"/>
      <c r="QTQ104" s="27"/>
      <c r="QTR104" s="27"/>
      <c r="QTS104" s="27"/>
      <c r="QTT104" s="27"/>
      <c r="QTU104" s="27"/>
      <c r="QTV104" s="27"/>
      <c r="QTW104" s="27"/>
      <c r="QTX104" s="27"/>
      <c r="QTY104" s="27"/>
      <c r="QTZ104" s="27"/>
      <c r="QUA104" s="27"/>
      <c r="QUB104" s="27"/>
      <c r="QUC104" s="27"/>
      <c r="QUD104" s="27"/>
      <c r="QUE104" s="27"/>
      <c r="QUF104" s="27"/>
      <c r="QUG104" s="27"/>
      <c r="QUH104" s="27"/>
      <c r="QUI104" s="27"/>
      <c r="QUJ104" s="27"/>
      <c r="QUK104" s="27"/>
      <c r="QUL104" s="27"/>
      <c r="QUM104" s="27"/>
      <c r="QUN104" s="27"/>
      <c r="QUO104" s="27"/>
      <c r="QUP104" s="27"/>
      <c r="QUQ104" s="27"/>
      <c r="QUR104" s="27"/>
      <c r="QUS104" s="27"/>
      <c r="QUT104" s="27"/>
      <c r="QUU104" s="27"/>
      <c r="QUV104" s="27"/>
      <c r="QUW104" s="27"/>
      <c r="QUX104" s="27"/>
      <c r="QUY104" s="27"/>
      <c r="QUZ104" s="27"/>
      <c r="QVA104" s="27"/>
      <c r="QVB104" s="27"/>
      <c r="QVC104" s="27"/>
      <c r="QVD104" s="27"/>
      <c r="QVE104" s="27"/>
      <c r="QVF104" s="27"/>
      <c r="QVG104" s="27"/>
      <c r="QVH104" s="27"/>
      <c r="QVI104" s="27"/>
      <c r="QVJ104" s="27"/>
      <c r="QVK104" s="27"/>
      <c r="QVL104" s="27"/>
      <c r="QVM104" s="27"/>
      <c r="QVN104" s="27"/>
      <c r="QVO104" s="27"/>
      <c r="QVP104" s="27"/>
      <c r="QVQ104" s="27"/>
      <c r="QVR104" s="27"/>
      <c r="QVS104" s="27"/>
      <c r="QVT104" s="27"/>
      <c r="QVU104" s="27"/>
      <c r="QVV104" s="27"/>
      <c r="QVW104" s="27"/>
      <c r="QVX104" s="27"/>
      <c r="QVY104" s="27"/>
      <c r="QVZ104" s="27"/>
      <c r="QWA104" s="27"/>
      <c r="QWB104" s="27"/>
      <c r="QWC104" s="27"/>
      <c r="QWD104" s="27"/>
      <c r="QWE104" s="27"/>
      <c r="QWF104" s="27"/>
      <c r="QWG104" s="27"/>
      <c r="QWH104" s="27"/>
      <c r="QWI104" s="27"/>
      <c r="QWJ104" s="27"/>
      <c r="QWK104" s="27"/>
      <c r="QWL104" s="27"/>
      <c r="QWM104" s="27"/>
      <c r="QWN104" s="27"/>
      <c r="QWO104" s="27"/>
      <c r="QWP104" s="27"/>
      <c r="QWQ104" s="27"/>
      <c r="QWR104" s="27"/>
      <c r="QWS104" s="27"/>
      <c r="QWT104" s="27"/>
      <c r="QWU104" s="27"/>
      <c r="QWV104" s="27"/>
      <c r="QWW104" s="27"/>
      <c r="QWX104" s="27"/>
      <c r="QWY104" s="27"/>
      <c r="QWZ104" s="27"/>
      <c r="QXA104" s="27"/>
      <c r="QXB104" s="27"/>
      <c r="QXC104" s="27"/>
      <c r="QXD104" s="27"/>
      <c r="QXE104" s="27"/>
      <c r="QXF104" s="27"/>
      <c r="QXG104" s="27"/>
      <c r="QXH104" s="27"/>
      <c r="QXI104" s="27"/>
      <c r="QXJ104" s="27"/>
      <c r="QXK104" s="27"/>
      <c r="QXL104" s="27"/>
      <c r="QXM104" s="27"/>
      <c r="QXN104" s="27"/>
      <c r="QXO104" s="27"/>
      <c r="QXP104" s="27"/>
      <c r="QXQ104" s="27"/>
      <c r="QXR104" s="27"/>
      <c r="QXS104" s="27"/>
      <c r="QXT104" s="27"/>
      <c r="QXU104" s="27"/>
      <c r="QXV104" s="27"/>
      <c r="QXW104" s="27"/>
      <c r="QXX104" s="27"/>
      <c r="QXY104" s="27"/>
      <c r="QXZ104" s="27"/>
      <c r="QYA104" s="27"/>
      <c r="QYB104" s="27"/>
      <c r="QYC104" s="27"/>
      <c r="QYD104" s="27"/>
      <c r="QYE104" s="27"/>
      <c r="QYF104" s="27"/>
      <c r="QYG104" s="27"/>
      <c r="QYH104" s="27"/>
      <c r="QYI104" s="27"/>
      <c r="QYJ104" s="27"/>
      <c r="QYK104" s="27"/>
      <c r="QYL104" s="27"/>
      <c r="QYM104" s="27"/>
      <c r="QYN104" s="27"/>
      <c r="QYO104" s="27"/>
      <c r="QYP104" s="27"/>
      <c r="QYQ104" s="27"/>
      <c r="QYR104" s="27"/>
      <c r="QYS104" s="27"/>
      <c r="QYT104" s="27"/>
      <c r="QYU104" s="27"/>
      <c r="QYV104" s="27"/>
      <c r="QYW104" s="27"/>
      <c r="QYX104" s="27"/>
      <c r="QYY104" s="27"/>
      <c r="QYZ104" s="27"/>
      <c r="QZA104" s="27"/>
      <c r="QZB104" s="27"/>
      <c r="QZC104" s="27"/>
      <c r="QZD104" s="27"/>
      <c r="QZE104" s="27"/>
      <c r="QZF104" s="27"/>
      <c r="QZG104" s="27"/>
      <c r="QZH104" s="27"/>
      <c r="QZI104" s="27"/>
      <c r="QZJ104" s="27"/>
      <c r="QZK104" s="27"/>
      <c r="QZL104" s="27"/>
      <c r="QZM104" s="27"/>
      <c r="QZN104" s="27"/>
      <c r="QZO104" s="27"/>
      <c r="QZP104" s="27"/>
      <c r="QZQ104" s="27"/>
      <c r="QZR104" s="27"/>
      <c r="QZS104" s="27"/>
      <c r="QZT104" s="27"/>
      <c r="QZU104" s="27"/>
      <c r="QZV104" s="27"/>
      <c r="QZW104" s="27"/>
      <c r="QZX104" s="27"/>
      <c r="QZY104" s="27"/>
      <c r="QZZ104" s="27"/>
      <c r="RAA104" s="27"/>
      <c r="RAB104" s="27"/>
      <c r="RAC104" s="27"/>
      <c r="RAD104" s="27"/>
      <c r="RAE104" s="27"/>
      <c r="RAF104" s="27"/>
      <c r="RAG104" s="27"/>
      <c r="RAH104" s="27"/>
      <c r="RAI104" s="27"/>
      <c r="RAJ104" s="27"/>
      <c r="RAK104" s="27"/>
      <c r="RAL104" s="27"/>
      <c r="RAM104" s="27"/>
      <c r="RAN104" s="27"/>
      <c r="RAO104" s="27"/>
      <c r="RAP104" s="27"/>
      <c r="RAQ104" s="27"/>
      <c r="RAR104" s="27"/>
      <c r="RAS104" s="27"/>
      <c r="RAT104" s="27"/>
      <c r="RAU104" s="27"/>
      <c r="RAV104" s="27"/>
      <c r="RAW104" s="27"/>
      <c r="RAX104" s="27"/>
      <c r="RAY104" s="27"/>
      <c r="RAZ104" s="27"/>
      <c r="RBA104" s="27"/>
      <c r="RBB104" s="27"/>
      <c r="RBC104" s="27"/>
      <c r="RBD104" s="27"/>
      <c r="RBE104" s="27"/>
      <c r="RBF104" s="27"/>
      <c r="RBG104" s="27"/>
      <c r="RBH104" s="27"/>
      <c r="RBI104" s="27"/>
      <c r="RBJ104" s="27"/>
      <c r="RBK104" s="27"/>
      <c r="RBL104" s="27"/>
      <c r="RBM104" s="27"/>
      <c r="RBN104" s="27"/>
      <c r="RBO104" s="27"/>
      <c r="RBP104" s="27"/>
      <c r="RBQ104" s="27"/>
      <c r="RBR104" s="27"/>
      <c r="RBS104" s="27"/>
      <c r="RBT104" s="27"/>
      <c r="RBU104" s="27"/>
      <c r="RBV104" s="27"/>
      <c r="RBW104" s="27"/>
      <c r="RBX104" s="27"/>
      <c r="RBY104" s="27"/>
      <c r="RBZ104" s="27"/>
      <c r="RCA104" s="27"/>
      <c r="RCB104" s="27"/>
      <c r="RCC104" s="27"/>
      <c r="RCD104" s="27"/>
      <c r="RCE104" s="27"/>
      <c r="RCF104" s="27"/>
      <c r="RCG104" s="27"/>
      <c r="RCH104" s="27"/>
      <c r="RCI104" s="27"/>
      <c r="RCJ104" s="27"/>
      <c r="RCK104" s="27"/>
      <c r="RCL104" s="27"/>
      <c r="RCM104" s="27"/>
      <c r="RCN104" s="27"/>
      <c r="RCO104" s="27"/>
      <c r="RCP104" s="27"/>
      <c r="RCQ104" s="27"/>
      <c r="RCR104" s="27"/>
      <c r="RCS104" s="27"/>
      <c r="RCT104" s="27"/>
      <c r="RCU104" s="27"/>
      <c r="RCV104" s="27"/>
      <c r="RCW104" s="27"/>
      <c r="RCX104" s="27"/>
      <c r="RCY104" s="27"/>
      <c r="RCZ104" s="27"/>
      <c r="RDA104" s="27"/>
      <c r="RDB104" s="27"/>
      <c r="RDC104" s="27"/>
      <c r="RDD104" s="27"/>
      <c r="RDE104" s="27"/>
      <c r="RDF104" s="27"/>
      <c r="RDG104" s="27"/>
      <c r="RDH104" s="27"/>
      <c r="RDI104" s="27"/>
      <c r="RDJ104" s="27"/>
      <c r="RDK104" s="27"/>
      <c r="RDL104" s="27"/>
      <c r="RDM104" s="27"/>
      <c r="RDN104" s="27"/>
      <c r="RDO104" s="27"/>
      <c r="RDP104" s="27"/>
      <c r="RDQ104" s="27"/>
      <c r="RDR104" s="27"/>
      <c r="RDS104" s="27"/>
      <c r="RDT104" s="27"/>
      <c r="RDU104" s="27"/>
      <c r="RDV104" s="27"/>
      <c r="RDW104" s="27"/>
      <c r="RDX104" s="27"/>
      <c r="RDY104" s="27"/>
      <c r="RDZ104" s="27"/>
      <c r="REA104" s="27"/>
      <c r="REB104" s="27"/>
      <c r="REC104" s="27"/>
      <c r="RED104" s="27"/>
      <c r="REE104" s="27"/>
      <c r="REF104" s="27"/>
      <c r="REG104" s="27"/>
      <c r="REH104" s="27"/>
      <c r="REI104" s="27"/>
      <c r="REJ104" s="27"/>
      <c r="REK104" s="27"/>
      <c r="REL104" s="27"/>
      <c r="REM104" s="27"/>
      <c r="REN104" s="27"/>
      <c r="REO104" s="27"/>
      <c r="REP104" s="27"/>
      <c r="REQ104" s="27"/>
      <c r="RER104" s="27"/>
      <c r="RES104" s="27"/>
      <c r="RET104" s="27"/>
      <c r="REU104" s="27"/>
      <c r="REV104" s="27"/>
      <c r="REW104" s="27"/>
      <c r="REX104" s="27"/>
      <c r="REY104" s="27"/>
      <c r="REZ104" s="27"/>
      <c r="RFA104" s="27"/>
      <c r="RFB104" s="27"/>
      <c r="RFC104" s="27"/>
      <c r="RFD104" s="27"/>
      <c r="RFE104" s="27"/>
      <c r="RFF104" s="27"/>
      <c r="RFG104" s="27"/>
      <c r="RFH104" s="27"/>
      <c r="RFI104" s="27"/>
      <c r="RFJ104" s="27"/>
      <c r="RFK104" s="27"/>
      <c r="RFL104" s="27"/>
      <c r="RFM104" s="27"/>
      <c r="RFN104" s="27"/>
      <c r="RFO104" s="27"/>
      <c r="RFP104" s="27"/>
      <c r="RFQ104" s="27"/>
      <c r="RFR104" s="27"/>
      <c r="RFS104" s="27"/>
      <c r="RFT104" s="27"/>
      <c r="RFU104" s="27"/>
      <c r="RFV104" s="27"/>
      <c r="RFW104" s="27"/>
      <c r="RFX104" s="27"/>
      <c r="RFY104" s="27"/>
      <c r="RFZ104" s="27"/>
      <c r="RGA104" s="27"/>
      <c r="RGB104" s="27"/>
      <c r="RGC104" s="27"/>
      <c r="RGD104" s="27"/>
      <c r="RGE104" s="27"/>
      <c r="RGF104" s="27"/>
      <c r="RGG104" s="27"/>
      <c r="RGH104" s="27"/>
      <c r="RGI104" s="27"/>
      <c r="RGJ104" s="27"/>
      <c r="RGK104" s="27"/>
      <c r="RGL104" s="27"/>
      <c r="RGM104" s="27"/>
      <c r="RGN104" s="27"/>
      <c r="RGO104" s="27"/>
      <c r="RGP104" s="27"/>
      <c r="RGQ104" s="27"/>
      <c r="RGR104" s="27"/>
      <c r="RGS104" s="27"/>
      <c r="RGT104" s="27"/>
      <c r="RGU104" s="27"/>
      <c r="RGV104" s="27"/>
      <c r="RGW104" s="27"/>
      <c r="RGX104" s="27"/>
      <c r="RGY104" s="27"/>
      <c r="RGZ104" s="27"/>
      <c r="RHA104" s="27"/>
      <c r="RHB104" s="27"/>
      <c r="RHC104" s="27"/>
      <c r="RHD104" s="27"/>
      <c r="RHE104" s="27"/>
      <c r="RHF104" s="27"/>
      <c r="RHG104" s="27"/>
      <c r="RHH104" s="27"/>
      <c r="RHI104" s="27"/>
      <c r="RHJ104" s="27"/>
      <c r="RHK104" s="27"/>
      <c r="RHL104" s="27"/>
      <c r="RHM104" s="27"/>
      <c r="RHN104" s="27"/>
      <c r="RHO104" s="27"/>
      <c r="RHP104" s="27"/>
      <c r="RHQ104" s="27"/>
      <c r="RHR104" s="27"/>
      <c r="RHS104" s="27"/>
      <c r="RHT104" s="27"/>
      <c r="RHU104" s="27"/>
      <c r="RHV104" s="27"/>
      <c r="RHW104" s="27"/>
      <c r="RHX104" s="27"/>
      <c r="RHY104" s="27"/>
      <c r="RHZ104" s="27"/>
      <c r="RIA104" s="27"/>
      <c r="RIB104" s="27"/>
      <c r="RIC104" s="27"/>
      <c r="RID104" s="27"/>
      <c r="RIE104" s="27"/>
      <c r="RIF104" s="27"/>
      <c r="RIG104" s="27"/>
      <c r="RIH104" s="27"/>
      <c r="RII104" s="27"/>
      <c r="RIJ104" s="27"/>
      <c r="RIK104" s="27"/>
      <c r="RIL104" s="27"/>
      <c r="RIM104" s="27"/>
      <c r="RIN104" s="27"/>
      <c r="RIO104" s="27"/>
      <c r="RIP104" s="27"/>
      <c r="RIQ104" s="27"/>
      <c r="RIR104" s="27"/>
      <c r="RIS104" s="27"/>
      <c r="RIT104" s="27"/>
      <c r="RIU104" s="27"/>
      <c r="RIV104" s="27"/>
      <c r="RIW104" s="27"/>
      <c r="RIX104" s="27"/>
      <c r="RIY104" s="27"/>
      <c r="RIZ104" s="27"/>
      <c r="RJA104" s="27"/>
      <c r="RJB104" s="27"/>
      <c r="RJC104" s="27"/>
      <c r="RJD104" s="27"/>
      <c r="RJE104" s="27"/>
      <c r="RJF104" s="27"/>
      <c r="RJG104" s="27"/>
      <c r="RJH104" s="27"/>
      <c r="RJI104" s="27"/>
      <c r="RJJ104" s="27"/>
      <c r="RJK104" s="27"/>
      <c r="RJL104" s="27"/>
      <c r="RJM104" s="27"/>
      <c r="RJN104" s="27"/>
      <c r="RJO104" s="27"/>
      <c r="RJP104" s="27"/>
      <c r="RJQ104" s="27"/>
      <c r="RJR104" s="27"/>
      <c r="RJS104" s="27"/>
      <c r="RJT104" s="27"/>
      <c r="RJU104" s="27"/>
      <c r="RJV104" s="27"/>
      <c r="RJW104" s="27"/>
      <c r="RJX104" s="27"/>
      <c r="RJY104" s="27"/>
      <c r="RJZ104" s="27"/>
      <c r="RKA104" s="27"/>
      <c r="RKB104" s="27"/>
      <c r="RKC104" s="27"/>
      <c r="RKD104" s="27"/>
      <c r="RKE104" s="27"/>
      <c r="RKF104" s="27"/>
      <c r="RKG104" s="27"/>
      <c r="RKH104" s="27"/>
      <c r="RKI104" s="27"/>
      <c r="RKJ104" s="27"/>
      <c r="RKK104" s="27"/>
      <c r="RKL104" s="27"/>
      <c r="RKM104" s="27"/>
      <c r="RKN104" s="27"/>
      <c r="RKO104" s="27"/>
      <c r="RKP104" s="27"/>
      <c r="RKQ104" s="27"/>
      <c r="RKR104" s="27"/>
      <c r="RKS104" s="27"/>
      <c r="RKT104" s="27"/>
      <c r="RKU104" s="27"/>
      <c r="RKV104" s="27"/>
      <c r="RKW104" s="27"/>
      <c r="RKX104" s="27"/>
      <c r="RKY104" s="27"/>
      <c r="RKZ104" s="27"/>
      <c r="RLA104" s="27"/>
      <c r="RLB104" s="27"/>
      <c r="RLC104" s="27"/>
      <c r="RLD104" s="27"/>
      <c r="RLE104" s="27"/>
      <c r="RLF104" s="27"/>
      <c r="RLG104" s="27"/>
      <c r="RLH104" s="27"/>
      <c r="RLI104" s="27"/>
      <c r="RLJ104" s="27"/>
      <c r="RLK104" s="27"/>
      <c r="RLL104" s="27"/>
      <c r="RLM104" s="27"/>
      <c r="RLN104" s="27"/>
      <c r="RLO104" s="27"/>
      <c r="RLP104" s="27"/>
      <c r="RLQ104" s="27"/>
      <c r="RLR104" s="27"/>
      <c r="RLS104" s="27"/>
      <c r="RLT104" s="27"/>
      <c r="RLU104" s="27"/>
      <c r="RLV104" s="27"/>
      <c r="RLW104" s="27"/>
      <c r="RLX104" s="27"/>
      <c r="RLY104" s="27"/>
      <c r="RLZ104" s="27"/>
      <c r="RMA104" s="27"/>
      <c r="RMB104" s="27"/>
      <c r="RMC104" s="27"/>
      <c r="RMD104" s="27"/>
      <c r="RME104" s="27"/>
      <c r="RMF104" s="27"/>
      <c r="RMG104" s="27"/>
      <c r="RMH104" s="27"/>
      <c r="RMI104" s="27"/>
      <c r="RMJ104" s="27"/>
      <c r="RMK104" s="27"/>
      <c r="RML104" s="27"/>
      <c r="RMM104" s="27"/>
      <c r="RMN104" s="27"/>
      <c r="RMO104" s="27"/>
      <c r="RMP104" s="27"/>
      <c r="RMQ104" s="27"/>
      <c r="RMR104" s="27"/>
      <c r="RMS104" s="27"/>
      <c r="RMT104" s="27"/>
      <c r="RMU104" s="27"/>
      <c r="RMV104" s="27"/>
      <c r="RMW104" s="27"/>
      <c r="RMX104" s="27"/>
      <c r="RMY104" s="27"/>
      <c r="RMZ104" s="27"/>
      <c r="RNA104" s="27"/>
      <c r="RNB104" s="27"/>
      <c r="RNC104" s="27"/>
      <c r="RND104" s="27"/>
      <c r="RNE104" s="27"/>
      <c r="RNF104" s="27"/>
      <c r="RNG104" s="27"/>
      <c r="RNH104" s="27"/>
      <c r="RNI104" s="27"/>
      <c r="RNJ104" s="27"/>
      <c r="RNK104" s="27"/>
      <c r="RNL104" s="27"/>
      <c r="RNM104" s="27"/>
      <c r="RNN104" s="27"/>
      <c r="RNO104" s="27"/>
      <c r="RNP104" s="27"/>
      <c r="RNQ104" s="27"/>
      <c r="RNR104" s="27"/>
      <c r="RNS104" s="27"/>
      <c r="RNT104" s="27"/>
      <c r="RNU104" s="27"/>
      <c r="RNV104" s="27"/>
      <c r="RNW104" s="27"/>
      <c r="RNX104" s="27"/>
      <c r="RNY104" s="27"/>
      <c r="RNZ104" s="27"/>
      <c r="ROA104" s="27"/>
      <c r="ROB104" s="27"/>
      <c r="ROC104" s="27"/>
      <c r="ROD104" s="27"/>
      <c r="ROE104" s="27"/>
      <c r="ROF104" s="27"/>
      <c r="ROG104" s="27"/>
      <c r="ROH104" s="27"/>
      <c r="ROI104" s="27"/>
      <c r="ROJ104" s="27"/>
      <c r="ROK104" s="27"/>
      <c r="ROL104" s="27"/>
      <c r="ROM104" s="27"/>
      <c r="RON104" s="27"/>
      <c r="ROO104" s="27"/>
      <c r="ROP104" s="27"/>
      <c r="ROQ104" s="27"/>
      <c r="ROR104" s="27"/>
      <c r="ROS104" s="27"/>
      <c r="ROT104" s="27"/>
      <c r="ROU104" s="27"/>
      <c r="ROV104" s="27"/>
      <c r="ROW104" s="27"/>
      <c r="ROX104" s="27"/>
      <c r="ROY104" s="27"/>
      <c r="ROZ104" s="27"/>
      <c r="RPA104" s="27"/>
      <c r="RPB104" s="27"/>
      <c r="RPC104" s="27"/>
      <c r="RPD104" s="27"/>
      <c r="RPE104" s="27"/>
      <c r="RPF104" s="27"/>
      <c r="RPG104" s="27"/>
      <c r="RPH104" s="27"/>
      <c r="RPI104" s="27"/>
      <c r="RPJ104" s="27"/>
      <c r="RPK104" s="27"/>
      <c r="RPL104" s="27"/>
      <c r="RPM104" s="27"/>
      <c r="RPN104" s="27"/>
      <c r="RPO104" s="27"/>
      <c r="RPP104" s="27"/>
      <c r="RPQ104" s="27"/>
      <c r="RPR104" s="27"/>
      <c r="RPS104" s="27"/>
      <c r="RPT104" s="27"/>
      <c r="RPU104" s="27"/>
      <c r="RPV104" s="27"/>
      <c r="RPW104" s="27"/>
      <c r="RPX104" s="27"/>
      <c r="RPY104" s="27"/>
      <c r="RPZ104" s="27"/>
      <c r="RQA104" s="27"/>
      <c r="RQB104" s="27"/>
      <c r="RQC104" s="27"/>
      <c r="RQD104" s="27"/>
      <c r="RQE104" s="27"/>
      <c r="RQF104" s="27"/>
      <c r="RQG104" s="27"/>
      <c r="RQH104" s="27"/>
      <c r="RQI104" s="27"/>
      <c r="RQJ104" s="27"/>
      <c r="RQK104" s="27"/>
      <c r="RQL104" s="27"/>
      <c r="RQM104" s="27"/>
      <c r="RQN104" s="27"/>
      <c r="RQO104" s="27"/>
      <c r="RQP104" s="27"/>
      <c r="RQQ104" s="27"/>
      <c r="RQR104" s="27"/>
      <c r="RQS104" s="27"/>
      <c r="RQT104" s="27"/>
      <c r="RQU104" s="27"/>
      <c r="RQV104" s="27"/>
      <c r="RQW104" s="27"/>
      <c r="RQX104" s="27"/>
      <c r="RQY104" s="27"/>
      <c r="RQZ104" s="27"/>
      <c r="RRA104" s="27"/>
      <c r="RRB104" s="27"/>
      <c r="RRC104" s="27"/>
      <c r="RRD104" s="27"/>
      <c r="RRE104" s="27"/>
      <c r="RRF104" s="27"/>
      <c r="RRG104" s="27"/>
      <c r="RRH104" s="27"/>
      <c r="RRI104" s="27"/>
      <c r="RRJ104" s="27"/>
      <c r="RRK104" s="27"/>
      <c r="RRL104" s="27"/>
      <c r="RRM104" s="27"/>
      <c r="RRN104" s="27"/>
      <c r="RRO104" s="27"/>
      <c r="RRP104" s="27"/>
      <c r="RRQ104" s="27"/>
      <c r="RRR104" s="27"/>
      <c r="RRS104" s="27"/>
      <c r="RRT104" s="27"/>
      <c r="RRU104" s="27"/>
      <c r="RRV104" s="27"/>
      <c r="RRW104" s="27"/>
      <c r="RRX104" s="27"/>
      <c r="RRY104" s="27"/>
      <c r="RRZ104" s="27"/>
      <c r="RSA104" s="27"/>
      <c r="RSB104" s="27"/>
      <c r="RSC104" s="27"/>
      <c r="RSD104" s="27"/>
      <c r="RSE104" s="27"/>
      <c r="RSF104" s="27"/>
      <c r="RSG104" s="27"/>
      <c r="RSH104" s="27"/>
      <c r="RSI104" s="27"/>
      <c r="RSJ104" s="27"/>
      <c r="RSK104" s="27"/>
      <c r="RSL104" s="27"/>
      <c r="RSM104" s="27"/>
      <c r="RSN104" s="27"/>
      <c r="RSO104" s="27"/>
      <c r="RSP104" s="27"/>
      <c r="RSQ104" s="27"/>
      <c r="RSR104" s="27"/>
      <c r="RSS104" s="27"/>
      <c r="RST104" s="27"/>
      <c r="RSU104" s="27"/>
      <c r="RSV104" s="27"/>
      <c r="RSW104" s="27"/>
      <c r="RSX104" s="27"/>
      <c r="RSY104" s="27"/>
      <c r="RSZ104" s="27"/>
      <c r="RTA104" s="27"/>
      <c r="RTB104" s="27"/>
      <c r="RTC104" s="27"/>
      <c r="RTD104" s="27"/>
      <c r="RTE104" s="27"/>
      <c r="RTF104" s="27"/>
      <c r="RTG104" s="27"/>
      <c r="RTH104" s="27"/>
      <c r="RTI104" s="27"/>
      <c r="RTJ104" s="27"/>
      <c r="RTK104" s="27"/>
      <c r="RTL104" s="27"/>
      <c r="RTM104" s="27"/>
      <c r="RTN104" s="27"/>
      <c r="RTO104" s="27"/>
      <c r="RTP104" s="27"/>
      <c r="RTQ104" s="27"/>
      <c r="RTR104" s="27"/>
      <c r="RTS104" s="27"/>
      <c r="RTT104" s="27"/>
      <c r="RTU104" s="27"/>
      <c r="RTV104" s="27"/>
      <c r="RTW104" s="27"/>
      <c r="RTX104" s="27"/>
      <c r="RTY104" s="27"/>
      <c r="RTZ104" s="27"/>
      <c r="RUA104" s="27"/>
      <c r="RUB104" s="27"/>
      <c r="RUC104" s="27"/>
      <c r="RUD104" s="27"/>
      <c r="RUE104" s="27"/>
      <c r="RUF104" s="27"/>
      <c r="RUG104" s="27"/>
      <c r="RUH104" s="27"/>
      <c r="RUI104" s="27"/>
      <c r="RUJ104" s="27"/>
      <c r="RUK104" s="27"/>
      <c r="RUL104" s="27"/>
      <c r="RUM104" s="27"/>
      <c r="RUN104" s="27"/>
      <c r="RUO104" s="27"/>
      <c r="RUP104" s="27"/>
      <c r="RUQ104" s="27"/>
      <c r="RUR104" s="27"/>
      <c r="RUS104" s="27"/>
      <c r="RUT104" s="27"/>
      <c r="RUU104" s="27"/>
      <c r="RUV104" s="27"/>
      <c r="RUW104" s="27"/>
      <c r="RUX104" s="27"/>
      <c r="RUY104" s="27"/>
      <c r="RUZ104" s="27"/>
      <c r="RVA104" s="27"/>
      <c r="RVB104" s="27"/>
      <c r="RVC104" s="27"/>
      <c r="RVD104" s="27"/>
      <c r="RVE104" s="27"/>
      <c r="RVF104" s="27"/>
      <c r="RVG104" s="27"/>
      <c r="RVH104" s="27"/>
      <c r="RVI104" s="27"/>
      <c r="RVJ104" s="27"/>
      <c r="RVK104" s="27"/>
      <c r="RVL104" s="27"/>
      <c r="RVM104" s="27"/>
      <c r="RVN104" s="27"/>
      <c r="RVO104" s="27"/>
      <c r="RVP104" s="27"/>
      <c r="RVQ104" s="27"/>
      <c r="RVR104" s="27"/>
      <c r="RVS104" s="27"/>
      <c r="RVT104" s="27"/>
      <c r="RVU104" s="27"/>
      <c r="RVV104" s="27"/>
      <c r="RVW104" s="27"/>
      <c r="RVX104" s="27"/>
      <c r="RVY104" s="27"/>
      <c r="RVZ104" s="27"/>
      <c r="RWA104" s="27"/>
      <c r="RWB104" s="27"/>
      <c r="RWC104" s="27"/>
      <c r="RWD104" s="27"/>
      <c r="RWE104" s="27"/>
      <c r="RWF104" s="27"/>
      <c r="RWG104" s="27"/>
      <c r="RWH104" s="27"/>
      <c r="RWI104" s="27"/>
      <c r="RWJ104" s="27"/>
      <c r="RWK104" s="27"/>
      <c r="RWL104" s="27"/>
      <c r="RWM104" s="27"/>
      <c r="RWN104" s="27"/>
      <c r="RWO104" s="27"/>
      <c r="RWP104" s="27"/>
      <c r="RWQ104" s="27"/>
      <c r="RWR104" s="27"/>
      <c r="RWS104" s="27"/>
      <c r="RWT104" s="27"/>
      <c r="RWU104" s="27"/>
      <c r="RWV104" s="27"/>
      <c r="RWW104" s="27"/>
      <c r="RWX104" s="27"/>
      <c r="RWY104" s="27"/>
      <c r="RWZ104" s="27"/>
      <c r="RXA104" s="27"/>
      <c r="RXB104" s="27"/>
      <c r="RXC104" s="27"/>
      <c r="RXD104" s="27"/>
      <c r="RXE104" s="27"/>
      <c r="RXF104" s="27"/>
      <c r="RXG104" s="27"/>
      <c r="RXH104" s="27"/>
      <c r="RXI104" s="27"/>
      <c r="RXJ104" s="27"/>
      <c r="RXK104" s="27"/>
      <c r="RXL104" s="27"/>
      <c r="RXM104" s="27"/>
      <c r="RXN104" s="27"/>
      <c r="RXO104" s="27"/>
      <c r="RXP104" s="27"/>
      <c r="RXQ104" s="27"/>
      <c r="RXR104" s="27"/>
      <c r="RXS104" s="27"/>
      <c r="RXT104" s="27"/>
      <c r="RXU104" s="27"/>
      <c r="RXV104" s="27"/>
      <c r="RXW104" s="27"/>
      <c r="RXX104" s="27"/>
      <c r="RXY104" s="27"/>
      <c r="RXZ104" s="27"/>
      <c r="RYA104" s="27"/>
      <c r="RYB104" s="27"/>
      <c r="RYC104" s="27"/>
      <c r="RYD104" s="27"/>
      <c r="RYE104" s="27"/>
      <c r="RYF104" s="27"/>
      <c r="RYG104" s="27"/>
      <c r="RYH104" s="27"/>
      <c r="RYI104" s="27"/>
      <c r="RYJ104" s="27"/>
      <c r="RYK104" s="27"/>
      <c r="RYL104" s="27"/>
      <c r="RYM104" s="27"/>
      <c r="RYN104" s="27"/>
      <c r="RYO104" s="27"/>
      <c r="RYP104" s="27"/>
      <c r="RYQ104" s="27"/>
      <c r="RYR104" s="27"/>
      <c r="RYS104" s="27"/>
      <c r="RYT104" s="27"/>
      <c r="RYU104" s="27"/>
      <c r="RYV104" s="27"/>
      <c r="RYW104" s="27"/>
      <c r="RYX104" s="27"/>
      <c r="RYY104" s="27"/>
      <c r="RYZ104" s="27"/>
      <c r="RZA104" s="27"/>
      <c r="RZB104" s="27"/>
      <c r="RZC104" s="27"/>
      <c r="RZD104" s="27"/>
      <c r="RZE104" s="27"/>
      <c r="RZF104" s="27"/>
      <c r="RZG104" s="27"/>
      <c r="RZH104" s="27"/>
      <c r="RZI104" s="27"/>
      <c r="RZJ104" s="27"/>
      <c r="RZK104" s="27"/>
      <c r="RZL104" s="27"/>
      <c r="RZM104" s="27"/>
      <c r="RZN104" s="27"/>
      <c r="RZO104" s="27"/>
      <c r="RZP104" s="27"/>
      <c r="RZQ104" s="27"/>
      <c r="RZR104" s="27"/>
      <c r="RZS104" s="27"/>
      <c r="RZT104" s="27"/>
      <c r="RZU104" s="27"/>
      <c r="RZV104" s="27"/>
      <c r="RZW104" s="27"/>
      <c r="RZX104" s="27"/>
      <c r="RZY104" s="27"/>
      <c r="RZZ104" s="27"/>
      <c r="SAA104" s="27"/>
      <c r="SAB104" s="27"/>
      <c r="SAC104" s="27"/>
      <c r="SAD104" s="27"/>
      <c r="SAE104" s="27"/>
      <c r="SAF104" s="27"/>
      <c r="SAG104" s="27"/>
      <c r="SAH104" s="27"/>
      <c r="SAI104" s="27"/>
      <c r="SAJ104" s="27"/>
      <c r="SAK104" s="27"/>
      <c r="SAL104" s="27"/>
      <c r="SAM104" s="27"/>
      <c r="SAN104" s="27"/>
      <c r="SAO104" s="27"/>
      <c r="SAP104" s="27"/>
      <c r="SAQ104" s="27"/>
      <c r="SAR104" s="27"/>
      <c r="SAS104" s="27"/>
      <c r="SAT104" s="27"/>
      <c r="SAU104" s="27"/>
      <c r="SAV104" s="27"/>
      <c r="SAW104" s="27"/>
      <c r="SAX104" s="27"/>
      <c r="SAY104" s="27"/>
      <c r="SAZ104" s="27"/>
      <c r="SBA104" s="27"/>
      <c r="SBB104" s="27"/>
      <c r="SBC104" s="27"/>
      <c r="SBD104" s="27"/>
      <c r="SBE104" s="27"/>
      <c r="SBF104" s="27"/>
      <c r="SBG104" s="27"/>
      <c r="SBH104" s="27"/>
      <c r="SBI104" s="27"/>
      <c r="SBJ104" s="27"/>
      <c r="SBK104" s="27"/>
      <c r="SBL104" s="27"/>
      <c r="SBM104" s="27"/>
      <c r="SBN104" s="27"/>
      <c r="SBO104" s="27"/>
      <c r="SBP104" s="27"/>
      <c r="SBQ104" s="27"/>
      <c r="SBR104" s="27"/>
      <c r="SBS104" s="27"/>
      <c r="SBT104" s="27"/>
      <c r="SBU104" s="27"/>
      <c r="SBV104" s="27"/>
      <c r="SBW104" s="27"/>
      <c r="SBX104" s="27"/>
      <c r="SBY104" s="27"/>
      <c r="SBZ104" s="27"/>
      <c r="SCA104" s="27"/>
      <c r="SCB104" s="27"/>
      <c r="SCC104" s="27"/>
      <c r="SCD104" s="27"/>
      <c r="SCE104" s="27"/>
      <c r="SCF104" s="27"/>
      <c r="SCG104" s="27"/>
      <c r="SCH104" s="27"/>
      <c r="SCI104" s="27"/>
      <c r="SCJ104" s="27"/>
      <c r="SCK104" s="27"/>
      <c r="SCL104" s="27"/>
      <c r="SCM104" s="27"/>
      <c r="SCN104" s="27"/>
      <c r="SCO104" s="27"/>
      <c r="SCP104" s="27"/>
      <c r="SCQ104" s="27"/>
      <c r="SCR104" s="27"/>
      <c r="SCS104" s="27"/>
      <c r="SCT104" s="27"/>
      <c r="SCU104" s="27"/>
      <c r="SCV104" s="27"/>
      <c r="SCW104" s="27"/>
      <c r="SCX104" s="27"/>
      <c r="SCY104" s="27"/>
      <c r="SCZ104" s="27"/>
      <c r="SDA104" s="27"/>
      <c r="SDB104" s="27"/>
      <c r="SDC104" s="27"/>
      <c r="SDD104" s="27"/>
      <c r="SDE104" s="27"/>
      <c r="SDF104" s="27"/>
      <c r="SDG104" s="27"/>
      <c r="SDH104" s="27"/>
      <c r="SDI104" s="27"/>
      <c r="SDJ104" s="27"/>
      <c r="SDK104" s="27"/>
      <c r="SDL104" s="27"/>
      <c r="SDM104" s="27"/>
      <c r="SDN104" s="27"/>
      <c r="SDO104" s="27"/>
      <c r="SDP104" s="27"/>
      <c r="SDQ104" s="27"/>
      <c r="SDR104" s="27"/>
      <c r="SDS104" s="27"/>
      <c r="SDT104" s="27"/>
      <c r="SDU104" s="27"/>
      <c r="SDV104" s="27"/>
      <c r="SDW104" s="27"/>
      <c r="SDX104" s="27"/>
      <c r="SDY104" s="27"/>
      <c r="SDZ104" s="27"/>
      <c r="SEA104" s="27"/>
      <c r="SEB104" s="27"/>
      <c r="SEC104" s="27"/>
      <c r="SED104" s="27"/>
      <c r="SEE104" s="27"/>
      <c r="SEF104" s="27"/>
      <c r="SEG104" s="27"/>
      <c r="SEH104" s="27"/>
      <c r="SEI104" s="27"/>
      <c r="SEJ104" s="27"/>
      <c r="SEK104" s="27"/>
      <c r="SEL104" s="27"/>
      <c r="SEM104" s="27"/>
      <c r="SEN104" s="27"/>
      <c r="SEO104" s="27"/>
      <c r="SEP104" s="27"/>
      <c r="SEQ104" s="27"/>
      <c r="SER104" s="27"/>
      <c r="SES104" s="27"/>
      <c r="SET104" s="27"/>
      <c r="SEU104" s="27"/>
      <c r="SEV104" s="27"/>
      <c r="SEW104" s="27"/>
      <c r="SEX104" s="27"/>
      <c r="SEY104" s="27"/>
      <c r="SEZ104" s="27"/>
      <c r="SFA104" s="27"/>
      <c r="SFB104" s="27"/>
      <c r="SFC104" s="27"/>
      <c r="SFD104" s="27"/>
      <c r="SFE104" s="27"/>
      <c r="SFF104" s="27"/>
      <c r="SFG104" s="27"/>
      <c r="SFH104" s="27"/>
      <c r="SFI104" s="27"/>
      <c r="SFJ104" s="27"/>
      <c r="SFK104" s="27"/>
      <c r="SFL104" s="27"/>
      <c r="SFM104" s="27"/>
      <c r="SFN104" s="27"/>
      <c r="SFO104" s="27"/>
      <c r="SFP104" s="27"/>
      <c r="SFQ104" s="27"/>
      <c r="SFR104" s="27"/>
      <c r="SFS104" s="27"/>
      <c r="SFT104" s="27"/>
      <c r="SFU104" s="27"/>
      <c r="SFV104" s="27"/>
      <c r="SFW104" s="27"/>
      <c r="SFX104" s="27"/>
      <c r="SFY104" s="27"/>
      <c r="SFZ104" s="27"/>
      <c r="SGA104" s="27"/>
      <c r="SGB104" s="27"/>
      <c r="SGC104" s="27"/>
      <c r="SGD104" s="27"/>
      <c r="SGE104" s="27"/>
      <c r="SGF104" s="27"/>
      <c r="SGG104" s="27"/>
      <c r="SGH104" s="27"/>
      <c r="SGI104" s="27"/>
      <c r="SGJ104" s="27"/>
      <c r="SGK104" s="27"/>
      <c r="SGL104" s="27"/>
      <c r="SGM104" s="27"/>
      <c r="SGN104" s="27"/>
      <c r="SGO104" s="27"/>
      <c r="SGP104" s="27"/>
      <c r="SGQ104" s="27"/>
      <c r="SGR104" s="27"/>
      <c r="SGS104" s="27"/>
      <c r="SGT104" s="27"/>
      <c r="SGU104" s="27"/>
      <c r="SGV104" s="27"/>
      <c r="SGW104" s="27"/>
      <c r="SGX104" s="27"/>
      <c r="SGY104" s="27"/>
      <c r="SGZ104" s="27"/>
      <c r="SHA104" s="27"/>
      <c r="SHB104" s="27"/>
      <c r="SHC104" s="27"/>
      <c r="SHD104" s="27"/>
      <c r="SHE104" s="27"/>
      <c r="SHF104" s="27"/>
      <c r="SHG104" s="27"/>
      <c r="SHH104" s="27"/>
      <c r="SHI104" s="27"/>
      <c r="SHJ104" s="27"/>
      <c r="SHK104" s="27"/>
      <c r="SHL104" s="27"/>
      <c r="SHM104" s="27"/>
      <c r="SHN104" s="27"/>
      <c r="SHO104" s="27"/>
      <c r="SHP104" s="27"/>
      <c r="SHQ104" s="27"/>
      <c r="SHR104" s="27"/>
      <c r="SHS104" s="27"/>
      <c r="SHT104" s="27"/>
      <c r="SHU104" s="27"/>
      <c r="SHV104" s="27"/>
      <c r="SHW104" s="27"/>
      <c r="SHX104" s="27"/>
      <c r="SHY104" s="27"/>
      <c r="SHZ104" s="27"/>
      <c r="SIA104" s="27"/>
      <c r="SIB104" s="27"/>
      <c r="SIC104" s="27"/>
      <c r="SID104" s="27"/>
      <c r="SIE104" s="27"/>
      <c r="SIF104" s="27"/>
      <c r="SIG104" s="27"/>
      <c r="SIH104" s="27"/>
      <c r="SII104" s="27"/>
      <c r="SIJ104" s="27"/>
      <c r="SIK104" s="27"/>
      <c r="SIL104" s="27"/>
      <c r="SIM104" s="27"/>
      <c r="SIN104" s="27"/>
      <c r="SIO104" s="27"/>
      <c r="SIP104" s="27"/>
      <c r="SIQ104" s="27"/>
      <c r="SIR104" s="27"/>
      <c r="SIS104" s="27"/>
      <c r="SIT104" s="27"/>
      <c r="SIU104" s="27"/>
      <c r="SIV104" s="27"/>
      <c r="SIW104" s="27"/>
      <c r="SIX104" s="27"/>
      <c r="SIY104" s="27"/>
      <c r="SIZ104" s="27"/>
      <c r="SJA104" s="27"/>
      <c r="SJB104" s="27"/>
      <c r="SJC104" s="27"/>
      <c r="SJD104" s="27"/>
      <c r="SJE104" s="27"/>
      <c r="SJF104" s="27"/>
      <c r="SJG104" s="27"/>
      <c r="SJH104" s="27"/>
      <c r="SJI104" s="27"/>
      <c r="SJJ104" s="27"/>
      <c r="SJK104" s="27"/>
      <c r="SJL104" s="27"/>
      <c r="SJM104" s="27"/>
      <c r="SJN104" s="27"/>
      <c r="SJO104" s="27"/>
      <c r="SJP104" s="27"/>
      <c r="SJQ104" s="27"/>
      <c r="SJR104" s="27"/>
      <c r="SJS104" s="27"/>
      <c r="SJT104" s="27"/>
      <c r="SJU104" s="27"/>
      <c r="SJV104" s="27"/>
      <c r="SJW104" s="27"/>
      <c r="SJX104" s="27"/>
      <c r="SJY104" s="27"/>
      <c r="SJZ104" s="27"/>
      <c r="SKA104" s="27"/>
      <c r="SKB104" s="27"/>
      <c r="SKC104" s="27"/>
      <c r="SKD104" s="27"/>
      <c r="SKE104" s="27"/>
      <c r="SKF104" s="27"/>
      <c r="SKG104" s="27"/>
      <c r="SKH104" s="27"/>
      <c r="SKI104" s="27"/>
      <c r="SKJ104" s="27"/>
      <c r="SKK104" s="27"/>
      <c r="SKL104" s="27"/>
      <c r="SKM104" s="27"/>
      <c r="SKN104" s="27"/>
      <c r="SKO104" s="27"/>
      <c r="SKP104" s="27"/>
      <c r="SKQ104" s="27"/>
      <c r="SKR104" s="27"/>
      <c r="SKS104" s="27"/>
      <c r="SKT104" s="27"/>
      <c r="SKU104" s="27"/>
      <c r="SKV104" s="27"/>
      <c r="SKW104" s="27"/>
      <c r="SKX104" s="27"/>
      <c r="SKY104" s="27"/>
      <c r="SKZ104" s="27"/>
      <c r="SLA104" s="27"/>
      <c r="SLB104" s="27"/>
      <c r="SLC104" s="27"/>
      <c r="SLD104" s="27"/>
      <c r="SLE104" s="27"/>
      <c r="SLF104" s="27"/>
      <c r="SLG104" s="27"/>
      <c r="SLH104" s="27"/>
      <c r="SLI104" s="27"/>
      <c r="SLJ104" s="27"/>
      <c r="SLK104" s="27"/>
      <c r="SLL104" s="27"/>
      <c r="SLM104" s="27"/>
      <c r="SLN104" s="27"/>
      <c r="SLO104" s="27"/>
      <c r="SLP104" s="27"/>
      <c r="SLQ104" s="27"/>
      <c r="SLR104" s="27"/>
      <c r="SLS104" s="27"/>
      <c r="SLT104" s="27"/>
      <c r="SLU104" s="27"/>
      <c r="SLV104" s="27"/>
      <c r="SLW104" s="27"/>
      <c r="SLX104" s="27"/>
      <c r="SLY104" s="27"/>
      <c r="SLZ104" s="27"/>
      <c r="SMA104" s="27"/>
      <c r="SMB104" s="27"/>
      <c r="SMC104" s="27"/>
      <c r="SMD104" s="27"/>
      <c r="SME104" s="27"/>
      <c r="SMF104" s="27"/>
      <c r="SMG104" s="27"/>
      <c r="SMH104" s="27"/>
      <c r="SMI104" s="27"/>
      <c r="SMJ104" s="27"/>
      <c r="SMK104" s="27"/>
      <c r="SML104" s="27"/>
      <c r="SMM104" s="27"/>
      <c r="SMN104" s="27"/>
      <c r="SMO104" s="27"/>
      <c r="SMP104" s="27"/>
      <c r="SMQ104" s="27"/>
      <c r="SMR104" s="27"/>
      <c r="SMS104" s="27"/>
      <c r="SMT104" s="27"/>
      <c r="SMU104" s="27"/>
      <c r="SMV104" s="27"/>
      <c r="SMW104" s="27"/>
      <c r="SMX104" s="27"/>
      <c r="SMY104" s="27"/>
      <c r="SMZ104" s="27"/>
      <c r="SNA104" s="27"/>
      <c r="SNB104" s="27"/>
      <c r="SNC104" s="27"/>
      <c r="SND104" s="27"/>
      <c r="SNE104" s="27"/>
      <c r="SNF104" s="27"/>
      <c r="SNG104" s="27"/>
      <c r="SNH104" s="27"/>
      <c r="SNI104" s="27"/>
      <c r="SNJ104" s="27"/>
      <c r="SNK104" s="27"/>
      <c r="SNL104" s="27"/>
      <c r="SNM104" s="27"/>
      <c r="SNN104" s="27"/>
      <c r="SNO104" s="27"/>
      <c r="SNP104" s="27"/>
      <c r="SNQ104" s="27"/>
      <c r="SNR104" s="27"/>
      <c r="SNS104" s="27"/>
      <c r="SNT104" s="27"/>
      <c r="SNU104" s="27"/>
      <c r="SNV104" s="27"/>
      <c r="SNW104" s="27"/>
      <c r="SNX104" s="27"/>
      <c r="SNY104" s="27"/>
      <c r="SNZ104" s="27"/>
      <c r="SOA104" s="27"/>
      <c r="SOB104" s="27"/>
      <c r="SOC104" s="27"/>
      <c r="SOD104" s="27"/>
      <c r="SOE104" s="27"/>
      <c r="SOF104" s="27"/>
      <c r="SOG104" s="27"/>
      <c r="SOH104" s="27"/>
      <c r="SOI104" s="27"/>
      <c r="SOJ104" s="27"/>
      <c r="SOK104" s="27"/>
      <c r="SOL104" s="27"/>
      <c r="SOM104" s="27"/>
      <c r="SON104" s="27"/>
      <c r="SOO104" s="27"/>
      <c r="SOP104" s="27"/>
      <c r="SOQ104" s="27"/>
      <c r="SOR104" s="27"/>
      <c r="SOS104" s="27"/>
      <c r="SOT104" s="27"/>
      <c r="SOU104" s="27"/>
      <c r="SOV104" s="27"/>
      <c r="SOW104" s="27"/>
      <c r="SOX104" s="27"/>
      <c r="SOY104" s="27"/>
      <c r="SOZ104" s="27"/>
      <c r="SPA104" s="27"/>
      <c r="SPB104" s="27"/>
      <c r="SPC104" s="27"/>
      <c r="SPD104" s="27"/>
      <c r="SPE104" s="27"/>
      <c r="SPF104" s="27"/>
      <c r="SPG104" s="27"/>
      <c r="SPH104" s="27"/>
      <c r="SPI104" s="27"/>
      <c r="SPJ104" s="27"/>
      <c r="SPK104" s="27"/>
      <c r="SPL104" s="27"/>
      <c r="SPM104" s="27"/>
      <c r="SPN104" s="27"/>
      <c r="SPO104" s="27"/>
      <c r="SPP104" s="27"/>
      <c r="SPQ104" s="27"/>
      <c r="SPR104" s="27"/>
      <c r="SPS104" s="27"/>
      <c r="SPT104" s="27"/>
      <c r="SPU104" s="27"/>
      <c r="SPV104" s="27"/>
      <c r="SPW104" s="27"/>
      <c r="SPX104" s="27"/>
      <c r="SPY104" s="27"/>
      <c r="SPZ104" s="27"/>
      <c r="SQA104" s="27"/>
      <c r="SQB104" s="27"/>
      <c r="SQC104" s="27"/>
      <c r="SQD104" s="27"/>
      <c r="SQE104" s="27"/>
      <c r="SQF104" s="27"/>
      <c r="SQG104" s="27"/>
      <c r="SQH104" s="27"/>
      <c r="SQI104" s="27"/>
      <c r="SQJ104" s="27"/>
      <c r="SQK104" s="27"/>
      <c r="SQL104" s="27"/>
      <c r="SQM104" s="27"/>
      <c r="SQN104" s="27"/>
      <c r="SQO104" s="27"/>
      <c r="SQP104" s="27"/>
      <c r="SQQ104" s="27"/>
      <c r="SQR104" s="27"/>
      <c r="SQS104" s="27"/>
      <c r="SQT104" s="27"/>
      <c r="SQU104" s="27"/>
      <c r="SQV104" s="27"/>
      <c r="SQW104" s="27"/>
      <c r="SQX104" s="27"/>
      <c r="SQY104" s="27"/>
      <c r="SQZ104" s="27"/>
      <c r="SRA104" s="27"/>
      <c r="SRB104" s="27"/>
      <c r="SRC104" s="27"/>
      <c r="SRD104" s="27"/>
      <c r="SRE104" s="27"/>
      <c r="SRF104" s="27"/>
      <c r="SRG104" s="27"/>
      <c r="SRH104" s="27"/>
      <c r="SRI104" s="27"/>
      <c r="SRJ104" s="27"/>
      <c r="SRK104" s="27"/>
      <c r="SRL104" s="27"/>
      <c r="SRM104" s="27"/>
      <c r="SRN104" s="27"/>
      <c r="SRO104" s="27"/>
      <c r="SRP104" s="27"/>
      <c r="SRQ104" s="27"/>
      <c r="SRR104" s="27"/>
      <c r="SRS104" s="27"/>
      <c r="SRT104" s="27"/>
      <c r="SRU104" s="27"/>
      <c r="SRV104" s="27"/>
      <c r="SRW104" s="27"/>
      <c r="SRX104" s="27"/>
      <c r="SRY104" s="27"/>
      <c r="SRZ104" s="27"/>
      <c r="SSA104" s="27"/>
      <c r="SSB104" s="27"/>
      <c r="SSC104" s="27"/>
      <c r="SSD104" s="27"/>
      <c r="SSE104" s="27"/>
      <c r="SSF104" s="27"/>
      <c r="SSG104" s="27"/>
      <c r="SSH104" s="27"/>
      <c r="SSI104" s="27"/>
      <c r="SSJ104" s="27"/>
      <c r="SSK104" s="27"/>
      <c r="SSL104" s="27"/>
      <c r="SSM104" s="27"/>
      <c r="SSN104" s="27"/>
      <c r="SSO104" s="27"/>
      <c r="SSP104" s="27"/>
      <c r="SSQ104" s="27"/>
      <c r="SSR104" s="27"/>
      <c r="SSS104" s="27"/>
      <c r="SST104" s="27"/>
      <c r="SSU104" s="27"/>
      <c r="SSV104" s="27"/>
      <c r="SSW104" s="27"/>
      <c r="SSX104" s="27"/>
      <c r="SSY104" s="27"/>
      <c r="SSZ104" s="27"/>
      <c r="STA104" s="27"/>
      <c r="STB104" s="27"/>
      <c r="STC104" s="27"/>
      <c r="STD104" s="27"/>
      <c r="STE104" s="27"/>
      <c r="STF104" s="27"/>
      <c r="STG104" s="27"/>
      <c r="STH104" s="27"/>
      <c r="STI104" s="27"/>
      <c r="STJ104" s="27"/>
      <c r="STK104" s="27"/>
      <c r="STL104" s="27"/>
      <c r="STM104" s="27"/>
      <c r="STN104" s="27"/>
      <c r="STO104" s="27"/>
      <c r="STP104" s="27"/>
      <c r="STQ104" s="27"/>
      <c r="STR104" s="27"/>
      <c r="STS104" s="27"/>
      <c r="STT104" s="27"/>
      <c r="STU104" s="27"/>
      <c r="STV104" s="27"/>
      <c r="STW104" s="27"/>
      <c r="STX104" s="27"/>
      <c r="STY104" s="27"/>
      <c r="STZ104" s="27"/>
      <c r="SUA104" s="27"/>
      <c r="SUB104" s="27"/>
      <c r="SUC104" s="27"/>
      <c r="SUD104" s="27"/>
      <c r="SUE104" s="27"/>
      <c r="SUF104" s="27"/>
      <c r="SUG104" s="27"/>
      <c r="SUH104" s="27"/>
      <c r="SUI104" s="27"/>
      <c r="SUJ104" s="27"/>
      <c r="SUK104" s="27"/>
      <c r="SUL104" s="27"/>
      <c r="SUM104" s="27"/>
      <c r="SUN104" s="27"/>
      <c r="SUO104" s="27"/>
      <c r="SUP104" s="27"/>
      <c r="SUQ104" s="27"/>
      <c r="SUR104" s="27"/>
      <c r="SUS104" s="27"/>
      <c r="SUT104" s="27"/>
      <c r="SUU104" s="27"/>
      <c r="SUV104" s="27"/>
      <c r="SUW104" s="27"/>
      <c r="SUX104" s="27"/>
      <c r="SUY104" s="27"/>
      <c r="SUZ104" s="27"/>
      <c r="SVA104" s="27"/>
      <c r="SVB104" s="27"/>
      <c r="SVC104" s="27"/>
      <c r="SVD104" s="27"/>
      <c r="SVE104" s="27"/>
      <c r="SVF104" s="27"/>
      <c r="SVG104" s="27"/>
      <c r="SVH104" s="27"/>
      <c r="SVI104" s="27"/>
      <c r="SVJ104" s="27"/>
      <c r="SVK104" s="27"/>
      <c r="SVL104" s="27"/>
      <c r="SVM104" s="27"/>
      <c r="SVN104" s="27"/>
      <c r="SVO104" s="27"/>
      <c r="SVP104" s="27"/>
      <c r="SVQ104" s="27"/>
      <c r="SVR104" s="27"/>
      <c r="SVS104" s="27"/>
      <c r="SVT104" s="27"/>
      <c r="SVU104" s="27"/>
      <c r="SVV104" s="27"/>
      <c r="SVW104" s="27"/>
      <c r="SVX104" s="27"/>
      <c r="SVY104" s="27"/>
      <c r="SVZ104" s="27"/>
      <c r="SWA104" s="27"/>
      <c r="SWB104" s="27"/>
      <c r="SWC104" s="27"/>
      <c r="SWD104" s="27"/>
      <c r="SWE104" s="27"/>
      <c r="SWF104" s="27"/>
      <c r="SWG104" s="27"/>
      <c r="SWH104" s="27"/>
      <c r="SWI104" s="27"/>
      <c r="SWJ104" s="27"/>
      <c r="SWK104" s="27"/>
      <c r="SWL104" s="27"/>
      <c r="SWM104" s="27"/>
      <c r="SWN104" s="27"/>
      <c r="SWO104" s="27"/>
      <c r="SWP104" s="27"/>
      <c r="SWQ104" s="27"/>
      <c r="SWR104" s="27"/>
      <c r="SWS104" s="27"/>
      <c r="SWT104" s="27"/>
      <c r="SWU104" s="27"/>
      <c r="SWV104" s="27"/>
      <c r="SWW104" s="27"/>
      <c r="SWX104" s="27"/>
      <c r="SWY104" s="27"/>
      <c r="SWZ104" s="27"/>
      <c r="SXA104" s="27"/>
      <c r="SXB104" s="27"/>
      <c r="SXC104" s="27"/>
      <c r="SXD104" s="27"/>
      <c r="SXE104" s="27"/>
      <c r="SXF104" s="27"/>
      <c r="SXG104" s="27"/>
      <c r="SXH104" s="27"/>
      <c r="SXI104" s="27"/>
      <c r="SXJ104" s="27"/>
      <c r="SXK104" s="27"/>
      <c r="SXL104" s="27"/>
      <c r="SXM104" s="27"/>
      <c r="SXN104" s="27"/>
      <c r="SXO104" s="27"/>
      <c r="SXP104" s="27"/>
      <c r="SXQ104" s="27"/>
      <c r="SXR104" s="27"/>
      <c r="SXS104" s="27"/>
      <c r="SXT104" s="27"/>
      <c r="SXU104" s="27"/>
      <c r="SXV104" s="27"/>
      <c r="SXW104" s="27"/>
      <c r="SXX104" s="27"/>
      <c r="SXY104" s="27"/>
      <c r="SXZ104" s="27"/>
      <c r="SYA104" s="27"/>
      <c r="SYB104" s="27"/>
      <c r="SYC104" s="27"/>
      <c r="SYD104" s="27"/>
      <c r="SYE104" s="27"/>
      <c r="SYF104" s="27"/>
      <c r="SYG104" s="27"/>
      <c r="SYH104" s="27"/>
      <c r="SYI104" s="27"/>
      <c r="SYJ104" s="27"/>
      <c r="SYK104" s="27"/>
      <c r="SYL104" s="27"/>
      <c r="SYM104" s="27"/>
      <c r="SYN104" s="27"/>
      <c r="SYO104" s="27"/>
      <c r="SYP104" s="27"/>
      <c r="SYQ104" s="27"/>
      <c r="SYR104" s="27"/>
      <c r="SYS104" s="27"/>
      <c r="SYT104" s="27"/>
      <c r="SYU104" s="27"/>
      <c r="SYV104" s="27"/>
      <c r="SYW104" s="27"/>
      <c r="SYX104" s="27"/>
      <c r="SYY104" s="27"/>
      <c r="SYZ104" s="27"/>
      <c r="SZA104" s="27"/>
      <c r="SZB104" s="27"/>
      <c r="SZC104" s="27"/>
      <c r="SZD104" s="27"/>
      <c r="SZE104" s="27"/>
      <c r="SZF104" s="27"/>
      <c r="SZG104" s="27"/>
      <c r="SZH104" s="27"/>
      <c r="SZI104" s="27"/>
      <c r="SZJ104" s="27"/>
      <c r="SZK104" s="27"/>
      <c r="SZL104" s="27"/>
      <c r="SZM104" s="27"/>
      <c r="SZN104" s="27"/>
      <c r="SZO104" s="27"/>
      <c r="SZP104" s="27"/>
      <c r="SZQ104" s="27"/>
      <c r="SZR104" s="27"/>
      <c r="SZS104" s="27"/>
      <c r="SZT104" s="27"/>
      <c r="SZU104" s="27"/>
      <c r="SZV104" s="27"/>
      <c r="SZW104" s="27"/>
      <c r="SZX104" s="27"/>
      <c r="SZY104" s="27"/>
      <c r="SZZ104" s="27"/>
      <c r="TAA104" s="27"/>
      <c r="TAB104" s="27"/>
      <c r="TAC104" s="27"/>
      <c r="TAD104" s="27"/>
      <c r="TAE104" s="27"/>
      <c r="TAF104" s="27"/>
      <c r="TAG104" s="27"/>
      <c r="TAH104" s="27"/>
      <c r="TAI104" s="27"/>
      <c r="TAJ104" s="27"/>
      <c r="TAK104" s="27"/>
      <c r="TAL104" s="27"/>
      <c r="TAM104" s="27"/>
      <c r="TAN104" s="27"/>
      <c r="TAO104" s="27"/>
      <c r="TAP104" s="27"/>
      <c r="TAQ104" s="27"/>
      <c r="TAR104" s="27"/>
      <c r="TAS104" s="27"/>
      <c r="TAT104" s="27"/>
      <c r="TAU104" s="27"/>
      <c r="TAV104" s="27"/>
      <c r="TAW104" s="27"/>
      <c r="TAX104" s="27"/>
      <c r="TAY104" s="27"/>
      <c r="TAZ104" s="27"/>
      <c r="TBA104" s="27"/>
      <c r="TBB104" s="27"/>
      <c r="TBC104" s="27"/>
      <c r="TBD104" s="27"/>
      <c r="TBE104" s="27"/>
      <c r="TBF104" s="27"/>
      <c r="TBG104" s="27"/>
      <c r="TBH104" s="27"/>
      <c r="TBI104" s="27"/>
      <c r="TBJ104" s="27"/>
      <c r="TBK104" s="27"/>
      <c r="TBL104" s="27"/>
      <c r="TBM104" s="27"/>
      <c r="TBN104" s="27"/>
      <c r="TBO104" s="27"/>
      <c r="TBP104" s="27"/>
      <c r="TBQ104" s="27"/>
      <c r="TBR104" s="27"/>
      <c r="TBS104" s="27"/>
      <c r="TBT104" s="27"/>
      <c r="TBU104" s="27"/>
      <c r="TBV104" s="27"/>
      <c r="TBW104" s="27"/>
      <c r="TBX104" s="27"/>
      <c r="TBY104" s="27"/>
      <c r="TBZ104" s="27"/>
      <c r="TCA104" s="27"/>
      <c r="TCB104" s="27"/>
      <c r="TCC104" s="27"/>
      <c r="TCD104" s="27"/>
      <c r="TCE104" s="27"/>
      <c r="TCF104" s="27"/>
      <c r="TCG104" s="27"/>
      <c r="TCH104" s="27"/>
      <c r="TCI104" s="27"/>
      <c r="TCJ104" s="27"/>
      <c r="TCK104" s="27"/>
      <c r="TCL104" s="27"/>
      <c r="TCM104" s="27"/>
      <c r="TCN104" s="27"/>
      <c r="TCO104" s="27"/>
      <c r="TCP104" s="27"/>
      <c r="TCQ104" s="27"/>
      <c r="TCR104" s="27"/>
      <c r="TCS104" s="27"/>
      <c r="TCT104" s="27"/>
      <c r="TCU104" s="27"/>
      <c r="TCV104" s="27"/>
      <c r="TCW104" s="27"/>
      <c r="TCX104" s="27"/>
      <c r="TCY104" s="27"/>
      <c r="TCZ104" s="27"/>
      <c r="TDA104" s="27"/>
      <c r="TDB104" s="27"/>
      <c r="TDC104" s="27"/>
      <c r="TDD104" s="27"/>
      <c r="TDE104" s="27"/>
      <c r="TDF104" s="27"/>
      <c r="TDG104" s="27"/>
      <c r="TDH104" s="27"/>
      <c r="TDI104" s="27"/>
      <c r="TDJ104" s="27"/>
      <c r="TDK104" s="27"/>
      <c r="TDL104" s="27"/>
      <c r="TDM104" s="27"/>
      <c r="TDN104" s="27"/>
      <c r="TDO104" s="27"/>
      <c r="TDP104" s="27"/>
      <c r="TDQ104" s="27"/>
      <c r="TDR104" s="27"/>
      <c r="TDS104" s="27"/>
      <c r="TDT104" s="27"/>
      <c r="TDU104" s="27"/>
      <c r="TDV104" s="27"/>
      <c r="TDW104" s="27"/>
      <c r="TDX104" s="27"/>
      <c r="TDY104" s="27"/>
      <c r="TDZ104" s="27"/>
      <c r="TEA104" s="27"/>
      <c r="TEB104" s="27"/>
      <c r="TEC104" s="27"/>
      <c r="TED104" s="27"/>
      <c r="TEE104" s="27"/>
      <c r="TEF104" s="27"/>
      <c r="TEG104" s="27"/>
      <c r="TEH104" s="27"/>
      <c r="TEI104" s="27"/>
      <c r="TEJ104" s="27"/>
      <c r="TEK104" s="27"/>
      <c r="TEL104" s="27"/>
      <c r="TEM104" s="27"/>
      <c r="TEN104" s="27"/>
      <c r="TEO104" s="27"/>
      <c r="TEP104" s="27"/>
      <c r="TEQ104" s="27"/>
      <c r="TER104" s="27"/>
      <c r="TES104" s="27"/>
      <c r="TET104" s="27"/>
      <c r="TEU104" s="27"/>
      <c r="TEV104" s="27"/>
      <c r="TEW104" s="27"/>
      <c r="TEX104" s="27"/>
      <c r="TEY104" s="27"/>
      <c r="TEZ104" s="27"/>
      <c r="TFA104" s="27"/>
      <c r="TFB104" s="27"/>
      <c r="TFC104" s="27"/>
      <c r="TFD104" s="27"/>
      <c r="TFE104" s="27"/>
      <c r="TFF104" s="27"/>
      <c r="TFG104" s="27"/>
      <c r="TFH104" s="27"/>
      <c r="TFI104" s="27"/>
      <c r="TFJ104" s="27"/>
      <c r="TFK104" s="27"/>
      <c r="TFL104" s="27"/>
      <c r="TFM104" s="27"/>
      <c r="TFN104" s="27"/>
      <c r="TFO104" s="27"/>
      <c r="TFP104" s="27"/>
      <c r="TFQ104" s="27"/>
      <c r="TFR104" s="27"/>
      <c r="TFS104" s="27"/>
      <c r="TFT104" s="27"/>
      <c r="TFU104" s="27"/>
      <c r="TFV104" s="27"/>
      <c r="TFW104" s="27"/>
      <c r="TFX104" s="27"/>
      <c r="TFY104" s="27"/>
      <c r="TFZ104" s="27"/>
      <c r="TGA104" s="27"/>
      <c r="TGB104" s="27"/>
      <c r="TGC104" s="27"/>
      <c r="TGD104" s="27"/>
      <c r="TGE104" s="27"/>
      <c r="TGF104" s="27"/>
      <c r="TGG104" s="27"/>
      <c r="TGH104" s="27"/>
      <c r="TGI104" s="27"/>
      <c r="TGJ104" s="27"/>
      <c r="TGK104" s="27"/>
      <c r="TGL104" s="27"/>
      <c r="TGM104" s="27"/>
      <c r="TGN104" s="27"/>
      <c r="TGO104" s="27"/>
      <c r="TGP104" s="27"/>
      <c r="TGQ104" s="27"/>
      <c r="TGR104" s="27"/>
      <c r="TGS104" s="27"/>
      <c r="TGT104" s="27"/>
      <c r="TGU104" s="27"/>
      <c r="TGV104" s="27"/>
      <c r="TGW104" s="27"/>
      <c r="TGX104" s="27"/>
      <c r="TGY104" s="27"/>
      <c r="TGZ104" s="27"/>
      <c r="THA104" s="27"/>
      <c r="THB104" s="27"/>
      <c r="THC104" s="27"/>
      <c r="THD104" s="27"/>
      <c r="THE104" s="27"/>
      <c r="THF104" s="27"/>
      <c r="THG104" s="27"/>
      <c r="THH104" s="27"/>
      <c r="THI104" s="27"/>
      <c r="THJ104" s="27"/>
      <c r="THK104" s="27"/>
      <c r="THL104" s="27"/>
      <c r="THM104" s="27"/>
      <c r="THN104" s="27"/>
      <c r="THO104" s="27"/>
      <c r="THP104" s="27"/>
      <c r="THQ104" s="27"/>
      <c r="THR104" s="27"/>
      <c r="THS104" s="27"/>
      <c r="THT104" s="27"/>
      <c r="THU104" s="27"/>
      <c r="THV104" s="27"/>
      <c r="THW104" s="27"/>
      <c r="THX104" s="27"/>
      <c r="THY104" s="27"/>
      <c r="THZ104" s="27"/>
      <c r="TIA104" s="27"/>
      <c r="TIB104" s="27"/>
      <c r="TIC104" s="27"/>
      <c r="TID104" s="27"/>
      <c r="TIE104" s="27"/>
      <c r="TIF104" s="27"/>
      <c r="TIG104" s="27"/>
      <c r="TIH104" s="27"/>
      <c r="TII104" s="27"/>
      <c r="TIJ104" s="27"/>
      <c r="TIK104" s="27"/>
      <c r="TIL104" s="27"/>
      <c r="TIM104" s="27"/>
      <c r="TIN104" s="27"/>
      <c r="TIO104" s="27"/>
      <c r="TIP104" s="27"/>
      <c r="TIQ104" s="27"/>
      <c r="TIR104" s="27"/>
      <c r="TIS104" s="27"/>
      <c r="TIT104" s="27"/>
      <c r="TIU104" s="27"/>
      <c r="TIV104" s="27"/>
      <c r="TIW104" s="27"/>
      <c r="TIX104" s="27"/>
      <c r="TIY104" s="27"/>
      <c r="TIZ104" s="27"/>
      <c r="TJA104" s="27"/>
      <c r="TJB104" s="27"/>
      <c r="TJC104" s="27"/>
      <c r="TJD104" s="27"/>
      <c r="TJE104" s="27"/>
      <c r="TJF104" s="27"/>
      <c r="TJG104" s="27"/>
      <c r="TJH104" s="27"/>
      <c r="TJI104" s="27"/>
      <c r="TJJ104" s="27"/>
      <c r="TJK104" s="27"/>
      <c r="TJL104" s="27"/>
      <c r="TJM104" s="27"/>
      <c r="TJN104" s="27"/>
      <c r="TJO104" s="27"/>
      <c r="TJP104" s="27"/>
      <c r="TJQ104" s="27"/>
      <c r="TJR104" s="27"/>
      <c r="TJS104" s="27"/>
      <c r="TJT104" s="27"/>
      <c r="TJU104" s="27"/>
      <c r="TJV104" s="27"/>
      <c r="TJW104" s="27"/>
      <c r="TJX104" s="27"/>
      <c r="TJY104" s="27"/>
      <c r="TJZ104" s="27"/>
      <c r="TKA104" s="27"/>
      <c r="TKB104" s="27"/>
      <c r="TKC104" s="27"/>
      <c r="TKD104" s="27"/>
      <c r="TKE104" s="27"/>
      <c r="TKF104" s="27"/>
      <c r="TKG104" s="27"/>
      <c r="TKH104" s="27"/>
      <c r="TKI104" s="27"/>
      <c r="TKJ104" s="27"/>
      <c r="TKK104" s="27"/>
      <c r="TKL104" s="27"/>
      <c r="TKM104" s="27"/>
      <c r="TKN104" s="27"/>
      <c r="TKO104" s="27"/>
      <c r="TKP104" s="27"/>
      <c r="TKQ104" s="27"/>
      <c r="TKR104" s="27"/>
      <c r="TKS104" s="27"/>
      <c r="TKT104" s="27"/>
      <c r="TKU104" s="27"/>
      <c r="TKV104" s="27"/>
      <c r="TKW104" s="27"/>
      <c r="TKX104" s="27"/>
      <c r="TKY104" s="27"/>
      <c r="TKZ104" s="27"/>
      <c r="TLA104" s="27"/>
      <c r="TLB104" s="27"/>
      <c r="TLC104" s="27"/>
      <c r="TLD104" s="27"/>
      <c r="TLE104" s="27"/>
      <c r="TLF104" s="27"/>
      <c r="TLG104" s="27"/>
      <c r="TLH104" s="27"/>
      <c r="TLI104" s="27"/>
      <c r="TLJ104" s="27"/>
      <c r="TLK104" s="27"/>
      <c r="TLL104" s="27"/>
      <c r="TLM104" s="27"/>
      <c r="TLN104" s="27"/>
      <c r="TLO104" s="27"/>
      <c r="TLP104" s="27"/>
      <c r="TLQ104" s="27"/>
      <c r="TLR104" s="27"/>
      <c r="TLS104" s="27"/>
      <c r="TLT104" s="27"/>
      <c r="TLU104" s="27"/>
      <c r="TLV104" s="27"/>
      <c r="TLW104" s="27"/>
      <c r="TLX104" s="27"/>
      <c r="TLY104" s="27"/>
      <c r="TLZ104" s="27"/>
      <c r="TMA104" s="27"/>
      <c r="TMB104" s="27"/>
      <c r="TMC104" s="27"/>
      <c r="TMD104" s="27"/>
      <c r="TME104" s="27"/>
      <c r="TMF104" s="27"/>
      <c r="TMG104" s="27"/>
      <c r="TMH104" s="27"/>
      <c r="TMI104" s="27"/>
      <c r="TMJ104" s="27"/>
      <c r="TMK104" s="27"/>
      <c r="TML104" s="27"/>
      <c r="TMM104" s="27"/>
      <c r="TMN104" s="27"/>
      <c r="TMO104" s="27"/>
      <c r="TMP104" s="27"/>
      <c r="TMQ104" s="27"/>
      <c r="TMR104" s="27"/>
      <c r="TMS104" s="27"/>
      <c r="TMT104" s="27"/>
      <c r="TMU104" s="27"/>
      <c r="TMV104" s="27"/>
      <c r="TMW104" s="27"/>
      <c r="TMX104" s="27"/>
      <c r="TMY104" s="27"/>
      <c r="TMZ104" s="27"/>
      <c r="TNA104" s="27"/>
      <c r="TNB104" s="27"/>
      <c r="TNC104" s="27"/>
      <c r="TND104" s="27"/>
      <c r="TNE104" s="27"/>
      <c r="TNF104" s="27"/>
      <c r="TNG104" s="27"/>
      <c r="TNH104" s="27"/>
      <c r="TNI104" s="27"/>
      <c r="TNJ104" s="27"/>
      <c r="TNK104" s="27"/>
      <c r="TNL104" s="27"/>
      <c r="TNM104" s="27"/>
      <c r="TNN104" s="27"/>
      <c r="TNO104" s="27"/>
      <c r="TNP104" s="27"/>
      <c r="TNQ104" s="27"/>
      <c r="TNR104" s="27"/>
      <c r="TNS104" s="27"/>
      <c r="TNT104" s="27"/>
      <c r="TNU104" s="27"/>
      <c r="TNV104" s="27"/>
      <c r="TNW104" s="27"/>
      <c r="TNX104" s="27"/>
      <c r="TNY104" s="27"/>
      <c r="TNZ104" s="27"/>
      <c r="TOA104" s="27"/>
      <c r="TOB104" s="27"/>
      <c r="TOC104" s="27"/>
      <c r="TOD104" s="27"/>
      <c r="TOE104" s="27"/>
      <c r="TOF104" s="27"/>
      <c r="TOG104" s="27"/>
      <c r="TOH104" s="27"/>
      <c r="TOI104" s="27"/>
      <c r="TOJ104" s="27"/>
      <c r="TOK104" s="27"/>
      <c r="TOL104" s="27"/>
      <c r="TOM104" s="27"/>
      <c r="TON104" s="27"/>
      <c r="TOO104" s="27"/>
      <c r="TOP104" s="27"/>
      <c r="TOQ104" s="27"/>
      <c r="TOR104" s="27"/>
      <c r="TOS104" s="27"/>
      <c r="TOT104" s="27"/>
      <c r="TOU104" s="27"/>
      <c r="TOV104" s="27"/>
      <c r="TOW104" s="27"/>
      <c r="TOX104" s="27"/>
      <c r="TOY104" s="27"/>
      <c r="TOZ104" s="27"/>
      <c r="TPA104" s="27"/>
      <c r="TPB104" s="27"/>
      <c r="TPC104" s="27"/>
      <c r="TPD104" s="27"/>
      <c r="TPE104" s="27"/>
      <c r="TPF104" s="27"/>
      <c r="TPG104" s="27"/>
      <c r="TPH104" s="27"/>
      <c r="TPI104" s="27"/>
      <c r="TPJ104" s="27"/>
      <c r="TPK104" s="27"/>
      <c r="TPL104" s="27"/>
      <c r="TPM104" s="27"/>
      <c r="TPN104" s="27"/>
      <c r="TPO104" s="27"/>
      <c r="TPP104" s="27"/>
      <c r="TPQ104" s="27"/>
      <c r="TPR104" s="27"/>
      <c r="TPS104" s="27"/>
      <c r="TPT104" s="27"/>
      <c r="TPU104" s="27"/>
      <c r="TPV104" s="27"/>
      <c r="TPW104" s="27"/>
      <c r="TPX104" s="27"/>
      <c r="TPY104" s="27"/>
      <c r="TPZ104" s="27"/>
      <c r="TQA104" s="27"/>
      <c r="TQB104" s="27"/>
      <c r="TQC104" s="27"/>
      <c r="TQD104" s="27"/>
      <c r="TQE104" s="27"/>
      <c r="TQF104" s="27"/>
      <c r="TQG104" s="27"/>
      <c r="TQH104" s="27"/>
      <c r="TQI104" s="27"/>
      <c r="TQJ104" s="27"/>
      <c r="TQK104" s="27"/>
      <c r="TQL104" s="27"/>
      <c r="TQM104" s="27"/>
      <c r="TQN104" s="27"/>
      <c r="TQO104" s="27"/>
      <c r="TQP104" s="27"/>
      <c r="TQQ104" s="27"/>
      <c r="TQR104" s="27"/>
      <c r="TQS104" s="27"/>
      <c r="TQT104" s="27"/>
      <c r="TQU104" s="27"/>
      <c r="TQV104" s="27"/>
      <c r="TQW104" s="27"/>
      <c r="TQX104" s="27"/>
      <c r="TQY104" s="27"/>
      <c r="TQZ104" s="27"/>
      <c r="TRA104" s="27"/>
      <c r="TRB104" s="27"/>
      <c r="TRC104" s="27"/>
      <c r="TRD104" s="27"/>
      <c r="TRE104" s="27"/>
      <c r="TRF104" s="27"/>
      <c r="TRG104" s="27"/>
      <c r="TRH104" s="27"/>
      <c r="TRI104" s="27"/>
      <c r="TRJ104" s="27"/>
      <c r="TRK104" s="27"/>
      <c r="TRL104" s="27"/>
      <c r="TRM104" s="27"/>
      <c r="TRN104" s="27"/>
      <c r="TRO104" s="27"/>
      <c r="TRP104" s="27"/>
      <c r="TRQ104" s="27"/>
      <c r="TRR104" s="27"/>
      <c r="TRS104" s="27"/>
      <c r="TRT104" s="27"/>
      <c r="TRU104" s="27"/>
      <c r="TRV104" s="27"/>
      <c r="TRW104" s="27"/>
      <c r="TRX104" s="27"/>
      <c r="TRY104" s="27"/>
      <c r="TRZ104" s="27"/>
      <c r="TSA104" s="27"/>
      <c r="TSB104" s="27"/>
      <c r="TSC104" s="27"/>
      <c r="TSD104" s="27"/>
      <c r="TSE104" s="27"/>
      <c r="TSF104" s="27"/>
      <c r="TSG104" s="27"/>
      <c r="TSH104" s="27"/>
      <c r="TSI104" s="27"/>
      <c r="TSJ104" s="27"/>
      <c r="TSK104" s="27"/>
      <c r="TSL104" s="27"/>
      <c r="TSM104" s="27"/>
      <c r="TSN104" s="27"/>
      <c r="TSO104" s="27"/>
      <c r="TSP104" s="27"/>
      <c r="TSQ104" s="27"/>
      <c r="TSR104" s="27"/>
      <c r="TSS104" s="27"/>
      <c r="TST104" s="27"/>
      <c r="TSU104" s="27"/>
      <c r="TSV104" s="27"/>
      <c r="TSW104" s="27"/>
      <c r="TSX104" s="27"/>
      <c r="TSY104" s="27"/>
      <c r="TSZ104" s="27"/>
      <c r="TTA104" s="27"/>
      <c r="TTB104" s="27"/>
      <c r="TTC104" s="27"/>
      <c r="TTD104" s="27"/>
      <c r="TTE104" s="27"/>
      <c r="TTF104" s="27"/>
      <c r="TTG104" s="27"/>
      <c r="TTH104" s="27"/>
      <c r="TTI104" s="27"/>
      <c r="TTJ104" s="27"/>
      <c r="TTK104" s="27"/>
      <c r="TTL104" s="27"/>
      <c r="TTM104" s="27"/>
      <c r="TTN104" s="27"/>
      <c r="TTO104" s="27"/>
      <c r="TTP104" s="27"/>
      <c r="TTQ104" s="27"/>
      <c r="TTR104" s="27"/>
      <c r="TTS104" s="27"/>
      <c r="TTT104" s="27"/>
      <c r="TTU104" s="27"/>
      <c r="TTV104" s="27"/>
      <c r="TTW104" s="27"/>
      <c r="TTX104" s="27"/>
      <c r="TTY104" s="27"/>
      <c r="TTZ104" s="27"/>
      <c r="TUA104" s="27"/>
      <c r="TUB104" s="27"/>
      <c r="TUC104" s="27"/>
      <c r="TUD104" s="27"/>
      <c r="TUE104" s="27"/>
      <c r="TUF104" s="27"/>
      <c r="TUG104" s="27"/>
      <c r="TUH104" s="27"/>
      <c r="TUI104" s="27"/>
      <c r="TUJ104" s="27"/>
      <c r="TUK104" s="27"/>
      <c r="TUL104" s="27"/>
      <c r="TUM104" s="27"/>
      <c r="TUN104" s="27"/>
      <c r="TUO104" s="27"/>
      <c r="TUP104" s="27"/>
      <c r="TUQ104" s="27"/>
      <c r="TUR104" s="27"/>
      <c r="TUS104" s="27"/>
      <c r="TUT104" s="27"/>
      <c r="TUU104" s="27"/>
      <c r="TUV104" s="27"/>
      <c r="TUW104" s="27"/>
      <c r="TUX104" s="27"/>
      <c r="TUY104" s="27"/>
      <c r="TUZ104" s="27"/>
      <c r="TVA104" s="27"/>
      <c r="TVB104" s="27"/>
      <c r="TVC104" s="27"/>
      <c r="TVD104" s="27"/>
      <c r="TVE104" s="27"/>
      <c r="TVF104" s="27"/>
      <c r="TVG104" s="27"/>
      <c r="TVH104" s="27"/>
      <c r="TVI104" s="27"/>
      <c r="TVJ104" s="27"/>
      <c r="TVK104" s="27"/>
      <c r="TVL104" s="27"/>
      <c r="TVM104" s="27"/>
      <c r="TVN104" s="27"/>
      <c r="TVO104" s="27"/>
      <c r="TVP104" s="27"/>
      <c r="TVQ104" s="27"/>
      <c r="TVR104" s="27"/>
      <c r="TVS104" s="27"/>
      <c r="TVT104" s="27"/>
      <c r="TVU104" s="27"/>
      <c r="TVV104" s="27"/>
      <c r="TVW104" s="27"/>
      <c r="TVX104" s="27"/>
      <c r="TVY104" s="27"/>
      <c r="TVZ104" s="27"/>
      <c r="TWA104" s="27"/>
      <c r="TWB104" s="27"/>
      <c r="TWC104" s="27"/>
      <c r="TWD104" s="27"/>
      <c r="TWE104" s="27"/>
      <c r="TWF104" s="27"/>
      <c r="TWG104" s="27"/>
      <c r="TWH104" s="27"/>
      <c r="TWI104" s="27"/>
      <c r="TWJ104" s="27"/>
      <c r="TWK104" s="27"/>
      <c r="TWL104" s="27"/>
      <c r="TWM104" s="27"/>
      <c r="TWN104" s="27"/>
      <c r="TWO104" s="27"/>
      <c r="TWP104" s="27"/>
      <c r="TWQ104" s="27"/>
      <c r="TWR104" s="27"/>
      <c r="TWS104" s="27"/>
      <c r="TWT104" s="27"/>
      <c r="TWU104" s="27"/>
      <c r="TWV104" s="27"/>
      <c r="TWW104" s="27"/>
      <c r="TWX104" s="27"/>
      <c r="TWY104" s="27"/>
      <c r="TWZ104" s="27"/>
      <c r="TXA104" s="27"/>
      <c r="TXB104" s="27"/>
      <c r="TXC104" s="27"/>
      <c r="TXD104" s="27"/>
      <c r="TXE104" s="27"/>
      <c r="TXF104" s="27"/>
      <c r="TXG104" s="27"/>
      <c r="TXH104" s="27"/>
      <c r="TXI104" s="27"/>
      <c r="TXJ104" s="27"/>
      <c r="TXK104" s="27"/>
      <c r="TXL104" s="27"/>
      <c r="TXM104" s="27"/>
      <c r="TXN104" s="27"/>
      <c r="TXO104" s="27"/>
      <c r="TXP104" s="27"/>
      <c r="TXQ104" s="27"/>
      <c r="TXR104" s="27"/>
      <c r="TXS104" s="27"/>
      <c r="TXT104" s="27"/>
      <c r="TXU104" s="27"/>
      <c r="TXV104" s="27"/>
      <c r="TXW104" s="27"/>
      <c r="TXX104" s="27"/>
      <c r="TXY104" s="27"/>
      <c r="TXZ104" s="27"/>
      <c r="TYA104" s="27"/>
      <c r="TYB104" s="27"/>
      <c r="TYC104" s="27"/>
      <c r="TYD104" s="27"/>
      <c r="TYE104" s="27"/>
      <c r="TYF104" s="27"/>
      <c r="TYG104" s="27"/>
      <c r="TYH104" s="27"/>
      <c r="TYI104" s="27"/>
      <c r="TYJ104" s="27"/>
      <c r="TYK104" s="27"/>
      <c r="TYL104" s="27"/>
      <c r="TYM104" s="27"/>
      <c r="TYN104" s="27"/>
      <c r="TYO104" s="27"/>
      <c r="TYP104" s="27"/>
      <c r="TYQ104" s="27"/>
      <c r="TYR104" s="27"/>
      <c r="TYS104" s="27"/>
      <c r="TYT104" s="27"/>
      <c r="TYU104" s="27"/>
      <c r="TYV104" s="27"/>
      <c r="TYW104" s="27"/>
      <c r="TYX104" s="27"/>
      <c r="TYY104" s="27"/>
      <c r="TYZ104" s="27"/>
      <c r="TZA104" s="27"/>
      <c r="TZB104" s="27"/>
      <c r="TZC104" s="27"/>
      <c r="TZD104" s="27"/>
      <c r="TZE104" s="27"/>
      <c r="TZF104" s="27"/>
      <c r="TZG104" s="27"/>
      <c r="TZH104" s="27"/>
      <c r="TZI104" s="27"/>
      <c r="TZJ104" s="27"/>
      <c r="TZK104" s="27"/>
      <c r="TZL104" s="27"/>
      <c r="TZM104" s="27"/>
      <c r="TZN104" s="27"/>
      <c r="TZO104" s="27"/>
      <c r="TZP104" s="27"/>
      <c r="TZQ104" s="27"/>
      <c r="TZR104" s="27"/>
      <c r="TZS104" s="27"/>
      <c r="TZT104" s="27"/>
      <c r="TZU104" s="27"/>
      <c r="TZV104" s="27"/>
      <c r="TZW104" s="27"/>
      <c r="TZX104" s="27"/>
      <c r="TZY104" s="27"/>
      <c r="TZZ104" s="27"/>
      <c r="UAA104" s="27"/>
      <c r="UAB104" s="27"/>
      <c r="UAC104" s="27"/>
      <c r="UAD104" s="27"/>
      <c r="UAE104" s="27"/>
      <c r="UAF104" s="27"/>
      <c r="UAG104" s="27"/>
      <c r="UAH104" s="27"/>
      <c r="UAI104" s="27"/>
      <c r="UAJ104" s="27"/>
      <c r="UAK104" s="27"/>
      <c r="UAL104" s="27"/>
      <c r="UAM104" s="27"/>
      <c r="UAN104" s="27"/>
      <c r="UAO104" s="27"/>
      <c r="UAP104" s="27"/>
      <c r="UAQ104" s="27"/>
      <c r="UAR104" s="27"/>
      <c r="UAS104" s="27"/>
      <c r="UAT104" s="27"/>
      <c r="UAU104" s="27"/>
      <c r="UAV104" s="27"/>
      <c r="UAW104" s="27"/>
      <c r="UAX104" s="27"/>
      <c r="UAY104" s="27"/>
      <c r="UAZ104" s="27"/>
      <c r="UBA104" s="27"/>
      <c r="UBB104" s="27"/>
      <c r="UBC104" s="27"/>
      <c r="UBD104" s="27"/>
      <c r="UBE104" s="27"/>
      <c r="UBF104" s="27"/>
      <c r="UBG104" s="27"/>
      <c r="UBH104" s="27"/>
      <c r="UBI104" s="27"/>
      <c r="UBJ104" s="27"/>
      <c r="UBK104" s="27"/>
      <c r="UBL104" s="27"/>
      <c r="UBM104" s="27"/>
      <c r="UBN104" s="27"/>
      <c r="UBO104" s="27"/>
      <c r="UBP104" s="27"/>
      <c r="UBQ104" s="27"/>
      <c r="UBR104" s="27"/>
      <c r="UBS104" s="27"/>
      <c r="UBT104" s="27"/>
      <c r="UBU104" s="27"/>
      <c r="UBV104" s="27"/>
      <c r="UBW104" s="27"/>
      <c r="UBX104" s="27"/>
      <c r="UBY104" s="27"/>
      <c r="UBZ104" s="27"/>
      <c r="UCA104" s="27"/>
      <c r="UCB104" s="27"/>
      <c r="UCC104" s="27"/>
      <c r="UCD104" s="27"/>
      <c r="UCE104" s="27"/>
      <c r="UCF104" s="27"/>
      <c r="UCG104" s="27"/>
      <c r="UCH104" s="27"/>
      <c r="UCI104" s="27"/>
      <c r="UCJ104" s="27"/>
      <c r="UCK104" s="27"/>
      <c r="UCL104" s="27"/>
      <c r="UCM104" s="27"/>
      <c r="UCN104" s="27"/>
      <c r="UCO104" s="27"/>
      <c r="UCP104" s="27"/>
      <c r="UCQ104" s="27"/>
      <c r="UCR104" s="27"/>
      <c r="UCS104" s="27"/>
      <c r="UCT104" s="27"/>
      <c r="UCU104" s="27"/>
      <c r="UCV104" s="27"/>
      <c r="UCW104" s="27"/>
      <c r="UCX104" s="27"/>
      <c r="UCY104" s="27"/>
      <c r="UCZ104" s="27"/>
      <c r="UDA104" s="27"/>
      <c r="UDB104" s="27"/>
      <c r="UDC104" s="27"/>
      <c r="UDD104" s="27"/>
      <c r="UDE104" s="27"/>
      <c r="UDF104" s="27"/>
      <c r="UDG104" s="27"/>
      <c r="UDH104" s="27"/>
      <c r="UDI104" s="27"/>
      <c r="UDJ104" s="27"/>
      <c r="UDK104" s="27"/>
      <c r="UDL104" s="27"/>
      <c r="UDM104" s="27"/>
      <c r="UDN104" s="27"/>
      <c r="UDO104" s="27"/>
      <c r="UDP104" s="27"/>
      <c r="UDQ104" s="27"/>
      <c r="UDR104" s="27"/>
      <c r="UDS104" s="27"/>
      <c r="UDT104" s="27"/>
      <c r="UDU104" s="27"/>
      <c r="UDV104" s="27"/>
      <c r="UDW104" s="27"/>
      <c r="UDX104" s="27"/>
      <c r="UDY104" s="27"/>
      <c r="UDZ104" s="27"/>
      <c r="UEA104" s="27"/>
      <c r="UEB104" s="27"/>
      <c r="UEC104" s="27"/>
      <c r="UED104" s="27"/>
      <c r="UEE104" s="27"/>
      <c r="UEF104" s="27"/>
      <c r="UEG104" s="27"/>
      <c r="UEH104" s="27"/>
      <c r="UEI104" s="27"/>
      <c r="UEJ104" s="27"/>
      <c r="UEK104" s="27"/>
      <c r="UEL104" s="27"/>
      <c r="UEM104" s="27"/>
      <c r="UEN104" s="27"/>
      <c r="UEO104" s="27"/>
      <c r="UEP104" s="27"/>
      <c r="UEQ104" s="27"/>
      <c r="UER104" s="27"/>
      <c r="UES104" s="27"/>
      <c r="UET104" s="27"/>
      <c r="UEU104" s="27"/>
      <c r="UEV104" s="27"/>
      <c r="UEW104" s="27"/>
      <c r="UEX104" s="27"/>
      <c r="UEY104" s="27"/>
      <c r="UEZ104" s="27"/>
      <c r="UFA104" s="27"/>
      <c r="UFB104" s="27"/>
      <c r="UFC104" s="27"/>
      <c r="UFD104" s="27"/>
      <c r="UFE104" s="27"/>
      <c r="UFF104" s="27"/>
      <c r="UFG104" s="27"/>
      <c r="UFH104" s="27"/>
      <c r="UFI104" s="27"/>
      <c r="UFJ104" s="27"/>
      <c r="UFK104" s="27"/>
      <c r="UFL104" s="27"/>
      <c r="UFM104" s="27"/>
      <c r="UFN104" s="27"/>
      <c r="UFO104" s="27"/>
      <c r="UFP104" s="27"/>
      <c r="UFQ104" s="27"/>
      <c r="UFR104" s="27"/>
      <c r="UFS104" s="27"/>
      <c r="UFT104" s="27"/>
      <c r="UFU104" s="27"/>
      <c r="UFV104" s="27"/>
      <c r="UFW104" s="27"/>
      <c r="UFX104" s="27"/>
      <c r="UFY104" s="27"/>
      <c r="UFZ104" s="27"/>
      <c r="UGA104" s="27"/>
      <c r="UGB104" s="27"/>
      <c r="UGC104" s="27"/>
      <c r="UGD104" s="27"/>
      <c r="UGE104" s="27"/>
      <c r="UGF104" s="27"/>
      <c r="UGG104" s="27"/>
      <c r="UGH104" s="27"/>
      <c r="UGI104" s="27"/>
      <c r="UGJ104" s="27"/>
      <c r="UGK104" s="27"/>
      <c r="UGL104" s="27"/>
      <c r="UGM104" s="27"/>
      <c r="UGN104" s="27"/>
      <c r="UGO104" s="27"/>
      <c r="UGP104" s="27"/>
      <c r="UGQ104" s="27"/>
      <c r="UGR104" s="27"/>
      <c r="UGS104" s="27"/>
      <c r="UGT104" s="27"/>
      <c r="UGU104" s="27"/>
      <c r="UGV104" s="27"/>
      <c r="UGW104" s="27"/>
      <c r="UGX104" s="27"/>
      <c r="UGY104" s="27"/>
      <c r="UGZ104" s="27"/>
      <c r="UHA104" s="27"/>
      <c r="UHB104" s="27"/>
      <c r="UHC104" s="27"/>
      <c r="UHD104" s="27"/>
      <c r="UHE104" s="27"/>
      <c r="UHF104" s="27"/>
      <c r="UHG104" s="27"/>
      <c r="UHH104" s="27"/>
      <c r="UHI104" s="27"/>
      <c r="UHJ104" s="27"/>
      <c r="UHK104" s="27"/>
      <c r="UHL104" s="27"/>
      <c r="UHM104" s="27"/>
      <c r="UHN104" s="27"/>
      <c r="UHO104" s="27"/>
      <c r="UHP104" s="27"/>
      <c r="UHQ104" s="27"/>
      <c r="UHR104" s="27"/>
      <c r="UHS104" s="27"/>
      <c r="UHT104" s="27"/>
      <c r="UHU104" s="27"/>
      <c r="UHV104" s="27"/>
      <c r="UHW104" s="27"/>
      <c r="UHX104" s="27"/>
      <c r="UHY104" s="27"/>
      <c r="UHZ104" s="27"/>
      <c r="UIA104" s="27"/>
      <c r="UIB104" s="27"/>
      <c r="UIC104" s="27"/>
      <c r="UID104" s="27"/>
      <c r="UIE104" s="27"/>
      <c r="UIF104" s="27"/>
      <c r="UIG104" s="27"/>
      <c r="UIH104" s="27"/>
      <c r="UII104" s="27"/>
      <c r="UIJ104" s="27"/>
      <c r="UIK104" s="27"/>
      <c r="UIL104" s="27"/>
      <c r="UIM104" s="27"/>
      <c r="UIN104" s="27"/>
      <c r="UIO104" s="27"/>
      <c r="UIP104" s="27"/>
      <c r="UIQ104" s="27"/>
      <c r="UIR104" s="27"/>
      <c r="UIS104" s="27"/>
      <c r="UIT104" s="27"/>
      <c r="UIU104" s="27"/>
      <c r="UIV104" s="27"/>
      <c r="UIW104" s="27"/>
      <c r="UIX104" s="27"/>
      <c r="UIY104" s="27"/>
      <c r="UIZ104" s="27"/>
      <c r="UJA104" s="27"/>
      <c r="UJB104" s="27"/>
      <c r="UJC104" s="27"/>
      <c r="UJD104" s="27"/>
      <c r="UJE104" s="27"/>
      <c r="UJF104" s="27"/>
      <c r="UJG104" s="27"/>
      <c r="UJH104" s="27"/>
      <c r="UJI104" s="27"/>
      <c r="UJJ104" s="27"/>
      <c r="UJK104" s="27"/>
      <c r="UJL104" s="27"/>
      <c r="UJM104" s="27"/>
      <c r="UJN104" s="27"/>
      <c r="UJO104" s="27"/>
      <c r="UJP104" s="27"/>
      <c r="UJQ104" s="27"/>
      <c r="UJR104" s="27"/>
      <c r="UJS104" s="27"/>
      <c r="UJT104" s="27"/>
      <c r="UJU104" s="27"/>
      <c r="UJV104" s="27"/>
      <c r="UJW104" s="27"/>
      <c r="UJX104" s="27"/>
      <c r="UJY104" s="27"/>
      <c r="UJZ104" s="27"/>
      <c r="UKA104" s="27"/>
      <c r="UKB104" s="27"/>
      <c r="UKC104" s="27"/>
      <c r="UKD104" s="27"/>
      <c r="UKE104" s="27"/>
      <c r="UKF104" s="27"/>
      <c r="UKG104" s="27"/>
      <c r="UKH104" s="27"/>
      <c r="UKI104" s="27"/>
      <c r="UKJ104" s="27"/>
      <c r="UKK104" s="27"/>
      <c r="UKL104" s="27"/>
      <c r="UKM104" s="27"/>
      <c r="UKN104" s="27"/>
      <c r="UKO104" s="27"/>
      <c r="UKP104" s="27"/>
      <c r="UKQ104" s="27"/>
      <c r="UKR104" s="27"/>
      <c r="UKS104" s="27"/>
      <c r="UKT104" s="27"/>
      <c r="UKU104" s="27"/>
      <c r="UKV104" s="27"/>
      <c r="UKW104" s="27"/>
      <c r="UKX104" s="27"/>
      <c r="UKY104" s="27"/>
      <c r="UKZ104" s="27"/>
      <c r="ULA104" s="27"/>
      <c r="ULB104" s="27"/>
      <c r="ULC104" s="27"/>
      <c r="ULD104" s="27"/>
      <c r="ULE104" s="27"/>
      <c r="ULF104" s="27"/>
      <c r="ULG104" s="27"/>
      <c r="ULH104" s="27"/>
      <c r="ULI104" s="27"/>
      <c r="ULJ104" s="27"/>
      <c r="ULK104" s="27"/>
      <c r="ULL104" s="27"/>
      <c r="ULM104" s="27"/>
      <c r="ULN104" s="27"/>
      <c r="ULO104" s="27"/>
      <c r="ULP104" s="27"/>
      <c r="ULQ104" s="27"/>
      <c r="ULR104" s="27"/>
      <c r="ULS104" s="27"/>
      <c r="ULT104" s="27"/>
      <c r="ULU104" s="27"/>
      <c r="ULV104" s="27"/>
      <c r="ULW104" s="27"/>
      <c r="ULX104" s="27"/>
      <c r="ULY104" s="27"/>
      <c r="ULZ104" s="27"/>
      <c r="UMA104" s="27"/>
      <c r="UMB104" s="27"/>
      <c r="UMC104" s="27"/>
      <c r="UMD104" s="27"/>
      <c r="UME104" s="27"/>
      <c r="UMF104" s="27"/>
      <c r="UMG104" s="27"/>
      <c r="UMH104" s="27"/>
      <c r="UMI104" s="27"/>
      <c r="UMJ104" s="27"/>
      <c r="UMK104" s="27"/>
      <c r="UML104" s="27"/>
      <c r="UMM104" s="27"/>
      <c r="UMN104" s="27"/>
      <c r="UMO104" s="27"/>
      <c r="UMP104" s="27"/>
      <c r="UMQ104" s="27"/>
      <c r="UMR104" s="27"/>
      <c r="UMS104" s="27"/>
      <c r="UMT104" s="27"/>
      <c r="UMU104" s="27"/>
      <c r="UMV104" s="27"/>
      <c r="UMW104" s="27"/>
      <c r="UMX104" s="27"/>
      <c r="UMY104" s="27"/>
      <c r="UMZ104" s="27"/>
      <c r="UNA104" s="27"/>
      <c r="UNB104" s="27"/>
      <c r="UNC104" s="27"/>
      <c r="UND104" s="27"/>
      <c r="UNE104" s="27"/>
      <c r="UNF104" s="27"/>
      <c r="UNG104" s="27"/>
      <c r="UNH104" s="27"/>
      <c r="UNI104" s="27"/>
      <c r="UNJ104" s="27"/>
      <c r="UNK104" s="27"/>
      <c r="UNL104" s="27"/>
      <c r="UNM104" s="27"/>
      <c r="UNN104" s="27"/>
      <c r="UNO104" s="27"/>
      <c r="UNP104" s="27"/>
      <c r="UNQ104" s="27"/>
      <c r="UNR104" s="27"/>
      <c r="UNS104" s="27"/>
      <c r="UNT104" s="27"/>
      <c r="UNU104" s="27"/>
      <c r="UNV104" s="27"/>
      <c r="UNW104" s="27"/>
      <c r="UNX104" s="27"/>
      <c r="UNY104" s="27"/>
      <c r="UNZ104" s="27"/>
      <c r="UOA104" s="27"/>
      <c r="UOB104" s="27"/>
      <c r="UOC104" s="27"/>
      <c r="UOD104" s="27"/>
      <c r="UOE104" s="27"/>
      <c r="UOF104" s="27"/>
      <c r="UOG104" s="27"/>
      <c r="UOH104" s="27"/>
      <c r="UOI104" s="27"/>
      <c r="UOJ104" s="27"/>
      <c r="UOK104" s="27"/>
      <c r="UOL104" s="27"/>
      <c r="UOM104" s="27"/>
      <c r="UON104" s="27"/>
      <c r="UOO104" s="27"/>
      <c r="UOP104" s="27"/>
      <c r="UOQ104" s="27"/>
      <c r="UOR104" s="27"/>
      <c r="UOS104" s="27"/>
      <c r="UOT104" s="27"/>
      <c r="UOU104" s="27"/>
      <c r="UOV104" s="27"/>
      <c r="UOW104" s="27"/>
      <c r="UOX104" s="27"/>
      <c r="UOY104" s="27"/>
      <c r="UOZ104" s="27"/>
      <c r="UPA104" s="27"/>
      <c r="UPB104" s="27"/>
      <c r="UPC104" s="27"/>
      <c r="UPD104" s="27"/>
      <c r="UPE104" s="27"/>
      <c r="UPF104" s="27"/>
      <c r="UPG104" s="27"/>
      <c r="UPH104" s="27"/>
      <c r="UPI104" s="27"/>
      <c r="UPJ104" s="27"/>
      <c r="UPK104" s="27"/>
      <c r="UPL104" s="27"/>
      <c r="UPM104" s="27"/>
      <c r="UPN104" s="27"/>
      <c r="UPO104" s="27"/>
      <c r="UPP104" s="27"/>
      <c r="UPQ104" s="27"/>
      <c r="UPR104" s="27"/>
      <c r="UPS104" s="27"/>
      <c r="UPT104" s="27"/>
      <c r="UPU104" s="27"/>
      <c r="UPV104" s="27"/>
      <c r="UPW104" s="27"/>
      <c r="UPX104" s="27"/>
      <c r="UPY104" s="27"/>
      <c r="UPZ104" s="27"/>
      <c r="UQA104" s="27"/>
      <c r="UQB104" s="27"/>
      <c r="UQC104" s="27"/>
      <c r="UQD104" s="27"/>
      <c r="UQE104" s="27"/>
      <c r="UQF104" s="27"/>
      <c r="UQG104" s="27"/>
      <c r="UQH104" s="27"/>
      <c r="UQI104" s="27"/>
      <c r="UQJ104" s="27"/>
      <c r="UQK104" s="27"/>
      <c r="UQL104" s="27"/>
      <c r="UQM104" s="27"/>
      <c r="UQN104" s="27"/>
      <c r="UQO104" s="27"/>
      <c r="UQP104" s="27"/>
      <c r="UQQ104" s="27"/>
      <c r="UQR104" s="27"/>
      <c r="UQS104" s="27"/>
      <c r="UQT104" s="27"/>
      <c r="UQU104" s="27"/>
      <c r="UQV104" s="27"/>
      <c r="UQW104" s="27"/>
      <c r="UQX104" s="27"/>
      <c r="UQY104" s="27"/>
      <c r="UQZ104" s="27"/>
      <c r="URA104" s="27"/>
      <c r="URB104" s="27"/>
      <c r="URC104" s="27"/>
      <c r="URD104" s="27"/>
      <c r="URE104" s="27"/>
      <c r="URF104" s="27"/>
      <c r="URG104" s="27"/>
      <c r="URH104" s="27"/>
      <c r="URI104" s="27"/>
      <c r="URJ104" s="27"/>
      <c r="URK104" s="27"/>
      <c r="URL104" s="27"/>
      <c r="URM104" s="27"/>
      <c r="URN104" s="27"/>
      <c r="URO104" s="27"/>
      <c r="URP104" s="27"/>
      <c r="URQ104" s="27"/>
      <c r="URR104" s="27"/>
      <c r="URS104" s="27"/>
      <c r="URT104" s="27"/>
      <c r="URU104" s="27"/>
      <c r="URV104" s="27"/>
      <c r="URW104" s="27"/>
      <c r="URX104" s="27"/>
      <c r="URY104" s="27"/>
      <c r="URZ104" s="27"/>
      <c r="USA104" s="27"/>
      <c r="USB104" s="27"/>
      <c r="USC104" s="27"/>
      <c r="USD104" s="27"/>
      <c r="USE104" s="27"/>
      <c r="USF104" s="27"/>
      <c r="USG104" s="27"/>
      <c r="USH104" s="27"/>
      <c r="USI104" s="27"/>
      <c r="USJ104" s="27"/>
      <c r="USK104" s="27"/>
      <c r="USL104" s="27"/>
      <c r="USM104" s="27"/>
      <c r="USN104" s="27"/>
      <c r="USO104" s="27"/>
      <c r="USP104" s="27"/>
      <c r="USQ104" s="27"/>
      <c r="USR104" s="27"/>
      <c r="USS104" s="27"/>
      <c r="UST104" s="27"/>
      <c r="USU104" s="27"/>
      <c r="USV104" s="27"/>
      <c r="USW104" s="27"/>
      <c r="USX104" s="27"/>
      <c r="USY104" s="27"/>
      <c r="USZ104" s="27"/>
      <c r="UTA104" s="27"/>
      <c r="UTB104" s="27"/>
      <c r="UTC104" s="27"/>
      <c r="UTD104" s="27"/>
      <c r="UTE104" s="27"/>
      <c r="UTF104" s="27"/>
      <c r="UTG104" s="27"/>
      <c r="UTH104" s="27"/>
      <c r="UTI104" s="27"/>
      <c r="UTJ104" s="27"/>
      <c r="UTK104" s="27"/>
      <c r="UTL104" s="27"/>
      <c r="UTM104" s="27"/>
      <c r="UTN104" s="27"/>
      <c r="UTO104" s="27"/>
      <c r="UTP104" s="27"/>
      <c r="UTQ104" s="27"/>
      <c r="UTR104" s="27"/>
      <c r="UTS104" s="27"/>
      <c r="UTT104" s="27"/>
      <c r="UTU104" s="27"/>
      <c r="UTV104" s="27"/>
      <c r="UTW104" s="27"/>
      <c r="UTX104" s="27"/>
      <c r="UTY104" s="27"/>
      <c r="UTZ104" s="27"/>
      <c r="UUA104" s="27"/>
      <c r="UUB104" s="27"/>
      <c r="UUC104" s="27"/>
      <c r="UUD104" s="27"/>
      <c r="UUE104" s="27"/>
      <c r="UUF104" s="27"/>
      <c r="UUG104" s="27"/>
      <c r="UUH104" s="27"/>
      <c r="UUI104" s="27"/>
      <c r="UUJ104" s="27"/>
      <c r="UUK104" s="27"/>
      <c r="UUL104" s="27"/>
      <c r="UUM104" s="27"/>
      <c r="UUN104" s="27"/>
      <c r="UUO104" s="27"/>
      <c r="UUP104" s="27"/>
      <c r="UUQ104" s="27"/>
      <c r="UUR104" s="27"/>
      <c r="UUS104" s="27"/>
      <c r="UUT104" s="27"/>
      <c r="UUU104" s="27"/>
      <c r="UUV104" s="27"/>
      <c r="UUW104" s="27"/>
      <c r="UUX104" s="27"/>
      <c r="UUY104" s="27"/>
      <c r="UUZ104" s="27"/>
      <c r="UVA104" s="27"/>
      <c r="UVB104" s="27"/>
      <c r="UVC104" s="27"/>
      <c r="UVD104" s="27"/>
      <c r="UVE104" s="27"/>
      <c r="UVF104" s="27"/>
      <c r="UVG104" s="27"/>
      <c r="UVH104" s="27"/>
      <c r="UVI104" s="27"/>
      <c r="UVJ104" s="27"/>
      <c r="UVK104" s="27"/>
      <c r="UVL104" s="27"/>
      <c r="UVM104" s="27"/>
      <c r="UVN104" s="27"/>
      <c r="UVO104" s="27"/>
      <c r="UVP104" s="27"/>
      <c r="UVQ104" s="27"/>
      <c r="UVR104" s="27"/>
      <c r="UVS104" s="27"/>
      <c r="UVT104" s="27"/>
      <c r="UVU104" s="27"/>
      <c r="UVV104" s="27"/>
      <c r="UVW104" s="27"/>
      <c r="UVX104" s="27"/>
      <c r="UVY104" s="27"/>
      <c r="UVZ104" s="27"/>
      <c r="UWA104" s="27"/>
      <c r="UWB104" s="27"/>
      <c r="UWC104" s="27"/>
      <c r="UWD104" s="27"/>
      <c r="UWE104" s="27"/>
      <c r="UWF104" s="27"/>
      <c r="UWG104" s="27"/>
      <c r="UWH104" s="27"/>
      <c r="UWI104" s="27"/>
      <c r="UWJ104" s="27"/>
      <c r="UWK104" s="27"/>
      <c r="UWL104" s="27"/>
      <c r="UWM104" s="27"/>
      <c r="UWN104" s="27"/>
      <c r="UWO104" s="27"/>
      <c r="UWP104" s="27"/>
      <c r="UWQ104" s="27"/>
      <c r="UWR104" s="27"/>
      <c r="UWS104" s="27"/>
      <c r="UWT104" s="27"/>
      <c r="UWU104" s="27"/>
      <c r="UWV104" s="27"/>
      <c r="UWW104" s="27"/>
      <c r="UWX104" s="27"/>
      <c r="UWY104" s="27"/>
      <c r="UWZ104" s="27"/>
      <c r="UXA104" s="27"/>
      <c r="UXB104" s="27"/>
      <c r="UXC104" s="27"/>
      <c r="UXD104" s="27"/>
      <c r="UXE104" s="27"/>
      <c r="UXF104" s="27"/>
      <c r="UXG104" s="27"/>
      <c r="UXH104" s="27"/>
      <c r="UXI104" s="27"/>
      <c r="UXJ104" s="27"/>
      <c r="UXK104" s="27"/>
      <c r="UXL104" s="27"/>
      <c r="UXM104" s="27"/>
      <c r="UXN104" s="27"/>
      <c r="UXO104" s="27"/>
      <c r="UXP104" s="27"/>
      <c r="UXQ104" s="27"/>
      <c r="UXR104" s="27"/>
      <c r="UXS104" s="27"/>
      <c r="UXT104" s="27"/>
      <c r="UXU104" s="27"/>
      <c r="UXV104" s="27"/>
      <c r="UXW104" s="27"/>
      <c r="UXX104" s="27"/>
      <c r="UXY104" s="27"/>
      <c r="UXZ104" s="27"/>
      <c r="UYA104" s="27"/>
      <c r="UYB104" s="27"/>
      <c r="UYC104" s="27"/>
      <c r="UYD104" s="27"/>
      <c r="UYE104" s="27"/>
      <c r="UYF104" s="27"/>
      <c r="UYG104" s="27"/>
      <c r="UYH104" s="27"/>
      <c r="UYI104" s="27"/>
      <c r="UYJ104" s="27"/>
      <c r="UYK104" s="27"/>
      <c r="UYL104" s="27"/>
      <c r="UYM104" s="27"/>
      <c r="UYN104" s="27"/>
      <c r="UYO104" s="27"/>
      <c r="UYP104" s="27"/>
      <c r="UYQ104" s="27"/>
      <c r="UYR104" s="27"/>
      <c r="UYS104" s="27"/>
      <c r="UYT104" s="27"/>
      <c r="UYU104" s="27"/>
      <c r="UYV104" s="27"/>
      <c r="UYW104" s="27"/>
      <c r="UYX104" s="27"/>
      <c r="UYY104" s="27"/>
      <c r="UYZ104" s="27"/>
      <c r="UZA104" s="27"/>
      <c r="UZB104" s="27"/>
      <c r="UZC104" s="27"/>
      <c r="UZD104" s="27"/>
      <c r="UZE104" s="27"/>
      <c r="UZF104" s="27"/>
      <c r="UZG104" s="27"/>
      <c r="UZH104" s="27"/>
      <c r="UZI104" s="27"/>
      <c r="UZJ104" s="27"/>
      <c r="UZK104" s="27"/>
      <c r="UZL104" s="27"/>
      <c r="UZM104" s="27"/>
      <c r="UZN104" s="27"/>
      <c r="UZO104" s="27"/>
      <c r="UZP104" s="27"/>
      <c r="UZQ104" s="27"/>
      <c r="UZR104" s="27"/>
      <c r="UZS104" s="27"/>
      <c r="UZT104" s="27"/>
      <c r="UZU104" s="27"/>
      <c r="UZV104" s="27"/>
      <c r="UZW104" s="27"/>
      <c r="UZX104" s="27"/>
      <c r="UZY104" s="27"/>
      <c r="UZZ104" s="27"/>
      <c r="VAA104" s="27"/>
      <c r="VAB104" s="27"/>
      <c r="VAC104" s="27"/>
      <c r="VAD104" s="27"/>
      <c r="VAE104" s="27"/>
      <c r="VAF104" s="27"/>
      <c r="VAG104" s="27"/>
      <c r="VAH104" s="27"/>
      <c r="VAI104" s="27"/>
      <c r="VAJ104" s="27"/>
      <c r="VAK104" s="27"/>
      <c r="VAL104" s="27"/>
      <c r="VAM104" s="27"/>
      <c r="VAN104" s="27"/>
      <c r="VAO104" s="27"/>
      <c r="VAP104" s="27"/>
      <c r="VAQ104" s="27"/>
      <c r="VAR104" s="27"/>
      <c r="VAS104" s="27"/>
      <c r="VAT104" s="27"/>
      <c r="VAU104" s="27"/>
      <c r="VAV104" s="27"/>
      <c r="VAW104" s="27"/>
      <c r="VAX104" s="27"/>
      <c r="VAY104" s="27"/>
      <c r="VAZ104" s="27"/>
      <c r="VBA104" s="27"/>
      <c r="VBB104" s="27"/>
      <c r="VBC104" s="27"/>
      <c r="VBD104" s="27"/>
      <c r="VBE104" s="27"/>
      <c r="VBF104" s="27"/>
      <c r="VBG104" s="27"/>
      <c r="VBH104" s="27"/>
      <c r="VBI104" s="27"/>
      <c r="VBJ104" s="27"/>
      <c r="VBK104" s="27"/>
      <c r="VBL104" s="27"/>
      <c r="VBM104" s="27"/>
      <c r="VBN104" s="27"/>
      <c r="VBO104" s="27"/>
      <c r="VBP104" s="27"/>
      <c r="VBQ104" s="27"/>
      <c r="VBR104" s="27"/>
      <c r="VBS104" s="27"/>
      <c r="VBT104" s="27"/>
      <c r="VBU104" s="27"/>
      <c r="VBV104" s="27"/>
      <c r="VBW104" s="27"/>
      <c r="VBX104" s="27"/>
      <c r="VBY104" s="27"/>
      <c r="VBZ104" s="27"/>
      <c r="VCA104" s="27"/>
      <c r="VCB104" s="27"/>
      <c r="VCC104" s="27"/>
      <c r="VCD104" s="27"/>
      <c r="VCE104" s="27"/>
      <c r="VCF104" s="27"/>
      <c r="VCG104" s="27"/>
      <c r="VCH104" s="27"/>
      <c r="VCI104" s="27"/>
      <c r="VCJ104" s="27"/>
      <c r="VCK104" s="27"/>
      <c r="VCL104" s="27"/>
      <c r="VCM104" s="27"/>
      <c r="VCN104" s="27"/>
      <c r="VCO104" s="27"/>
      <c r="VCP104" s="27"/>
      <c r="VCQ104" s="27"/>
      <c r="VCR104" s="27"/>
      <c r="VCS104" s="27"/>
      <c r="VCT104" s="27"/>
      <c r="VCU104" s="27"/>
      <c r="VCV104" s="27"/>
      <c r="VCW104" s="27"/>
      <c r="VCX104" s="27"/>
      <c r="VCY104" s="27"/>
      <c r="VCZ104" s="27"/>
      <c r="VDA104" s="27"/>
      <c r="VDB104" s="27"/>
      <c r="VDC104" s="27"/>
      <c r="VDD104" s="27"/>
      <c r="VDE104" s="27"/>
      <c r="VDF104" s="27"/>
      <c r="VDG104" s="27"/>
      <c r="VDH104" s="27"/>
      <c r="VDI104" s="27"/>
      <c r="VDJ104" s="27"/>
      <c r="VDK104" s="27"/>
      <c r="VDL104" s="27"/>
      <c r="VDM104" s="27"/>
      <c r="VDN104" s="27"/>
      <c r="VDO104" s="27"/>
      <c r="VDP104" s="27"/>
      <c r="VDQ104" s="27"/>
      <c r="VDR104" s="27"/>
      <c r="VDS104" s="27"/>
      <c r="VDT104" s="27"/>
      <c r="VDU104" s="27"/>
      <c r="VDV104" s="27"/>
      <c r="VDW104" s="27"/>
      <c r="VDX104" s="27"/>
      <c r="VDY104" s="27"/>
      <c r="VDZ104" s="27"/>
      <c r="VEA104" s="27"/>
      <c r="VEB104" s="27"/>
      <c r="VEC104" s="27"/>
      <c r="VED104" s="27"/>
      <c r="VEE104" s="27"/>
      <c r="VEF104" s="27"/>
      <c r="VEG104" s="27"/>
      <c r="VEH104" s="27"/>
      <c r="VEI104" s="27"/>
      <c r="VEJ104" s="27"/>
      <c r="VEK104" s="27"/>
      <c r="VEL104" s="27"/>
      <c r="VEM104" s="27"/>
      <c r="VEN104" s="27"/>
      <c r="VEO104" s="27"/>
      <c r="VEP104" s="27"/>
      <c r="VEQ104" s="27"/>
      <c r="VER104" s="27"/>
      <c r="VES104" s="27"/>
      <c r="VET104" s="27"/>
      <c r="VEU104" s="27"/>
      <c r="VEV104" s="27"/>
      <c r="VEW104" s="27"/>
      <c r="VEX104" s="27"/>
      <c r="VEY104" s="27"/>
      <c r="VEZ104" s="27"/>
      <c r="VFA104" s="27"/>
      <c r="VFB104" s="27"/>
      <c r="VFC104" s="27"/>
      <c r="VFD104" s="27"/>
      <c r="VFE104" s="27"/>
      <c r="VFF104" s="27"/>
      <c r="VFG104" s="27"/>
      <c r="VFH104" s="27"/>
      <c r="VFI104" s="27"/>
      <c r="VFJ104" s="27"/>
      <c r="VFK104" s="27"/>
      <c r="VFL104" s="27"/>
      <c r="VFM104" s="27"/>
      <c r="VFN104" s="27"/>
      <c r="VFO104" s="27"/>
      <c r="VFP104" s="27"/>
      <c r="VFQ104" s="27"/>
      <c r="VFR104" s="27"/>
      <c r="VFS104" s="27"/>
      <c r="VFT104" s="27"/>
      <c r="VFU104" s="27"/>
      <c r="VFV104" s="27"/>
      <c r="VFW104" s="27"/>
      <c r="VFX104" s="27"/>
      <c r="VFY104" s="27"/>
      <c r="VFZ104" s="27"/>
      <c r="VGA104" s="27"/>
      <c r="VGB104" s="27"/>
      <c r="VGC104" s="27"/>
      <c r="VGD104" s="27"/>
      <c r="VGE104" s="27"/>
      <c r="VGF104" s="27"/>
      <c r="VGG104" s="27"/>
      <c r="VGH104" s="27"/>
      <c r="VGI104" s="27"/>
      <c r="VGJ104" s="27"/>
      <c r="VGK104" s="27"/>
      <c r="VGL104" s="27"/>
      <c r="VGM104" s="27"/>
      <c r="VGN104" s="27"/>
      <c r="VGO104" s="27"/>
      <c r="VGP104" s="27"/>
      <c r="VGQ104" s="27"/>
      <c r="VGR104" s="27"/>
      <c r="VGS104" s="27"/>
      <c r="VGT104" s="27"/>
      <c r="VGU104" s="27"/>
      <c r="VGV104" s="27"/>
      <c r="VGW104" s="27"/>
      <c r="VGX104" s="27"/>
      <c r="VGY104" s="27"/>
      <c r="VGZ104" s="27"/>
      <c r="VHA104" s="27"/>
      <c r="VHB104" s="27"/>
      <c r="VHC104" s="27"/>
      <c r="VHD104" s="27"/>
      <c r="VHE104" s="27"/>
      <c r="VHF104" s="27"/>
      <c r="VHG104" s="27"/>
      <c r="VHH104" s="27"/>
      <c r="VHI104" s="27"/>
      <c r="VHJ104" s="27"/>
      <c r="VHK104" s="27"/>
      <c r="VHL104" s="27"/>
      <c r="VHM104" s="27"/>
      <c r="VHN104" s="27"/>
      <c r="VHO104" s="27"/>
      <c r="VHP104" s="27"/>
      <c r="VHQ104" s="27"/>
      <c r="VHR104" s="27"/>
      <c r="VHS104" s="27"/>
      <c r="VHT104" s="27"/>
      <c r="VHU104" s="27"/>
      <c r="VHV104" s="27"/>
      <c r="VHW104" s="27"/>
      <c r="VHX104" s="27"/>
      <c r="VHY104" s="27"/>
      <c r="VHZ104" s="27"/>
      <c r="VIA104" s="27"/>
      <c r="VIB104" s="27"/>
      <c r="VIC104" s="27"/>
      <c r="VID104" s="27"/>
      <c r="VIE104" s="27"/>
      <c r="VIF104" s="27"/>
      <c r="VIG104" s="27"/>
      <c r="VIH104" s="27"/>
      <c r="VII104" s="27"/>
      <c r="VIJ104" s="27"/>
      <c r="VIK104" s="27"/>
      <c r="VIL104" s="27"/>
      <c r="VIM104" s="27"/>
      <c r="VIN104" s="27"/>
      <c r="VIO104" s="27"/>
      <c r="VIP104" s="27"/>
      <c r="VIQ104" s="27"/>
      <c r="VIR104" s="27"/>
      <c r="VIS104" s="27"/>
      <c r="VIT104" s="27"/>
      <c r="VIU104" s="27"/>
      <c r="VIV104" s="27"/>
      <c r="VIW104" s="27"/>
      <c r="VIX104" s="27"/>
      <c r="VIY104" s="27"/>
      <c r="VIZ104" s="27"/>
      <c r="VJA104" s="27"/>
      <c r="VJB104" s="27"/>
      <c r="VJC104" s="27"/>
      <c r="VJD104" s="27"/>
      <c r="VJE104" s="27"/>
      <c r="VJF104" s="27"/>
      <c r="VJG104" s="27"/>
      <c r="VJH104" s="27"/>
      <c r="VJI104" s="27"/>
      <c r="VJJ104" s="27"/>
      <c r="VJK104" s="27"/>
      <c r="VJL104" s="27"/>
      <c r="VJM104" s="27"/>
      <c r="VJN104" s="27"/>
      <c r="VJO104" s="27"/>
      <c r="VJP104" s="27"/>
      <c r="VJQ104" s="27"/>
      <c r="VJR104" s="27"/>
      <c r="VJS104" s="27"/>
      <c r="VJT104" s="27"/>
      <c r="VJU104" s="27"/>
      <c r="VJV104" s="27"/>
      <c r="VJW104" s="27"/>
      <c r="VJX104" s="27"/>
      <c r="VJY104" s="27"/>
      <c r="VJZ104" s="27"/>
      <c r="VKA104" s="27"/>
      <c r="VKB104" s="27"/>
      <c r="VKC104" s="27"/>
      <c r="VKD104" s="27"/>
      <c r="VKE104" s="27"/>
      <c r="VKF104" s="27"/>
      <c r="VKG104" s="27"/>
      <c r="VKH104" s="27"/>
      <c r="VKI104" s="27"/>
      <c r="VKJ104" s="27"/>
      <c r="VKK104" s="27"/>
      <c r="VKL104" s="27"/>
      <c r="VKM104" s="27"/>
      <c r="VKN104" s="27"/>
      <c r="VKO104" s="27"/>
      <c r="VKP104" s="27"/>
      <c r="VKQ104" s="27"/>
      <c r="VKR104" s="27"/>
      <c r="VKS104" s="27"/>
      <c r="VKT104" s="27"/>
      <c r="VKU104" s="27"/>
      <c r="VKV104" s="27"/>
      <c r="VKW104" s="27"/>
      <c r="VKX104" s="27"/>
      <c r="VKY104" s="27"/>
      <c r="VKZ104" s="27"/>
      <c r="VLA104" s="27"/>
      <c r="VLB104" s="27"/>
      <c r="VLC104" s="27"/>
      <c r="VLD104" s="27"/>
      <c r="VLE104" s="27"/>
      <c r="VLF104" s="27"/>
      <c r="VLG104" s="27"/>
      <c r="VLH104" s="27"/>
      <c r="VLI104" s="27"/>
      <c r="VLJ104" s="27"/>
      <c r="VLK104" s="27"/>
      <c r="VLL104" s="27"/>
      <c r="VLM104" s="27"/>
      <c r="VLN104" s="27"/>
      <c r="VLO104" s="27"/>
      <c r="VLP104" s="27"/>
      <c r="VLQ104" s="27"/>
      <c r="VLR104" s="27"/>
      <c r="VLS104" s="27"/>
      <c r="VLT104" s="27"/>
      <c r="VLU104" s="27"/>
      <c r="VLV104" s="27"/>
      <c r="VLW104" s="27"/>
      <c r="VLX104" s="27"/>
      <c r="VLY104" s="27"/>
      <c r="VLZ104" s="27"/>
      <c r="VMA104" s="27"/>
      <c r="VMB104" s="27"/>
      <c r="VMC104" s="27"/>
      <c r="VMD104" s="27"/>
      <c r="VME104" s="27"/>
      <c r="VMF104" s="27"/>
      <c r="VMG104" s="27"/>
      <c r="VMH104" s="27"/>
      <c r="VMI104" s="27"/>
      <c r="VMJ104" s="27"/>
      <c r="VMK104" s="27"/>
      <c r="VML104" s="27"/>
      <c r="VMM104" s="27"/>
      <c r="VMN104" s="27"/>
      <c r="VMO104" s="27"/>
      <c r="VMP104" s="27"/>
      <c r="VMQ104" s="27"/>
      <c r="VMR104" s="27"/>
      <c r="VMS104" s="27"/>
      <c r="VMT104" s="27"/>
      <c r="VMU104" s="27"/>
      <c r="VMV104" s="27"/>
      <c r="VMW104" s="27"/>
      <c r="VMX104" s="27"/>
      <c r="VMY104" s="27"/>
      <c r="VMZ104" s="27"/>
      <c r="VNA104" s="27"/>
      <c r="VNB104" s="27"/>
      <c r="VNC104" s="27"/>
      <c r="VND104" s="27"/>
      <c r="VNE104" s="27"/>
      <c r="VNF104" s="27"/>
      <c r="VNG104" s="27"/>
      <c r="VNH104" s="27"/>
      <c r="VNI104" s="27"/>
      <c r="VNJ104" s="27"/>
      <c r="VNK104" s="27"/>
      <c r="VNL104" s="27"/>
      <c r="VNM104" s="27"/>
      <c r="VNN104" s="27"/>
      <c r="VNO104" s="27"/>
      <c r="VNP104" s="27"/>
      <c r="VNQ104" s="27"/>
      <c r="VNR104" s="27"/>
      <c r="VNS104" s="27"/>
      <c r="VNT104" s="27"/>
      <c r="VNU104" s="27"/>
      <c r="VNV104" s="27"/>
      <c r="VNW104" s="27"/>
      <c r="VNX104" s="27"/>
      <c r="VNY104" s="27"/>
      <c r="VNZ104" s="27"/>
      <c r="VOA104" s="27"/>
      <c r="VOB104" s="27"/>
      <c r="VOC104" s="27"/>
      <c r="VOD104" s="27"/>
      <c r="VOE104" s="27"/>
      <c r="VOF104" s="27"/>
      <c r="VOG104" s="27"/>
      <c r="VOH104" s="27"/>
      <c r="VOI104" s="27"/>
      <c r="VOJ104" s="27"/>
      <c r="VOK104" s="27"/>
      <c r="VOL104" s="27"/>
      <c r="VOM104" s="27"/>
      <c r="VON104" s="27"/>
      <c r="VOO104" s="27"/>
      <c r="VOP104" s="27"/>
      <c r="VOQ104" s="27"/>
      <c r="VOR104" s="27"/>
      <c r="VOS104" s="27"/>
      <c r="VOT104" s="27"/>
      <c r="VOU104" s="27"/>
      <c r="VOV104" s="27"/>
      <c r="VOW104" s="27"/>
      <c r="VOX104" s="27"/>
      <c r="VOY104" s="27"/>
      <c r="VOZ104" s="27"/>
      <c r="VPA104" s="27"/>
      <c r="VPB104" s="27"/>
      <c r="VPC104" s="27"/>
      <c r="VPD104" s="27"/>
      <c r="VPE104" s="27"/>
      <c r="VPF104" s="27"/>
      <c r="VPG104" s="27"/>
      <c r="VPH104" s="27"/>
      <c r="VPI104" s="27"/>
      <c r="VPJ104" s="27"/>
      <c r="VPK104" s="27"/>
      <c r="VPL104" s="27"/>
      <c r="VPM104" s="27"/>
      <c r="VPN104" s="27"/>
      <c r="VPO104" s="27"/>
      <c r="VPP104" s="27"/>
      <c r="VPQ104" s="27"/>
      <c r="VPR104" s="27"/>
      <c r="VPS104" s="27"/>
      <c r="VPT104" s="27"/>
      <c r="VPU104" s="27"/>
      <c r="VPV104" s="27"/>
      <c r="VPW104" s="27"/>
      <c r="VPX104" s="27"/>
      <c r="VPY104" s="27"/>
      <c r="VPZ104" s="27"/>
      <c r="VQA104" s="27"/>
      <c r="VQB104" s="27"/>
      <c r="VQC104" s="27"/>
      <c r="VQD104" s="27"/>
      <c r="VQE104" s="27"/>
      <c r="VQF104" s="27"/>
      <c r="VQG104" s="27"/>
      <c r="VQH104" s="27"/>
      <c r="VQI104" s="27"/>
      <c r="VQJ104" s="27"/>
      <c r="VQK104" s="27"/>
      <c r="VQL104" s="27"/>
      <c r="VQM104" s="27"/>
      <c r="VQN104" s="27"/>
      <c r="VQO104" s="27"/>
      <c r="VQP104" s="27"/>
      <c r="VQQ104" s="27"/>
      <c r="VQR104" s="27"/>
      <c r="VQS104" s="27"/>
      <c r="VQT104" s="27"/>
      <c r="VQU104" s="27"/>
      <c r="VQV104" s="27"/>
      <c r="VQW104" s="27"/>
      <c r="VQX104" s="27"/>
      <c r="VQY104" s="27"/>
      <c r="VQZ104" s="27"/>
      <c r="VRA104" s="27"/>
      <c r="VRB104" s="27"/>
      <c r="VRC104" s="27"/>
      <c r="VRD104" s="27"/>
      <c r="VRE104" s="27"/>
      <c r="VRF104" s="27"/>
      <c r="VRG104" s="27"/>
      <c r="VRH104" s="27"/>
      <c r="VRI104" s="27"/>
      <c r="VRJ104" s="27"/>
      <c r="VRK104" s="27"/>
      <c r="VRL104" s="27"/>
      <c r="VRM104" s="27"/>
      <c r="VRN104" s="27"/>
      <c r="VRO104" s="27"/>
      <c r="VRP104" s="27"/>
      <c r="VRQ104" s="27"/>
      <c r="VRR104" s="27"/>
      <c r="VRS104" s="27"/>
      <c r="VRT104" s="27"/>
      <c r="VRU104" s="27"/>
      <c r="VRV104" s="27"/>
      <c r="VRW104" s="27"/>
      <c r="VRX104" s="27"/>
      <c r="VRY104" s="27"/>
      <c r="VRZ104" s="27"/>
      <c r="VSA104" s="27"/>
      <c r="VSB104" s="27"/>
      <c r="VSC104" s="27"/>
      <c r="VSD104" s="27"/>
      <c r="VSE104" s="27"/>
      <c r="VSF104" s="27"/>
      <c r="VSG104" s="27"/>
      <c r="VSH104" s="27"/>
      <c r="VSI104" s="27"/>
      <c r="VSJ104" s="27"/>
      <c r="VSK104" s="27"/>
      <c r="VSL104" s="27"/>
      <c r="VSM104" s="27"/>
      <c r="VSN104" s="27"/>
      <c r="VSO104" s="27"/>
      <c r="VSP104" s="27"/>
      <c r="VSQ104" s="27"/>
      <c r="VSR104" s="27"/>
      <c r="VSS104" s="27"/>
      <c r="VST104" s="27"/>
      <c r="VSU104" s="27"/>
      <c r="VSV104" s="27"/>
      <c r="VSW104" s="27"/>
      <c r="VSX104" s="27"/>
      <c r="VSY104" s="27"/>
      <c r="VSZ104" s="27"/>
      <c r="VTA104" s="27"/>
      <c r="VTB104" s="27"/>
      <c r="VTC104" s="27"/>
      <c r="VTD104" s="27"/>
      <c r="VTE104" s="27"/>
      <c r="VTF104" s="27"/>
      <c r="VTG104" s="27"/>
      <c r="VTH104" s="27"/>
      <c r="VTI104" s="27"/>
      <c r="VTJ104" s="27"/>
      <c r="VTK104" s="27"/>
      <c r="VTL104" s="27"/>
      <c r="VTM104" s="27"/>
      <c r="VTN104" s="27"/>
      <c r="VTO104" s="27"/>
      <c r="VTP104" s="27"/>
      <c r="VTQ104" s="27"/>
      <c r="VTR104" s="27"/>
      <c r="VTS104" s="27"/>
      <c r="VTT104" s="27"/>
      <c r="VTU104" s="27"/>
      <c r="VTV104" s="27"/>
      <c r="VTW104" s="27"/>
      <c r="VTX104" s="27"/>
      <c r="VTY104" s="27"/>
      <c r="VTZ104" s="27"/>
      <c r="VUA104" s="27"/>
      <c r="VUB104" s="27"/>
      <c r="VUC104" s="27"/>
      <c r="VUD104" s="27"/>
      <c r="VUE104" s="27"/>
      <c r="VUF104" s="27"/>
      <c r="VUG104" s="27"/>
      <c r="VUH104" s="27"/>
      <c r="VUI104" s="27"/>
      <c r="VUJ104" s="27"/>
      <c r="VUK104" s="27"/>
      <c r="VUL104" s="27"/>
      <c r="VUM104" s="27"/>
      <c r="VUN104" s="27"/>
      <c r="VUO104" s="27"/>
      <c r="VUP104" s="27"/>
      <c r="VUQ104" s="27"/>
      <c r="VUR104" s="27"/>
      <c r="VUS104" s="27"/>
      <c r="VUT104" s="27"/>
      <c r="VUU104" s="27"/>
      <c r="VUV104" s="27"/>
      <c r="VUW104" s="27"/>
      <c r="VUX104" s="27"/>
      <c r="VUY104" s="27"/>
      <c r="VUZ104" s="27"/>
      <c r="VVA104" s="27"/>
      <c r="VVB104" s="27"/>
      <c r="VVC104" s="27"/>
      <c r="VVD104" s="27"/>
      <c r="VVE104" s="27"/>
      <c r="VVF104" s="27"/>
      <c r="VVG104" s="27"/>
      <c r="VVH104" s="27"/>
      <c r="VVI104" s="27"/>
      <c r="VVJ104" s="27"/>
      <c r="VVK104" s="27"/>
      <c r="VVL104" s="27"/>
      <c r="VVM104" s="27"/>
      <c r="VVN104" s="27"/>
      <c r="VVO104" s="27"/>
      <c r="VVP104" s="27"/>
      <c r="VVQ104" s="27"/>
      <c r="VVR104" s="27"/>
      <c r="VVS104" s="27"/>
      <c r="VVT104" s="27"/>
      <c r="VVU104" s="27"/>
      <c r="VVV104" s="27"/>
      <c r="VVW104" s="27"/>
      <c r="VVX104" s="27"/>
      <c r="VVY104" s="27"/>
      <c r="VVZ104" s="27"/>
      <c r="VWA104" s="27"/>
      <c r="VWB104" s="27"/>
      <c r="VWC104" s="27"/>
      <c r="VWD104" s="27"/>
      <c r="VWE104" s="27"/>
      <c r="VWF104" s="27"/>
      <c r="VWG104" s="27"/>
      <c r="VWH104" s="27"/>
      <c r="VWI104" s="27"/>
      <c r="VWJ104" s="27"/>
      <c r="VWK104" s="27"/>
      <c r="VWL104" s="27"/>
      <c r="VWM104" s="27"/>
      <c r="VWN104" s="27"/>
      <c r="VWO104" s="27"/>
      <c r="VWP104" s="27"/>
      <c r="VWQ104" s="27"/>
      <c r="VWR104" s="27"/>
      <c r="VWS104" s="27"/>
      <c r="VWT104" s="27"/>
      <c r="VWU104" s="27"/>
      <c r="VWV104" s="27"/>
      <c r="VWW104" s="27"/>
      <c r="VWX104" s="27"/>
      <c r="VWY104" s="27"/>
      <c r="VWZ104" s="27"/>
      <c r="VXA104" s="27"/>
      <c r="VXB104" s="27"/>
      <c r="VXC104" s="27"/>
      <c r="VXD104" s="27"/>
      <c r="VXE104" s="27"/>
      <c r="VXF104" s="27"/>
      <c r="VXG104" s="27"/>
      <c r="VXH104" s="27"/>
      <c r="VXI104" s="27"/>
      <c r="VXJ104" s="27"/>
      <c r="VXK104" s="27"/>
      <c r="VXL104" s="27"/>
      <c r="VXM104" s="27"/>
      <c r="VXN104" s="27"/>
      <c r="VXO104" s="27"/>
      <c r="VXP104" s="27"/>
      <c r="VXQ104" s="27"/>
      <c r="VXR104" s="27"/>
      <c r="VXS104" s="27"/>
      <c r="VXT104" s="27"/>
      <c r="VXU104" s="27"/>
      <c r="VXV104" s="27"/>
      <c r="VXW104" s="27"/>
      <c r="VXX104" s="27"/>
      <c r="VXY104" s="27"/>
      <c r="VXZ104" s="27"/>
      <c r="VYA104" s="27"/>
      <c r="VYB104" s="27"/>
      <c r="VYC104" s="27"/>
      <c r="VYD104" s="27"/>
      <c r="VYE104" s="27"/>
      <c r="VYF104" s="27"/>
      <c r="VYG104" s="27"/>
      <c r="VYH104" s="27"/>
      <c r="VYI104" s="27"/>
      <c r="VYJ104" s="27"/>
      <c r="VYK104" s="27"/>
      <c r="VYL104" s="27"/>
      <c r="VYM104" s="27"/>
      <c r="VYN104" s="27"/>
      <c r="VYO104" s="27"/>
      <c r="VYP104" s="27"/>
      <c r="VYQ104" s="27"/>
      <c r="VYR104" s="27"/>
      <c r="VYS104" s="27"/>
      <c r="VYT104" s="27"/>
      <c r="VYU104" s="27"/>
      <c r="VYV104" s="27"/>
      <c r="VYW104" s="27"/>
      <c r="VYX104" s="27"/>
      <c r="VYY104" s="27"/>
      <c r="VYZ104" s="27"/>
      <c r="VZA104" s="27"/>
      <c r="VZB104" s="27"/>
      <c r="VZC104" s="27"/>
      <c r="VZD104" s="27"/>
      <c r="VZE104" s="27"/>
      <c r="VZF104" s="27"/>
      <c r="VZG104" s="27"/>
      <c r="VZH104" s="27"/>
      <c r="VZI104" s="27"/>
      <c r="VZJ104" s="27"/>
      <c r="VZK104" s="27"/>
      <c r="VZL104" s="27"/>
      <c r="VZM104" s="27"/>
      <c r="VZN104" s="27"/>
      <c r="VZO104" s="27"/>
      <c r="VZP104" s="27"/>
      <c r="VZQ104" s="27"/>
      <c r="VZR104" s="27"/>
      <c r="VZS104" s="27"/>
      <c r="VZT104" s="27"/>
      <c r="VZU104" s="27"/>
      <c r="VZV104" s="27"/>
      <c r="VZW104" s="27"/>
      <c r="VZX104" s="27"/>
      <c r="VZY104" s="27"/>
      <c r="VZZ104" s="27"/>
      <c r="WAA104" s="27"/>
      <c r="WAB104" s="27"/>
      <c r="WAC104" s="27"/>
      <c r="WAD104" s="27"/>
      <c r="WAE104" s="27"/>
      <c r="WAF104" s="27"/>
      <c r="WAG104" s="27"/>
      <c r="WAH104" s="27"/>
      <c r="WAI104" s="27"/>
      <c r="WAJ104" s="27"/>
      <c r="WAK104" s="27"/>
      <c r="WAL104" s="27"/>
      <c r="WAM104" s="27"/>
      <c r="WAN104" s="27"/>
      <c r="WAO104" s="27"/>
      <c r="WAP104" s="27"/>
      <c r="WAQ104" s="27"/>
      <c r="WAR104" s="27"/>
      <c r="WAS104" s="27"/>
      <c r="WAT104" s="27"/>
      <c r="WAU104" s="27"/>
      <c r="WAV104" s="27"/>
      <c r="WAW104" s="27"/>
      <c r="WAX104" s="27"/>
      <c r="WAY104" s="27"/>
      <c r="WAZ104" s="27"/>
      <c r="WBA104" s="27"/>
      <c r="WBB104" s="27"/>
      <c r="WBC104" s="27"/>
      <c r="WBD104" s="27"/>
      <c r="WBE104" s="27"/>
      <c r="WBF104" s="27"/>
      <c r="WBG104" s="27"/>
      <c r="WBH104" s="27"/>
      <c r="WBI104" s="27"/>
      <c r="WBJ104" s="27"/>
      <c r="WBK104" s="27"/>
      <c r="WBL104" s="27"/>
      <c r="WBM104" s="27"/>
      <c r="WBN104" s="27"/>
      <c r="WBO104" s="27"/>
      <c r="WBP104" s="27"/>
      <c r="WBQ104" s="27"/>
      <c r="WBR104" s="27"/>
      <c r="WBS104" s="27"/>
      <c r="WBT104" s="27"/>
      <c r="WBU104" s="27"/>
      <c r="WBV104" s="27"/>
      <c r="WBW104" s="27"/>
      <c r="WBX104" s="27"/>
      <c r="WBY104" s="27"/>
      <c r="WBZ104" s="27"/>
      <c r="WCA104" s="27"/>
      <c r="WCB104" s="27"/>
      <c r="WCC104" s="27"/>
      <c r="WCD104" s="27"/>
      <c r="WCE104" s="27"/>
      <c r="WCF104" s="27"/>
      <c r="WCG104" s="27"/>
      <c r="WCH104" s="27"/>
      <c r="WCI104" s="27"/>
      <c r="WCJ104" s="27"/>
      <c r="WCK104" s="27"/>
      <c r="WCL104" s="27"/>
      <c r="WCM104" s="27"/>
      <c r="WCN104" s="27"/>
      <c r="WCO104" s="27"/>
      <c r="WCP104" s="27"/>
      <c r="WCQ104" s="27"/>
      <c r="WCR104" s="27"/>
      <c r="WCS104" s="27"/>
      <c r="WCT104" s="27"/>
      <c r="WCU104" s="27"/>
      <c r="WCV104" s="27"/>
      <c r="WCW104" s="27"/>
      <c r="WCX104" s="27"/>
      <c r="WCY104" s="27"/>
      <c r="WCZ104" s="27"/>
      <c r="WDA104" s="27"/>
      <c r="WDB104" s="27"/>
      <c r="WDC104" s="27"/>
      <c r="WDD104" s="27"/>
      <c r="WDE104" s="27"/>
      <c r="WDF104" s="27"/>
      <c r="WDG104" s="27"/>
      <c r="WDH104" s="27"/>
      <c r="WDI104" s="27"/>
      <c r="WDJ104" s="27"/>
      <c r="WDK104" s="27"/>
      <c r="WDL104" s="27"/>
      <c r="WDM104" s="27"/>
      <c r="WDN104" s="27"/>
      <c r="WDO104" s="27"/>
      <c r="WDP104" s="27"/>
      <c r="WDQ104" s="27"/>
      <c r="WDR104" s="27"/>
      <c r="WDS104" s="27"/>
      <c r="WDT104" s="27"/>
      <c r="WDU104" s="27"/>
      <c r="WDV104" s="27"/>
      <c r="WDW104" s="27"/>
      <c r="WDX104" s="27"/>
      <c r="WDY104" s="27"/>
      <c r="WDZ104" s="27"/>
      <c r="WEA104" s="27"/>
      <c r="WEB104" s="27"/>
      <c r="WEC104" s="27"/>
      <c r="WED104" s="27"/>
      <c r="WEE104" s="27"/>
      <c r="WEF104" s="27"/>
      <c r="WEG104" s="27"/>
      <c r="WEH104" s="27"/>
      <c r="WEI104" s="27"/>
      <c r="WEJ104" s="27"/>
      <c r="WEK104" s="27"/>
      <c r="WEL104" s="27"/>
      <c r="WEM104" s="27"/>
      <c r="WEN104" s="27"/>
      <c r="WEO104" s="27"/>
      <c r="WEP104" s="27"/>
      <c r="WEQ104" s="27"/>
      <c r="WER104" s="27"/>
      <c r="WES104" s="27"/>
      <c r="WET104" s="27"/>
      <c r="WEU104" s="27"/>
      <c r="WEV104" s="27"/>
      <c r="WEW104" s="27"/>
      <c r="WEX104" s="27"/>
      <c r="WEY104" s="27"/>
      <c r="WEZ104" s="27"/>
      <c r="WFA104" s="27"/>
      <c r="WFB104" s="27"/>
      <c r="WFC104" s="27"/>
      <c r="WFD104" s="27"/>
      <c r="WFE104" s="27"/>
      <c r="WFF104" s="27"/>
      <c r="WFG104" s="27"/>
      <c r="WFH104" s="27"/>
      <c r="WFI104" s="27"/>
      <c r="WFJ104" s="27"/>
      <c r="WFK104" s="27"/>
      <c r="WFL104" s="27"/>
      <c r="WFM104" s="27"/>
      <c r="WFN104" s="27"/>
      <c r="WFO104" s="27"/>
      <c r="WFP104" s="27"/>
      <c r="WFQ104" s="27"/>
      <c r="WFR104" s="27"/>
      <c r="WFS104" s="27"/>
      <c r="WFT104" s="27"/>
      <c r="WFU104" s="27"/>
      <c r="WFV104" s="27"/>
      <c r="WFW104" s="27"/>
      <c r="WFX104" s="27"/>
      <c r="WFY104" s="27"/>
      <c r="WFZ104" s="27"/>
      <c r="WGA104" s="27"/>
      <c r="WGB104" s="27"/>
      <c r="WGC104" s="27"/>
      <c r="WGD104" s="27"/>
      <c r="WGE104" s="27"/>
      <c r="WGF104" s="27"/>
      <c r="WGG104" s="27"/>
      <c r="WGH104" s="27"/>
      <c r="WGI104" s="27"/>
      <c r="WGJ104" s="27"/>
      <c r="WGK104" s="27"/>
      <c r="WGL104" s="27"/>
      <c r="WGM104" s="27"/>
      <c r="WGN104" s="27"/>
      <c r="WGO104" s="27"/>
      <c r="WGP104" s="27"/>
      <c r="WGQ104" s="27"/>
      <c r="WGR104" s="27"/>
      <c r="WGS104" s="27"/>
      <c r="WGT104" s="27"/>
      <c r="WGU104" s="27"/>
      <c r="WGV104" s="27"/>
      <c r="WGW104" s="27"/>
      <c r="WGX104" s="27"/>
      <c r="WGY104" s="27"/>
      <c r="WGZ104" s="27"/>
      <c r="WHA104" s="27"/>
      <c r="WHB104" s="27"/>
      <c r="WHC104" s="27"/>
      <c r="WHD104" s="27"/>
      <c r="WHE104" s="27"/>
      <c r="WHF104" s="27"/>
      <c r="WHG104" s="27"/>
      <c r="WHH104" s="27"/>
      <c r="WHI104" s="27"/>
      <c r="WHJ104" s="27"/>
      <c r="WHK104" s="27"/>
      <c r="WHL104" s="27"/>
      <c r="WHM104" s="27"/>
      <c r="WHN104" s="27"/>
      <c r="WHO104" s="27"/>
      <c r="WHP104" s="27"/>
      <c r="WHQ104" s="27"/>
      <c r="WHR104" s="27"/>
      <c r="WHS104" s="27"/>
      <c r="WHT104" s="27"/>
      <c r="WHU104" s="27"/>
      <c r="WHV104" s="27"/>
      <c r="WHW104" s="27"/>
      <c r="WHX104" s="27"/>
      <c r="WHY104" s="27"/>
      <c r="WHZ104" s="27"/>
      <c r="WIA104" s="27"/>
      <c r="WIB104" s="27"/>
      <c r="WIC104" s="27"/>
      <c r="WID104" s="27"/>
      <c r="WIE104" s="27"/>
      <c r="WIF104" s="27"/>
      <c r="WIG104" s="27"/>
      <c r="WIH104" s="27"/>
      <c r="WII104" s="27"/>
      <c r="WIJ104" s="27"/>
      <c r="WIK104" s="27"/>
      <c r="WIL104" s="27"/>
      <c r="WIM104" s="27"/>
      <c r="WIN104" s="27"/>
      <c r="WIO104" s="27"/>
      <c r="WIP104" s="27"/>
      <c r="WIQ104" s="27"/>
      <c r="WIR104" s="27"/>
      <c r="WIS104" s="27"/>
      <c r="WIT104" s="27"/>
      <c r="WIU104" s="27"/>
      <c r="WIV104" s="27"/>
      <c r="WIW104" s="27"/>
      <c r="WIX104" s="27"/>
      <c r="WIY104" s="27"/>
      <c r="WIZ104" s="27"/>
      <c r="WJA104" s="27"/>
      <c r="WJB104" s="27"/>
      <c r="WJC104" s="27"/>
      <c r="WJD104" s="27"/>
      <c r="WJE104" s="27"/>
      <c r="WJF104" s="27"/>
      <c r="WJG104" s="27"/>
      <c r="WJH104" s="27"/>
      <c r="WJI104" s="27"/>
      <c r="WJJ104" s="27"/>
      <c r="WJK104" s="27"/>
      <c r="WJL104" s="27"/>
      <c r="WJM104" s="27"/>
      <c r="WJN104" s="27"/>
      <c r="WJO104" s="27"/>
      <c r="WJP104" s="27"/>
      <c r="WJQ104" s="27"/>
      <c r="WJR104" s="27"/>
      <c r="WJS104" s="27"/>
      <c r="WJT104" s="27"/>
      <c r="WJU104" s="27"/>
      <c r="WJV104" s="27"/>
      <c r="WJW104" s="27"/>
      <c r="WJX104" s="27"/>
      <c r="WJY104" s="27"/>
      <c r="WJZ104" s="27"/>
      <c r="WKA104" s="27"/>
      <c r="WKB104" s="27"/>
      <c r="WKC104" s="27"/>
      <c r="WKD104" s="27"/>
      <c r="WKE104" s="27"/>
      <c r="WKF104" s="27"/>
      <c r="WKG104" s="27"/>
      <c r="WKH104" s="27"/>
      <c r="WKI104" s="27"/>
      <c r="WKJ104" s="27"/>
      <c r="WKK104" s="27"/>
      <c r="WKL104" s="27"/>
      <c r="WKM104" s="27"/>
      <c r="WKN104" s="27"/>
      <c r="WKO104" s="27"/>
      <c r="WKP104" s="27"/>
      <c r="WKQ104" s="27"/>
      <c r="WKR104" s="27"/>
      <c r="WKS104" s="27"/>
      <c r="WKT104" s="27"/>
      <c r="WKU104" s="27"/>
      <c r="WKV104" s="27"/>
      <c r="WKW104" s="27"/>
      <c r="WKX104" s="27"/>
      <c r="WKY104" s="27"/>
      <c r="WKZ104" s="27"/>
      <c r="WLA104" s="27"/>
      <c r="WLB104" s="27"/>
      <c r="WLC104" s="27"/>
      <c r="WLD104" s="27"/>
      <c r="WLE104" s="27"/>
      <c r="WLF104" s="27"/>
      <c r="WLG104" s="27"/>
      <c r="WLH104" s="27"/>
      <c r="WLI104" s="27"/>
      <c r="WLJ104" s="27"/>
      <c r="WLK104" s="27"/>
      <c r="WLL104" s="27"/>
      <c r="WLM104" s="27"/>
      <c r="WLN104" s="27"/>
      <c r="WLO104" s="27"/>
      <c r="WLP104" s="27"/>
      <c r="WLQ104" s="27"/>
      <c r="WLR104" s="27"/>
      <c r="WLS104" s="27"/>
      <c r="WLT104" s="27"/>
      <c r="WLU104" s="27"/>
      <c r="WLV104" s="27"/>
      <c r="WLW104" s="27"/>
      <c r="WLX104" s="27"/>
      <c r="WLY104" s="27"/>
      <c r="WLZ104" s="27"/>
      <c r="WMA104" s="27"/>
      <c r="WMB104" s="27"/>
      <c r="WMC104" s="27"/>
      <c r="WMD104" s="27"/>
      <c r="WME104" s="27"/>
      <c r="WMF104" s="27"/>
      <c r="WMG104" s="27"/>
      <c r="WMH104" s="27"/>
      <c r="WMI104" s="27"/>
      <c r="WMJ104" s="27"/>
      <c r="WMK104" s="27"/>
      <c r="WML104" s="27"/>
      <c r="WMM104" s="27"/>
      <c r="WMN104" s="27"/>
      <c r="WMO104" s="27"/>
      <c r="WMP104" s="27"/>
      <c r="WMQ104" s="27"/>
      <c r="WMR104" s="27"/>
      <c r="WMS104" s="27"/>
      <c r="WMT104" s="27"/>
      <c r="WMU104" s="27"/>
      <c r="WMV104" s="27"/>
      <c r="WMW104" s="27"/>
      <c r="WMX104" s="27"/>
      <c r="WMY104" s="27"/>
      <c r="WMZ104" s="27"/>
      <c r="WNA104" s="27"/>
      <c r="WNB104" s="27"/>
      <c r="WNC104" s="27"/>
      <c r="WND104" s="27"/>
      <c r="WNE104" s="27"/>
      <c r="WNF104" s="27"/>
      <c r="WNG104" s="27"/>
      <c r="WNH104" s="27"/>
      <c r="WNI104" s="27"/>
      <c r="WNJ104" s="27"/>
      <c r="WNK104" s="27"/>
      <c r="WNL104" s="27"/>
      <c r="WNM104" s="27"/>
      <c r="WNN104" s="27"/>
      <c r="WNO104" s="27"/>
      <c r="WNP104" s="27"/>
      <c r="WNQ104" s="27"/>
      <c r="WNR104" s="27"/>
      <c r="WNS104" s="27"/>
      <c r="WNT104" s="27"/>
      <c r="WNU104" s="27"/>
      <c r="WNV104" s="27"/>
      <c r="WNW104" s="27"/>
      <c r="WNX104" s="27"/>
      <c r="WNY104" s="27"/>
      <c r="WNZ104" s="27"/>
      <c r="WOA104" s="27"/>
      <c r="WOB104" s="27"/>
      <c r="WOC104" s="27"/>
      <c r="WOD104" s="27"/>
      <c r="WOE104" s="27"/>
      <c r="WOF104" s="27"/>
      <c r="WOG104" s="27"/>
      <c r="WOH104" s="27"/>
      <c r="WOI104" s="27"/>
      <c r="WOJ104" s="27"/>
      <c r="WOK104" s="27"/>
      <c r="WOL104" s="27"/>
      <c r="WOM104" s="27"/>
      <c r="WON104" s="27"/>
      <c r="WOO104" s="27"/>
      <c r="WOP104" s="27"/>
      <c r="WOQ104" s="27"/>
      <c r="WOR104" s="27"/>
      <c r="WOS104" s="27"/>
      <c r="WOT104" s="27"/>
      <c r="WOU104" s="27"/>
      <c r="WOV104" s="27"/>
      <c r="WOW104" s="27"/>
      <c r="WOX104" s="27"/>
      <c r="WOY104" s="27"/>
      <c r="WOZ104" s="27"/>
      <c r="WPA104" s="27"/>
      <c r="WPB104" s="27"/>
      <c r="WPC104" s="27"/>
      <c r="WPD104" s="27"/>
      <c r="WPE104" s="27"/>
      <c r="WPF104" s="27"/>
      <c r="WPG104" s="27"/>
      <c r="WPH104" s="27"/>
      <c r="WPI104" s="27"/>
      <c r="WPJ104" s="27"/>
      <c r="WPK104" s="27"/>
      <c r="WPL104" s="27"/>
      <c r="WPM104" s="27"/>
      <c r="WPN104" s="27"/>
      <c r="WPO104" s="27"/>
      <c r="WPP104" s="27"/>
      <c r="WPQ104" s="27"/>
      <c r="WPR104" s="27"/>
      <c r="WPS104" s="27"/>
      <c r="WPT104" s="27"/>
      <c r="WPU104" s="27"/>
      <c r="WPV104" s="27"/>
      <c r="WPW104" s="27"/>
      <c r="WPX104" s="27"/>
      <c r="WPY104" s="27"/>
      <c r="WPZ104" s="27"/>
      <c r="WQA104" s="27"/>
      <c r="WQB104" s="27"/>
      <c r="WQC104" s="27"/>
      <c r="WQD104" s="27"/>
      <c r="WQE104" s="27"/>
      <c r="WQF104" s="27"/>
      <c r="WQG104" s="27"/>
      <c r="WQH104" s="27"/>
      <c r="WQI104" s="27"/>
      <c r="WQJ104" s="27"/>
      <c r="WQK104" s="27"/>
      <c r="WQL104" s="27"/>
      <c r="WQM104" s="27"/>
      <c r="WQN104" s="27"/>
      <c r="WQO104" s="27"/>
      <c r="WQP104" s="27"/>
      <c r="WQQ104" s="27"/>
      <c r="WQR104" s="27"/>
      <c r="WQS104" s="27"/>
      <c r="WQT104" s="27"/>
      <c r="WQU104" s="27"/>
      <c r="WQV104" s="27"/>
      <c r="WQW104" s="27"/>
      <c r="WQX104" s="27"/>
      <c r="WQY104" s="27"/>
      <c r="WQZ104" s="27"/>
      <c r="WRA104" s="27"/>
      <c r="WRB104" s="27"/>
      <c r="WRC104" s="27"/>
      <c r="WRD104" s="27"/>
      <c r="WRE104" s="27"/>
      <c r="WRF104" s="27"/>
      <c r="WRG104" s="27"/>
      <c r="WRH104" s="27"/>
      <c r="WRI104" s="27"/>
      <c r="WRJ104" s="27"/>
      <c r="WRK104" s="27"/>
      <c r="WRL104" s="27"/>
      <c r="WRM104" s="27"/>
      <c r="WRN104" s="27"/>
      <c r="WRO104" s="27"/>
      <c r="WRP104" s="27"/>
      <c r="WRQ104" s="27"/>
      <c r="WRR104" s="27"/>
      <c r="WRS104" s="27"/>
      <c r="WRT104" s="27"/>
      <c r="WRU104" s="27"/>
      <c r="WRV104" s="27"/>
      <c r="WRW104" s="27"/>
      <c r="WRX104" s="27"/>
      <c r="WRY104" s="27"/>
      <c r="WRZ104" s="27"/>
      <c r="WSA104" s="27"/>
      <c r="WSB104" s="27"/>
      <c r="WSC104" s="27"/>
      <c r="WSD104" s="27"/>
      <c r="WSE104" s="27"/>
      <c r="WSF104" s="27"/>
      <c r="WSG104" s="27"/>
      <c r="WSH104" s="27"/>
      <c r="WSI104" s="27"/>
      <c r="WSJ104" s="27"/>
      <c r="WSK104" s="27"/>
      <c r="WSL104" s="27"/>
      <c r="WSM104" s="27"/>
      <c r="WSN104" s="27"/>
      <c r="WSO104" s="27"/>
      <c r="WSP104" s="27"/>
      <c r="WSQ104" s="27"/>
      <c r="WSR104" s="27"/>
      <c r="WSS104" s="27"/>
      <c r="WST104" s="27"/>
      <c r="WSU104" s="27"/>
      <c r="WSV104" s="27"/>
      <c r="WSW104" s="27"/>
      <c r="WSX104" s="27"/>
      <c r="WSY104" s="27"/>
      <c r="WSZ104" s="27"/>
      <c r="WTA104" s="27"/>
      <c r="WTB104" s="27"/>
      <c r="WTC104" s="27"/>
      <c r="WTD104" s="27"/>
      <c r="WTE104" s="27"/>
      <c r="WTF104" s="27"/>
      <c r="WTG104" s="27"/>
      <c r="WTH104" s="27"/>
      <c r="WTI104" s="27"/>
      <c r="WTJ104" s="27"/>
      <c r="WTK104" s="27"/>
      <c r="WTL104" s="27"/>
      <c r="WTM104" s="27"/>
      <c r="WTN104" s="27"/>
      <c r="WTO104" s="27"/>
      <c r="WTP104" s="27"/>
      <c r="WTQ104" s="27"/>
      <c r="WTR104" s="27"/>
      <c r="WTS104" s="27"/>
      <c r="WTT104" s="27"/>
      <c r="WTU104" s="27"/>
      <c r="WTV104" s="27"/>
      <c r="WTW104" s="27"/>
      <c r="WTX104" s="27"/>
      <c r="WTY104" s="27"/>
      <c r="WTZ104" s="27"/>
      <c r="WUA104" s="27"/>
      <c r="WUB104" s="27"/>
      <c r="WUC104" s="27"/>
      <c r="WUD104" s="27"/>
      <c r="WUE104" s="27"/>
      <c r="WUF104" s="27"/>
      <c r="WUG104" s="27"/>
      <c r="WUH104" s="27"/>
      <c r="WUI104" s="27"/>
      <c r="WUJ104" s="27"/>
      <c r="WUK104" s="27"/>
      <c r="WUL104" s="27"/>
      <c r="WUM104" s="27"/>
      <c r="WUN104" s="27"/>
      <c r="WUO104" s="27"/>
      <c r="WUP104" s="27"/>
      <c r="WUQ104" s="27"/>
      <c r="WUR104" s="27"/>
      <c r="WUS104" s="27"/>
      <c r="WUT104" s="27"/>
      <c r="WUU104" s="27"/>
      <c r="WUV104" s="27"/>
      <c r="WUW104" s="27"/>
      <c r="WUX104" s="27"/>
      <c r="WUY104" s="27"/>
      <c r="WUZ104" s="27"/>
      <c r="WVA104" s="27"/>
      <c r="WVB104" s="27"/>
      <c r="WVC104" s="27"/>
      <c r="WVD104" s="27"/>
      <c r="WVE104" s="27"/>
      <c r="WVF104" s="27"/>
      <c r="WVG104" s="27"/>
      <c r="WVH104" s="27"/>
      <c r="WVI104" s="27"/>
      <c r="WVJ104" s="27"/>
      <c r="WVK104" s="27"/>
      <c r="WVL104" s="27"/>
      <c r="WVM104" s="27"/>
      <c r="WVN104" s="27"/>
      <c r="WVO104" s="27"/>
      <c r="WVP104" s="27"/>
      <c r="WVQ104" s="27"/>
      <c r="WVR104" s="27"/>
      <c r="WVS104" s="27"/>
      <c r="WVT104" s="27"/>
      <c r="WVU104" s="27"/>
      <c r="WVV104" s="27"/>
      <c r="WVW104" s="27"/>
      <c r="WVX104" s="27"/>
      <c r="WVY104" s="27"/>
      <c r="WVZ104" s="27"/>
      <c r="WWA104" s="27"/>
      <c r="WWB104" s="27"/>
      <c r="WWC104" s="27"/>
      <c r="WWD104" s="27"/>
      <c r="WWE104" s="27"/>
      <c r="WWF104" s="27"/>
      <c r="WWG104" s="27"/>
      <c r="WWH104" s="27"/>
      <c r="WWI104" s="27"/>
      <c r="WWJ104" s="27"/>
      <c r="WWK104" s="27"/>
      <c r="WWL104" s="27"/>
      <c r="WWM104" s="27"/>
      <c r="WWN104" s="27"/>
      <c r="WWO104" s="27"/>
      <c r="WWP104" s="27"/>
      <c r="WWQ104" s="27"/>
      <c r="WWR104" s="27"/>
      <c r="WWS104" s="27"/>
      <c r="WWT104" s="27"/>
      <c r="WWU104" s="27"/>
      <c r="WWV104" s="27"/>
      <c r="WWW104" s="27"/>
      <c r="WWX104" s="27"/>
      <c r="WWY104" s="27"/>
      <c r="WWZ104" s="27"/>
      <c r="WXA104" s="27"/>
      <c r="WXB104" s="27"/>
      <c r="WXC104" s="27"/>
      <c r="WXD104" s="27"/>
      <c r="WXE104" s="27"/>
      <c r="WXF104" s="27"/>
      <c r="WXG104" s="27"/>
      <c r="WXH104" s="27"/>
      <c r="WXI104" s="27"/>
      <c r="WXJ104" s="27"/>
      <c r="WXK104" s="27"/>
      <c r="WXL104" s="27"/>
      <c r="WXM104" s="27"/>
      <c r="WXN104" s="27"/>
      <c r="WXO104" s="27"/>
      <c r="WXP104" s="27"/>
      <c r="WXQ104" s="27"/>
      <c r="WXR104" s="27"/>
      <c r="WXS104" s="27"/>
      <c r="WXT104" s="27"/>
      <c r="WXU104" s="27"/>
      <c r="WXV104" s="27"/>
      <c r="WXW104" s="27"/>
      <c r="WXX104" s="27"/>
      <c r="WXY104" s="27"/>
      <c r="WXZ104" s="27"/>
      <c r="WYA104" s="27"/>
      <c r="WYB104" s="27"/>
      <c r="WYC104" s="27"/>
      <c r="WYD104" s="27"/>
      <c r="WYE104" s="27"/>
      <c r="WYF104" s="27"/>
      <c r="WYG104" s="27"/>
      <c r="WYH104" s="27"/>
      <c r="WYI104" s="27"/>
      <c r="WYJ104" s="27"/>
      <c r="WYK104" s="27"/>
      <c r="WYL104" s="27"/>
      <c r="WYM104" s="27"/>
      <c r="WYN104" s="27"/>
      <c r="WYO104" s="27"/>
      <c r="WYP104" s="27"/>
      <c r="WYQ104" s="27"/>
      <c r="WYR104" s="27"/>
      <c r="WYS104" s="27"/>
      <c r="WYT104" s="27"/>
      <c r="WYU104" s="27"/>
      <c r="WYV104" s="27"/>
      <c r="WYW104" s="27"/>
      <c r="WYX104" s="27"/>
      <c r="WYY104" s="27"/>
      <c r="WYZ104" s="27"/>
      <c r="WZA104" s="27"/>
      <c r="WZB104" s="27"/>
      <c r="WZC104" s="27"/>
      <c r="WZD104" s="27"/>
      <c r="WZE104" s="27"/>
      <c r="WZF104" s="27"/>
      <c r="WZG104" s="27"/>
      <c r="WZH104" s="27"/>
      <c r="WZI104" s="27"/>
      <c r="WZJ104" s="27"/>
      <c r="WZK104" s="27"/>
      <c r="WZL104" s="27"/>
      <c r="WZM104" s="27"/>
      <c r="WZN104" s="27"/>
      <c r="WZO104" s="27"/>
      <c r="WZP104" s="27"/>
      <c r="WZQ104" s="27"/>
      <c r="WZR104" s="27"/>
      <c r="WZS104" s="27"/>
      <c r="WZT104" s="27"/>
      <c r="WZU104" s="27"/>
      <c r="WZV104" s="27"/>
      <c r="WZW104" s="27"/>
      <c r="WZX104" s="27"/>
      <c r="WZY104" s="27"/>
      <c r="WZZ104" s="27"/>
      <c r="XAA104" s="27"/>
      <c r="XAB104" s="27"/>
      <c r="XAC104" s="27"/>
      <c r="XAD104" s="27"/>
      <c r="XAE104" s="27"/>
      <c r="XAF104" s="27"/>
      <c r="XAG104" s="27"/>
      <c r="XAH104" s="27"/>
      <c r="XAI104" s="27"/>
      <c r="XAJ104" s="27"/>
      <c r="XAK104" s="27"/>
      <c r="XAL104" s="27"/>
      <c r="XAM104" s="27"/>
      <c r="XAN104" s="27"/>
      <c r="XAO104" s="27"/>
      <c r="XAP104" s="27"/>
      <c r="XAQ104" s="27"/>
      <c r="XAR104" s="27"/>
      <c r="XAS104" s="27"/>
      <c r="XAT104" s="27"/>
      <c r="XAU104" s="27"/>
      <c r="XAV104" s="27"/>
      <c r="XAW104" s="27"/>
      <c r="XAX104" s="27"/>
      <c r="XAY104" s="27"/>
      <c r="XAZ104" s="27"/>
      <c r="XBA104" s="27"/>
      <c r="XBB104" s="27"/>
      <c r="XBC104" s="27"/>
      <c r="XBD104" s="27"/>
      <c r="XBE104" s="27"/>
      <c r="XBF104" s="27"/>
      <c r="XBG104" s="27"/>
      <c r="XBH104" s="27"/>
      <c r="XBI104" s="27"/>
      <c r="XBJ104" s="27"/>
      <c r="XBK104" s="27"/>
      <c r="XBL104" s="27"/>
      <c r="XBM104" s="27"/>
      <c r="XBN104" s="27"/>
      <c r="XBO104" s="27"/>
      <c r="XBP104" s="27"/>
      <c r="XBQ104" s="27"/>
      <c r="XBR104" s="27"/>
      <c r="XBS104" s="27"/>
      <c r="XBT104" s="27"/>
      <c r="XBU104" s="27"/>
      <c r="XBV104" s="27"/>
      <c r="XBW104" s="27"/>
      <c r="XBX104" s="27"/>
      <c r="XBY104" s="27"/>
      <c r="XBZ104" s="27"/>
      <c r="XCA104" s="27"/>
      <c r="XCB104" s="27"/>
      <c r="XCC104" s="27"/>
      <c r="XCD104" s="27"/>
      <c r="XCE104" s="27"/>
      <c r="XCF104" s="27"/>
      <c r="XCG104" s="27"/>
      <c r="XCH104" s="27"/>
      <c r="XCI104" s="27"/>
      <c r="XCJ104" s="27"/>
      <c r="XCK104" s="27"/>
      <c r="XCL104" s="27"/>
      <c r="XCM104" s="27"/>
      <c r="XCN104" s="27"/>
      <c r="XCO104" s="27"/>
      <c r="XCP104" s="27"/>
      <c r="XCQ104" s="27"/>
      <c r="XCR104" s="27"/>
      <c r="XCS104" s="27"/>
      <c r="XCT104" s="27"/>
      <c r="XCU104" s="27"/>
      <c r="XCV104" s="27"/>
      <c r="XCW104" s="27"/>
      <c r="XCX104" s="27"/>
      <c r="XCY104" s="27"/>
      <c r="XCZ104" s="27"/>
      <c r="XDA104" s="27"/>
      <c r="XDB104" s="27"/>
      <c r="XDC104" s="27"/>
      <c r="XDD104" s="27"/>
      <c r="XDE104" s="27"/>
      <c r="XDF104" s="27"/>
      <c r="XDG104" s="27"/>
      <c r="XDH104" s="27"/>
      <c r="XDI104" s="27"/>
      <c r="XDJ104" s="27"/>
      <c r="XDK104" s="27"/>
      <c r="XDL104" s="27"/>
      <c r="XDM104" s="27"/>
      <c r="XDN104" s="27"/>
      <c r="XDO104" s="27"/>
      <c r="XDP104" s="27"/>
      <c r="XDQ104" s="27"/>
      <c r="XDR104" s="27"/>
      <c r="XDS104" s="27"/>
      <c r="XDT104" s="27"/>
      <c r="XDU104" s="27"/>
      <c r="XDV104" s="27"/>
      <c r="XDW104" s="27"/>
      <c r="XDX104" s="27"/>
      <c r="XDY104" s="27"/>
      <c r="XDZ104" s="27"/>
      <c r="XEA104" s="27"/>
      <c r="XEB104" s="27"/>
      <c r="XEC104" s="27"/>
      <c r="XED104" s="27"/>
      <c r="XEE104" s="27"/>
      <c r="XEF104" s="27"/>
      <c r="XEG104" s="27"/>
      <c r="XEH104" s="27"/>
      <c r="XEI104" s="27"/>
      <c r="XEJ104" s="27"/>
      <c r="XEK104" s="27"/>
      <c r="XEL104" s="27"/>
      <c r="XEM104" s="27"/>
      <c r="XEN104" s="27"/>
      <c r="XEO104" s="27"/>
      <c r="XEP104" s="27"/>
      <c r="XEQ104" s="27"/>
      <c r="XER104" s="27"/>
      <c r="XES104" s="27"/>
      <c r="XET104" s="27"/>
      <c r="XEU104" s="27"/>
      <c r="XEV104" s="27"/>
      <c r="XEW104" s="27"/>
      <c r="XEX104" s="27"/>
      <c r="XEY104" s="27"/>
      <c r="XEZ104" s="27"/>
      <c r="XFA104" s="27"/>
      <c r="XFB104" s="27"/>
      <c r="XFC104" s="27"/>
      <c r="XFD104" s="27"/>
    </row>
    <row r="105" spans="1:16384" s="12" customFormat="1" ht="28.5" customHeight="1" thickBot="1" x14ac:dyDescent="0.3">
      <c r="A105"/>
      <c r="B105"/>
      <c r="C105" s="496" t="s">
        <v>6758</v>
      </c>
      <c r="D105" s="1" t="s">
        <v>7988</v>
      </c>
      <c r="E105" s="41" t="s">
        <v>6770</v>
      </c>
      <c r="F105" s="279" t="s">
        <v>8390</v>
      </c>
      <c r="G105" s="273">
        <v>283</v>
      </c>
      <c r="H105" s="15" t="s">
        <v>6495</v>
      </c>
      <c r="I105" s="13" t="s">
        <v>6496</v>
      </c>
      <c r="J105" s="1" t="s">
        <v>42</v>
      </c>
      <c r="K105" s="486" t="s">
        <v>6733</v>
      </c>
      <c r="L105"/>
      <c r="M105"/>
      <c r="N105"/>
      <c r="O105"/>
      <c r="P105"/>
      <c r="Q105"/>
      <c r="R105"/>
      <c r="S105"/>
      <c r="T105"/>
    </row>
    <row r="106" spans="1:16384" s="7" customFormat="1" ht="28.5" customHeight="1" x14ac:dyDescent="0.25">
      <c r="A106"/>
      <c r="B106"/>
      <c r="C106" s="338" t="s">
        <v>6758</v>
      </c>
      <c r="D106" s="487" t="s">
        <v>7825</v>
      </c>
      <c r="E106" s="426">
        <f>COUNTA(E92:E105)</f>
        <v>14</v>
      </c>
      <c r="F106" s="340" t="s">
        <v>7826</v>
      </c>
      <c r="G106" s="328">
        <f>SUM(G92:G105)</f>
        <v>7631</v>
      </c>
      <c r="H106" s="488"/>
      <c r="I106" s="489"/>
      <c r="J106" s="321"/>
      <c r="K106" s="490"/>
      <c r="L106"/>
      <c r="M106"/>
      <c r="N106"/>
      <c r="O106"/>
      <c r="P106"/>
      <c r="Q106"/>
      <c r="R106"/>
      <c r="S106"/>
      <c r="T106"/>
    </row>
    <row r="107" spans="1:16384" s="7" customFormat="1" ht="21.75" customHeight="1" x14ac:dyDescent="0.25">
      <c r="A107"/>
      <c r="B107"/>
      <c r="D107" s="1"/>
      <c r="E107" s="41"/>
      <c r="F107" s="279"/>
      <c r="G107" s="273"/>
      <c r="H107" s="15"/>
      <c r="I107" s="13"/>
      <c r="J107" s="1"/>
      <c r="K107" s="1"/>
      <c r="L107"/>
      <c r="M107"/>
      <c r="N107"/>
      <c r="O107"/>
      <c r="P107"/>
      <c r="Q107"/>
      <c r="R107"/>
      <c r="S107"/>
      <c r="T107"/>
    </row>
    <row r="108" spans="1:16384" s="7" customFormat="1" ht="21.75" customHeight="1" x14ac:dyDescent="0.25">
      <c r="A108"/>
      <c r="B108"/>
      <c r="D108" s="1"/>
      <c r="E108" s="41"/>
      <c r="F108" s="279"/>
      <c r="G108" s="273"/>
      <c r="H108" s="15"/>
      <c r="I108" s="13"/>
      <c r="J108" s="1"/>
      <c r="K108" s="1"/>
      <c r="L108"/>
      <c r="M108"/>
      <c r="N108"/>
      <c r="O108"/>
      <c r="P108"/>
      <c r="Q108"/>
      <c r="R108"/>
      <c r="S108"/>
      <c r="T108"/>
    </row>
    <row r="109" spans="1:16384" s="7" customFormat="1" ht="25.5" customHeight="1" x14ac:dyDescent="0.25">
      <c r="A109"/>
      <c r="B109"/>
      <c r="C109" s="235" t="s">
        <v>8</v>
      </c>
      <c r="D109" s="235" t="s">
        <v>7</v>
      </c>
      <c r="E109" s="235" t="s">
        <v>6</v>
      </c>
      <c r="F109" s="235" t="s">
        <v>5</v>
      </c>
      <c r="G109" s="237" t="s">
        <v>4</v>
      </c>
      <c r="H109" s="237" t="s">
        <v>3</v>
      </c>
      <c r="I109" s="235" t="s">
        <v>2</v>
      </c>
      <c r="J109" s="235" t="s">
        <v>1</v>
      </c>
      <c r="K109" s="235" t="s">
        <v>0</v>
      </c>
      <c r="L109"/>
      <c r="M109"/>
      <c r="N109"/>
      <c r="O109"/>
      <c r="P109"/>
      <c r="Q109"/>
      <c r="R109"/>
      <c r="S109"/>
      <c r="T109"/>
    </row>
    <row r="110" spans="1:16384" s="12" customFormat="1" ht="21.75" customHeight="1" x14ac:dyDescent="0.25">
      <c r="A110"/>
      <c r="B110"/>
      <c r="C110" s="495" t="s">
        <v>6744</v>
      </c>
      <c r="D110" s="483" t="s">
        <v>7988</v>
      </c>
      <c r="E110" s="355" t="s">
        <v>6749</v>
      </c>
      <c r="F110" s="352" t="s">
        <v>8391</v>
      </c>
      <c r="G110" s="354">
        <v>553</v>
      </c>
      <c r="H110" s="484" t="s">
        <v>6495</v>
      </c>
      <c r="I110" s="491" t="s">
        <v>6496</v>
      </c>
      <c r="J110" s="483" t="s">
        <v>42</v>
      </c>
      <c r="K110" s="485" t="s">
        <v>6733</v>
      </c>
      <c r="L110"/>
      <c r="M110"/>
      <c r="N110"/>
      <c r="O110"/>
      <c r="P110"/>
      <c r="Q110"/>
      <c r="R110"/>
      <c r="S110"/>
      <c r="T110"/>
      <c r="U110" s="27"/>
      <c r="V110" s="27"/>
      <c r="W110" s="27"/>
      <c r="X110" s="27"/>
      <c r="Y110" s="27"/>
      <c r="Z110" s="27"/>
    </row>
    <row r="111" spans="1:16384" s="12" customFormat="1" ht="27" customHeight="1" x14ac:dyDescent="0.25">
      <c r="A111"/>
      <c r="B111"/>
      <c r="C111" s="496" t="s">
        <v>6744</v>
      </c>
      <c r="D111" s="1" t="s">
        <v>7988</v>
      </c>
      <c r="E111" s="41" t="s">
        <v>6751</v>
      </c>
      <c r="F111" s="279" t="s">
        <v>8392</v>
      </c>
      <c r="G111" s="273">
        <v>794</v>
      </c>
      <c r="H111" s="15" t="s">
        <v>6495</v>
      </c>
      <c r="I111" s="13" t="s">
        <v>6496</v>
      </c>
      <c r="J111" s="1" t="s">
        <v>42</v>
      </c>
      <c r="K111" s="486" t="s">
        <v>6733</v>
      </c>
      <c r="L111"/>
      <c r="M111"/>
      <c r="N111"/>
      <c r="O111"/>
      <c r="P111"/>
      <c r="Q111"/>
      <c r="R111"/>
      <c r="S111"/>
      <c r="T111"/>
      <c r="U111" s="27"/>
      <c r="V111" s="27"/>
      <c r="W111" s="27"/>
      <c r="X111" s="27"/>
      <c r="Y111" s="27"/>
      <c r="Z111" s="27"/>
    </row>
    <row r="112" spans="1:16384" s="12" customFormat="1" ht="27" customHeight="1" x14ac:dyDescent="0.25">
      <c r="A112"/>
      <c r="B112"/>
      <c r="C112" s="496" t="s">
        <v>6744</v>
      </c>
      <c r="D112" s="1" t="s">
        <v>7988</v>
      </c>
      <c r="E112" s="41" t="s">
        <v>6745</v>
      </c>
      <c r="F112" s="279" t="s">
        <v>753</v>
      </c>
      <c r="G112" s="273">
        <v>810</v>
      </c>
      <c r="H112" s="15" t="s">
        <v>6495</v>
      </c>
      <c r="I112" s="13" t="s">
        <v>6496</v>
      </c>
      <c r="J112" s="1" t="s">
        <v>42</v>
      </c>
      <c r="K112" s="486" t="s">
        <v>6733</v>
      </c>
      <c r="L112"/>
      <c r="M112"/>
      <c r="N112"/>
      <c r="O112"/>
      <c r="P112"/>
      <c r="Q112"/>
      <c r="R112"/>
      <c r="S112"/>
      <c r="T112"/>
      <c r="U112" s="27"/>
      <c r="V112" s="27"/>
      <c r="W112" s="27"/>
      <c r="X112" s="27"/>
      <c r="Y112" s="27"/>
      <c r="Z112" s="27"/>
    </row>
    <row r="113" spans="1:26" s="12" customFormat="1" ht="27" customHeight="1" x14ac:dyDescent="0.25">
      <c r="A113"/>
      <c r="B113"/>
      <c r="C113" s="496" t="s">
        <v>6744</v>
      </c>
      <c r="D113" s="1" t="s">
        <v>7988</v>
      </c>
      <c r="E113" s="41" t="s">
        <v>6752</v>
      </c>
      <c r="F113" s="279" t="s">
        <v>6753</v>
      </c>
      <c r="G113" s="273">
        <v>543</v>
      </c>
      <c r="H113" s="15" t="s">
        <v>6495</v>
      </c>
      <c r="I113" s="13" t="s">
        <v>6496</v>
      </c>
      <c r="J113" s="1" t="s">
        <v>42</v>
      </c>
      <c r="K113" s="486" t="s">
        <v>6733</v>
      </c>
      <c r="L113"/>
      <c r="M113"/>
      <c r="N113"/>
      <c r="O113"/>
      <c r="P113"/>
      <c r="Q113"/>
      <c r="R113"/>
      <c r="S113"/>
      <c r="T113"/>
      <c r="U113" s="27"/>
      <c r="V113" s="27"/>
      <c r="W113" s="27"/>
      <c r="X113" s="27"/>
      <c r="Y113" s="27"/>
      <c r="Z113" s="27"/>
    </row>
    <row r="114" spans="1:26" s="12" customFormat="1" ht="27" customHeight="1" x14ac:dyDescent="0.25">
      <c r="A114"/>
      <c r="B114"/>
      <c r="C114" s="496" t="s">
        <v>6744</v>
      </c>
      <c r="D114" s="1" t="s">
        <v>7988</v>
      </c>
      <c r="E114" s="41" t="s">
        <v>6754</v>
      </c>
      <c r="F114" s="279" t="s">
        <v>6755</v>
      </c>
      <c r="G114" s="273">
        <v>368</v>
      </c>
      <c r="H114" s="15" t="s">
        <v>6495</v>
      </c>
      <c r="I114" s="13" t="s">
        <v>6496</v>
      </c>
      <c r="J114" s="1" t="s">
        <v>42</v>
      </c>
      <c r="K114" s="486" t="s">
        <v>6733</v>
      </c>
      <c r="L114"/>
      <c r="M114"/>
      <c r="N114"/>
      <c r="O114"/>
      <c r="P114"/>
      <c r="Q114"/>
      <c r="R114"/>
      <c r="S114"/>
      <c r="T114"/>
      <c r="U114" s="27"/>
      <c r="V114" s="27"/>
      <c r="W114" s="27"/>
      <c r="X114" s="27"/>
      <c r="Y114" s="27"/>
      <c r="Z114" s="27"/>
    </row>
    <row r="115" spans="1:26" s="12" customFormat="1" ht="27" customHeight="1" x14ac:dyDescent="0.25">
      <c r="A115"/>
      <c r="B115"/>
      <c r="C115" s="496" t="s">
        <v>6744</v>
      </c>
      <c r="D115" s="1" t="s">
        <v>7988</v>
      </c>
      <c r="E115" s="41" t="s">
        <v>6747</v>
      </c>
      <c r="F115" s="279" t="s">
        <v>6748</v>
      </c>
      <c r="G115" s="273">
        <v>216</v>
      </c>
      <c r="H115" s="15" t="s">
        <v>6495</v>
      </c>
      <c r="I115" s="13" t="s">
        <v>6496</v>
      </c>
      <c r="J115" s="1" t="s">
        <v>42</v>
      </c>
      <c r="K115" s="486" t="s">
        <v>6733</v>
      </c>
      <c r="L115"/>
      <c r="M115"/>
      <c r="N115"/>
      <c r="O115"/>
      <c r="P115"/>
      <c r="Q115"/>
      <c r="R115"/>
      <c r="S115"/>
      <c r="T115"/>
      <c r="U115" s="27"/>
      <c r="V115" s="27"/>
      <c r="W115" s="27"/>
      <c r="X115" s="27"/>
      <c r="Y115" s="27"/>
      <c r="Z115" s="27"/>
    </row>
    <row r="116" spans="1:26" s="12" customFormat="1" ht="27" customHeight="1" x14ac:dyDescent="0.25">
      <c r="A116"/>
      <c r="B116"/>
      <c r="C116" s="496" t="s">
        <v>6744</v>
      </c>
      <c r="D116" s="1" t="s">
        <v>7988</v>
      </c>
      <c r="E116" s="41" t="s">
        <v>6746</v>
      </c>
      <c r="F116" s="279" t="s">
        <v>8393</v>
      </c>
      <c r="G116" s="273">
        <v>254</v>
      </c>
      <c r="H116" s="15" t="s">
        <v>6495</v>
      </c>
      <c r="I116" s="13" t="s">
        <v>6496</v>
      </c>
      <c r="J116" s="1" t="s">
        <v>42</v>
      </c>
      <c r="K116" s="486" t="s">
        <v>6733</v>
      </c>
      <c r="L116"/>
      <c r="M116"/>
      <c r="N116"/>
      <c r="O116"/>
      <c r="P116"/>
      <c r="Q116"/>
      <c r="R116"/>
      <c r="S116"/>
      <c r="T116"/>
      <c r="U116" s="27"/>
      <c r="V116" s="27"/>
      <c r="W116" s="27"/>
      <c r="X116" s="27"/>
      <c r="Y116" s="27"/>
      <c r="Z116" s="27"/>
    </row>
    <row r="117" spans="1:26" s="12" customFormat="1" ht="27" customHeight="1" x14ac:dyDescent="0.25">
      <c r="A117"/>
      <c r="B117"/>
      <c r="C117" s="496" t="s">
        <v>6744</v>
      </c>
      <c r="D117" s="1" t="s">
        <v>7988</v>
      </c>
      <c r="E117" s="41" t="s">
        <v>7922</v>
      </c>
      <c r="F117" s="279" t="s">
        <v>7923</v>
      </c>
      <c r="G117" s="273">
        <v>132</v>
      </c>
      <c r="H117" s="15" t="s">
        <v>6495</v>
      </c>
      <c r="I117" s="13" t="s">
        <v>6496</v>
      </c>
      <c r="J117" s="1" t="s">
        <v>42</v>
      </c>
      <c r="K117" s="486" t="s">
        <v>6733</v>
      </c>
      <c r="L117"/>
      <c r="M117"/>
      <c r="N117"/>
      <c r="O117"/>
      <c r="P117"/>
      <c r="Q117"/>
      <c r="R117"/>
      <c r="S117"/>
      <c r="T117"/>
      <c r="U117" s="27"/>
      <c r="V117" s="27"/>
      <c r="W117" s="27"/>
      <c r="X117" s="27"/>
      <c r="Y117" s="27"/>
      <c r="Z117" s="27"/>
    </row>
    <row r="118" spans="1:26" s="12" customFormat="1" ht="27" customHeight="1" x14ac:dyDescent="0.25">
      <c r="A118"/>
      <c r="B118"/>
      <c r="C118" s="496" t="s">
        <v>6744</v>
      </c>
      <c r="D118" s="1" t="s">
        <v>7988</v>
      </c>
      <c r="E118" s="41" t="s">
        <v>6750</v>
      </c>
      <c r="F118" s="279" t="s">
        <v>8394</v>
      </c>
      <c r="G118" s="273">
        <v>226</v>
      </c>
      <c r="H118" s="15" t="s">
        <v>6495</v>
      </c>
      <c r="I118" s="13" t="s">
        <v>6496</v>
      </c>
      <c r="J118" s="1" t="s">
        <v>42</v>
      </c>
      <c r="K118" s="486" t="s">
        <v>6733</v>
      </c>
      <c r="L118"/>
      <c r="M118"/>
      <c r="N118"/>
      <c r="O118"/>
      <c r="P118"/>
      <c r="Q118"/>
      <c r="R118"/>
      <c r="S118"/>
      <c r="T118"/>
      <c r="U118" s="27"/>
      <c r="V118" s="27"/>
      <c r="W118" s="27"/>
      <c r="X118" s="27"/>
      <c r="Y118" s="27"/>
      <c r="Z118" s="27"/>
    </row>
    <row r="119" spans="1:26" s="12" customFormat="1" ht="27" customHeight="1" thickBot="1" x14ac:dyDescent="0.3">
      <c r="A119"/>
      <c r="B119"/>
      <c r="C119" s="496" t="s">
        <v>6744</v>
      </c>
      <c r="D119" s="1" t="s">
        <v>7988</v>
      </c>
      <c r="E119" s="41" t="s">
        <v>6743</v>
      </c>
      <c r="F119" s="279" t="s">
        <v>8395</v>
      </c>
      <c r="G119" s="273">
        <v>105</v>
      </c>
      <c r="H119" s="15" t="s">
        <v>6495</v>
      </c>
      <c r="I119" s="13" t="s">
        <v>6496</v>
      </c>
      <c r="J119" s="1" t="s">
        <v>42</v>
      </c>
      <c r="K119" s="486" t="s">
        <v>6733</v>
      </c>
      <c r="L119"/>
      <c r="M119"/>
      <c r="N119"/>
      <c r="O119"/>
      <c r="P119"/>
      <c r="Q119"/>
      <c r="R119"/>
      <c r="S119"/>
      <c r="T119"/>
      <c r="U119" s="27"/>
      <c r="V119" s="27"/>
      <c r="W119" s="27"/>
      <c r="X119" s="27"/>
      <c r="Y119" s="27"/>
      <c r="Z119" s="27"/>
    </row>
    <row r="120" spans="1:26" s="7" customFormat="1" ht="27" customHeight="1" x14ac:dyDescent="0.25">
      <c r="A120"/>
      <c r="B120"/>
      <c r="C120" s="338" t="s">
        <v>6744</v>
      </c>
      <c r="D120" s="487" t="s">
        <v>7825</v>
      </c>
      <c r="E120" s="426">
        <f>COUNTA(E110:E119)</f>
        <v>10</v>
      </c>
      <c r="F120" s="340" t="s">
        <v>7826</v>
      </c>
      <c r="G120" s="328">
        <f>SUM(G110:G119)</f>
        <v>4001</v>
      </c>
      <c r="H120" s="488"/>
      <c r="I120" s="489"/>
      <c r="J120" s="321"/>
      <c r="K120" s="490"/>
      <c r="L120"/>
      <c r="M120"/>
      <c r="N120"/>
      <c r="O120"/>
      <c r="P120"/>
      <c r="Q120"/>
      <c r="R120"/>
      <c r="S120"/>
      <c r="T120"/>
    </row>
    <row r="121" spans="1:26" s="7" customFormat="1" ht="27" customHeight="1" x14ac:dyDescent="0.25">
      <c r="A121"/>
      <c r="B121"/>
      <c r="D121" s="1"/>
      <c r="E121" s="41"/>
      <c r="F121" s="279"/>
      <c r="G121" s="286"/>
      <c r="H121" s="15"/>
      <c r="I121" s="13"/>
      <c r="J121" s="1"/>
      <c r="K121" s="1"/>
      <c r="L121"/>
      <c r="M121"/>
      <c r="N121"/>
      <c r="O121"/>
      <c r="P121"/>
      <c r="Q121"/>
      <c r="R121"/>
      <c r="S121"/>
      <c r="T121"/>
    </row>
    <row r="122" spans="1:26" s="7" customFormat="1" ht="21.75" customHeight="1" x14ac:dyDescent="0.25">
      <c r="A122"/>
      <c r="B122"/>
      <c r="D122" s="1"/>
      <c r="E122" s="41"/>
      <c r="F122" s="279"/>
      <c r="G122" s="273"/>
      <c r="H122" s="15"/>
      <c r="I122" s="13"/>
      <c r="J122" s="1"/>
      <c r="K122" s="1"/>
      <c r="L122"/>
      <c r="M122"/>
      <c r="N122"/>
      <c r="O122"/>
      <c r="P122"/>
      <c r="Q122"/>
      <c r="R122"/>
      <c r="S122"/>
      <c r="T122"/>
    </row>
    <row r="123" spans="1:26" s="7" customFormat="1" ht="25.5" customHeight="1" x14ac:dyDescent="0.25">
      <c r="A123"/>
      <c r="B123"/>
      <c r="C123" s="235" t="s">
        <v>8</v>
      </c>
      <c r="D123" s="235" t="s">
        <v>7</v>
      </c>
      <c r="E123" s="235" t="s">
        <v>6</v>
      </c>
      <c r="F123" s="235" t="s">
        <v>5</v>
      </c>
      <c r="G123" s="237" t="s">
        <v>4</v>
      </c>
      <c r="H123" s="237" t="s">
        <v>3</v>
      </c>
      <c r="I123" s="235" t="s">
        <v>2</v>
      </c>
      <c r="J123" s="235" t="s">
        <v>1</v>
      </c>
      <c r="K123" s="235" t="s">
        <v>0</v>
      </c>
      <c r="L123"/>
      <c r="M123"/>
      <c r="N123"/>
      <c r="O123"/>
      <c r="P123"/>
      <c r="Q123"/>
      <c r="R123"/>
      <c r="S123"/>
      <c r="T123"/>
    </row>
    <row r="124" spans="1:26" s="12" customFormat="1" ht="21.75" customHeight="1" x14ac:dyDescent="0.25">
      <c r="A124"/>
      <c r="B124"/>
      <c r="C124" s="495" t="s">
        <v>6734</v>
      </c>
      <c r="D124" s="483" t="s">
        <v>7988</v>
      </c>
      <c r="E124" s="355" t="s">
        <v>6741</v>
      </c>
      <c r="F124" s="352" t="s">
        <v>6742</v>
      </c>
      <c r="G124" s="354">
        <v>959</v>
      </c>
      <c r="H124" s="484" t="s">
        <v>6495</v>
      </c>
      <c r="I124" s="491" t="s">
        <v>6496</v>
      </c>
      <c r="J124" s="483" t="s">
        <v>42</v>
      </c>
      <c r="K124" s="485" t="s">
        <v>6733</v>
      </c>
      <c r="L124"/>
      <c r="M124"/>
      <c r="N124"/>
      <c r="O124"/>
      <c r="P124"/>
      <c r="Q124"/>
      <c r="R124"/>
      <c r="S124"/>
      <c r="T124"/>
      <c r="U124" s="27"/>
      <c r="V124" s="27"/>
      <c r="W124" s="27"/>
      <c r="X124" s="27"/>
      <c r="Y124" s="27"/>
      <c r="Z124" s="27"/>
    </row>
    <row r="125" spans="1:26" s="12" customFormat="1" ht="30" customHeight="1" x14ac:dyDescent="0.25">
      <c r="A125"/>
      <c r="B125"/>
      <c r="C125" s="496" t="s">
        <v>6734</v>
      </c>
      <c r="D125" s="1" t="s">
        <v>7988</v>
      </c>
      <c r="E125" s="41" t="s">
        <v>6737</v>
      </c>
      <c r="F125" s="279" t="s">
        <v>8396</v>
      </c>
      <c r="G125" s="273">
        <v>628</v>
      </c>
      <c r="H125" s="15" t="s">
        <v>6495</v>
      </c>
      <c r="I125" s="13" t="s">
        <v>6496</v>
      </c>
      <c r="J125" s="1" t="s">
        <v>42</v>
      </c>
      <c r="K125" s="486" t="s">
        <v>6733</v>
      </c>
      <c r="L125"/>
      <c r="M125"/>
      <c r="N125"/>
      <c r="O125"/>
      <c r="P125"/>
      <c r="Q125"/>
      <c r="R125"/>
      <c r="S125"/>
      <c r="T125"/>
      <c r="U125" s="27"/>
      <c r="V125" s="27"/>
      <c r="W125" s="27"/>
      <c r="X125" s="27"/>
      <c r="Y125" s="27"/>
      <c r="Z125" s="27"/>
    </row>
    <row r="126" spans="1:26" s="12" customFormat="1" ht="30" customHeight="1" x14ac:dyDescent="0.25">
      <c r="A126"/>
      <c r="B126"/>
      <c r="C126" s="496" t="s">
        <v>6734</v>
      </c>
      <c r="D126" s="1" t="s">
        <v>7988</v>
      </c>
      <c r="E126" s="41" t="s">
        <v>6739</v>
      </c>
      <c r="F126" s="279" t="s">
        <v>6740</v>
      </c>
      <c r="G126" s="273">
        <v>572</v>
      </c>
      <c r="H126" s="15" t="s">
        <v>6495</v>
      </c>
      <c r="I126" s="13" t="s">
        <v>6496</v>
      </c>
      <c r="J126" s="1" t="s">
        <v>42</v>
      </c>
      <c r="K126" s="486" t="s">
        <v>6733</v>
      </c>
      <c r="L126"/>
      <c r="M126"/>
      <c r="N126"/>
      <c r="O126"/>
      <c r="P126"/>
      <c r="Q126"/>
      <c r="R126"/>
      <c r="S126"/>
      <c r="T126"/>
      <c r="U126" s="27"/>
      <c r="V126" s="27"/>
      <c r="W126" s="27"/>
      <c r="X126" s="27"/>
      <c r="Y126" s="27"/>
      <c r="Z126" s="27"/>
    </row>
    <row r="127" spans="1:26" s="12" customFormat="1" ht="30" customHeight="1" x14ac:dyDescent="0.25">
      <c r="A127"/>
      <c r="B127"/>
      <c r="C127" s="496" t="s">
        <v>6734</v>
      </c>
      <c r="D127" s="1" t="s">
        <v>7988</v>
      </c>
      <c r="E127" s="41" t="s">
        <v>6761</v>
      </c>
      <c r="F127" s="279" t="s">
        <v>8397</v>
      </c>
      <c r="G127" s="273">
        <v>230</v>
      </c>
      <c r="H127" s="15" t="s">
        <v>6495</v>
      </c>
      <c r="I127" s="13" t="s">
        <v>6496</v>
      </c>
      <c r="J127" s="1" t="s">
        <v>42</v>
      </c>
      <c r="K127" s="486" t="s">
        <v>6733</v>
      </c>
      <c r="L127"/>
      <c r="M127"/>
      <c r="N127"/>
      <c r="O127"/>
      <c r="P127"/>
      <c r="Q127"/>
      <c r="R127"/>
      <c r="S127"/>
      <c r="T127"/>
      <c r="U127" s="27"/>
      <c r="V127" s="27"/>
      <c r="W127" s="27"/>
      <c r="X127" s="27"/>
      <c r="Y127" s="27"/>
      <c r="Z127" s="27"/>
    </row>
    <row r="128" spans="1:26" s="12" customFormat="1" ht="30" customHeight="1" x14ac:dyDescent="0.25">
      <c r="A128"/>
      <c r="B128"/>
      <c r="C128" s="496" t="s">
        <v>6734</v>
      </c>
      <c r="D128" s="1" t="s">
        <v>7988</v>
      </c>
      <c r="E128" s="41" t="s">
        <v>6735</v>
      </c>
      <c r="F128" s="279" t="s">
        <v>6736</v>
      </c>
      <c r="G128" s="273">
        <v>429</v>
      </c>
      <c r="H128" s="15" t="s">
        <v>6495</v>
      </c>
      <c r="I128" s="13" t="s">
        <v>6496</v>
      </c>
      <c r="J128" s="1" t="s">
        <v>42</v>
      </c>
      <c r="K128" s="486" t="s">
        <v>6733</v>
      </c>
      <c r="L128"/>
      <c r="M128"/>
      <c r="N128"/>
      <c r="O128"/>
      <c r="P128"/>
      <c r="Q128"/>
      <c r="R128"/>
      <c r="S128"/>
      <c r="T128"/>
      <c r="U128" s="27"/>
      <c r="V128" s="27"/>
      <c r="W128" s="27"/>
      <c r="X128" s="27"/>
      <c r="Y128" s="27"/>
      <c r="Z128" s="27"/>
    </row>
    <row r="129" spans="1:26" s="12" customFormat="1" ht="30" customHeight="1" x14ac:dyDescent="0.25">
      <c r="A129"/>
      <c r="B129"/>
      <c r="C129" s="496" t="s">
        <v>6734</v>
      </c>
      <c r="D129" s="1" t="s">
        <v>7988</v>
      </c>
      <c r="E129" s="41" t="s">
        <v>6732</v>
      </c>
      <c r="F129" s="279" t="s">
        <v>4464</v>
      </c>
      <c r="G129" s="273">
        <v>123</v>
      </c>
      <c r="H129" s="15" t="s">
        <v>6495</v>
      </c>
      <c r="I129" s="13" t="s">
        <v>6496</v>
      </c>
      <c r="J129" s="1" t="s">
        <v>42</v>
      </c>
      <c r="K129" s="486" t="s">
        <v>6733</v>
      </c>
      <c r="L129"/>
      <c r="M129"/>
      <c r="N129"/>
      <c r="O129"/>
      <c r="P129"/>
      <c r="Q129"/>
      <c r="R129"/>
      <c r="S129"/>
      <c r="T129"/>
      <c r="U129" s="27"/>
      <c r="V129" s="27"/>
      <c r="W129" s="27"/>
      <c r="X129" s="27"/>
      <c r="Y129" s="27"/>
      <c r="Z129" s="27"/>
    </row>
    <row r="130" spans="1:26" s="12" customFormat="1" ht="30" customHeight="1" thickBot="1" x14ac:dyDescent="0.3">
      <c r="A130"/>
      <c r="B130"/>
      <c r="C130" s="496" t="s">
        <v>6734</v>
      </c>
      <c r="D130" s="1" t="s">
        <v>7988</v>
      </c>
      <c r="E130" s="41" t="s">
        <v>6738</v>
      </c>
      <c r="F130" s="279" t="s">
        <v>8398</v>
      </c>
      <c r="G130" s="273">
        <v>131</v>
      </c>
      <c r="H130" s="15" t="s">
        <v>6495</v>
      </c>
      <c r="I130" s="13" t="s">
        <v>6496</v>
      </c>
      <c r="J130" s="1" t="s">
        <v>42</v>
      </c>
      <c r="K130" s="486" t="s">
        <v>6733</v>
      </c>
      <c r="L130"/>
      <c r="M130"/>
      <c r="N130"/>
      <c r="O130"/>
      <c r="P130"/>
      <c r="Q130"/>
      <c r="R130"/>
      <c r="S130"/>
      <c r="T130"/>
      <c r="U130" s="27"/>
      <c r="V130" s="27"/>
      <c r="W130" s="27"/>
      <c r="X130" s="27"/>
      <c r="Y130" s="27"/>
      <c r="Z130" s="27"/>
    </row>
    <row r="131" spans="1:26" s="12" customFormat="1" ht="30" customHeight="1" x14ac:dyDescent="0.25">
      <c r="A131"/>
      <c r="B131"/>
      <c r="C131" s="338" t="s">
        <v>6734</v>
      </c>
      <c r="D131" s="487" t="s">
        <v>7825</v>
      </c>
      <c r="E131" s="426">
        <f>COUNTA(E124:E130)</f>
        <v>7</v>
      </c>
      <c r="F131" s="340" t="s">
        <v>7826</v>
      </c>
      <c r="G131" s="328">
        <f>SUM(G124:G130)</f>
        <v>3072</v>
      </c>
      <c r="H131" s="488"/>
      <c r="I131" s="489"/>
      <c r="J131" s="321"/>
      <c r="K131" s="490"/>
      <c r="L131"/>
      <c r="M131"/>
      <c r="N131"/>
      <c r="O131"/>
      <c r="P131"/>
      <c r="Q131"/>
      <c r="R131"/>
      <c r="S131"/>
      <c r="T131"/>
      <c r="U131" s="27"/>
      <c r="V131" s="27"/>
      <c r="W131" s="27"/>
      <c r="X131" s="27"/>
      <c r="Y131" s="27"/>
      <c r="Z131" s="27"/>
    </row>
    <row r="132" spans="1:26" s="7" customFormat="1" ht="21.75" customHeight="1" x14ac:dyDescent="0.25">
      <c r="A132"/>
      <c r="B132"/>
      <c r="D132" s="1"/>
      <c r="E132" s="41"/>
      <c r="F132" s="279"/>
      <c r="G132" s="273"/>
      <c r="H132" s="15"/>
      <c r="I132" s="13"/>
      <c r="J132" s="1"/>
      <c r="K132" s="1"/>
      <c r="L132"/>
      <c r="M132"/>
      <c r="N132"/>
      <c r="O132"/>
      <c r="P132"/>
      <c r="Q132"/>
      <c r="R132"/>
      <c r="S132"/>
      <c r="T132"/>
    </row>
    <row r="133" spans="1:26" s="7" customFormat="1" ht="21.75" customHeight="1" x14ac:dyDescent="0.25">
      <c r="A133"/>
      <c r="B133"/>
      <c r="D133" s="1"/>
      <c r="E133" s="41"/>
      <c r="F133" s="279"/>
      <c r="G133" s="273"/>
      <c r="H133" s="15"/>
      <c r="I133" s="13"/>
      <c r="J133" s="1"/>
      <c r="K133" s="1"/>
      <c r="L133"/>
      <c r="M133"/>
      <c r="N133"/>
      <c r="O133"/>
      <c r="P133"/>
      <c r="Q133"/>
      <c r="R133"/>
      <c r="S133"/>
      <c r="T133"/>
    </row>
    <row r="134" spans="1:26" s="7" customFormat="1" ht="25.5" customHeight="1" x14ac:dyDescent="0.25">
      <c r="A134"/>
      <c r="B134"/>
      <c r="C134" s="235" t="s">
        <v>8</v>
      </c>
      <c r="D134" s="235" t="s">
        <v>7</v>
      </c>
      <c r="E134" s="235" t="s">
        <v>6</v>
      </c>
      <c r="F134" s="235" t="s">
        <v>5</v>
      </c>
      <c r="G134" s="237" t="s">
        <v>4</v>
      </c>
      <c r="H134" s="237" t="s">
        <v>3</v>
      </c>
      <c r="I134" s="235" t="s">
        <v>2</v>
      </c>
      <c r="J134" s="235" t="s">
        <v>1</v>
      </c>
      <c r="K134" s="235" t="s">
        <v>0</v>
      </c>
      <c r="L134"/>
      <c r="M134"/>
      <c r="N134"/>
      <c r="O134"/>
      <c r="P134"/>
      <c r="Q134"/>
      <c r="R134"/>
      <c r="S134"/>
      <c r="T134"/>
    </row>
    <row r="135" spans="1:26" s="12" customFormat="1" ht="21.75" customHeight="1" x14ac:dyDescent="0.25">
      <c r="A135"/>
      <c r="B135"/>
      <c r="C135" s="27" t="s">
        <v>6786</v>
      </c>
      <c r="D135" s="1" t="s">
        <v>7988</v>
      </c>
      <c r="E135" s="41" t="s">
        <v>6849</v>
      </c>
      <c r="F135" s="279" t="s">
        <v>3274</v>
      </c>
      <c r="G135" s="273">
        <v>1202</v>
      </c>
      <c r="H135" s="15" t="s">
        <v>6495</v>
      </c>
      <c r="I135" s="13" t="s">
        <v>6496</v>
      </c>
      <c r="J135" s="1" t="s">
        <v>42</v>
      </c>
      <c r="K135" s="1" t="s">
        <v>6782</v>
      </c>
      <c r="L135"/>
      <c r="M135"/>
      <c r="N135"/>
      <c r="O135"/>
      <c r="P135"/>
      <c r="Q135"/>
      <c r="R135"/>
      <c r="S135"/>
      <c r="T135"/>
      <c r="U135" s="27"/>
      <c r="V135" s="27"/>
      <c r="W135" s="27"/>
      <c r="X135" s="27"/>
      <c r="Y135" s="27"/>
      <c r="Z135" s="27"/>
    </row>
    <row r="136" spans="1:26" s="12" customFormat="1" ht="27" customHeight="1" x14ac:dyDescent="0.25">
      <c r="A136"/>
      <c r="B136"/>
      <c r="C136" s="27" t="s">
        <v>6786</v>
      </c>
      <c r="D136" s="1" t="s">
        <v>7988</v>
      </c>
      <c r="E136" s="41" t="s">
        <v>6784</v>
      </c>
      <c r="F136" s="279" t="s">
        <v>6785</v>
      </c>
      <c r="G136" s="273">
        <v>1720</v>
      </c>
      <c r="H136" s="15" t="s">
        <v>6495</v>
      </c>
      <c r="I136" s="13" t="s">
        <v>6496</v>
      </c>
      <c r="J136" s="1" t="s">
        <v>42</v>
      </c>
      <c r="K136" s="1" t="s">
        <v>6782</v>
      </c>
      <c r="L136"/>
      <c r="M136"/>
      <c r="N136"/>
      <c r="O136"/>
      <c r="P136"/>
      <c r="Q136"/>
      <c r="R136"/>
      <c r="S136"/>
      <c r="T136"/>
      <c r="U136" s="27"/>
      <c r="V136" s="27"/>
      <c r="W136" s="27"/>
      <c r="X136" s="27"/>
      <c r="Y136" s="27"/>
      <c r="Z136" s="27"/>
    </row>
    <row r="137" spans="1:26" s="12" customFormat="1" ht="27" customHeight="1" x14ac:dyDescent="0.25">
      <c r="A137"/>
      <c r="B137"/>
      <c r="C137" s="27" t="s">
        <v>6786</v>
      </c>
      <c r="D137" s="1" t="s">
        <v>7988</v>
      </c>
      <c r="E137" s="41" t="s">
        <v>6846</v>
      </c>
      <c r="F137" s="279" t="s">
        <v>6847</v>
      </c>
      <c r="G137" s="273">
        <v>1281</v>
      </c>
      <c r="H137" s="15" t="s">
        <v>6495</v>
      </c>
      <c r="I137" s="13" t="s">
        <v>6496</v>
      </c>
      <c r="J137" s="1" t="s">
        <v>42</v>
      </c>
      <c r="K137" s="1" t="s">
        <v>6782</v>
      </c>
      <c r="L137"/>
      <c r="M137"/>
      <c r="N137"/>
      <c r="O137"/>
      <c r="P137"/>
      <c r="Q137"/>
      <c r="R137"/>
      <c r="S137"/>
      <c r="T137"/>
      <c r="U137" s="27"/>
      <c r="V137" s="27"/>
      <c r="W137" s="27"/>
      <c r="X137" s="27"/>
      <c r="Y137" s="27"/>
      <c r="Z137" s="27"/>
    </row>
    <row r="138" spans="1:26" s="12" customFormat="1" ht="27" customHeight="1" x14ac:dyDescent="0.25">
      <c r="A138"/>
      <c r="B138"/>
      <c r="C138" s="27" t="s">
        <v>6786</v>
      </c>
      <c r="D138" s="1" t="s">
        <v>7988</v>
      </c>
      <c r="E138" s="41" t="s">
        <v>6854</v>
      </c>
      <c r="F138" s="279" t="s">
        <v>8399</v>
      </c>
      <c r="G138" s="273">
        <v>505</v>
      </c>
      <c r="H138" s="15" t="s">
        <v>6495</v>
      </c>
      <c r="I138" s="13" t="s">
        <v>6496</v>
      </c>
      <c r="J138" s="1" t="s">
        <v>42</v>
      </c>
      <c r="K138" s="1" t="s">
        <v>6782</v>
      </c>
      <c r="L138"/>
      <c r="M138"/>
      <c r="N138"/>
      <c r="O138"/>
      <c r="P138"/>
      <c r="Q138"/>
      <c r="R138"/>
      <c r="S138"/>
      <c r="T138"/>
      <c r="U138" s="27"/>
      <c r="V138" s="27"/>
      <c r="W138" s="27"/>
      <c r="X138" s="27"/>
      <c r="Y138" s="27"/>
      <c r="Z138" s="27"/>
    </row>
    <row r="139" spans="1:26" s="12" customFormat="1" ht="27" customHeight="1" x14ac:dyDescent="0.25">
      <c r="A139"/>
      <c r="B139"/>
      <c r="C139" s="27" t="s">
        <v>6786</v>
      </c>
      <c r="D139" s="1" t="s">
        <v>7988</v>
      </c>
      <c r="E139" s="41" t="s">
        <v>6848</v>
      </c>
      <c r="F139" s="279" t="s">
        <v>8400</v>
      </c>
      <c r="G139" s="273">
        <v>570</v>
      </c>
      <c r="H139" s="15" t="s">
        <v>6495</v>
      </c>
      <c r="I139" s="13" t="s">
        <v>6496</v>
      </c>
      <c r="J139" s="1" t="s">
        <v>42</v>
      </c>
      <c r="K139" s="1" t="s">
        <v>6782</v>
      </c>
      <c r="L139"/>
      <c r="M139"/>
      <c r="N139"/>
      <c r="O139"/>
      <c r="P139"/>
      <c r="Q139"/>
      <c r="R139"/>
      <c r="S139"/>
      <c r="T139"/>
      <c r="U139" s="27"/>
      <c r="V139" s="27"/>
      <c r="W139" s="27"/>
      <c r="X139" s="27"/>
      <c r="Y139" s="27"/>
      <c r="Z139" s="27"/>
    </row>
    <row r="140" spans="1:26" s="12" customFormat="1" ht="27" customHeight="1" x14ac:dyDescent="0.25">
      <c r="A140"/>
      <c r="B140"/>
      <c r="C140" s="27" t="s">
        <v>6786</v>
      </c>
      <c r="D140" s="1" t="s">
        <v>7988</v>
      </c>
      <c r="E140" s="41" t="s">
        <v>6851</v>
      </c>
      <c r="F140" s="279" t="s">
        <v>8131</v>
      </c>
      <c r="G140" s="273">
        <v>556</v>
      </c>
      <c r="H140" s="15" t="s">
        <v>6495</v>
      </c>
      <c r="I140" s="13" t="s">
        <v>6496</v>
      </c>
      <c r="J140" s="1" t="s">
        <v>42</v>
      </c>
      <c r="K140" s="1" t="s">
        <v>6782</v>
      </c>
      <c r="L140"/>
      <c r="M140"/>
      <c r="N140"/>
      <c r="O140"/>
      <c r="P140"/>
      <c r="Q140"/>
      <c r="R140"/>
      <c r="S140"/>
      <c r="T140"/>
      <c r="U140" s="27"/>
      <c r="V140" s="27"/>
      <c r="W140" s="27"/>
      <c r="X140" s="27"/>
      <c r="Y140" s="27"/>
      <c r="Z140" s="27"/>
    </row>
    <row r="141" spans="1:26" s="7" customFormat="1" ht="27" customHeight="1" x14ac:dyDescent="0.25">
      <c r="A141"/>
      <c r="B141"/>
      <c r="C141" s="27" t="s">
        <v>6786</v>
      </c>
      <c r="D141" s="1" t="s">
        <v>7988</v>
      </c>
      <c r="E141" s="41" t="s">
        <v>6792</v>
      </c>
      <c r="F141" s="279" t="s">
        <v>8401</v>
      </c>
      <c r="G141" s="273">
        <v>522</v>
      </c>
      <c r="H141" s="15" t="s">
        <v>6495</v>
      </c>
      <c r="I141" s="13" t="s">
        <v>6496</v>
      </c>
      <c r="J141" s="1" t="s">
        <v>42</v>
      </c>
      <c r="K141" s="1" t="s">
        <v>6782</v>
      </c>
      <c r="L141"/>
      <c r="M141"/>
      <c r="N141"/>
      <c r="O141"/>
      <c r="P141"/>
      <c r="Q141"/>
      <c r="R141"/>
      <c r="S141"/>
      <c r="T141"/>
    </row>
    <row r="142" spans="1:26" s="12" customFormat="1" ht="27" customHeight="1" thickBot="1" x14ac:dyDescent="0.3">
      <c r="A142"/>
      <c r="B142"/>
      <c r="C142" s="27" t="s">
        <v>6786</v>
      </c>
      <c r="D142" s="1" t="s">
        <v>7988</v>
      </c>
      <c r="E142" s="41" t="s">
        <v>6852</v>
      </c>
      <c r="F142" s="279" t="s">
        <v>6853</v>
      </c>
      <c r="G142" s="273">
        <v>419</v>
      </c>
      <c r="H142" s="15" t="s">
        <v>6495</v>
      </c>
      <c r="I142" s="13" t="s">
        <v>6496</v>
      </c>
      <c r="J142" s="1" t="s">
        <v>42</v>
      </c>
      <c r="K142" s="1" t="s">
        <v>6782</v>
      </c>
      <c r="L142"/>
      <c r="M142"/>
      <c r="N142"/>
      <c r="O142"/>
      <c r="P142"/>
      <c r="Q142"/>
      <c r="R142"/>
      <c r="S142"/>
      <c r="T142"/>
      <c r="U142" s="27"/>
      <c r="V142" s="27"/>
      <c r="W142" s="27"/>
      <c r="X142" s="27"/>
      <c r="Y142" s="27"/>
      <c r="Z142" s="27"/>
    </row>
    <row r="143" spans="1:26" s="7" customFormat="1" ht="27" customHeight="1" thickBot="1" x14ac:dyDescent="0.3">
      <c r="A143"/>
      <c r="B143"/>
      <c r="C143" s="241" t="s">
        <v>6786</v>
      </c>
      <c r="D143" s="247" t="s">
        <v>7825</v>
      </c>
      <c r="E143" s="223">
        <f>COUNTA(E135:E142)</f>
        <v>8</v>
      </c>
      <c r="F143" s="285" t="s">
        <v>7826</v>
      </c>
      <c r="G143" s="275">
        <f>SUM(G135:G142)</f>
        <v>6775</v>
      </c>
      <c r="H143" s="16"/>
      <c r="I143" s="17"/>
      <c r="J143" s="18"/>
      <c r="K143" s="19"/>
      <c r="L143"/>
      <c r="M143"/>
      <c r="N143"/>
      <c r="O143"/>
      <c r="P143"/>
      <c r="Q143"/>
      <c r="R143"/>
      <c r="S143"/>
      <c r="T143"/>
    </row>
    <row r="144" spans="1:26" s="7" customFormat="1" ht="21.75" customHeight="1" x14ac:dyDescent="0.25">
      <c r="A144"/>
      <c r="B144"/>
      <c r="D144" s="1"/>
      <c r="E144" s="41"/>
      <c r="F144" s="279"/>
      <c r="G144" s="273"/>
      <c r="H144" s="15"/>
      <c r="I144" s="13"/>
      <c r="J144" s="1"/>
      <c r="K144" s="1"/>
      <c r="L144"/>
      <c r="M144"/>
      <c r="N144"/>
      <c r="O144"/>
      <c r="P144"/>
      <c r="Q144"/>
      <c r="R144"/>
      <c r="S144"/>
      <c r="T144"/>
    </row>
    <row r="145" spans="1:26" s="7" customFormat="1" ht="21.75" customHeight="1" x14ac:dyDescent="0.25">
      <c r="A145"/>
      <c r="B145"/>
      <c r="D145" s="1"/>
      <c r="E145" s="41"/>
      <c r="F145" s="279"/>
      <c r="G145" s="273"/>
      <c r="H145" s="15"/>
      <c r="I145" s="13"/>
      <c r="J145" s="1"/>
      <c r="K145" s="1"/>
      <c r="L145"/>
      <c r="M145"/>
      <c r="N145"/>
      <c r="O145"/>
      <c r="P145"/>
      <c r="Q145"/>
      <c r="R145"/>
      <c r="S145"/>
      <c r="T145"/>
    </row>
    <row r="146" spans="1:26" s="7" customFormat="1" ht="25.5" customHeight="1" x14ac:dyDescent="0.25">
      <c r="A146"/>
      <c r="B146"/>
      <c r="C146" s="235" t="s">
        <v>8</v>
      </c>
      <c r="D146" s="235" t="s">
        <v>7</v>
      </c>
      <c r="E146" s="235" t="s">
        <v>6</v>
      </c>
      <c r="F146" s="235" t="s">
        <v>5</v>
      </c>
      <c r="G146" s="237" t="s">
        <v>4</v>
      </c>
      <c r="H146" s="237" t="s">
        <v>3</v>
      </c>
      <c r="I146" s="235" t="s">
        <v>2</v>
      </c>
      <c r="J146" s="235" t="s">
        <v>1</v>
      </c>
      <c r="K146" s="235" t="s">
        <v>0</v>
      </c>
      <c r="L146"/>
      <c r="M146"/>
      <c r="N146"/>
      <c r="O146"/>
      <c r="P146"/>
      <c r="Q146"/>
      <c r="R146"/>
      <c r="S146"/>
      <c r="T146"/>
    </row>
    <row r="147" spans="1:26" s="12" customFormat="1" ht="21.75" customHeight="1" x14ac:dyDescent="0.25">
      <c r="A147"/>
      <c r="B147"/>
      <c r="C147" s="495" t="s">
        <v>6791</v>
      </c>
      <c r="D147" s="483" t="s">
        <v>7988</v>
      </c>
      <c r="E147" s="359" t="s">
        <v>6815</v>
      </c>
      <c r="F147" s="352" t="s">
        <v>6816</v>
      </c>
      <c r="G147" s="354">
        <v>1559</v>
      </c>
      <c r="H147" s="484" t="s">
        <v>6495</v>
      </c>
      <c r="I147" s="491" t="s">
        <v>6496</v>
      </c>
      <c r="J147" s="483" t="s">
        <v>42</v>
      </c>
      <c r="K147" s="485" t="s">
        <v>6782</v>
      </c>
      <c r="L147"/>
      <c r="M147"/>
      <c r="N147"/>
      <c r="O147"/>
      <c r="P147"/>
      <c r="Q147"/>
      <c r="R147"/>
      <c r="S147"/>
      <c r="T147"/>
      <c r="U147" s="27"/>
      <c r="V147" s="27"/>
      <c r="W147" s="27"/>
      <c r="X147" s="27"/>
      <c r="Y147" s="27"/>
      <c r="Z147" s="27"/>
    </row>
    <row r="148" spans="1:26" s="12" customFormat="1" ht="30.75" customHeight="1" x14ac:dyDescent="0.25">
      <c r="A148"/>
      <c r="B148"/>
      <c r="C148" s="496" t="s">
        <v>6791</v>
      </c>
      <c r="D148" s="1" t="s">
        <v>7988</v>
      </c>
      <c r="E148" s="334" t="s">
        <v>6790</v>
      </c>
      <c r="F148" s="279" t="s">
        <v>6821</v>
      </c>
      <c r="G148" s="273">
        <v>324</v>
      </c>
      <c r="H148" s="15" t="s">
        <v>6495</v>
      </c>
      <c r="I148" s="13" t="s">
        <v>6496</v>
      </c>
      <c r="J148" s="1" t="s">
        <v>42</v>
      </c>
      <c r="K148" s="486" t="s">
        <v>6782</v>
      </c>
      <c r="L148"/>
      <c r="M148"/>
      <c r="N148"/>
      <c r="O148"/>
      <c r="P148"/>
      <c r="Q148"/>
      <c r="R148"/>
      <c r="S148"/>
      <c r="T148"/>
      <c r="U148" s="27"/>
      <c r="V148" s="27"/>
      <c r="W148" s="27"/>
      <c r="X148" s="27"/>
      <c r="Y148" s="27"/>
      <c r="Z148" s="27"/>
    </row>
    <row r="149" spans="1:26" s="12" customFormat="1" ht="30.75" customHeight="1" x14ac:dyDescent="0.25">
      <c r="A149"/>
      <c r="B149"/>
      <c r="C149" s="496" t="s">
        <v>6791</v>
      </c>
      <c r="D149" s="1" t="s">
        <v>7988</v>
      </c>
      <c r="E149" s="334" t="s">
        <v>6822</v>
      </c>
      <c r="F149" s="279" t="s">
        <v>6823</v>
      </c>
      <c r="G149" s="273">
        <v>924</v>
      </c>
      <c r="H149" s="15" t="s">
        <v>6495</v>
      </c>
      <c r="I149" s="13" t="s">
        <v>6496</v>
      </c>
      <c r="J149" s="1" t="s">
        <v>42</v>
      </c>
      <c r="K149" s="486" t="s">
        <v>6782</v>
      </c>
      <c r="L149"/>
      <c r="M149"/>
      <c r="N149"/>
      <c r="O149"/>
      <c r="P149"/>
      <c r="Q149"/>
      <c r="R149"/>
      <c r="S149"/>
      <c r="T149"/>
      <c r="U149" s="27"/>
      <c r="V149" s="27"/>
      <c r="W149" s="27"/>
      <c r="X149" s="27"/>
      <c r="Y149" s="27"/>
      <c r="Z149" s="27"/>
    </row>
    <row r="150" spans="1:26" s="12" customFormat="1" ht="30.75" customHeight="1" x14ac:dyDescent="0.25">
      <c r="A150"/>
      <c r="B150"/>
      <c r="C150" s="496" t="s">
        <v>6791</v>
      </c>
      <c r="D150" s="1" t="s">
        <v>7988</v>
      </c>
      <c r="E150" s="334" t="s">
        <v>6820</v>
      </c>
      <c r="F150" s="279" t="s">
        <v>6821</v>
      </c>
      <c r="G150" s="273">
        <v>806</v>
      </c>
      <c r="H150" s="15" t="s">
        <v>6495</v>
      </c>
      <c r="I150" s="13" t="s">
        <v>6496</v>
      </c>
      <c r="J150" s="1" t="s">
        <v>42</v>
      </c>
      <c r="K150" s="486" t="s">
        <v>6782</v>
      </c>
      <c r="L150"/>
      <c r="M150"/>
      <c r="N150"/>
      <c r="O150"/>
      <c r="P150"/>
      <c r="Q150"/>
      <c r="R150"/>
      <c r="S150"/>
      <c r="T150"/>
      <c r="U150" s="27"/>
      <c r="V150" s="27"/>
      <c r="W150" s="27"/>
      <c r="X150" s="27"/>
      <c r="Y150" s="27"/>
      <c r="Z150" s="27"/>
    </row>
    <row r="151" spans="1:26" s="12" customFormat="1" ht="30.75" customHeight="1" x14ac:dyDescent="0.25">
      <c r="A151"/>
      <c r="B151"/>
      <c r="C151" s="496" t="s">
        <v>6791</v>
      </c>
      <c r="D151" s="1" t="s">
        <v>7988</v>
      </c>
      <c r="E151" s="334" t="s">
        <v>6803</v>
      </c>
      <c r="F151" s="279" t="s">
        <v>8402</v>
      </c>
      <c r="G151" s="273">
        <v>870</v>
      </c>
      <c r="H151" s="15" t="s">
        <v>6495</v>
      </c>
      <c r="I151" s="13" t="s">
        <v>6496</v>
      </c>
      <c r="J151" s="1" t="s">
        <v>42</v>
      </c>
      <c r="K151" s="486" t="s">
        <v>6782</v>
      </c>
      <c r="L151"/>
      <c r="M151"/>
      <c r="N151"/>
      <c r="O151"/>
      <c r="P151"/>
      <c r="Q151"/>
      <c r="R151"/>
      <c r="S151"/>
      <c r="T151"/>
      <c r="U151" s="27"/>
      <c r="V151" s="27"/>
      <c r="W151" s="27"/>
      <c r="X151" s="27"/>
      <c r="Y151" s="27"/>
      <c r="Z151" s="27"/>
    </row>
    <row r="152" spans="1:26" s="12" customFormat="1" ht="30.75" customHeight="1" x14ac:dyDescent="0.25">
      <c r="A152"/>
      <c r="B152"/>
      <c r="C152" s="496" t="s">
        <v>6791</v>
      </c>
      <c r="D152" s="1" t="s">
        <v>7988</v>
      </c>
      <c r="E152" s="334" t="s">
        <v>6793</v>
      </c>
      <c r="F152" s="279" t="s">
        <v>6794</v>
      </c>
      <c r="G152" s="273">
        <v>656</v>
      </c>
      <c r="H152" s="15" t="s">
        <v>6495</v>
      </c>
      <c r="I152" s="13" t="s">
        <v>6496</v>
      </c>
      <c r="J152" s="1" t="s">
        <v>42</v>
      </c>
      <c r="K152" s="486" t="s">
        <v>6782</v>
      </c>
      <c r="L152"/>
      <c r="M152"/>
      <c r="N152"/>
      <c r="O152"/>
      <c r="P152"/>
      <c r="Q152"/>
      <c r="R152"/>
      <c r="S152"/>
      <c r="T152"/>
      <c r="U152" s="27"/>
      <c r="V152" s="27"/>
      <c r="W152" s="27"/>
      <c r="X152" s="27"/>
      <c r="Y152" s="27"/>
      <c r="Z152" s="27"/>
    </row>
    <row r="153" spans="1:26" s="12" customFormat="1" ht="30.75" customHeight="1" x14ac:dyDescent="0.25">
      <c r="A153"/>
      <c r="B153"/>
      <c r="C153" s="496" t="s">
        <v>6791</v>
      </c>
      <c r="D153" s="1" t="s">
        <v>7988</v>
      </c>
      <c r="E153" s="334" t="s">
        <v>6817</v>
      </c>
      <c r="F153" s="279" t="s">
        <v>6818</v>
      </c>
      <c r="G153" s="273">
        <v>526</v>
      </c>
      <c r="H153" s="15" t="s">
        <v>6495</v>
      </c>
      <c r="I153" s="13" t="s">
        <v>6496</v>
      </c>
      <c r="J153" s="1" t="s">
        <v>42</v>
      </c>
      <c r="K153" s="486" t="s">
        <v>6782</v>
      </c>
      <c r="L153"/>
      <c r="M153"/>
      <c r="N153"/>
      <c r="O153"/>
      <c r="P153"/>
      <c r="Q153"/>
      <c r="R153"/>
      <c r="S153"/>
      <c r="T153"/>
      <c r="U153" s="27"/>
      <c r="V153" s="27"/>
      <c r="W153" s="27"/>
      <c r="X153" s="27"/>
      <c r="Y153" s="27"/>
      <c r="Z153" s="27"/>
    </row>
    <row r="154" spans="1:26" s="12" customFormat="1" ht="30.75" customHeight="1" thickBot="1" x14ac:dyDescent="0.3">
      <c r="A154"/>
      <c r="B154"/>
      <c r="C154" s="496" t="s">
        <v>6791</v>
      </c>
      <c r="D154" s="1" t="s">
        <v>7988</v>
      </c>
      <c r="E154" s="334" t="s">
        <v>6819</v>
      </c>
      <c r="F154" s="279" t="s">
        <v>8403</v>
      </c>
      <c r="G154" s="273">
        <v>595</v>
      </c>
      <c r="H154" s="15" t="s">
        <v>6495</v>
      </c>
      <c r="I154" s="13" t="s">
        <v>6496</v>
      </c>
      <c r="J154" s="1" t="s">
        <v>42</v>
      </c>
      <c r="K154" s="486" t="s">
        <v>6782</v>
      </c>
      <c r="L154"/>
      <c r="M154"/>
      <c r="N154"/>
      <c r="O154"/>
      <c r="P154"/>
      <c r="Q154"/>
      <c r="R154"/>
      <c r="S154"/>
      <c r="T154"/>
      <c r="U154" s="27"/>
      <c r="V154" s="27"/>
      <c r="W154" s="27"/>
      <c r="X154" s="27"/>
      <c r="Y154" s="27"/>
      <c r="Z154" s="27"/>
    </row>
    <row r="155" spans="1:26" s="7" customFormat="1" ht="30.75" customHeight="1" x14ac:dyDescent="0.25">
      <c r="A155"/>
      <c r="B155"/>
      <c r="C155" s="338" t="s">
        <v>6791</v>
      </c>
      <c r="D155" s="487" t="s">
        <v>7825</v>
      </c>
      <c r="E155" s="426">
        <f>COUNTA(E147:E154)</f>
        <v>8</v>
      </c>
      <c r="F155" s="340" t="s">
        <v>7826</v>
      </c>
      <c r="G155" s="328">
        <f>SUM(G147:G154)</f>
        <v>6260</v>
      </c>
      <c r="H155" s="488"/>
      <c r="I155" s="489"/>
      <c r="J155" s="321"/>
      <c r="K155" s="490"/>
      <c r="L155"/>
      <c r="M155"/>
      <c r="N155"/>
      <c r="O155"/>
      <c r="P155"/>
      <c r="Q155"/>
      <c r="R155"/>
      <c r="S155"/>
      <c r="T155"/>
    </row>
    <row r="156" spans="1:26" s="7" customFormat="1" ht="21.75" customHeight="1" x14ac:dyDescent="0.25">
      <c r="A156"/>
      <c r="B156"/>
      <c r="D156" s="1"/>
      <c r="E156" s="41"/>
      <c r="F156" s="279"/>
      <c r="G156" s="273"/>
      <c r="H156" s="15"/>
      <c r="I156" s="13"/>
      <c r="J156" s="1"/>
      <c r="K156" s="1"/>
      <c r="L156"/>
      <c r="M156"/>
      <c r="N156"/>
      <c r="O156"/>
      <c r="P156"/>
      <c r="Q156"/>
      <c r="R156"/>
      <c r="S156"/>
      <c r="T156"/>
    </row>
    <row r="157" spans="1:26" s="7" customFormat="1" ht="25.5" customHeight="1" x14ac:dyDescent="0.25">
      <c r="A157"/>
      <c r="B157"/>
      <c r="D157" s="1"/>
      <c r="E157" s="41"/>
      <c r="F157" s="279"/>
      <c r="G157" s="273"/>
      <c r="H157" s="15"/>
      <c r="I157" s="13"/>
      <c r="J157" s="1"/>
      <c r="K157" s="1"/>
      <c r="L157"/>
      <c r="M157"/>
      <c r="N157"/>
      <c r="O157"/>
      <c r="P157"/>
      <c r="Q157"/>
      <c r="R157"/>
      <c r="S157"/>
      <c r="T157"/>
    </row>
    <row r="158" spans="1:26" s="12" customFormat="1" ht="21.75" customHeight="1" x14ac:dyDescent="0.25">
      <c r="A158"/>
      <c r="B158"/>
      <c r="C158" s="235" t="s">
        <v>8</v>
      </c>
      <c r="D158" s="235" t="s">
        <v>7</v>
      </c>
      <c r="E158" s="235" t="s">
        <v>6</v>
      </c>
      <c r="F158" s="235" t="s">
        <v>5</v>
      </c>
      <c r="G158" s="237" t="s">
        <v>4</v>
      </c>
      <c r="H158" s="237" t="s">
        <v>3</v>
      </c>
      <c r="I158" s="235" t="s">
        <v>2</v>
      </c>
      <c r="J158" s="235" t="s">
        <v>1</v>
      </c>
      <c r="K158" s="235" t="s">
        <v>0</v>
      </c>
      <c r="L158"/>
      <c r="M158"/>
      <c r="N158"/>
      <c r="O158"/>
      <c r="P158"/>
      <c r="Q158"/>
      <c r="R158"/>
      <c r="S158"/>
      <c r="T158"/>
      <c r="U158" s="27"/>
      <c r="V158" s="27"/>
      <c r="W158" s="27"/>
      <c r="X158" s="27"/>
      <c r="Y158" s="27"/>
      <c r="Z158" s="27"/>
    </row>
    <row r="159" spans="1:26" s="12" customFormat="1" ht="21.75" customHeight="1" x14ac:dyDescent="0.25">
      <c r="A159"/>
      <c r="B159"/>
      <c r="C159" s="495" t="s">
        <v>6783</v>
      </c>
      <c r="D159" s="483" t="s">
        <v>7988</v>
      </c>
      <c r="E159" s="355" t="s">
        <v>6780</v>
      </c>
      <c r="F159" s="352" t="s">
        <v>6781</v>
      </c>
      <c r="G159" s="354">
        <v>1057</v>
      </c>
      <c r="H159" s="484" t="s">
        <v>6495</v>
      </c>
      <c r="I159" s="491" t="s">
        <v>6496</v>
      </c>
      <c r="J159" s="483" t="s">
        <v>42</v>
      </c>
      <c r="K159" s="485" t="s">
        <v>6782</v>
      </c>
      <c r="L159"/>
      <c r="M159"/>
      <c r="N159"/>
      <c r="O159"/>
      <c r="P159"/>
      <c r="Q159"/>
      <c r="R159"/>
      <c r="S159"/>
      <c r="T159"/>
      <c r="U159" s="27"/>
      <c r="V159" s="27"/>
      <c r="W159" s="27"/>
      <c r="X159" s="27"/>
      <c r="Y159" s="27"/>
      <c r="Z159" s="27"/>
    </row>
    <row r="160" spans="1:26" s="12" customFormat="1" ht="29.25" customHeight="1" x14ac:dyDescent="0.25">
      <c r="A160"/>
      <c r="B160"/>
      <c r="C160" s="496" t="s">
        <v>6783</v>
      </c>
      <c r="D160" s="1" t="s">
        <v>7988</v>
      </c>
      <c r="E160" s="41" t="s">
        <v>6812</v>
      </c>
      <c r="F160" s="279" t="s">
        <v>8404</v>
      </c>
      <c r="G160" s="273">
        <v>313</v>
      </c>
      <c r="H160" s="15" t="s">
        <v>6495</v>
      </c>
      <c r="I160" s="13" t="s">
        <v>6496</v>
      </c>
      <c r="J160" s="1" t="s">
        <v>42</v>
      </c>
      <c r="K160" s="486" t="s">
        <v>6782</v>
      </c>
      <c r="L160"/>
      <c r="M160"/>
      <c r="N160"/>
      <c r="O160"/>
      <c r="P160"/>
      <c r="Q160"/>
      <c r="R160"/>
      <c r="S160"/>
      <c r="T160"/>
      <c r="U160" s="27"/>
      <c r="V160" s="27"/>
      <c r="W160" s="27"/>
      <c r="X160" s="27"/>
      <c r="Y160" s="27"/>
      <c r="Z160" s="27"/>
    </row>
    <row r="161" spans="1:26" s="12" customFormat="1" ht="29.25" customHeight="1" x14ac:dyDescent="0.25">
      <c r="A161"/>
      <c r="B161"/>
      <c r="C161" s="496" t="s">
        <v>6783</v>
      </c>
      <c r="D161" s="1" t="s">
        <v>7988</v>
      </c>
      <c r="E161" s="41" t="s">
        <v>6810</v>
      </c>
      <c r="F161" s="279" t="s">
        <v>6811</v>
      </c>
      <c r="G161" s="273">
        <v>366</v>
      </c>
      <c r="H161" s="15" t="s">
        <v>6495</v>
      </c>
      <c r="I161" s="13" t="s">
        <v>6496</v>
      </c>
      <c r="J161" s="1" t="s">
        <v>42</v>
      </c>
      <c r="K161" s="486" t="s">
        <v>6782</v>
      </c>
      <c r="L161"/>
      <c r="M161"/>
      <c r="N161"/>
      <c r="O161"/>
      <c r="P161"/>
      <c r="Q161"/>
      <c r="R161"/>
      <c r="S161"/>
      <c r="T161"/>
      <c r="U161" s="27"/>
      <c r="V161" s="27"/>
      <c r="W161" s="27"/>
      <c r="X161" s="27"/>
      <c r="Y161" s="27"/>
      <c r="Z161" s="27"/>
    </row>
    <row r="162" spans="1:26" s="7" customFormat="1" ht="29.25" customHeight="1" thickBot="1" x14ac:dyDescent="0.3">
      <c r="A162"/>
      <c r="B162"/>
      <c r="C162" s="496" t="s">
        <v>6783</v>
      </c>
      <c r="D162" s="1" t="s">
        <v>7988</v>
      </c>
      <c r="E162" s="41" t="s">
        <v>6813</v>
      </c>
      <c r="F162" s="279" t="s">
        <v>6814</v>
      </c>
      <c r="G162" s="273">
        <v>277</v>
      </c>
      <c r="H162" s="15" t="s">
        <v>6495</v>
      </c>
      <c r="I162" s="13" t="s">
        <v>6496</v>
      </c>
      <c r="J162" s="1" t="s">
        <v>42</v>
      </c>
      <c r="K162" s="486" t="s">
        <v>6782</v>
      </c>
      <c r="L162"/>
      <c r="M162"/>
      <c r="N162"/>
      <c r="O162"/>
      <c r="P162"/>
      <c r="Q162"/>
      <c r="R162"/>
      <c r="S162"/>
      <c r="T162"/>
    </row>
    <row r="163" spans="1:26" s="7" customFormat="1" ht="29.25" customHeight="1" x14ac:dyDescent="0.25">
      <c r="A163"/>
      <c r="B163"/>
      <c r="C163" s="338" t="s">
        <v>6783</v>
      </c>
      <c r="D163" s="487" t="s">
        <v>7825</v>
      </c>
      <c r="E163" s="426">
        <f>COUNTA(E159:E162)</f>
        <v>4</v>
      </c>
      <c r="F163" s="340" t="s">
        <v>7826</v>
      </c>
      <c r="G163" s="328">
        <f>SUM(G159:G162)</f>
        <v>2013</v>
      </c>
      <c r="H163" s="488"/>
      <c r="I163" s="489"/>
      <c r="J163" s="321"/>
      <c r="K163" s="490"/>
      <c r="L163"/>
      <c r="M163"/>
      <c r="N163"/>
      <c r="O163"/>
      <c r="P163"/>
      <c r="Q163"/>
      <c r="R163"/>
      <c r="S163"/>
      <c r="T163"/>
    </row>
    <row r="164" spans="1:26" s="7" customFormat="1" ht="29.25" customHeight="1" x14ac:dyDescent="0.25">
      <c r="A164"/>
      <c r="B164"/>
      <c r="D164" s="1"/>
      <c r="E164" s="41"/>
      <c r="F164" s="279"/>
      <c r="G164" s="273"/>
      <c r="H164" s="15"/>
      <c r="I164" s="13"/>
      <c r="J164" s="1"/>
      <c r="K164" s="1"/>
      <c r="L164"/>
      <c r="M164"/>
      <c r="N164"/>
      <c r="O164"/>
      <c r="P164"/>
      <c r="Q164"/>
      <c r="R164"/>
      <c r="S164"/>
      <c r="T164"/>
    </row>
    <row r="165" spans="1:26" s="2" customFormat="1" ht="28.5" customHeight="1" x14ac:dyDescent="0.25">
      <c r="A165"/>
      <c r="B165"/>
      <c r="C165" s="7"/>
      <c r="D165" s="1"/>
      <c r="E165" s="41"/>
      <c r="F165" s="279"/>
      <c r="G165" s="273"/>
      <c r="H165" s="15"/>
      <c r="I165" s="13"/>
      <c r="J165" s="1"/>
      <c r="K165" s="1"/>
      <c r="L165"/>
      <c r="M165"/>
      <c r="N165"/>
      <c r="O165"/>
      <c r="P165"/>
      <c r="Q165"/>
      <c r="R165"/>
      <c r="S165"/>
      <c r="T165"/>
    </row>
    <row r="166" spans="1:26" s="2" customFormat="1" ht="28.5" customHeight="1" x14ac:dyDescent="0.25">
      <c r="A166"/>
      <c r="B166"/>
      <c r="C166" s="725" t="s">
        <v>7962</v>
      </c>
      <c r="D166" s="725"/>
      <c r="E166" s="725"/>
      <c r="F166" s="725"/>
      <c r="G166" s="725"/>
      <c r="H166" s="725"/>
      <c r="I166" s="725"/>
      <c r="J166" s="725"/>
      <c r="K166" s="725"/>
      <c r="L166"/>
      <c r="M166"/>
      <c r="N166"/>
      <c r="O166"/>
      <c r="P166"/>
      <c r="Q166"/>
      <c r="R166"/>
      <c r="S166"/>
      <c r="T166"/>
    </row>
    <row r="167" spans="1:26" s="2" customFormat="1" ht="28.5" customHeight="1" x14ac:dyDescent="0.25">
      <c r="A167"/>
      <c r="B167"/>
      <c r="E167" s="182"/>
      <c r="F167" s="182"/>
      <c r="G167" s="182"/>
      <c r="H167" s="28"/>
      <c r="I167" s="28"/>
      <c r="L167"/>
      <c r="M167"/>
      <c r="N167"/>
      <c r="O167"/>
      <c r="P167"/>
      <c r="Q167"/>
      <c r="R167"/>
      <c r="S167"/>
      <c r="T167"/>
    </row>
    <row r="168" spans="1:26" s="2" customFormat="1" ht="28.5" customHeight="1" x14ac:dyDescent="0.25">
      <c r="A168"/>
      <c r="B168"/>
      <c r="C168" s="248" t="s">
        <v>8</v>
      </c>
      <c r="D168" s="248" t="s">
        <v>7</v>
      </c>
      <c r="E168" s="248" t="s">
        <v>6</v>
      </c>
      <c r="F168" s="248" t="s">
        <v>5</v>
      </c>
      <c r="G168" s="249" t="s">
        <v>4</v>
      </c>
      <c r="H168" s="249" t="s">
        <v>3</v>
      </c>
      <c r="I168" s="248" t="s">
        <v>2</v>
      </c>
      <c r="J168" s="248" t="s">
        <v>1</v>
      </c>
      <c r="K168" s="248" t="s">
        <v>0</v>
      </c>
      <c r="L168"/>
      <c r="M168"/>
      <c r="N168"/>
      <c r="O168"/>
      <c r="P168"/>
      <c r="Q168"/>
      <c r="R168"/>
      <c r="S168"/>
      <c r="T168"/>
    </row>
    <row r="169" spans="1:26" s="2" customFormat="1" ht="28.5" customHeight="1" x14ac:dyDescent="0.25">
      <c r="A169"/>
      <c r="B169"/>
      <c r="C169" s="497" t="s">
        <v>6628</v>
      </c>
      <c r="D169" s="381" t="s">
        <v>7989</v>
      </c>
      <c r="E169" s="358" t="s">
        <v>6629</v>
      </c>
      <c r="F169" s="358" t="s">
        <v>6630</v>
      </c>
      <c r="G169" s="361">
        <v>804</v>
      </c>
      <c r="H169" s="498" t="s">
        <v>6495</v>
      </c>
      <c r="I169" s="499" t="s">
        <v>6496</v>
      </c>
      <c r="J169" s="381" t="s">
        <v>42</v>
      </c>
      <c r="K169" s="500" t="s">
        <v>6607</v>
      </c>
      <c r="L169"/>
      <c r="M169"/>
      <c r="N169"/>
      <c r="O169"/>
      <c r="P169"/>
      <c r="Q169"/>
      <c r="R169"/>
      <c r="S169"/>
      <c r="T169"/>
    </row>
    <row r="170" spans="1:26" s="2" customFormat="1" ht="28.5" customHeight="1" thickBot="1" x14ac:dyDescent="0.3">
      <c r="A170"/>
      <c r="B170"/>
      <c r="C170" s="501" t="s">
        <v>6628</v>
      </c>
      <c r="D170" s="110" t="s">
        <v>7989</v>
      </c>
      <c r="E170" s="294" t="s">
        <v>6626</v>
      </c>
      <c r="F170" s="294" t="s">
        <v>6627</v>
      </c>
      <c r="G170" s="295">
        <v>518</v>
      </c>
      <c r="H170" s="114" t="s">
        <v>6495</v>
      </c>
      <c r="I170" s="112" t="s">
        <v>6496</v>
      </c>
      <c r="J170" s="110" t="s">
        <v>42</v>
      </c>
      <c r="K170" s="502" t="s">
        <v>6607</v>
      </c>
      <c r="L170"/>
      <c r="M170"/>
      <c r="N170"/>
      <c r="O170"/>
      <c r="P170"/>
      <c r="Q170"/>
      <c r="R170"/>
      <c r="S170"/>
      <c r="T170"/>
    </row>
    <row r="171" spans="1:26" s="2" customFormat="1" ht="28.5" customHeight="1" x14ac:dyDescent="0.25">
      <c r="A171"/>
      <c r="B171"/>
      <c r="C171" s="384" t="s">
        <v>6628</v>
      </c>
      <c r="D171" s="385" t="s">
        <v>7825</v>
      </c>
      <c r="E171" s="455">
        <f>COUNTA(E169:E170)</f>
        <v>2</v>
      </c>
      <c r="F171" s="366" t="s">
        <v>7826</v>
      </c>
      <c r="G171" s="369">
        <f>SUM(G169:G170)</f>
        <v>1322</v>
      </c>
      <c r="H171" s="503"/>
      <c r="I171" s="504"/>
      <c r="J171" s="505"/>
      <c r="K171" s="506"/>
      <c r="L171"/>
      <c r="M171"/>
      <c r="N171"/>
      <c r="O171"/>
      <c r="P171"/>
      <c r="Q171"/>
      <c r="R171"/>
      <c r="S171"/>
      <c r="T171"/>
    </row>
    <row r="172" spans="1:26" s="2" customFormat="1" ht="28.5" customHeight="1" x14ac:dyDescent="0.25">
      <c r="A172"/>
      <c r="B172"/>
      <c r="C172" s="111"/>
      <c r="D172" s="110"/>
      <c r="E172" s="294"/>
      <c r="F172" s="294"/>
      <c r="G172" s="295"/>
      <c r="H172" s="114"/>
      <c r="I172" s="112"/>
      <c r="J172" s="110"/>
      <c r="K172" s="110"/>
      <c r="L172"/>
      <c r="M172"/>
      <c r="N172"/>
      <c r="O172"/>
      <c r="P172"/>
      <c r="Q172"/>
      <c r="R172"/>
      <c r="S172"/>
      <c r="T172"/>
    </row>
    <row r="173" spans="1:26" s="2" customFormat="1" ht="28.5" customHeight="1" x14ac:dyDescent="0.25">
      <c r="A173"/>
      <c r="B173"/>
      <c r="C173" s="111"/>
      <c r="D173" s="110"/>
      <c r="E173" s="294"/>
      <c r="F173" s="294"/>
      <c r="G173" s="295"/>
      <c r="H173" s="114"/>
      <c r="I173" s="112"/>
      <c r="J173" s="110"/>
      <c r="K173" s="110"/>
      <c r="L173"/>
      <c r="M173"/>
      <c r="N173"/>
      <c r="O173"/>
      <c r="P173"/>
      <c r="Q173"/>
      <c r="R173"/>
      <c r="S173"/>
      <c r="T173"/>
    </row>
    <row r="174" spans="1:26" s="2" customFormat="1" ht="28.5" customHeight="1" x14ac:dyDescent="0.25">
      <c r="A174"/>
      <c r="B174"/>
      <c r="C174" s="248" t="s">
        <v>8</v>
      </c>
      <c r="D174" s="248" t="s">
        <v>7</v>
      </c>
      <c r="E174" s="248" t="s">
        <v>6</v>
      </c>
      <c r="F174" s="248" t="s">
        <v>5</v>
      </c>
      <c r="G174" s="249" t="s">
        <v>4</v>
      </c>
      <c r="H174" s="249" t="s">
        <v>3</v>
      </c>
      <c r="I174" s="248" t="s">
        <v>2</v>
      </c>
      <c r="J174" s="248" t="s">
        <v>1</v>
      </c>
      <c r="K174" s="248" t="s">
        <v>0</v>
      </c>
      <c r="L174"/>
      <c r="M174"/>
      <c r="N174"/>
      <c r="O174"/>
      <c r="P174"/>
      <c r="Q174"/>
      <c r="R174"/>
      <c r="S174"/>
      <c r="T174"/>
    </row>
    <row r="175" spans="1:26" s="2" customFormat="1" ht="28.5" customHeight="1" x14ac:dyDescent="0.25">
      <c r="A175"/>
      <c r="B175"/>
      <c r="C175" s="380" t="s">
        <v>6704</v>
      </c>
      <c r="D175" s="381" t="s">
        <v>7989</v>
      </c>
      <c r="E175" s="358" t="s">
        <v>6702</v>
      </c>
      <c r="F175" s="358" t="s">
        <v>6703</v>
      </c>
      <c r="G175" s="361">
        <v>1954</v>
      </c>
      <c r="H175" s="498" t="s">
        <v>6495</v>
      </c>
      <c r="I175" s="499" t="s">
        <v>6496</v>
      </c>
      <c r="J175" s="381" t="s">
        <v>42</v>
      </c>
      <c r="K175" s="500" t="s">
        <v>6607</v>
      </c>
      <c r="L175"/>
      <c r="M175"/>
      <c r="N175"/>
      <c r="O175"/>
      <c r="P175"/>
      <c r="Q175"/>
      <c r="R175"/>
      <c r="S175"/>
      <c r="T175"/>
    </row>
    <row r="176" spans="1:26" s="2" customFormat="1" ht="28.5" customHeight="1" x14ac:dyDescent="0.25">
      <c r="A176"/>
      <c r="B176"/>
      <c r="C176" s="383" t="s">
        <v>6704</v>
      </c>
      <c r="D176" s="110" t="s">
        <v>7989</v>
      </c>
      <c r="E176" s="294" t="s">
        <v>6705</v>
      </c>
      <c r="F176" s="294" t="s">
        <v>6706</v>
      </c>
      <c r="G176" s="295">
        <v>583</v>
      </c>
      <c r="H176" s="114" t="s">
        <v>6495</v>
      </c>
      <c r="I176" s="112" t="s">
        <v>6496</v>
      </c>
      <c r="J176" s="110" t="s">
        <v>42</v>
      </c>
      <c r="K176" s="502" t="s">
        <v>6607</v>
      </c>
      <c r="L176"/>
      <c r="M176"/>
      <c r="N176"/>
      <c r="O176"/>
      <c r="P176"/>
      <c r="Q176"/>
      <c r="R176"/>
      <c r="S176"/>
      <c r="T176"/>
    </row>
    <row r="177" spans="1:20" s="2" customFormat="1" ht="28.5" customHeight="1" thickBot="1" x14ac:dyDescent="0.3">
      <c r="A177"/>
      <c r="B177"/>
      <c r="C177" s="383" t="s">
        <v>6704</v>
      </c>
      <c r="D177" s="110" t="s">
        <v>7989</v>
      </c>
      <c r="E177" s="294" t="s">
        <v>6707</v>
      </c>
      <c r="F177" s="294" t="s">
        <v>6708</v>
      </c>
      <c r="G177" s="295">
        <v>569</v>
      </c>
      <c r="H177" s="114" t="s">
        <v>6495</v>
      </c>
      <c r="I177" s="112" t="s">
        <v>6496</v>
      </c>
      <c r="J177" s="110" t="s">
        <v>42</v>
      </c>
      <c r="K177" s="502" t="s">
        <v>6607</v>
      </c>
      <c r="L177"/>
      <c r="M177"/>
      <c r="N177"/>
      <c r="O177"/>
      <c r="P177"/>
      <c r="Q177"/>
      <c r="R177"/>
      <c r="S177"/>
      <c r="T177"/>
    </row>
    <row r="178" spans="1:20" s="2" customFormat="1" ht="28.5" customHeight="1" x14ac:dyDescent="0.25">
      <c r="A178"/>
      <c r="B178"/>
      <c r="C178" s="384" t="s">
        <v>6704</v>
      </c>
      <c r="D178" s="385" t="s">
        <v>7825</v>
      </c>
      <c r="E178" s="455">
        <f>COUNTA(E175:E177)</f>
        <v>3</v>
      </c>
      <c r="F178" s="366" t="s">
        <v>7826</v>
      </c>
      <c r="G178" s="369">
        <f>SUM(G175:G177)</f>
        <v>3106</v>
      </c>
      <c r="H178" s="503"/>
      <c r="I178" s="504"/>
      <c r="J178" s="505"/>
      <c r="K178" s="506"/>
      <c r="L178"/>
      <c r="M178"/>
      <c r="N178"/>
      <c r="O178"/>
      <c r="P178"/>
      <c r="Q178"/>
      <c r="R178"/>
      <c r="S178"/>
      <c r="T178"/>
    </row>
    <row r="179" spans="1:20" s="2" customFormat="1" ht="28.5" customHeight="1" x14ac:dyDescent="0.25">
      <c r="A179"/>
      <c r="B179"/>
      <c r="C179" s="111"/>
      <c r="D179" s="110"/>
      <c r="E179" s="294"/>
      <c r="F179" s="294"/>
      <c r="G179" s="295"/>
      <c r="H179" s="114"/>
      <c r="I179" s="112"/>
      <c r="J179" s="110"/>
      <c r="K179" s="110"/>
      <c r="L179"/>
      <c r="M179"/>
      <c r="N179"/>
      <c r="O179"/>
      <c r="P179"/>
      <c r="Q179"/>
      <c r="R179"/>
      <c r="S179"/>
      <c r="T179"/>
    </row>
    <row r="180" spans="1:20" s="2" customFormat="1" ht="28.5" customHeight="1" x14ac:dyDescent="0.25">
      <c r="A180"/>
      <c r="B180"/>
      <c r="C180" s="111"/>
      <c r="D180" s="110"/>
      <c r="E180" s="294"/>
      <c r="F180" s="294"/>
      <c r="G180" s="295"/>
      <c r="H180" s="114"/>
      <c r="I180" s="112"/>
      <c r="J180" s="110"/>
      <c r="K180" s="110"/>
      <c r="L180"/>
      <c r="M180"/>
      <c r="N180"/>
      <c r="O180"/>
      <c r="P180"/>
      <c r="Q180"/>
      <c r="R180"/>
      <c r="S180"/>
      <c r="T180"/>
    </row>
    <row r="181" spans="1:20" s="2" customFormat="1" ht="28.5" customHeight="1" x14ac:dyDescent="0.25">
      <c r="A181"/>
      <c r="B181"/>
      <c r="C181" s="248" t="s">
        <v>8</v>
      </c>
      <c r="D181" s="248" t="s">
        <v>7</v>
      </c>
      <c r="E181" s="248" t="s">
        <v>6</v>
      </c>
      <c r="F181" s="248" t="s">
        <v>5</v>
      </c>
      <c r="G181" s="249" t="s">
        <v>4</v>
      </c>
      <c r="H181" s="249" t="s">
        <v>3</v>
      </c>
      <c r="I181" s="248" t="s">
        <v>2</v>
      </c>
      <c r="J181" s="248" t="s">
        <v>1</v>
      </c>
      <c r="K181" s="248" t="s">
        <v>0</v>
      </c>
      <c r="L181"/>
      <c r="M181"/>
      <c r="N181"/>
      <c r="O181"/>
      <c r="P181"/>
      <c r="Q181"/>
      <c r="R181"/>
      <c r="S181"/>
      <c r="T181"/>
    </row>
    <row r="182" spans="1:20" s="2" customFormat="1" ht="28.5" customHeight="1" x14ac:dyDescent="0.25">
      <c r="A182"/>
      <c r="B182"/>
      <c r="C182" s="380" t="s">
        <v>6799</v>
      </c>
      <c r="D182" s="381" t="s">
        <v>7989</v>
      </c>
      <c r="E182" s="358" t="s">
        <v>6806</v>
      </c>
      <c r="F182" s="374" t="s">
        <v>6807</v>
      </c>
      <c r="G182" s="361">
        <v>1235</v>
      </c>
      <c r="H182" s="498" t="s">
        <v>6495</v>
      </c>
      <c r="I182" s="499" t="s">
        <v>6496</v>
      </c>
      <c r="J182" s="381" t="s">
        <v>42</v>
      </c>
      <c r="K182" s="500" t="s">
        <v>6782</v>
      </c>
      <c r="L182"/>
      <c r="M182"/>
      <c r="N182"/>
      <c r="O182"/>
      <c r="P182"/>
      <c r="Q182"/>
      <c r="R182"/>
      <c r="S182"/>
      <c r="T182"/>
    </row>
    <row r="183" spans="1:20" s="2" customFormat="1" ht="28.5" customHeight="1" x14ac:dyDescent="0.25">
      <c r="A183"/>
      <c r="B183"/>
      <c r="C183" s="383" t="s">
        <v>6799</v>
      </c>
      <c r="D183" s="110" t="s">
        <v>7989</v>
      </c>
      <c r="E183" s="294" t="s">
        <v>6808</v>
      </c>
      <c r="F183" s="305" t="s">
        <v>6809</v>
      </c>
      <c r="G183" s="295">
        <v>1147</v>
      </c>
      <c r="H183" s="114" t="s">
        <v>6495</v>
      </c>
      <c r="I183" s="112" t="s">
        <v>6496</v>
      </c>
      <c r="J183" s="110" t="s">
        <v>42</v>
      </c>
      <c r="K183" s="502" t="s">
        <v>6782</v>
      </c>
      <c r="L183"/>
      <c r="M183"/>
      <c r="N183"/>
      <c r="O183"/>
      <c r="P183"/>
      <c r="Q183"/>
      <c r="R183"/>
      <c r="S183"/>
      <c r="T183"/>
    </row>
    <row r="184" spans="1:20" s="2" customFormat="1" ht="28.5" customHeight="1" x14ac:dyDescent="0.25">
      <c r="A184"/>
      <c r="B184"/>
      <c r="C184" s="383" t="s">
        <v>6799</v>
      </c>
      <c r="D184" s="110" t="s">
        <v>7989</v>
      </c>
      <c r="E184" s="294" t="s">
        <v>6841</v>
      </c>
      <c r="F184" s="305" t="s">
        <v>6842</v>
      </c>
      <c r="G184" s="295">
        <v>317</v>
      </c>
      <c r="H184" s="114" t="s">
        <v>6495</v>
      </c>
      <c r="I184" s="112" t="s">
        <v>6496</v>
      </c>
      <c r="J184" s="110" t="s">
        <v>42</v>
      </c>
      <c r="K184" s="502" t="s">
        <v>6782</v>
      </c>
      <c r="L184"/>
      <c r="M184"/>
      <c r="N184"/>
      <c r="O184"/>
      <c r="P184"/>
      <c r="Q184"/>
      <c r="R184"/>
      <c r="S184"/>
      <c r="T184"/>
    </row>
    <row r="185" spans="1:20" s="2" customFormat="1" ht="28.5" customHeight="1" x14ac:dyDescent="0.25">
      <c r="A185"/>
      <c r="B185"/>
      <c r="C185" s="383" t="s">
        <v>6799</v>
      </c>
      <c r="D185" s="110" t="s">
        <v>7989</v>
      </c>
      <c r="E185" s="294" t="s">
        <v>6800</v>
      </c>
      <c r="F185" s="305" t="s">
        <v>6801</v>
      </c>
      <c r="G185" s="295">
        <v>710</v>
      </c>
      <c r="H185" s="114" t="s">
        <v>6495</v>
      </c>
      <c r="I185" s="112" t="s">
        <v>6496</v>
      </c>
      <c r="J185" s="110" t="s">
        <v>42</v>
      </c>
      <c r="K185" s="502" t="s">
        <v>6782</v>
      </c>
      <c r="L185"/>
      <c r="M185"/>
      <c r="N185"/>
      <c r="O185"/>
      <c r="P185"/>
      <c r="Q185"/>
      <c r="R185"/>
      <c r="S185"/>
      <c r="T185"/>
    </row>
    <row r="186" spans="1:20" s="2" customFormat="1" ht="28.5" customHeight="1" x14ac:dyDescent="0.25">
      <c r="A186"/>
      <c r="B186"/>
      <c r="C186" s="383" t="s">
        <v>6799</v>
      </c>
      <c r="D186" s="110" t="s">
        <v>7989</v>
      </c>
      <c r="E186" s="294" t="s">
        <v>6797</v>
      </c>
      <c r="F186" s="305" t="s">
        <v>6798</v>
      </c>
      <c r="G186" s="295">
        <v>725</v>
      </c>
      <c r="H186" s="114" t="s">
        <v>6495</v>
      </c>
      <c r="I186" s="112" t="s">
        <v>6496</v>
      </c>
      <c r="J186" s="110" t="s">
        <v>42</v>
      </c>
      <c r="K186" s="502" t="s">
        <v>6782</v>
      </c>
      <c r="L186"/>
      <c r="M186"/>
      <c r="N186"/>
      <c r="O186"/>
      <c r="P186"/>
      <c r="Q186"/>
      <c r="R186"/>
      <c r="S186"/>
      <c r="T186"/>
    </row>
    <row r="187" spans="1:20" s="2" customFormat="1" ht="28.5" customHeight="1" x14ac:dyDescent="0.25">
      <c r="A187"/>
      <c r="B187"/>
      <c r="C187" s="394" t="s">
        <v>6799</v>
      </c>
      <c r="D187" s="395" t="s">
        <v>7989</v>
      </c>
      <c r="E187" s="398" t="s">
        <v>6804</v>
      </c>
      <c r="F187" s="396" t="s">
        <v>6805</v>
      </c>
      <c r="G187" s="397">
        <v>285</v>
      </c>
      <c r="H187" s="516" t="s">
        <v>6495</v>
      </c>
      <c r="I187" s="517" t="s">
        <v>6496</v>
      </c>
      <c r="J187" s="395" t="s">
        <v>42</v>
      </c>
      <c r="K187" s="518" t="s">
        <v>6782</v>
      </c>
      <c r="L187"/>
      <c r="M187"/>
      <c r="N187"/>
      <c r="O187"/>
      <c r="P187"/>
      <c r="Q187"/>
      <c r="R187"/>
      <c r="S187"/>
      <c r="T187"/>
    </row>
    <row r="188" spans="1:20" s="2" customFormat="1" ht="28.5" customHeight="1" thickBot="1" x14ac:dyDescent="0.3">
      <c r="A188"/>
      <c r="B188"/>
      <c r="C188" s="507" t="s">
        <v>6799</v>
      </c>
      <c r="D188" s="508" t="s">
        <v>7825</v>
      </c>
      <c r="E188" s="509">
        <f>COUNTA(E182:E187)</f>
        <v>6</v>
      </c>
      <c r="F188" s="510" t="s">
        <v>7826</v>
      </c>
      <c r="G188" s="511">
        <f>SUM(G182:G187)</f>
        <v>4419</v>
      </c>
      <c r="H188" s="512"/>
      <c r="I188" s="513"/>
      <c r="J188" s="514"/>
      <c r="K188" s="515"/>
      <c r="L188"/>
      <c r="M188"/>
      <c r="N188"/>
      <c r="O188"/>
      <c r="P188"/>
      <c r="Q188"/>
      <c r="R188"/>
      <c r="S188"/>
      <c r="T188"/>
    </row>
    <row r="189" spans="1:20" s="2" customFormat="1" ht="28.5" customHeight="1" x14ac:dyDescent="0.25">
      <c r="A189"/>
      <c r="B189"/>
      <c r="C189" s="111"/>
      <c r="D189" s="110"/>
      <c r="E189" s="294"/>
      <c r="F189" s="305"/>
      <c r="G189" s="295"/>
      <c r="H189" s="114"/>
      <c r="I189" s="112"/>
      <c r="J189" s="110"/>
      <c r="K189" s="110"/>
      <c r="L189"/>
      <c r="M189"/>
      <c r="N189"/>
      <c r="O189"/>
      <c r="P189"/>
      <c r="Q189"/>
      <c r="R189"/>
      <c r="S189"/>
      <c r="T189"/>
    </row>
    <row r="190" spans="1:20" s="2" customFormat="1" ht="28.5" customHeight="1" x14ac:dyDescent="0.25">
      <c r="A190"/>
      <c r="B190"/>
      <c r="C190" s="111"/>
      <c r="D190" s="110"/>
      <c r="E190" s="294"/>
      <c r="F190" s="305"/>
      <c r="G190" s="295"/>
      <c r="H190" s="114"/>
      <c r="I190" s="112"/>
      <c r="J190" s="110"/>
      <c r="K190" s="110"/>
      <c r="L190"/>
      <c r="M190"/>
      <c r="N190"/>
      <c r="O190"/>
      <c r="P190"/>
      <c r="Q190"/>
      <c r="R190"/>
      <c r="S190"/>
      <c r="T190"/>
    </row>
    <row r="191" spans="1:20" s="2" customFormat="1" ht="28.5" customHeight="1" x14ac:dyDescent="0.25">
      <c r="A191"/>
      <c r="B191"/>
      <c r="C191" s="248" t="s">
        <v>8</v>
      </c>
      <c r="D191" s="248" t="s">
        <v>7</v>
      </c>
      <c r="E191" s="248" t="s">
        <v>6</v>
      </c>
      <c r="F191" s="248" t="s">
        <v>5</v>
      </c>
      <c r="G191" s="249" t="s">
        <v>4</v>
      </c>
      <c r="H191" s="249" t="s">
        <v>3</v>
      </c>
      <c r="I191" s="248" t="s">
        <v>2</v>
      </c>
      <c r="J191" s="248" t="s">
        <v>1</v>
      </c>
      <c r="K191" s="248" t="s">
        <v>0</v>
      </c>
      <c r="L191"/>
      <c r="M191"/>
      <c r="N191"/>
      <c r="O191"/>
      <c r="P191"/>
      <c r="Q191"/>
      <c r="R191"/>
      <c r="S191"/>
      <c r="T191"/>
    </row>
    <row r="192" spans="1:20" s="2" customFormat="1" ht="28.5" customHeight="1" x14ac:dyDescent="0.25">
      <c r="A192"/>
      <c r="B192"/>
      <c r="C192" s="380" t="s">
        <v>6826</v>
      </c>
      <c r="D192" s="381" t="s">
        <v>7989</v>
      </c>
      <c r="E192" s="358" t="s">
        <v>6828</v>
      </c>
      <c r="F192" s="374" t="s">
        <v>148</v>
      </c>
      <c r="G192" s="361">
        <v>861</v>
      </c>
      <c r="H192" s="498" t="s">
        <v>6495</v>
      </c>
      <c r="I192" s="499" t="s">
        <v>6496</v>
      </c>
      <c r="J192" s="381" t="s">
        <v>42</v>
      </c>
      <c r="K192" s="500" t="s">
        <v>6782</v>
      </c>
      <c r="L192"/>
      <c r="M192"/>
      <c r="N192"/>
      <c r="O192"/>
      <c r="P192"/>
      <c r="Q192"/>
      <c r="R192"/>
      <c r="S192"/>
      <c r="T192"/>
    </row>
    <row r="193" spans="1:20" s="2" customFormat="1" ht="28.5" customHeight="1" x14ac:dyDescent="0.25">
      <c r="A193"/>
      <c r="B193"/>
      <c r="C193" s="383" t="s">
        <v>6826</v>
      </c>
      <c r="D193" s="110" t="s">
        <v>7989</v>
      </c>
      <c r="E193" s="294" t="s">
        <v>6824</v>
      </c>
      <c r="F193" s="305" t="s">
        <v>6825</v>
      </c>
      <c r="G193" s="295">
        <v>670</v>
      </c>
      <c r="H193" s="114" t="s">
        <v>6495</v>
      </c>
      <c r="I193" s="112" t="s">
        <v>6496</v>
      </c>
      <c r="J193" s="110" t="s">
        <v>42</v>
      </c>
      <c r="K193" s="502" t="s">
        <v>6782</v>
      </c>
      <c r="L193"/>
      <c r="M193"/>
      <c r="N193"/>
      <c r="O193"/>
      <c r="P193"/>
      <c r="Q193"/>
      <c r="R193"/>
      <c r="S193"/>
      <c r="T193"/>
    </row>
    <row r="194" spans="1:20" s="2" customFormat="1" ht="28.5" customHeight="1" x14ac:dyDescent="0.25">
      <c r="A194"/>
      <c r="B194"/>
      <c r="C194" s="383" t="s">
        <v>6826</v>
      </c>
      <c r="D194" s="110" t="s">
        <v>7989</v>
      </c>
      <c r="E194" s="294" t="s">
        <v>6829</v>
      </c>
      <c r="F194" s="305" t="s">
        <v>6830</v>
      </c>
      <c r="G194" s="295">
        <v>304</v>
      </c>
      <c r="H194" s="114" t="s">
        <v>6495</v>
      </c>
      <c r="I194" s="112" t="s">
        <v>6496</v>
      </c>
      <c r="J194" s="110" t="s">
        <v>42</v>
      </c>
      <c r="K194" s="502" t="s">
        <v>6782</v>
      </c>
      <c r="L194"/>
      <c r="M194"/>
      <c r="N194"/>
      <c r="O194"/>
      <c r="P194"/>
      <c r="Q194"/>
      <c r="R194"/>
      <c r="S194"/>
      <c r="T194"/>
    </row>
    <row r="195" spans="1:20" s="2" customFormat="1" ht="28.5" customHeight="1" thickBot="1" x14ac:dyDescent="0.3">
      <c r="A195"/>
      <c r="B195"/>
      <c r="C195" s="383" t="s">
        <v>6826</v>
      </c>
      <c r="D195" s="110" t="s">
        <v>7989</v>
      </c>
      <c r="E195" s="294" t="s">
        <v>6827</v>
      </c>
      <c r="F195" s="305" t="s">
        <v>519</v>
      </c>
      <c r="G195" s="295">
        <v>398</v>
      </c>
      <c r="H195" s="114" t="s">
        <v>6495</v>
      </c>
      <c r="I195" s="112" t="s">
        <v>6496</v>
      </c>
      <c r="J195" s="110" t="s">
        <v>42</v>
      </c>
      <c r="K195" s="502" t="s">
        <v>6782</v>
      </c>
      <c r="L195"/>
      <c r="M195"/>
      <c r="N195"/>
      <c r="O195"/>
      <c r="P195"/>
      <c r="Q195"/>
      <c r="R195"/>
      <c r="S195"/>
      <c r="T195"/>
    </row>
    <row r="196" spans="1:20" s="2" customFormat="1" ht="28.5" customHeight="1" x14ac:dyDescent="0.25">
      <c r="A196"/>
      <c r="B196"/>
      <c r="C196" s="384" t="s">
        <v>6826</v>
      </c>
      <c r="D196" s="385" t="s">
        <v>7825</v>
      </c>
      <c r="E196" s="455">
        <f>COUNTA(E192:E195)</f>
        <v>4</v>
      </c>
      <c r="F196" s="368" t="s">
        <v>7826</v>
      </c>
      <c r="G196" s="369">
        <f>SUM(G192:G195)</f>
        <v>2233</v>
      </c>
      <c r="H196" s="519"/>
      <c r="I196" s="504"/>
      <c r="J196" s="386"/>
      <c r="K196" s="506"/>
      <c r="L196"/>
      <c r="M196"/>
      <c r="N196"/>
      <c r="O196"/>
      <c r="P196"/>
      <c r="Q196"/>
      <c r="R196"/>
      <c r="S196"/>
      <c r="T196"/>
    </row>
    <row r="197" spans="1:20" s="2" customFormat="1" ht="28.5" customHeight="1" x14ac:dyDescent="0.25">
      <c r="A197"/>
      <c r="B197"/>
      <c r="C197" s="111"/>
      <c r="D197" s="110"/>
      <c r="E197" s="294"/>
      <c r="F197" s="305"/>
      <c r="G197" s="295"/>
      <c r="H197" s="114"/>
      <c r="I197" s="112"/>
      <c r="J197" s="110"/>
      <c r="K197" s="110"/>
      <c r="L197"/>
      <c r="M197"/>
      <c r="N197"/>
      <c r="O197"/>
      <c r="P197"/>
      <c r="Q197"/>
      <c r="R197"/>
      <c r="S197"/>
      <c r="T197"/>
    </row>
    <row r="198" spans="1:20" s="2" customFormat="1" ht="28.5" customHeight="1" x14ac:dyDescent="0.25">
      <c r="A198"/>
      <c r="B198"/>
      <c r="C198" s="111"/>
      <c r="D198" s="110"/>
      <c r="E198" s="294"/>
      <c r="F198" s="305"/>
      <c r="G198" s="295"/>
      <c r="H198" s="114"/>
      <c r="I198" s="112"/>
      <c r="J198" s="110"/>
      <c r="K198" s="110"/>
      <c r="L198"/>
      <c r="M198"/>
      <c r="N198"/>
      <c r="O198"/>
      <c r="P198"/>
      <c r="Q198"/>
      <c r="R198"/>
      <c r="S198"/>
      <c r="T198"/>
    </row>
    <row r="199" spans="1:20" s="2" customFormat="1" ht="28.5" customHeight="1" x14ac:dyDescent="0.25">
      <c r="A199"/>
      <c r="B199"/>
      <c r="C199" s="248" t="s">
        <v>8</v>
      </c>
      <c r="D199" s="248" t="s">
        <v>7</v>
      </c>
      <c r="E199" s="248" t="s">
        <v>6</v>
      </c>
      <c r="F199" s="248" t="s">
        <v>5</v>
      </c>
      <c r="G199" s="249" t="s">
        <v>4</v>
      </c>
      <c r="H199" s="249" t="s">
        <v>3</v>
      </c>
      <c r="I199" s="248" t="s">
        <v>2</v>
      </c>
      <c r="J199" s="248" t="s">
        <v>1</v>
      </c>
      <c r="K199" s="248" t="s">
        <v>0</v>
      </c>
      <c r="L199"/>
      <c r="M199"/>
      <c r="N199"/>
      <c r="O199"/>
      <c r="P199"/>
      <c r="Q199"/>
      <c r="R199"/>
      <c r="S199"/>
      <c r="T199"/>
    </row>
    <row r="200" spans="1:20" s="2" customFormat="1" ht="28.5" customHeight="1" x14ac:dyDescent="0.25">
      <c r="A200"/>
      <c r="B200"/>
      <c r="C200" s="380" t="s">
        <v>6833</v>
      </c>
      <c r="D200" s="381" t="s">
        <v>7989</v>
      </c>
      <c r="E200" s="358" t="s">
        <v>6831</v>
      </c>
      <c r="F200" s="374" t="s">
        <v>6832</v>
      </c>
      <c r="G200" s="361">
        <v>1304</v>
      </c>
      <c r="H200" s="498" t="s">
        <v>6495</v>
      </c>
      <c r="I200" s="499" t="s">
        <v>6496</v>
      </c>
      <c r="J200" s="381" t="s">
        <v>42</v>
      </c>
      <c r="K200" s="500" t="s">
        <v>6782</v>
      </c>
      <c r="L200"/>
      <c r="M200"/>
      <c r="N200"/>
      <c r="O200"/>
      <c r="P200"/>
      <c r="Q200"/>
      <c r="R200"/>
      <c r="S200"/>
      <c r="T200"/>
    </row>
    <row r="201" spans="1:20" s="2" customFormat="1" ht="28.5" customHeight="1" thickBot="1" x14ac:dyDescent="0.3">
      <c r="A201"/>
      <c r="B201"/>
      <c r="C201" s="383" t="s">
        <v>6833</v>
      </c>
      <c r="D201" s="110" t="s">
        <v>7989</v>
      </c>
      <c r="E201" s="294" t="s">
        <v>6834</v>
      </c>
      <c r="F201" s="305" t="s">
        <v>6835</v>
      </c>
      <c r="G201" s="295">
        <v>334</v>
      </c>
      <c r="H201" s="114" t="s">
        <v>6495</v>
      </c>
      <c r="I201" s="112" t="s">
        <v>6496</v>
      </c>
      <c r="J201" s="110" t="s">
        <v>42</v>
      </c>
      <c r="K201" s="502" t="s">
        <v>6782</v>
      </c>
      <c r="L201"/>
      <c r="M201"/>
      <c r="N201"/>
      <c r="O201"/>
      <c r="P201"/>
      <c r="Q201"/>
      <c r="R201"/>
      <c r="S201"/>
      <c r="T201"/>
    </row>
    <row r="202" spans="1:20" s="2" customFormat="1" ht="28.5" customHeight="1" x14ac:dyDescent="0.25">
      <c r="A202"/>
      <c r="B202"/>
      <c r="C202" s="384" t="s">
        <v>6833</v>
      </c>
      <c r="D202" s="385" t="s">
        <v>7825</v>
      </c>
      <c r="E202" s="455">
        <f>COUNTA(E200:E201)</f>
        <v>2</v>
      </c>
      <c r="F202" s="368" t="s">
        <v>7826</v>
      </c>
      <c r="G202" s="369">
        <f>SUM(G200:G201)</f>
        <v>1638</v>
      </c>
      <c r="H202" s="519"/>
      <c r="I202" s="504"/>
      <c r="J202" s="386"/>
      <c r="K202" s="506"/>
      <c r="L202"/>
      <c r="M202"/>
      <c r="N202"/>
      <c r="O202"/>
      <c r="P202"/>
      <c r="Q202"/>
      <c r="R202"/>
      <c r="S202"/>
      <c r="T202"/>
    </row>
    <row r="203" spans="1:20" s="2" customFormat="1" ht="28.5" customHeight="1" x14ac:dyDescent="0.25">
      <c r="A203"/>
      <c r="B203"/>
      <c r="C203" s="111"/>
      <c r="D203" s="110"/>
      <c r="E203" s="294"/>
      <c r="F203" s="305"/>
      <c r="G203" s="295"/>
      <c r="H203" s="114"/>
      <c r="I203" s="112"/>
      <c r="J203" s="110"/>
      <c r="K203" s="110"/>
      <c r="L203"/>
      <c r="M203"/>
      <c r="N203"/>
      <c r="O203"/>
      <c r="P203"/>
      <c r="Q203"/>
      <c r="R203"/>
      <c r="S203"/>
      <c r="T203"/>
    </row>
    <row r="204" spans="1:20" s="2" customFormat="1" ht="28.5" customHeight="1" x14ac:dyDescent="0.25">
      <c r="A204"/>
      <c r="B204"/>
      <c r="C204" s="111"/>
      <c r="D204" s="110"/>
      <c r="E204" s="294"/>
      <c r="F204" s="305"/>
      <c r="G204" s="295"/>
      <c r="H204" s="114"/>
      <c r="I204" s="112"/>
      <c r="J204" s="110"/>
      <c r="K204" s="110"/>
      <c r="L204"/>
      <c r="M204"/>
      <c r="N204"/>
      <c r="O204"/>
      <c r="P204"/>
      <c r="Q204"/>
      <c r="R204"/>
      <c r="S204"/>
      <c r="T204"/>
    </row>
    <row r="205" spans="1:20" s="2" customFormat="1" ht="28.5" customHeight="1" x14ac:dyDescent="0.25">
      <c r="A205"/>
      <c r="B205"/>
      <c r="C205" s="248" t="s">
        <v>8</v>
      </c>
      <c r="D205" s="248" t="s">
        <v>7</v>
      </c>
      <c r="E205" s="248" t="s">
        <v>6</v>
      </c>
      <c r="F205" s="248" t="s">
        <v>5</v>
      </c>
      <c r="G205" s="249" t="s">
        <v>4</v>
      </c>
      <c r="H205" s="249" t="s">
        <v>3</v>
      </c>
      <c r="I205" s="248" t="s">
        <v>2</v>
      </c>
      <c r="J205" s="248" t="s">
        <v>1</v>
      </c>
      <c r="K205" s="248" t="s">
        <v>0</v>
      </c>
      <c r="L205"/>
      <c r="M205"/>
      <c r="N205"/>
      <c r="O205"/>
      <c r="P205"/>
      <c r="Q205"/>
      <c r="R205"/>
      <c r="S205"/>
      <c r="T205"/>
    </row>
    <row r="206" spans="1:20" s="2" customFormat="1" ht="28.5" customHeight="1" x14ac:dyDescent="0.25">
      <c r="A206"/>
      <c r="B206"/>
      <c r="C206" s="380" t="s">
        <v>6789</v>
      </c>
      <c r="D206" s="381" t="s">
        <v>7989</v>
      </c>
      <c r="E206" s="358" t="s">
        <v>6787</v>
      </c>
      <c r="F206" s="374" t="s">
        <v>6788</v>
      </c>
      <c r="G206" s="361">
        <v>323</v>
      </c>
      <c r="H206" s="498" t="s">
        <v>6495</v>
      </c>
      <c r="I206" s="499" t="s">
        <v>6496</v>
      </c>
      <c r="J206" s="381" t="s">
        <v>42</v>
      </c>
      <c r="K206" s="500" t="s">
        <v>6782</v>
      </c>
      <c r="L206"/>
      <c r="M206"/>
      <c r="N206"/>
      <c r="O206"/>
      <c r="P206"/>
      <c r="Q206"/>
      <c r="R206"/>
      <c r="S206"/>
      <c r="T206"/>
    </row>
    <row r="207" spans="1:20" s="2" customFormat="1" ht="28.5" customHeight="1" x14ac:dyDescent="0.25">
      <c r="A207"/>
      <c r="B207"/>
      <c r="C207" s="383" t="s">
        <v>6789</v>
      </c>
      <c r="D207" s="110" t="s">
        <v>7989</v>
      </c>
      <c r="E207" s="294" t="s">
        <v>7907</v>
      </c>
      <c r="F207" s="305" t="s">
        <v>2425</v>
      </c>
      <c r="G207" s="295">
        <v>1971</v>
      </c>
      <c r="H207" s="114" t="s">
        <v>6495</v>
      </c>
      <c r="I207" s="112" t="s">
        <v>6496</v>
      </c>
      <c r="J207" s="110" t="s">
        <v>42</v>
      </c>
      <c r="K207" s="502" t="s">
        <v>6782</v>
      </c>
      <c r="L207"/>
      <c r="M207"/>
      <c r="N207"/>
      <c r="O207"/>
      <c r="P207"/>
      <c r="Q207"/>
      <c r="R207"/>
      <c r="S207"/>
      <c r="T207"/>
    </row>
    <row r="208" spans="1:20" s="2" customFormat="1" ht="28.5" customHeight="1" thickBot="1" x14ac:dyDescent="0.3">
      <c r="A208"/>
      <c r="B208"/>
      <c r="C208" s="383" t="s">
        <v>6789</v>
      </c>
      <c r="D208" s="110" t="s">
        <v>7989</v>
      </c>
      <c r="E208" s="294" t="s">
        <v>6836</v>
      </c>
      <c r="F208" s="305" t="s">
        <v>6837</v>
      </c>
      <c r="G208" s="295">
        <v>280</v>
      </c>
      <c r="H208" s="114" t="s">
        <v>6495</v>
      </c>
      <c r="I208" s="112" t="s">
        <v>6496</v>
      </c>
      <c r="J208" s="110" t="s">
        <v>42</v>
      </c>
      <c r="K208" s="502" t="s">
        <v>6782</v>
      </c>
      <c r="L208"/>
      <c r="M208"/>
      <c r="N208"/>
      <c r="O208"/>
      <c r="P208"/>
      <c r="Q208"/>
      <c r="R208"/>
      <c r="S208"/>
      <c r="T208"/>
    </row>
    <row r="209" spans="1:20" s="2" customFormat="1" ht="28.5" customHeight="1" x14ac:dyDescent="0.25">
      <c r="A209"/>
      <c r="B209"/>
      <c r="C209" s="384" t="s">
        <v>6789</v>
      </c>
      <c r="D209" s="385" t="s">
        <v>7825</v>
      </c>
      <c r="E209" s="455">
        <f>COUNTA(E206:E208)</f>
        <v>3</v>
      </c>
      <c r="F209" s="368" t="s">
        <v>7826</v>
      </c>
      <c r="G209" s="369">
        <f>SUM(G206:G208)</f>
        <v>2574</v>
      </c>
      <c r="H209" s="519"/>
      <c r="I209" s="504"/>
      <c r="J209" s="386"/>
      <c r="K209" s="506"/>
      <c r="L209"/>
      <c r="M209"/>
      <c r="N209"/>
      <c r="O209"/>
      <c r="P209"/>
      <c r="Q209"/>
      <c r="R209"/>
      <c r="S209"/>
      <c r="T209"/>
    </row>
    <row r="210" spans="1:20" s="2" customFormat="1" ht="28.5" customHeight="1" x14ac:dyDescent="0.25">
      <c r="A210"/>
      <c r="B210"/>
      <c r="C210" s="111"/>
      <c r="D210" s="110"/>
      <c r="E210" s="294"/>
      <c r="F210" s="305"/>
      <c r="G210" s="295"/>
      <c r="H210" s="114"/>
      <c r="I210" s="112"/>
      <c r="J210" s="110"/>
      <c r="K210" s="110"/>
      <c r="L210"/>
      <c r="M210"/>
      <c r="N210"/>
      <c r="O210"/>
      <c r="P210"/>
      <c r="Q210"/>
      <c r="R210"/>
      <c r="S210"/>
      <c r="T210"/>
    </row>
    <row r="211" spans="1:20" s="2" customFormat="1" ht="28.5" customHeight="1" x14ac:dyDescent="0.25">
      <c r="A211"/>
      <c r="B211"/>
      <c r="C211" s="111"/>
      <c r="D211" s="110"/>
      <c r="E211" s="294"/>
      <c r="F211" s="305"/>
      <c r="G211" s="295"/>
      <c r="H211" s="114"/>
      <c r="I211" s="112"/>
      <c r="J211" s="110"/>
      <c r="K211" s="110"/>
      <c r="L211"/>
      <c r="M211"/>
      <c r="N211"/>
      <c r="O211"/>
      <c r="P211"/>
      <c r="Q211"/>
      <c r="R211"/>
      <c r="S211"/>
      <c r="T211"/>
    </row>
    <row r="212" spans="1:20" s="2" customFormat="1" ht="28.5" customHeight="1" x14ac:dyDescent="0.25">
      <c r="A212"/>
      <c r="B212"/>
      <c r="C212" s="248" t="s">
        <v>8</v>
      </c>
      <c r="D212" s="248" t="s">
        <v>7</v>
      </c>
      <c r="E212" s="248" t="s">
        <v>6</v>
      </c>
      <c r="F212" s="248" t="s">
        <v>5</v>
      </c>
      <c r="G212" s="249" t="s">
        <v>4</v>
      </c>
      <c r="H212" s="249" t="s">
        <v>3</v>
      </c>
      <c r="I212" s="248" t="s">
        <v>2</v>
      </c>
      <c r="J212" s="248" t="s">
        <v>1</v>
      </c>
      <c r="K212" s="248" t="s">
        <v>0</v>
      </c>
      <c r="L212"/>
      <c r="M212"/>
      <c r="N212"/>
      <c r="O212"/>
      <c r="P212"/>
      <c r="Q212"/>
      <c r="R212"/>
      <c r="S212"/>
      <c r="T212"/>
    </row>
    <row r="213" spans="1:20" s="2" customFormat="1" ht="28.5" customHeight="1" x14ac:dyDescent="0.25">
      <c r="A213"/>
      <c r="B213"/>
      <c r="C213" s="380" t="s">
        <v>6840</v>
      </c>
      <c r="D213" s="381" t="s">
        <v>7989</v>
      </c>
      <c r="E213" s="358" t="s">
        <v>6838</v>
      </c>
      <c r="F213" s="374" t="s">
        <v>6839</v>
      </c>
      <c r="G213" s="361">
        <v>1805</v>
      </c>
      <c r="H213" s="498" t="s">
        <v>6495</v>
      </c>
      <c r="I213" s="499" t="s">
        <v>6496</v>
      </c>
      <c r="J213" s="381" t="s">
        <v>42</v>
      </c>
      <c r="K213" s="500" t="s">
        <v>6782</v>
      </c>
      <c r="L213"/>
      <c r="M213"/>
      <c r="N213"/>
      <c r="O213"/>
      <c r="P213"/>
      <c r="Q213"/>
      <c r="R213"/>
      <c r="S213"/>
      <c r="T213"/>
    </row>
    <row r="214" spans="1:20" s="2" customFormat="1" ht="28.5" customHeight="1" x14ac:dyDescent="0.25">
      <c r="A214"/>
      <c r="B214"/>
      <c r="C214" s="383" t="s">
        <v>6840</v>
      </c>
      <c r="D214" s="110" t="s">
        <v>7989</v>
      </c>
      <c r="E214" s="294" t="s">
        <v>6843</v>
      </c>
      <c r="F214" s="305" t="s">
        <v>8405</v>
      </c>
      <c r="G214" s="295">
        <v>872</v>
      </c>
      <c r="H214" s="114" t="s">
        <v>6495</v>
      </c>
      <c r="I214" s="112" t="s">
        <v>6496</v>
      </c>
      <c r="J214" s="110" t="s">
        <v>42</v>
      </c>
      <c r="K214" s="502" t="s">
        <v>6782</v>
      </c>
      <c r="L214"/>
      <c r="M214"/>
      <c r="N214"/>
      <c r="O214"/>
      <c r="P214"/>
      <c r="Q214"/>
      <c r="R214"/>
      <c r="S214"/>
      <c r="T214"/>
    </row>
    <row r="215" spans="1:20" s="2" customFormat="1" ht="28.5" customHeight="1" thickBot="1" x14ac:dyDescent="0.3">
      <c r="A215"/>
      <c r="B215"/>
      <c r="C215" s="383" t="s">
        <v>6840</v>
      </c>
      <c r="D215" s="110" t="s">
        <v>7989</v>
      </c>
      <c r="E215" s="294" t="s">
        <v>6850</v>
      </c>
      <c r="F215" s="305" t="s">
        <v>8406</v>
      </c>
      <c r="G215" s="295">
        <v>800</v>
      </c>
      <c r="H215" s="114" t="s">
        <v>6495</v>
      </c>
      <c r="I215" s="112" t="s">
        <v>6496</v>
      </c>
      <c r="J215" s="110" t="s">
        <v>42</v>
      </c>
      <c r="K215" s="502" t="s">
        <v>6782</v>
      </c>
      <c r="L215"/>
      <c r="M215"/>
      <c r="N215"/>
      <c r="O215"/>
      <c r="P215"/>
      <c r="Q215"/>
      <c r="R215"/>
      <c r="S215"/>
      <c r="T215"/>
    </row>
    <row r="216" spans="1:20" s="2" customFormat="1" ht="28.5" customHeight="1" x14ac:dyDescent="0.25">
      <c r="A216"/>
      <c r="B216"/>
      <c r="C216" s="384" t="s">
        <v>6840</v>
      </c>
      <c r="D216" s="385" t="s">
        <v>7825</v>
      </c>
      <c r="E216" s="455">
        <f>COUNTA(E213:E215)</f>
        <v>3</v>
      </c>
      <c r="F216" s="368" t="s">
        <v>7826</v>
      </c>
      <c r="G216" s="369">
        <f>SUM(G213:G215)</f>
        <v>3477</v>
      </c>
      <c r="H216" s="519"/>
      <c r="I216" s="504"/>
      <c r="J216" s="386"/>
      <c r="K216" s="506"/>
      <c r="L216"/>
      <c r="M216"/>
      <c r="N216"/>
      <c r="O216"/>
      <c r="P216"/>
      <c r="Q216"/>
      <c r="R216"/>
      <c r="S216"/>
      <c r="T216"/>
    </row>
    <row r="217" spans="1:20" s="2" customFormat="1" ht="28.5" customHeight="1" x14ac:dyDescent="0.25">
      <c r="A217"/>
      <c r="B217"/>
      <c r="C217" s="111"/>
      <c r="D217" s="110"/>
      <c r="E217" s="294"/>
      <c r="F217" s="305"/>
      <c r="G217" s="295"/>
      <c r="H217" s="114"/>
      <c r="I217" s="112"/>
      <c r="J217" s="110"/>
      <c r="K217" s="110"/>
      <c r="L217"/>
      <c r="M217"/>
      <c r="N217"/>
      <c r="O217"/>
      <c r="P217"/>
      <c r="Q217"/>
      <c r="R217"/>
      <c r="S217"/>
      <c r="T217"/>
    </row>
    <row r="218" spans="1:20" s="2" customFormat="1" ht="28.5" customHeight="1" x14ac:dyDescent="0.25">
      <c r="A218"/>
      <c r="B218"/>
      <c r="C218" s="111"/>
      <c r="D218" s="110"/>
      <c r="E218" s="294"/>
      <c r="F218" s="305"/>
      <c r="G218" s="295"/>
      <c r="H218" s="114"/>
      <c r="I218" s="112"/>
      <c r="J218" s="110"/>
      <c r="K218" s="110"/>
      <c r="L218"/>
      <c r="M218"/>
      <c r="N218"/>
      <c r="O218"/>
      <c r="P218"/>
      <c r="Q218"/>
      <c r="R218"/>
      <c r="S218"/>
      <c r="T218"/>
    </row>
    <row r="219" spans="1:20" s="2" customFormat="1" ht="28.5" customHeight="1" x14ac:dyDescent="0.25">
      <c r="A219"/>
      <c r="B219"/>
      <c r="C219" s="248" t="s">
        <v>8</v>
      </c>
      <c r="D219" s="248" t="s">
        <v>7</v>
      </c>
      <c r="E219" s="248" t="s">
        <v>6</v>
      </c>
      <c r="F219" s="248" t="s">
        <v>5</v>
      </c>
      <c r="G219" s="249" t="s">
        <v>4</v>
      </c>
      <c r="H219" s="249" t="s">
        <v>3</v>
      </c>
      <c r="I219" s="248" t="s">
        <v>2</v>
      </c>
      <c r="J219" s="248" t="s">
        <v>1</v>
      </c>
      <c r="K219" s="248" t="s">
        <v>0</v>
      </c>
      <c r="L219"/>
      <c r="M219"/>
      <c r="N219"/>
      <c r="O219"/>
      <c r="P219"/>
      <c r="Q219"/>
      <c r="R219"/>
      <c r="S219"/>
      <c r="T219"/>
    </row>
    <row r="220" spans="1:20" s="2" customFormat="1" ht="28.5" customHeight="1" x14ac:dyDescent="0.25">
      <c r="A220"/>
      <c r="B220"/>
      <c r="C220" s="497" t="s">
        <v>6633</v>
      </c>
      <c r="D220" s="381" t="s">
        <v>7989</v>
      </c>
      <c r="E220" s="358" t="s">
        <v>6631</v>
      </c>
      <c r="F220" s="358" t="s">
        <v>6632</v>
      </c>
      <c r="G220" s="361">
        <v>853</v>
      </c>
      <c r="H220" s="498" t="s">
        <v>6495</v>
      </c>
      <c r="I220" s="499" t="s">
        <v>6496</v>
      </c>
      <c r="J220" s="381" t="s">
        <v>42</v>
      </c>
      <c r="K220" s="500" t="s">
        <v>6607</v>
      </c>
      <c r="L220"/>
      <c r="M220"/>
      <c r="N220"/>
      <c r="O220"/>
      <c r="P220"/>
      <c r="Q220"/>
      <c r="R220"/>
      <c r="S220"/>
      <c r="T220"/>
    </row>
    <row r="221" spans="1:20" s="2" customFormat="1" ht="28.5" customHeight="1" thickBot="1" x14ac:dyDescent="0.3">
      <c r="A221"/>
      <c r="B221"/>
      <c r="C221" s="501" t="s">
        <v>6633</v>
      </c>
      <c r="D221" s="110" t="s">
        <v>7989</v>
      </c>
      <c r="E221" s="294" t="s">
        <v>6635</v>
      </c>
      <c r="F221" s="294" t="s">
        <v>6636</v>
      </c>
      <c r="G221" s="295">
        <v>612</v>
      </c>
      <c r="H221" s="114" t="s">
        <v>6495</v>
      </c>
      <c r="I221" s="112" t="s">
        <v>6496</v>
      </c>
      <c r="J221" s="110" t="s">
        <v>42</v>
      </c>
      <c r="K221" s="502" t="s">
        <v>6607</v>
      </c>
      <c r="L221"/>
      <c r="M221"/>
      <c r="N221"/>
      <c r="O221"/>
      <c r="P221"/>
      <c r="Q221"/>
      <c r="R221"/>
      <c r="S221"/>
      <c r="T221"/>
    </row>
    <row r="222" spans="1:20" s="2" customFormat="1" ht="28.5" customHeight="1" x14ac:dyDescent="0.25">
      <c r="A222"/>
      <c r="B222"/>
      <c r="C222" s="384" t="s">
        <v>6633</v>
      </c>
      <c r="D222" s="385" t="s">
        <v>7825</v>
      </c>
      <c r="E222" s="455">
        <f>COUNTA(E220:E221)</f>
        <v>2</v>
      </c>
      <c r="F222" s="366" t="s">
        <v>7826</v>
      </c>
      <c r="G222" s="369">
        <f>SUM(G220:G221)</f>
        <v>1465</v>
      </c>
      <c r="H222" s="503"/>
      <c r="I222" s="504"/>
      <c r="J222" s="505"/>
      <c r="K222" s="506"/>
      <c r="L222"/>
      <c r="M222"/>
      <c r="N222"/>
      <c r="O222"/>
      <c r="P222"/>
      <c r="Q222"/>
      <c r="R222"/>
      <c r="S222"/>
      <c r="T222"/>
    </row>
    <row r="223" spans="1:20" s="2" customFormat="1" ht="28.5" customHeight="1" x14ac:dyDescent="0.25">
      <c r="A223"/>
      <c r="B223"/>
      <c r="C223" s="111"/>
      <c r="D223" s="110"/>
      <c r="E223" s="294"/>
      <c r="F223" s="294"/>
      <c r="G223" s="295"/>
      <c r="H223" s="114"/>
      <c r="I223" s="112"/>
      <c r="J223" s="110"/>
      <c r="K223" s="110"/>
      <c r="L223"/>
      <c r="M223"/>
      <c r="N223"/>
      <c r="O223"/>
      <c r="P223"/>
      <c r="Q223"/>
      <c r="R223"/>
      <c r="S223"/>
      <c r="T223"/>
    </row>
    <row r="224" spans="1:20" s="2" customFormat="1" ht="28.5" customHeight="1" x14ac:dyDescent="0.25">
      <c r="A224"/>
      <c r="B224"/>
      <c r="C224" s="111"/>
      <c r="D224" s="110"/>
      <c r="E224" s="294"/>
      <c r="F224" s="294"/>
      <c r="G224" s="295"/>
      <c r="H224" s="114"/>
      <c r="I224" s="112"/>
      <c r="J224" s="110"/>
      <c r="K224" s="110"/>
      <c r="L224"/>
      <c r="M224"/>
      <c r="N224"/>
      <c r="O224"/>
      <c r="P224"/>
      <c r="Q224"/>
      <c r="R224"/>
      <c r="S224"/>
      <c r="T224"/>
    </row>
    <row r="225" spans="1:20" s="2" customFormat="1" ht="28.5" customHeight="1" x14ac:dyDescent="0.25">
      <c r="A225"/>
      <c r="B225"/>
      <c r="C225" s="248" t="s">
        <v>8</v>
      </c>
      <c r="D225" s="248" t="s">
        <v>7</v>
      </c>
      <c r="E225" s="248" t="s">
        <v>6</v>
      </c>
      <c r="F225" s="248" t="s">
        <v>5</v>
      </c>
      <c r="G225" s="249" t="s">
        <v>4</v>
      </c>
      <c r="H225" s="249" t="s">
        <v>3</v>
      </c>
      <c r="I225" s="248" t="s">
        <v>2</v>
      </c>
      <c r="J225" s="248" t="s">
        <v>1</v>
      </c>
      <c r="K225" s="248" t="s">
        <v>0</v>
      </c>
      <c r="L225"/>
      <c r="M225"/>
      <c r="N225"/>
      <c r="O225"/>
      <c r="P225"/>
      <c r="Q225"/>
      <c r="R225"/>
      <c r="S225"/>
      <c r="T225"/>
    </row>
    <row r="226" spans="1:20" s="2" customFormat="1" ht="28.5" customHeight="1" x14ac:dyDescent="0.25">
      <c r="A226"/>
      <c r="B226"/>
      <c r="C226" s="497" t="s">
        <v>6658</v>
      </c>
      <c r="D226" s="381" t="s">
        <v>7989</v>
      </c>
      <c r="E226" s="358" t="s">
        <v>6657</v>
      </c>
      <c r="F226" s="358" t="s">
        <v>6095</v>
      </c>
      <c r="G226" s="361">
        <v>1183</v>
      </c>
      <c r="H226" s="498" t="s">
        <v>6495</v>
      </c>
      <c r="I226" s="499" t="s">
        <v>6496</v>
      </c>
      <c r="J226" s="381" t="s">
        <v>42</v>
      </c>
      <c r="K226" s="500" t="s">
        <v>6607</v>
      </c>
      <c r="L226"/>
      <c r="M226"/>
      <c r="N226"/>
      <c r="O226"/>
      <c r="P226"/>
      <c r="Q226"/>
      <c r="R226"/>
      <c r="S226"/>
      <c r="T226"/>
    </row>
    <row r="227" spans="1:20" s="2" customFormat="1" ht="28.5" customHeight="1" thickBot="1" x14ac:dyDescent="0.3">
      <c r="A227"/>
      <c r="B227"/>
      <c r="C227" s="501" t="s">
        <v>6658</v>
      </c>
      <c r="D227" s="110" t="s">
        <v>7989</v>
      </c>
      <c r="E227" s="294" t="s">
        <v>6659</v>
      </c>
      <c r="F227" s="294" t="s">
        <v>6660</v>
      </c>
      <c r="G227" s="295">
        <v>631</v>
      </c>
      <c r="H227" s="114" t="s">
        <v>6495</v>
      </c>
      <c r="I227" s="112" t="s">
        <v>6496</v>
      </c>
      <c r="J227" s="110" t="s">
        <v>42</v>
      </c>
      <c r="K227" s="502" t="s">
        <v>6607</v>
      </c>
      <c r="L227"/>
      <c r="M227"/>
      <c r="N227"/>
      <c r="O227"/>
      <c r="P227"/>
      <c r="Q227"/>
      <c r="R227"/>
      <c r="S227"/>
      <c r="T227"/>
    </row>
    <row r="228" spans="1:20" s="2" customFormat="1" ht="28.5" customHeight="1" x14ac:dyDescent="0.25">
      <c r="A228"/>
      <c r="B228"/>
      <c r="C228" s="384" t="s">
        <v>6658</v>
      </c>
      <c r="D228" s="385" t="s">
        <v>7825</v>
      </c>
      <c r="E228" s="455">
        <f>COUNTA(E226:E227)</f>
        <v>2</v>
      </c>
      <c r="F228" s="366" t="s">
        <v>7826</v>
      </c>
      <c r="G228" s="369">
        <f>SUM(G226:G227)</f>
        <v>1814</v>
      </c>
      <c r="H228" s="503"/>
      <c r="I228" s="504"/>
      <c r="J228" s="505"/>
      <c r="K228" s="506"/>
      <c r="L228"/>
      <c r="M228"/>
      <c r="N228"/>
      <c r="O228"/>
      <c r="P228"/>
      <c r="Q228"/>
      <c r="R228"/>
      <c r="S228"/>
      <c r="T228"/>
    </row>
    <row r="229" spans="1:20" s="2" customFormat="1" ht="28.5" customHeight="1" x14ac:dyDescent="0.25">
      <c r="A229"/>
      <c r="B229"/>
      <c r="C229" s="111"/>
      <c r="D229" s="110"/>
      <c r="E229" s="294"/>
      <c r="F229" s="294"/>
      <c r="G229" s="295"/>
      <c r="H229" s="114"/>
      <c r="I229" s="112"/>
      <c r="J229" s="110"/>
      <c r="K229" s="110"/>
      <c r="L229"/>
      <c r="M229"/>
      <c r="N229"/>
      <c r="O229"/>
      <c r="P229"/>
      <c r="Q229"/>
      <c r="R229"/>
      <c r="S229"/>
      <c r="T229"/>
    </row>
    <row r="230" spans="1:20" s="2" customFormat="1" ht="28.5" customHeight="1" x14ac:dyDescent="0.25">
      <c r="A230"/>
      <c r="B230"/>
      <c r="C230" s="111"/>
      <c r="D230" s="110"/>
      <c r="E230" s="294"/>
      <c r="F230" s="294"/>
      <c r="G230" s="295"/>
      <c r="H230" s="114"/>
      <c r="I230" s="112"/>
      <c r="J230" s="110"/>
      <c r="K230" s="110"/>
      <c r="L230"/>
      <c r="M230"/>
      <c r="N230"/>
      <c r="O230"/>
      <c r="P230"/>
      <c r="Q230"/>
      <c r="R230"/>
      <c r="S230"/>
      <c r="T230"/>
    </row>
    <row r="231" spans="1:20" s="2" customFormat="1" ht="28.5" customHeight="1" x14ac:dyDescent="0.25">
      <c r="A231"/>
      <c r="B231"/>
      <c r="C231" s="248" t="s">
        <v>8</v>
      </c>
      <c r="D231" s="248" t="s">
        <v>7</v>
      </c>
      <c r="E231" s="248" t="s">
        <v>6</v>
      </c>
      <c r="F231" s="248" t="s">
        <v>5</v>
      </c>
      <c r="G231" s="249" t="s">
        <v>4</v>
      </c>
      <c r="H231" s="249" t="s">
        <v>3</v>
      </c>
      <c r="I231" s="248" t="s">
        <v>2</v>
      </c>
      <c r="J231" s="248" t="s">
        <v>1</v>
      </c>
      <c r="K231" s="248" t="s">
        <v>0</v>
      </c>
      <c r="L231"/>
      <c r="M231"/>
      <c r="N231"/>
      <c r="O231"/>
      <c r="P231"/>
      <c r="Q231"/>
      <c r="R231"/>
      <c r="S231"/>
      <c r="T231"/>
    </row>
    <row r="232" spans="1:20" s="2" customFormat="1" ht="28.5" customHeight="1" x14ac:dyDescent="0.25">
      <c r="A232"/>
      <c r="B232"/>
      <c r="C232" s="497" t="s">
        <v>6728</v>
      </c>
      <c r="D232" s="381" t="s">
        <v>7989</v>
      </c>
      <c r="E232" s="358" t="s">
        <v>6730</v>
      </c>
      <c r="F232" s="358" t="s">
        <v>6731</v>
      </c>
      <c r="G232" s="361">
        <v>1235</v>
      </c>
      <c r="H232" s="498" t="s">
        <v>6495</v>
      </c>
      <c r="I232" s="499" t="s">
        <v>6496</v>
      </c>
      <c r="J232" s="381" t="s">
        <v>42</v>
      </c>
      <c r="K232" s="500" t="s">
        <v>6607</v>
      </c>
      <c r="L232"/>
      <c r="M232"/>
      <c r="N232"/>
      <c r="O232"/>
      <c r="P232"/>
      <c r="Q232"/>
      <c r="R232"/>
      <c r="S232"/>
      <c r="T232"/>
    </row>
    <row r="233" spans="1:20" s="2" customFormat="1" ht="28.5" customHeight="1" x14ac:dyDescent="0.25">
      <c r="A233"/>
      <c r="B233"/>
      <c r="C233" s="501" t="s">
        <v>6728</v>
      </c>
      <c r="D233" s="110" t="s">
        <v>7989</v>
      </c>
      <c r="E233" s="294" t="s">
        <v>6729</v>
      </c>
      <c r="F233" s="294" t="s">
        <v>8407</v>
      </c>
      <c r="G233" s="295">
        <v>650</v>
      </c>
      <c r="H233" s="114" t="s">
        <v>6495</v>
      </c>
      <c r="I233" s="112" t="s">
        <v>6496</v>
      </c>
      <c r="J233" s="110" t="s">
        <v>42</v>
      </c>
      <c r="K233" s="502" t="s">
        <v>6607</v>
      </c>
      <c r="L233"/>
      <c r="M233"/>
      <c r="N233"/>
      <c r="O233"/>
      <c r="P233"/>
      <c r="Q233"/>
      <c r="R233"/>
      <c r="S233"/>
      <c r="T233"/>
    </row>
    <row r="234" spans="1:20" s="2" customFormat="1" ht="28.5" customHeight="1" thickBot="1" x14ac:dyDescent="0.3">
      <c r="A234"/>
      <c r="B234"/>
      <c r="C234" s="501" t="s">
        <v>6728</v>
      </c>
      <c r="D234" s="110" t="s">
        <v>7989</v>
      </c>
      <c r="E234" s="294" t="s">
        <v>6726</v>
      </c>
      <c r="F234" s="294" t="s">
        <v>6727</v>
      </c>
      <c r="G234" s="295">
        <v>441</v>
      </c>
      <c r="H234" s="114" t="s">
        <v>6495</v>
      </c>
      <c r="I234" s="112" t="s">
        <v>6496</v>
      </c>
      <c r="J234" s="110" t="s">
        <v>42</v>
      </c>
      <c r="K234" s="502" t="s">
        <v>6607</v>
      </c>
      <c r="L234"/>
      <c r="M234"/>
      <c r="N234"/>
      <c r="O234"/>
      <c r="P234"/>
      <c r="Q234"/>
      <c r="R234"/>
      <c r="S234"/>
      <c r="T234"/>
    </row>
    <row r="235" spans="1:20" s="2" customFormat="1" ht="28.5" customHeight="1" x14ac:dyDescent="0.25">
      <c r="A235"/>
      <c r="B235"/>
      <c r="C235" s="384" t="s">
        <v>6728</v>
      </c>
      <c r="D235" s="385" t="s">
        <v>7825</v>
      </c>
      <c r="E235" s="455">
        <f>COUNTA(E232:E234)</f>
        <v>3</v>
      </c>
      <c r="F235" s="366" t="s">
        <v>7826</v>
      </c>
      <c r="G235" s="369">
        <f>SUM(G232:G234)</f>
        <v>2326</v>
      </c>
      <c r="H235" s="503"/>
      <c r="I235" s="504"/>
      <c r="J235" s="505"/>
      <c r="K235" s="506"/>
      <c r="L235"/>
      <c r="M235"/>
      <c r="N235"/>
      <c r="O235"/>
      <c r="P235"/>
      <c r="Q235"/>
      <c r="R235"/>
      <c r="S235"/>
      <c r="T235"/>
    </row>
    <row r="236" spans="1:20" s="2" customFormat="1" ht="28.5" customHeight="1" x14ac:dyDescent="0.25">
      <c r="A236"/>
      <c r="B236"/>
      <c r="C236" s="111"/>
      <c r="D236" s="110"/>
      <c r="E236" s="294"/>
      <c r="F236" s="294"/>
      <c r="G236" s="295"/>
      <c r="H236" s="114"/>
      <c r="I236" s="112"/>
      <c r="J236" s="110"/>
      <c r="K236" s="110"/>
      <c r="L236"/>
      <c r="M236"/>
      <c r="N236"/>
      <c r="O236"/>
      <c r="P236"/>
      <c r="Q236"/>
      <c r="R236"/>
      <c r="S236"/>
      <c r="T236"/>
    </row>
    <row r="237" spans="1:20" s="2" customFormat="1" ht="28.5" customHeight="1" x14ac:dyDescent="0.25">
      <c r="A237"/>
      <c r="B237"/>
      <c r="C237" s="111"/>
      <c r="D237" s="110"/>
      <c r="E237" s="294"/>
      <c r="F237" s="294"/>
      <c r="G237" s="295"/>
      <c r="H237" s="114"/>
      <c r="I237" s="112"/>
      <c r="J237" s="110"/>
      <c r="K237" s="110"/>
      <c r="L237"/>
      <c r="M237"/>
      <c r="N237"/>
      <c r="O237"/>
      <c r="P237"/>
      <c r="Q237"/>
      <c r="R237"/>
      <c r="S237"/>
      <c r="T237"/>
    </row>
    <row r="238" spans="1:20" s="2" customFormat="1" ht="28.5" customHeight="1" x14ac:dyDescent="0.25">
      <c r="A238"/>
      <c r="B238"/>
      <c r="C238" s="248" t="s">
        <v>8</v>
      </c>
      <c r="D238" s="248" t="s">
        <v>7</v>
      </c>
      <c r="E238" s="248" t="s">
        <v>6</v>
      </c>
      <c r="F238" s="248" t="s">
        <v>5</v>
      </c>
      <c r="G238" s="249" t="s">
        <v>4</v>
      </c>
      <c r="H238" s="249" t="s">
        <v>3</v>
      </c>
      <c r="I238" s="248" t="s">
        <v>2</v>
      </c>
      <c r="J238" s="248" t="s">
        <v>1</v>
      </c>
      <c r="K238" s="248" t="s">
        <v>0</v>
      </c>
      <c r="L238"/>
      <c r="M238"/>
      <c r="N238"/>
      <c r="O238"/>
      <c r="P238"/>
      <c r="Q238"/>
      <c r="R238"/>
      <c r="S238"/>
      <c r="T238"/>
    </row>
    <row r="239" spans="1:20" s="2" customFormat="1" ht="28.5" customHeight="1" x14ac:dyDescent="0.25">
      <c r="A239"/>
      <c r="B239"/>
      <c r="C239" s="497" t="s">
        <v>6710</v>
      </c>
      <c r="D239" s="381" t="s">
        <v>7989</v>
      </c>
      <c r="E239" s="358" t="s">
        <v>6713</v>
      </c>
      <c r="F239" s="358" t="s">
        <v>6714</v>
      </c>
      <c r="G239" s="361">
        <v>1273</v>
      </c>
      <c r="H239" s="498" t="s">
        <v>6495</v>
      </c>
      <c r="I239" s="499" t="s">
        <v>6496</v>
      </c>
      <c r="J239" s="381" t="s">
        <v>42</v>
      </c>
      <c r="K239" s="500" t="s">
        <v>6607</v>
      </c>
      <c r="L239"/>
      <c r="M239"/>
      <c r="N239"/>
      <c r="O239"/>
      <c r="P239"/>
      <c r="Q239"/>
      <c r="R239"/>
      <c r="S239"/>
      <c r="T239"/>
    </row>
    <row r="240" spans="1:20" s="2" customFormat="1" ht="28.5" customHeight="1" x14ac:dyDescent="0.25">
      <c r="A240"/>
      <c r="B240"/>
      <c r="C240" s="501" t="s">
        <v>6710</v>
      </c>
      <c r="D240" s="110" t="s">
        <v>7989</v>
      </c>
      <c r="E240" s="294" t="s">
        <v>6711</v>
      </c>
      <c r="F240" s="294" t="s">
        <v>6712</v>
      </c>
      <c r="G240" s="295">
        <v>1184</v>
      </c>
      <c r="H240" s="114" t="s">
        <v>6495</v>
      </c>
      <c r="I240" s="112" t="s">
        <v>6496</v>
      </c>
      <c r="J240" s="110" t="s">
        <v>42</v>
      </c>
      <c r="K240" s="502" t="s">
        <v>6607</v>
      </c>
      <c r="L240"/>
      <c r="M240"/>
      <c r="N240"/>
      <c r="O240"/>
      <c r="P240"/>
      <c r="Q240"/>
      <c r="R240"/>
      <c r="S240"/>
      <c r="T240"/>
    </row>
    <row r="241" spans="1:20" s="2" customFormat="1" ht="28.5" customHeight="1" thickBot="1" x14ac:dyDescent="0.3">
      <c r="A241"/>
      <c r="B241"/>
      <c r="C241" s="501" t="s">
        <v>6710</v>
      </c>
      <c r="D241" s="110" t="s">
        <v>7989</v>
      </c>
      <c r="E241" s="294" t="s">
        <v>6709</v>
      </c>
      <c r="F241" s="294" t="s">
        <v>8408</v>
      </c>
      <c r="G241" s="295">
        <v>440</v>
      </c>
      <c r="H241" s="114" t="s">
        <v>6495</v>
      </c>
      <c r="I241" s="112" t="s">
        <v>6496</v>
      </c>
      <c r="J241" s="110" t="s">
        <v>42</v>
      </c>
      <c r="K241" s="502" t="s">
        <v>6607</v>
      </c>
      <c r="L241"/>
      <c r="M241"/>
      <c r="N241"/>
      <c r="O241"/>
      <c r="P241"/>
      <c r="Q241"/>
      <c r="R241"/>
      <c r="S241"/>
      <c r="T241"/>
    </row>
    <row r="242" spans="1:20" s="2" customFormat="1" ht="28.5" customHeight="1" x14ac:dyDescent="0.25">
      <c r="A242"/>
      <c r="B242"/>
      <c r="C242" s="384" t="s">
        <v>6710</v>
      </c>
      <c r="D242" s="385" t="s">
        <v>7825</v>
      </c>
      <c r="E242" s="455">
        <f>COUNTA(E239:E241)</f>
        <v>3</v>
      </c>
      <c r="F242" s="366" t="s">
        <v>7826</v>
      </c>
      <c r="G242" s="369">
        <f>SUM(G239:G241)</f>
        <v>2897</v>
      </c>
      <c r="H242" s="503"/>
      <c r="I242" s="504"/>
      <c r="J242" s="505"/>
      <c r="K242" s="506"/>
      <c r="L242"/>
      <c r="M242"/>
      <c r="N242"/>
      <c r="O242"/>
      <c r="P242"/>
      <c r="Q242"/>
      <c r="R242"/>
      <c r="S242"/>
      <c r="T242"/>
    </row>
    <row r="243" spans="1:20" s="2" customFormat="1" ht="28.5" customHeight="1" x14ac:dyDescent="0.25">
      <c r="A243"/>
      <c r="B243"/>
      <c r="C243" s="111"/>
      <c r="D243" s="110"/>
      <c r="E243" s="294"/>
      <c r="F243" s="294"/>
      <c r="G243" s="295"/>
      <c r="H243" s="114"/>
      <c r="I243" s="112"/>
      <c r="J243" s="110"/>
      <c r="K243" s="110"/>
      <c r="L243"/>
      <c r="M243"/>
      <c r="N243"/>
      <c r="O243"/>
      <c r="P243"/>
      <c r="Q243"/>
      <c r="R243"/>
      <c r="S243"/>
      <c r="T243"/>
    </row>
    <row r="244" spans="1:20" s="2" customFormat="1" ht="28.5" customHeight="1" x14ac:dyDescent="0.25">
      <c r="A244"/>
      <c r="B244"/>
      <c r="C244" s="111"/>
      <c r="D244" s="110"/>
      <c r="E244" s="294"/>
      <c r="F244" s="294"/>
      <c r="G244" s="295"/>
      <c r="H244" s="114"/>
      <c r="I244" s="112"/>
      <c r="J244" s="110"/>
      <c r="K244" s="110"/>
      <c r="L244"/>
      <c r="M244"/>
      <c r="N244"/>
      <c r="O244"/>
      <c r="P244"/>
      <c r="Q244"/>
      <c r="R244"/>
      <c r="S244"/>
      <c r="T244"/>
    </row>
    <row r="245" spans="1:20" s="2" customFormat="1" ht="28.5" customHeight="1" x14ac:dyDescent="0.25">
      <c r="A245"/>
      <c r="B245"/>
      <c r="C245" s="248" t="s">
        <v>8</v>
      </c>
      <c r="D245" s="248" t="s">
        <v>7</v>
      </c>
      <c r="E245" s="248" t="s">
        <v>6</v>
      </c>
      <c r="F245" s="248" t="s">
        <v>5</v>
      </c>
      <c r="G245" s="249" t="s">
        <v>4</v>
      </c>
      <c r="H245" s="249" t="s">
        <v>3</v>
      </c>
      <c r="I245" s="248" t="s">
        <v>2</v>
      </c>
      <c r="J245" s="248" t="s">
        <v>1</v>
      </c>
      <c r="K245" s="248" t="s">
        <v>0</v>
      </c>
      <c r="L245"/>
      <c r="M245"/>
      <c r="N245"/>
      <c r="O245"/>
      <c r="P245"/>
      <c r="Q245"/>
      <c r="R245"/>
      <c r="S245"/>
      <c r="T245"/>
    </row>
    <row r="246" spans="1:20" s="2" customFormat="1" ht="28.5" customHeight="1" x14ac:dyDescent="0.25">
      <c r="A246"/>
      <c r="B246"/>
      <c r="C246" s="380" t="s">
        <v>6608</v>
      </c>
      <c r="D246" s="381" t="s">
        <v>7989</v>
      </c>
      <c r="E246" s="358" t="s">
        <v>6663</v>
      </c>
      <c r="F246" s="358" t="s">
        <v>6664</v>
      </c>
      <c r="G246" s="361">
        <v>1348</v>
      </c>
      <c r="H246" s="498" t="s">
        <v>6495</v>
      </c>
      <c r="I246" s="499" t="s">
        <v>6496</v>
      </c>
      <c r="J246" s="381" t="s">
        <v>42</v>
      </c>
      <c r="K246" s="520" t="s">
        <v>6607</v>
      </c>
      <c r="L246"/>
      <c r="M246"/>
      <c r="N246"/>
      <c r="O246"/>
      <c r="P246"/>
      <c r="Q246"/>
      <c r="R246"/>
      <c r="S246"/>
      <c r="T246"/>
    </row>
    <row r="247" spans="1:20" s="2" customFormat="1" ht="28.5" customHeight="1" x14ac:dyDescent="0.25">
      <c r="A247"/>
      <c r="B247"/>
      <c r="C247" s="383" t="s">
        <v>6608</v>
      </c>
      <c r="D247" s="110" t="s">
        <v>7989</v>
      </c>
      <c r="E247" s="294" t="s">
        <v>6605</v>
      </c>
      <c r="F247" s="294" t="s">
        <v>6606</v>
      </c>
      <c r="G247" s="295">
        <v>517</v>
      </c>
      <c r="H247" s="114" t="s">
        <v>6495</v>
      </c>
      <c r="I247" s="112" t="s">
        <v>6496</v>
      </c>
      <c r="J247" s="110" t="s">
        <v>42</v>
      </c>
      <c r="K247" s="521" t="s">
        <v>6607</v>
      </c>
      <c r="L247"/>
      <c r="M247"/>
      <c r="N247"/>
      <c r="O247"/>
      <c r="P247"/>
      <c r="Q247"/>
      <c r="R247"/>
      <c r="S247"/>
      <c r="T247"/>
    </row>
    <row r="248" spans="1:20" ht="42" customHeight="1" x14ac:dyDescent="0.25">
      <c r="C248" s="383" t="s">
        <v>6608</v>
      </c>
      <c r="D248" s="110" t="s">
        <v>7989</v>
      </c>
      <c r="E248" s="294" t="s">
        <v>6661</v>
      </c>
      <c r="F248" s="294" t="s">
        <v>6662</v>
      </c>
      <c r="G248" s="295">
        <v>394</v>
      </c>
      <c r="H248" s="114" t="s">
        <v>6495</v>
      </c>
      <c r="I248" s="112" t="s">
        <v>6496</v>
      </c>
      <c r="J248" s="110" t="s">
        <v>42</v>
      </c>
      <c r="K248" s="521" t="s">
        <v>6607</v>
      </c>
    </row>
    <row r="249" spans="1:20" ht="42" customHeight="1" thickBot="1" x14ac:dyDescent="0.3">
      <c r="C249" s="383" t="s">
        <v>6608</v>
      </c>
      <c r="D249" s="110" t="s">
        <v>7989</v>
      </c>
      <c r="E249" s="310" t="s">
        <v>6665</v>
      </c>
      <c r="F249" s="310" t="s">
        <v>8409</v>
      </c>
      <c r="G249" s="310">
        <v>401</v>
      </c>
      <c r="H249" s="114" t="s">
        <v>6495</v>
      </c>
      <c r="I249" s="120" t="s">
        <v>6496</v>
      </c>
      <c r="J249" s="110" t="s">
        <v>42</v>
      </c>
      <c r="K249" s="502" t="s">
        <v>6607</v>
      </c>
    </row>
    <row r="250" spans="1:20" ht="42" customHeight="1" x14ac:dyDescent="0.25">
      <c r="C250" s="384" t="s">
        <v>6608</v>
      </c>
      <c r="D250" s="385" t="s">
        <v>7825</v>
      </c>
      <c r="E250" s="455">
        <f>COUNTA(E246:E249)</f>
        <v>4</v>
      </c>
      <c r="F250" s="366" t="s">
        <v>7826</v>
      </c>
      <c r="G250" s="369">
        <f>SUM(G246:G249)</f>
        <v>2660</v>
      </c>
      <c r="H250" s="503"/>
      <c r="I250" s="504"/>
      <c r="J250" s="505"/>
      <c r="K250" s="506"/>
    </row>
    <row r="251" spans="1:20" ht="42" customHeight="1" x14ac:dyDescent="0.25"/>
    <row r="252" spans="1:20" ht="42" customHeight="1" x14ac:dyDescent="0.25"/>
  </sheetData>
  <autoFilter ref="C24:K250" xr:uid="{00000000-0009-0000-0000-000004000000}"/>
  <mergeCells count="16">
    <mergeCell ref="C22:K22"/>
    <mergeCell ref="C166:K166"/>
    <mergeCell ref="C19:F19"/>
    <mergeCell ref="C18:F18"/>
    <mergeCell ref="B5:K5"/>
    <mergeCell ref="B6:K6"/>
    <mergeCell ref="B7:K7"/>
    <mergeCell ref="B8:K8"/>
    <mergeCell ref="B9:K9"/>
    <mergeCell ref="C11:F11"/>
    <mergeCell ref="C13:F13"/>
    <mergeCell ref="C12:F12"/>
    <mergeCell ref="C14:F14"/>
    <mergeCell ref="C17:F17"/>
    <mergeCell ref="C15:F15"/>
    <mergeCell ref="C16:F16"/>
  </mergeCells>
  <conditionalFormatting sqref="G12">
    <cfRule type="duplicateValues" dxfId="1045" priority="298"/>
  </conditionalFormatting>
  <conditionalFormatting sqref="H1:H6 H17:H21 H10:H14 H23">
    <cfRule type="duplicateValues" dxfId="1044" priority="297"/>
  </conditionalFormatting>
  <conditionalFormatting sqref="H251:H1048576 H1:H6 H10:H21 H23">
    <cfRule type="duplicateValues" dxfId="1043" priority="268"/>
  </conditionalFormatting>
  <conditionalFormatting sqref="D32">
    <cfRule type="duplicateValues" dxfId="1042" priority="257"/>
  </conditionalFormatting>
  <conditionalFormatting sqref="D32">
    <cfRule type="duplicateValues" dxfId="1041" priority="258"/>
    <cfRule type="duplicateValues" dxfId="1040" priority="259"/>
  </conditionalFormatting>
  <conditionalFormatting sqref="D46">
    <cfRule type="duplicateValues" dxfId="1039" priority="254"/>
  </conditionalFormatting>
  <conditionalFormatting sqref="D46">
    <cfRule type="duplicateValues" dxfId="1038" priority="255"/>
    <cfRule type="duplicateValues" dxfId="1037" priority="256"/>
  </conditionalFormatting>
  <conditionalFormatting sqref="D60">
    <cfRule type="duplicateValues" dxfId="1036" priority="251"/>
  </conditionalFormatting>
  <conditionalFormatting sqref="D60">
    <cfRule type="duplicateValues" dxfId="1035" priority="252"/>
    <cfRule type="duplicateValues" dxfId="1034" priority="253"/>
  </conditionalFormatting>
  <conditionalFormatting sqref="D70">
    <cfRule type="duplicateValues" dxfId="1033" priority="248"/>
  </conditionalFormatting>
  <conditionalFormatting sqref="D70">
    <cfRule type="duplicateValues" dxfId="1032" priority="249"/>
    <cfRule type="duplicateValues" dxfId="1031" priority="250"/>
  </conditionalFormatting>
  <conditionalFormatting sqref="D88">
    <cfRule type="duplicateValues" dxfId="1030" priority="245"/>
  </conditionalFormatting>
  <conditionalFormatting sqref="D88">
    <cfRule type="duplicateValues" dxfId="1029" priority="246"/>
    <cfRule type="duplicateValues" dxfId="1028" priority="247"/>
  </conditionalFormatting>
  <conditionalFormatting sqref="D106">
    <cfRule type="duplicateValues" dxfId="1027" priority="203"/>
  </conditionalFormatting>
  <conditionalFormatting sqref="D106">
    <cfRule type="duplicateValues" dxfId="1026" priority="204"/>
    <cfRule type="duplicateValues" dxfId="1025" priority="205"/>
  </conditionalFormatting>
  <conditionalFormatting sqref="D120">
    <cfRule type="duplicateValues" dxfId="1024" priority="200"/>
  </conditionalFormatting>
  <conditionalFormatting sqref="D120">
    <cfRule type="duplicateValues" dxfId="1023" priority="201"/>
    <cfRule type="duplicateValues" dxfId="1022" priority="202"/>
  </conditionalFormatting>
  <conditionalFormatting sqref="D131">
    <cfRule type="duplicateValues" dxfId="1021" priority="197"/>
  </conditionalFormatting>
  <conditionalFormatting sqref="D131">
    <cfRule type="duplicateValues" dxfId="1020" priority="198"/>
    <cfRule type="duplicateValues" dxfId="1019" priority="199"/>
  </conditionalFormatting>
  <conditionalFormatting sqref="D143">
    <cfRule type="duplicateValues" dxfId="1018" priority="194"/>
  </conditionalFormatting>
  <conditionalFormatting sqref="D143">
    <cfRule type="duplicateValues" dxfId="1017" priority="195"/>
    <cfRule type="duplicateValues" dxfId="1016" priority="196"/>
  </conditionalFormatting>
  <conditionalFormatting sqref="D155">
    <cfRule type="duplicateValues" dxfId="1015" priority="191"/>
  </conditionalFormatting>
  <conditionalFormatting sqref="D155">
    <cfRule type="duplicateValues" dxfId="1014" priority="192"/>
    <cfRule type="duplicateValues" dxfId="1013" priority="193"/>
  </conditionalFormatting>
  <conditionalFormatting sqref="D163">
    <cfRule type="duplicateValues" dxfId="1012" priority="188"/>
  </conditionalFormatting>
  <conditionalFormatting sqref="D163">
    <cfRule type="duplicateValues" dxfId="1011" priority="189"/>
    <cfRule type="duplicateValues" dxfId="1010" priority="190"/>
  </conditionalFormatting>
  <conditionalFormatting sqref="G11">
    <cfRule type="duplicateValues" dxfId="1009" priority="171"/>
  </conditionalFormatting>
  <conditionalFormatting sqref="G11">
    <cfRule type="duplicateValues" dxfId="1008" priority="172"/>
  </conditionalFormatting>
  <conditionalFormatting sqref="G13">
    <cfRule type="duplicateValues" dxfId="1007" priority="167"/>
  </conditionalFormatting>
  <conditionalFormatting sqref="G13">
    <cfRule type="duplicateValues" dxfId="1006" priority="168"/>
  </conditionalFormatting>
  <conditionalFormatting sqref="G13">
    <cfRule type="duplicateValues" dxfId="1005" priority="169"/>
  </conditionalFormatting>
  <conditionalFormatting sqref="G13">
    <cfRule type="duplicateValues" dxfId="1004" priority="170"/>
  </conditionalFormatting>
  <conditionalFormatting sqref="G14">
    <cfRule type="duplicateValues" dxfId="1003" priority="165"/>
  </conditionalFormatting>
  <conditionalFormatting sqref="G14">
    <cfRule type="duplicateValues" dxfId="1002" priority="166"/>
  </conditionalFormatting>
  <conditionalFormatting sqref="G1:G6 G15 G10 G18 G20:G21 G23">
    <cfRule type="duplicateValues" dxfId="1001" priority="1089"/>
  </conditionalFormatting>
  <conditionalFormatting sqref="G1:G6 G10 G15 G12 G18 G20:G21 G23">
    <cfRule type="duplicateValues" dxfId="1000" priority="1094"/>
  </conditionalFormatting>
  <conditionalFormatting sqref="G251:G1048576 G1:G6 G10 G15 G12 G18 G20:G21 G23">
    <cfRule type="duplicateValues" dxfId="999" priority="1100"/>
  </conditionalFormatting>
  <conditionalFormatting sqref="G251:G1048576 G1:G6 G10 G15 G12 G18 G20:G21 G23">
    <cfRule type="duplicateValues" dxfId="998" priority="1110"/>
  </conditionalFormatting>
  <conditionalFormatting sqref="G17">
    <cfRule type="duplicateValues" dxfId="997" priority="163"/>
  </conditionalFormatting>
  <conditionalFormatting sqref="G17">
    <cfRule type="duplicateValues" dxfId="996" priority="164"/>
  </conditionalFormatting>
  <conditionalFormatting sqref="G16">
    <cfRule type="duplicateValues" dxfId="995" priority="161"/>
  </conditionalFormatting>
  <conditionalFormatting sqref="G16">
    <cfRule type="duplicateValues" dxfId="994" priority="162"/>
  </conditionalFormatting>
  <conditionalFormatting sqref="G19">
    <cfRule type="duplicateValues" dxfId="993" priority="159"/>
  </conditionalFormatting>
  <conditionalFormatting sqref="G19">
    <cfRule type="duplicateValues" dxfId="992" priority="160"/>
  </conditionalFormatting>
  <conditionalFormatting sqref="D171">
    <cfRule type="duplicateValues" dxfId="991" priority="92"/>
  </conditionalFormatting>
  <conditionalFormatting sqref="D171">
    <cfRule type="duplicateValues" dxfId="990" priority="93"/>
    <cfRule type="duplicateValues" dxfId="989" priority="94"/>
  </conditionalFormatting>
  <conditionalFormatting sqref="D178">
    <cfRule type="duplicateValues" dxfId="988" priority="89"/>
  </conditionalFormatting>
  <conditionalFormatting sqref="D178">
    <cfRule type="duplicateValues" dxfId="987" priority="90"/>
    <cfRule type="duplicateValues" dxfId="986" priority="91"/>
  </conditionalFormatting>
  <conditionalFormatting sqref="D222">
    <cfRule type="duplicateValues" dxfId="985" priority="86"/>
  </conditionalFormatting>
  <conditionalFormatting sqref="D222">
    <cfRule type="duplicateValues" dxfId="984" priority="87"/>
    <cfRule type="duplicateValues" dxfId="983" priority="88"/>
  </conditionalFormatting>
  <conditionalFormatting sqref="D228">
    <cfRule type="duplicateValues" dxfId="982" priority="83"/>
  </conditionalFormatting>
  <conditionalFormatting sqref="D228">
    <cfRule type="duplicateValues" dxfId="981" priority="84"/>
    <cfRule type="duplicateValues" dxfId="980" priority="85"/>
  </conditionalFormatting>
  <conditionalFormatting sqref="D235">
    <cfRule type="duplicateValues" dxfId="979" priority="80"/>
  </conditionalFormatting>
  <conditionalFormatting sqref="D235">
    <cfRule type="duplicateValues" dxfId="978" priority="81"/>
    <cfRule type="duplicateValues" dxfId="977" priority="82"/>
  </conditionalFormatting>
  <conditionalFormatting sqref="D242">
    <cfRule type="duplicateValues" dxfId="976" priority="77"/>
  </conditionalFormatting>
  <conditionalFormatting sqref="D242">
    <cfRule type="duplicateValues" dxfId="975" priority="78"/>
    <cfRule type="duplicateValues" dxfId="974" priority="79"/>
  </conditionalFormatting>
  <conditionalFormatting sqref="D250">
    <cfRule type="duplicateValues" dxfId="973" priority="74"/>
  </conditionalFormatting>
  <conditionalFormatting sqref="D250">
    <cfRule type="duplicateValues" dxfId="972" priority="75"/>
    <cfRule type="duplicateValues" dxfId="971" priority="76"/>
  </conditionalFormatting>
  <conditionalFormatting sqref="D188">
    <cfRule type="duplicateValues" dxfId="970" priority="23"/>
  </conditionalFormatting>
  <conditionalFormatting sqref="D188">
    <cfRule type="duplicateValues" dxfId="969" priority="24"/>
    <cfRule type="duplicateValues" dxfId="968" priority="25"/>
  </conditionalFormatting>
  <conditionalFormatting sqref="D196">
    <cfRule type="duplicateValues" dxfId="967" priority="20"/>
  </conditionalFormatting>
  <conditionalFormatting sqref="D196">
    <cfRule type="duplicateValues" dxfId="966" priority="21"/>
    <cfRule type="duplicateValues" dxfId="965" priority="22"/>
  </conditionalFormatting>
  <conditionalFormatting sqref="D202">
    <cfRule type="duplicateValues" dxfId="964" priority="17"/>
  </conditionalFormatting>
  <conditionalFormatting sqref="D202">
    <cfRule type="duplicateValues" dxfId="963" priority="18"/>
    <cfRule type="duplicateValues" dxfId="962" priority="19"/>
  </conditionalFormatting>
  <conditionalFormatting sqref="D209">
    <cfRule type="duplicateValues" dxfId="961" priority="14"/>
  </conditionalFormatting>
  <conditionalFormatting sqref="D209">
    <cfRule type="duplicateValues" dxfId="960" priority="15"/>
    <cfRule type="duplicateValues" dxfId="959" priority="16"/>
  </conditionalFormatting>
  <conditionalFormatting sqref="D216">
    <cfRule type="duplicateValues" dxfId="958" priority="11"/>
  </conditionalFormatting>
  <conditionalFormatting sqref="D216">
    <cfRule type="duplicateValues" dxfId="957" priority="12"/>
    <cfRule type="duplicateValues" dxfId="956" priority="13"/>
  </conditionalFormatting>
  <conditionalFormatting sqref="G9">
    <cfRule type="duplicateValues" dxfId="955" priority="10"/>
  </conditionalFormatting>
  <conditionalFormatting sqref="H9">
    <cfRule type="duplicateValues" dxfId="954" priority="9"/>
  </conditionalFormatting>
  <conditionalFormatting sqref="G8">
    <cfRule type="duplicateValues" dxfId="953" priority="5"/>
  </conditionalFormatting>
  <conditionalFormatting sqref="I8">
    <cfRule type="duplicateValues" dxfId="952" priority="6"/>
  </conditionalFormatting>
  <conditionalFormatting sqref="H8">
    <cfRule type="duplicateValues" dxfId="951" priority="7"/>
  </conditionalFormatting>
  <conditionalFormatting sqref="G8">
    <cfRule type="duplicateValues" dxfId="950" priority="8"/>
  </conditionalFormatting>
  <conditionalFormatting sqref="G7">
    <cfRule type="duplicateValues" dxfId="949" priority="4"/>
  </conditionalFormatting>
  <conditionalFormatting sqref="H7">
    <cfRule type="duplicateValues" dxfId="948" priority="3"/>
  </conditionalFormatting>
  <conditionalFormatting sqref="E25:E31">
    <cfRule type="duplicateValues" dxfId="947" priority="2"/>
  </conditionalFormatting>
  <conditionalFormatting sqref="E147:E154">
    <cfRule type="duplicateValues" dxfId="946" priority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39997558519241921"/>
  </sheetPr>
  <dimension ref="A1:S735"/>
  <sheetViews>
    <sheetView showGridLines="0" topLeftCell="A25" workbookViewId="0">
      <selection activeCell="C721" sqref="C721:K735"/>
    </sheetView>
  </sheetViews>
  <sheetFormatPr baseColWidth="10" defaultColWidth="9.140625" defaultRowHeight="59.25" customHeight="1" x14ac:dyDescent="0.25"/>
  <cols>
    <col min="1" max="1" width="11.42578125" style="12" customWidth="1"/>
    <col min="2" max="2" width="13.85546875" style="12" customWidth="1"/>
    <col min="3" max="3" width="13.7109375" style="7" customWidth="1"/>
    <col min="4" max="4" width="12.140625" style="7" customWidth="1"/>
    <col min="5" max="5" width="11.42578125" style="7" customWidth="1"/>
    <col min="6" max="6" width="31.7109375" style="7" customWidth="1"/>
    <col min="7" max="7" width="15.85546875" style="7" customWidth="1"/>
    <col min="8" max="8" width="25.28515625" style="8" customWidth="1"/>
    <col min="9" max="9" width="15.42578125" style="522" customWidth="1"/>
    <col min="10" max="10" width="12.7109375" style="7" customWidth="1"/>
    <col min="11" max="11" width="12.140625" style="7" customWidth="1"/>
    <col min="12" max="12" width="18.85546875" style="12" customWidth="1"/>
    <col min="13" max="13" width="9.140625" style="12" customWidth="1"/>
    <col min="14" max="19" width="9.140625" style="12"/>
    <col min="20" max="16384" width="9.140625" style="7"/>
  </cols>
  <sheetData>
    <row r="1" spans="2:11" ht="15" x14ac:dyDescent="0.25">
      <c r="B1" s="7"/>
    </row>
    <row r="2" spans="2:11" ht="15" x14ac:dyDescent="0.25">
      <c r="B2" s="7"/>
    </row>
    <row r="3" spans="2:11" ht="15" x14ac:dyDescent="0.25">
      <c r="B3" s="7"/>
    </row>
    <row r="4" spans="2:11" ht="15" x14ac:dyDescent="0.25">
      <c r="B4" s="7"/>
    </row>
    <row r="5" spans="2:11" ht="15" x14ac:dyDescent="0.25">
      <c r="B5" s="717" t="s">
        <v>7822</v>
      </c>
      <c r="C5" s="717"/>
      <c r="D5" s="717"/>
      <c r="E5" s="717"/>
      <c r="F5" s="717"/>
      <c r="G5" s="717"/>
      <c r="H5" s="717"/>
      <c r="I5" s="717"/>
      <c r="J5" s="717"/>
      <c r="K5" s="717"/>
    </row>
    <row r="6" spans="2:11" ht="15" x14ac:dyDescent="0.25">
      <c r="B6" s="718" t="s">
        <v>7823</v>
      </c>
      <c r="C6" s="718"/>
      <c r="D6" s="718"/>
      <c r="E6" s="718"/>
      <c r="F6" s="718"/>
      <c r="G6" s="718"/>
      <c r="H6" s="718"/>
      <c r="I6" s="718"/>
      <c r="J6" s="718"/>
      <c r="K6" s="718"/>
    </row>
    <row r="7" spans="2:11" ht="12.75" customHeight="1" x14ac:dyDescent="0.25">
      <c r="B7" s="719" t="s">
        <v>8006</v>
      </c>
      <c r="C7" s="719"/>
      <c r="D7" s="719"/>
      <c r="E7" s="719"/>
      <c r="F7" s="719"/>
      <c r="G7" s="719"/>
      <c r="H7" s="719"/>
      <c r="I7" s="719"/>
      <c r="J7" s="719"/>
      <c r="K7" s="719"/>
    </row>
    <row r="8" spans="2:11" ht="21" x14ac:dyDescent="0.35">
      <c r="B8" s="726" t="s">
        <v>8008</v>
      </c>
      <c r="C8" s="726"/>
      <c r="D8" s="726"/>
      <c r="E8" s="726"/>
      <c r="F8" s="726"/>
      <c r="G8" s="726"/>
      <c r="H8" s="726"/>
      <c r="I8" s="726"/>
      <c r="J8" s="726"/>
      <c r="K8" s="726"/>
    </row>
    <row r="9" spans="2:11" ht="18.75" x14ac:dyDescent="0.3">
      <c r="B9" s="727" t="s">
        <v>8009</v>
      </c>
      <c r="C9" s="727"/>
      <c r="D9" s="727"/>
      <c r="E9" s="727"/>
      <c r="F9" s="727"/>
      <c r="G9" s="727"/>
      <c r="H9" s="727"/>
      <c r="I9" s="727"/>
      <c r="J9" s="727"/>
      <c r="K9" s="727"/>
    </row>
    <row r="10" spans="2:11" ht="21.75" thickBot="1" x14ac:dyDescent="0.4">
      <c r="B10" s="253"/>
      <c r="C10" s="253"/>
      <c r="D10" s="253"/>
      <c r="E10" s="253"/>
      <c r="F10" s="253"/>
      <c r="G10" s="253"/>
      <c r="H10" s="10"/>
      <c r="I10" s="523"/>
      <c r="J10" s="253"/>
      <c r="K10" s="253"/>
    </row>
    <row r="11" spans="2:11" ht="17.25" customHeight="1" thickBot="1" x14ac:dyDescent="0.4">
      <c r="C11" s="769" t="s">
        <v>7959</v>
      </c>
      <c r="D11" s="770"/>
      <c r="E11" s="770"/>
      <c r="F11" s="771"/>
      <c r="G11" s="524">
        <f>G12+G13</f>
        <v>46</v>
      </c>
      <c r="H11" s="11"/>
      <c r="I11" s="150"/>
      <c r="J11" s="253"/>
      <c r="K11" s="253"/>
    </row>
    <row r="12" spans="2:11" ht="18" customHeight="1" thickBot="1" x14ac:dyDescent="0.4">
      <c r="C12" s="766" t="s">
        <v>7971</v>
      </c>
      <c r="D12" s="767"/>
      <c r="E12" s="767"/>
      <c r="F12" s="768"/>
      <c r="G12" s="525">
        <f>COUNTA(E37,E47,E65,E85,E101,E112,E135,E155,E178,E204,E220,E261,E278,E293,E337,E344,E359,E378,E398,E413,E442,E454,E464,E489,E501,E522,E535,E552,E568,E575)</f>
        <v>30</v>
      </c>
      <c r="H12" s="526"/>
      <c r="I12" s="150"/>
      <c r="J12" s="253"/>
      <c r="K12" s="253"/>
    </row>
    <row r="13" spans="2:11" ht="18" customHeight="1" thickBot="1" x14ac:dyDescent="0.4">
      <c r="C13" s="766" t="s">
        <v>7970</v>
      </c>
      <c r="D13" s="767"/>
      <c r="E13" s="767"/>
      <c r="F13" s="768"/>
      <c r="G13" s="527">
        <f>+COUNTA(E590,E598,E610,E619,E627,E635,E639,E658,E667,E672,E683,E692,E701,E712,E718,E735)</f>
        <v>16</v>
      </c>
      <c r="H13" s="526"/>
      <c r="I13" s="150"/>
      <c r="J13" s="253"/>
      <c r="K13" s="253"/>
    </row>
    <row r="14" spans="2:11" ht="18" customHeight="1" thickBot="1" x14ac:dyDescent="0.4">
      <c r="C14" s="772" t="s">
        <v>7972</v>
      </c>
      <c r="D14" s="773"/>
      <c r="E14" s="773"/>
      <c r="F14" s="774"/>
      <c r="G14" s="528">
        <f>+G15+G16</f>
        <v>572</v>
      </c>
      <c r="H14" s="526"/>
      <c r="I14" s="150"/>
      <c r="J14" s="253"/>
      <c r="K14" s="253"/>
    </row>
    <row r="15" spans="2:11" ht="18" customHeight="1" thickBot="1" x14ac:dyDescent="0.4">
      <c r="C15" s="766" t="s">
        <v>7966</v>
      </c>
      <c r="D15" s="767"/>
      <c r="E15" s="767"/>
      <c r="F15" s="768"/>
      <c r="G15" s="525">
        <f>E37+E47+E65+E85+E101+E112+E135+E155+E178+E204+E220+E261+E278+E293+E337+E344+E359+E378+E398+E413+E442+E454+E464+E489+E501+E522+E535+E552+E568+E575</f>
        <v>464</v>
      </c>
      <c r="H15" s="526"/>
      <c r="I15" s="150"/>
      <c r="J15" s="253"/>
      <c r="K15" s="253"/>
    </row>
    <row r="16" spans="2:11" ht="18" customHeight="1" thickBot="1" x14ac:dyDescent="0.4">
      <c r="C16" s="734" t="s">
        <v>7967</v>
      </c>
      <c r="D16" s="735"/>
      <c r="E16" s="735"/>
      <c r="F16" s="736"/>
      <c r="G16" s="529">
        <f>+E590+E598+E610+E619+E627+E635+E639+E658+E667+E672+E683+E692+E701+E712+E718+E735</f>
        <v>108</v>
      </c>
      <c r="H16" s="526"/>
      <c r="I16" s="150"/>
      <c r="J16" s="253"/>
      <c r="K16" s="253"/>
    </row>
    <row r="17" spans="3:11" ht="18" customHeight="1" thickBot="1" x14ac:dyDescent="0.3">
      <c r="C17" s="775" t="s">
        <v>7824</v>
      </c>
      <c r="D17" s="776"/>
      <c r="E17" s="776"/>
      <c r="F17" s="777"/>
      <c r="G17" s="530">
        <f>+G18+G19</f>
        <v>211991</v>
      </c>
      <c r="I17" s="531"/>
    </row>
    <row r="18" spans="3:11" ht="18" customHeight="1" thickBot="1" x14ac:dyDescent="0.3">
      <c r="C18" s="721" t="s">
        <v>7969</v>
      </c>
      <c r="D18" s="722"/>
      <c r="E18" s="722"/>
      <c r="F18" s="723"/>
      <c r="G18" s="532">
        <f>G37+G47+G65+G85+G101+G112+G135+G155+G178+G204+G220+G261+G278+G293+G337+G344+G359+G378+G398+G413+G442+G454+G464+G489+G501+G522+G535+G552+G568+G575</f>
        <v>168235</v>
      </c>
      <c r="I18" s="531"/>
    </row>
    <row r="19" spans="3:11" ht="18" customHeight="1" thickBot="1" x14ac:dyDescent="0.3">
      <c r="C19" s="721" t="s">
        <v>7968</v>
      </c>
      <c r="D19" s="722"/>
      <c r="E19" s="722"/>
      <c r="F19" s="723"/>
      <c r="G19" s="470">
        <f>+G590+G598+G610+G619+G627+G635+G639+G658+G667+G672+G683+G692+G701+G712+G718+G735</f>
        <v>43756</v>
      </c>
      <c r="I19" s="531"/>
    </row>
    <row r="20" spans="3:11" ht="33.75" customHeight="1" x14ac:dyDescent="0.25">
      <c r="C20" s="145"/>
      <c r="D20" s="145"/>
      <c r="E20" s="145"/>
      <c r="F20" s="145"/>
      <c r="G20" s="471"/>
      <c r="I20" s="531"/>
    </row>
    <row r="21" spans="3:11" ht="33.75" customHeight="1" x14ac:dyDescent="0.25">
      <c r="C21" s="725" t="s">
        <v>7963</v>
      </c>
      <c r="D21" s="725"/>
      <c r="E21" s="725"/>
      <c r="F21" s="725"/>
      <c r="G21" s="725"/>
      <c r="H21" s="725"/>
      <c r="I21" s="725"/>
      <c r="J21" s="725"/>
      <c r="K21" s="725"/>
    </row>
    <row r="22" spans="3:11" ht="33.75" customHeight="1" x14ac:dyDescent="0.25"/>
    <row r="23" spans="3:11" ht="33.75" customHeight="1" x14ac:dyDescent="0.25">
      <c r="C23" s="235" t="s">
        <v>8</v>
      </c>
      <c r="D23" s="235" t="s">
        <v>7</v>
      </c>
      <c r="E23" s="235" t="s">
        <v>6</v>
      </c>
      <c r="F23" s="235" t="s">
        <v>5</v>
      </c>
      <c r="G23" s="237" t="s">
        <v>4</v>
      </c>
      <c r="H23" s="237" t="s">
        <v>3</v>
      </c>
      <c r="I23" s="235" t="s">
        <v>2</v>
      </c>
      <c r="J23" s="235" t="s">
        <v>1</v>
      </c>
      <c r="K23" s="235" t="s">
        <v>0</v>
      </c>
    </row>
    <row r="24" spans="3:11" ht="33.75" customHeight="1" x14ac:dyDescent="0.25">
      <c r="C24" s="547" t="s">
        <v>55</v>
      </c>
      <c r="D24" s="483" t="s">
        <v>7988</v>
      </c>
      <c r="E24" s="548" t="s">
        <v>51</v>
      </c>
      <c r="F24" s="491" t="s">
        <v>52</v>
      </c>
      <c r="G24" s="549">
        <v>748</v>
      </c>
      <c r="H24" s="549" t="s">
        <v>56</v>
      </c>
      <c r="I24" s="483" t="s">
        <v>57</v>
      </c>
      <c r="J24" s="483" t="s">
        <v>53</v>
      </c>
      <c r="K24" s="485" t="s">
        <v>54</v>
      </c>
    </row>
    <row r="25" spans="3:11" ht="33.75" customHeight="1" x14ac:dyDescent="0.25">
      <c r="C25" s="312" t="s">
        <v>55</v>
      </c>
      <c r="D25" s="1" t="s">
        <v>7988</v>
      </c>
      <c r="E25" s="550" t="s">
        <v>58</v>
      </c>
      <c r="F25" s="13" t="s">
        <v>59</v>
      </c>
      <c r="G25" s="14">
        <v>624</v>
      </c>
      <c r="H25" s="14" t="s">
        <v>56</v>
      </c>
      <c r="I25" s="1" t="s">
        <v>57</v>
      </c>
      <c r="J25" s="1" t="s">
        <v>53</v>
      </c>
      <c r="K25" s="486" t="s">
        <v>54</v>
      </c>
    </row>
    <row r="26" spans="3:11" ht="33.75" customHeight="1" x14ac:dyDescent="0.25">
      <c r="C26" s="312" t="s">
        <v>55</v>
      </c>
      <c r="D26" s="1" t="s">
        <v>7988</v>
      </c>
      <c r="E26" s="550" t="s">
        <v>75</v>
      </c>
      <c r="F26" s="13" t="s">
        <v>76</v>
      </c>
      <c r="G26" s="14">
        <v>680</v>
      </c>
      <c r="H26" s="14" t="s">
        <v>56</v>
      </c>
      <c r="I26" s="1" t="s">
        <v>72</v>
      </c>
      <c r="J26" s="1" t="s">
        <v>53</v>
      </c>
      <c r="K26" s="486" t="s">
        <v>54</v>
      </c>
    </row>
    <row r="27" spans="3:11" ht="31.5" customHeight="1" x14ac:dyDescent="0.25">
      <c r="C27" s="312" t="s">
        <v>55</v>
      </c>
      <c r="D27" s="1" t="s">
        <v>7988</v>
      </c>
      <c r="E27" s="550" t="s">
        <v>70</v>
      </c>
      <c r="F27" s="13" t="s">
        <v>71</v>
      </c>
      <c r="G27" s="14">
        <v>559</v>
      </c>
      <c r="H27" s="14" t="s">
        <v>56</v>
      </c>
      <c r="I27" s="1" t="s">
        <v>72</v>
      </c>
      <c r="J27" s="1" t="s">
        <v>53</v>
      </c>
      <c r="K27" s="486" t="s">
        <v>54</v>
      </c>
    </row>
    <row r="28" spans="3:11" ht="23.25" customHeight="1" x14ac:dyDescent="0.25">
      <c r="C28" s="312" t="s">
        <v>55</v>
      </c>
      <c r="D28" s="1" t="s">
        <v>7988</v>
      </c>
      <c r="E28" s="550" t="s">
        <v>69</v>
      </c>
      <c r="F28" s="13" t="s">
        <v>8410</v>
      </c>
      <c r="G28" s="14">
        <v>508</v>
      </c>
      <c r="H28" s="14" t="s">
        <v>56</v>
      </c>
      <c r="I28" s="1" t="s">
        <v>57</v>
      </c>
      <c r="J28" s="1" t="s">
        <v>53</v>
      </c>
      <c r="K28" s="486" t="s">
        <v>54</v>
      </c>
    </row>
    <row r="29" spans="3:11" ht="31.5" customHeight="1" x14ac:dyDescent="0.25">
      <c r="C29" s="312" t="s">
        <v>55</v>
      </c>
      <c r="D29" s="1" t="s">
        <v>7988</v>
      </c>
      <c r="E29" s="550" t="s">
        <v>64</v>
      </c>
      <c r="F29" s="13" t="s">
        <v>8411</v>
      </c>
      <c r="G29" s="14">
        <v>513</v>
      </c>
      <c r="H29" s="14" t="s">
        <v>56</v>
      </c>
      <c r="I29" s="1" t="s">
        <v>57</v>
      </c>
      <c r="J29" s="1" t="s">
        <v>53</v>
      </c>
      <c r="K29" s="486" t="s">
        <v>54</v>
      </c>
    </row>
    <row r="30" spans="3:11" ht="31.5" customHeight="1" x14ac:dyDescent="0.25">
      <c r="C30" s="312" t="s">
        <v>55</v>
      </c>
      <c r="D30" s="1" t="s">
        <v>7988</v>
      </c>
      <c r="E30" s="550" t="s">
        <v>73</v>
      </c>
      <c r="F30" s="13" t="s">
        <v>74</v>
      </c>
      <c r="G30" s="14">
        <v>381</v>
      </c>
      <c r="H30" s="14" t="s">
        <v>56</v>
      </c>
      <c r="I30" s="1" t="s">
        <v>72</v>
      </c>
      <c r="J30" s="1" t="s">
        <v>53</v>
      </c>
      <c r="K30" s="486" t="s">
        <v>54</v>
      </c>
    </row>
    <row r="31" spans="3:11" ht="33.75" customHeight="1" x14ac:dyDescent="0.25">
      <c r="C31" s="312" t="s">
        <v>55</v>
      </c>
      <c r="D31" s="1" t="s">
        <v>7988</v>
      </c>
      <c r="E31" s="550" t="s">
        <v>60</v>
      </c>
      <c r="F31" s="13" t="s">
        <v>61</v>
      </c>
      <c r="G31" s="14">
        <v>363</v>
      </c>
      <c r="H31" s="14" t="s">
        <v>56</v>
      </c>
      <c r="I31" s="1" t="s">
        <v>57</v>
      </c>
      <c r="J31" s="1" t="s">
        <v>53</v>
      </c>
      <c r="K31" s="486" t="s">
        <v>54</v>
      </c>
    </row>
    <row r="32" spans="3:11" ht="33.75" customHeight="1" x14ac:dyDescent="0.25">
      <c r="C32" s="312" t="s">
        <v>55</v>
      </c>
      <c r="D32" s="1" t="s">
        <v>7988</v>
      </c>
      <c r="E32" s="550" t="s">
        <v>67</v>
      </c>
      <c r="F32" s="13" t="s">
        <v>68</v>
      </c>
      <c r="G32" s="14">
        <v>338</v>
      </c>
      <c r="H32" s="14" t="s">
        <v>56</v>
      </c>
      <c r="I32" s="1" t="s">
        <v>57</v>
      </c>
      <c r="J32" s="1" t="s">
        <v>53</v>
      </c>
      <c r="K32" s="486" t="s">
        <v>54</v>
      </c>
    </row>
    <row r="33" spans="3:11" ht="33.75" customHeight="1" x14ac:dyDescent="0.25">
      <c r="C33" s="312" t="s">
        <v>55</v>
      </c>
      <c r="D33" s="1" t="s">
        <v>7988</v>
      </c>
      <c r="E33" s="550" t="s">
        <v>79</v>
      </c>
      <c r="F33" s="13" t="s">
        <v>80</v>
      </c>
      <c r="G33" s="14">
        <v>279</v>
      </c>
      <c r="H33" s="14" t="s">
        <v>56</v>
      </c>
      <c r="I33" s="1" t="s">
        <v>72</v>
      </c>
      <c r="J33" s="1" t="s">
        <v>53</v>
      </c>
      <c r="K33" s="486" t="s">
        <v>54</v>
      </c>
    </row>
    <row r="34" spans="3:11" ht="33.75" customHeight="1" x14ac:dyDescent="0.25">
      <c r="C34" s="312" t="s">
        <v>55</v>
      </c>
      <c r="D34" s="1" t="s">
        <v>7988</v>
      </c>
      <c r="E34" s="550" t="s">
        <v>62</v>
      </c>
      <c r="F34" s="13" t="s">
        <v>63</v>
      </c>
      <c r="G34" s="14">
        <v>226</v>
      </c>
      <c r="H34" s="14" t="s">
        <v>56</v>
      </c>
      <c r="I34" s="1" t="s">
        <v>57</v>
      </c>
      <c r="J34" s="1" t="s">
        <v>53</v>
      </c>
      <c r="K34" s="486" t="s">
        <v>54</v>
      </c>
    </row>
    <row r="35" spans="3:11" ht="33.75" customHeight="1" x14ac:dyDescent="0.25">
      <c r="C35" s="312" t="s">
        <v>55</v>
      </c>
      <c r="D35" s="1" t="s">
        <v>7988</v>
      </c>
      <c r="E35" s="550" t="s">
        <v>77</v>
      </c>
      <c r="F35" s="13" t="s">
        <v>78</v>
      </c>
      <c r="G35" s="14">
        <v>231</v>
      </c>
      <c r="H35" s="14" t="s">
        <v>56</v>
      </c>
      <c r="I35" s="1" t="s">
        <v>72</v>
      </c>
      <c r="J35" s="1" t="s">
        <v>53</v>
      </c>
      <c r="K35" s="486" t="s">
        <v>54</v>
      </c>
    </row>
    <row r="36" spans="3:11" ht="33.75" customHeight="1" thickBot="1" x14ac:dyDescent="0.3">
      <c r="C36" s="312" t="s">
        <v>55</v>
      </c>
      <c r="D36" s="1" t="s">
        <v>7988</v>
      </c>
      <c r="E36" s="550" t="s">
        <v>65</v>
      </c>
      <c r="F36" s="13" t="s">
        <v>66</v>
      </c>
      <c r="G36" s="14">
        <v>894</v>
      </c>
      <c r="H36" s="14" t="s">
        <v>56</v>
      </c>
      <c r="I36" s="1" t="s">
        <v>57</v>
      </c>
      <c r="J36" s="1" t="s">
        <v>53</v>
      </c>
      <c r="K36" s="486" t="s">
        <v>54</v>
      </c>
    </row>
    <row r="37" spans="3:11" ht="33.75" customHeight="1" x14ac:dyDescent="0.25">
      <c r="C37" s="338" t="s">
        <v>55</v>
      </c>
      <c r="D37" s="551" t="s">
        <v>7825</v>
      </c>
      <c r="E37" s="552">
        <f>COUNTA(E24:E36)</f>
        <v>13</v>
      </c>
      <c r="F37" s="339" t="s">
        <v>7826</v>
      </c>
      <c r="G37" s="553">
        <f>SUM(G24:G36)</f>
        <v>6344</v>
      </c>
      <c r="H37" s="320"/>
      <c r="I37" s="321"/>
      <c r="J37" s="321"/>
      <c r="K37" s="490"/>
    </row>
    <row r="38" spans="3:11" ht="20.25" customHeight="1" x14ac:dyDescent="0.25">
      <c r="D38" s="1"/>
      <c r="E38" s="1"/>
      <c r="F38" s="13"/>
      <c r="G38" s="14"/>
      <c r="H38" s="14"/>
      <c r="I38" s="1"/>
      <c r="J38" s="1"/>
      <c r="K38" s="1"/>
    </row>
    <row r="39" spans="3:11" ht="21" customHeight="1" x14ac:dyDescent="0.25">
      <c r="C39" s="235" t="s">
        <v>8</v>
      </c>
      <c r="D39" s="235" t="s">
        <v>7</v>
      </c>
      <c r="E39" s="235" t="s">
        <v>6</v>
      </c>
      <c r="F39" s="235" t="s">
        <v>5</v>
      </c>
      <c r="G39" s="237" t="s">
        <v>4</v>
      </c>
      <c r="H39" s="237" t="s">
        <v>3</v>
      </c>
      <c r="I39" s="235" t="s">
        <v>2</v>
      </c>
      <c r="J39" s="235" t="s">
        <v>1</v>
      </c>
      <c r="K39" s="235" t="s">
        <v>0</v>
      </c>
    </row>
    <row r="40" spans="3:11" ht="31.5" customHeight="1" x14ac:dyDescent="0.25">
      <c r="C40" s="312" t="s">
        <v>83</v>
      </c>
      <c r="D40" s="1" t="s">
        <v>7988</v>
      </c>
      <c r="E40" s="1" t="s">
        <v>91</v>
      </c>
      <c r="F40" s="13" t="s">
        <v>8412</v>
      </c>
      <c r="G40" s="14">
        <v>170</v>
      </c>
      <c r="H40" s="14" t="s">
        <v>84</v>
      </c>
      <c r="I40" s="1" t="s">
        <v>85</v>
      </c>
      <c r="J40" s="1" t="s">
        <v>53</v>
      </c>
      <c r="K40" s="486" t="s">
        <v>82</v>
      </c>
    </row>
    <row r="41" spans="3:11" ht="33.75" customHeight="1" x14ac:dyDescent="0.25">
      <c r="C41" s="312" t="s">
        <v>83</v>
      </c>
      <c r="D41" s="1" t="s">
        <v>7988</v>
      </c>
      <c r="E41" s="1" t="s">
        <v>88</v>
      </c>
      <c r="F41" s="13" t="s">
        <v>89</v>
      </c>
      <c r="G41" s="14">
        <v>149</v>
      </c>
      <c r="H41" s="14" t="s">
        <v>84</v>
      </c>
      <c r="I41" s="1" t="s">
        <v>85</v>
      </c>
      <c r="J41" s="1" t="s">
        <v>53</v>
      </c>
      <c r="K41" s="486" t="s">
        <v>82</v>
      </c>
    </row>
    <row r="42" spans="3:11" ht="33.75" customHeight="1" x14ac:dyDescent="0.25">
      <c r="C42" s="312" t="s">
        <v>83</v>
      </c>
      <c r="D42" s="1" t="s">
        <v>7988</v>
      </c>
      <c r="E42" s="1" t="s">
        <v>92</v>
      </c>
      <c r="F42" s="13" t="s">
        <v>93</v>
      </c>
      <c r="G42" s="14">
        <v>89</v>
      </c>
      <c r="H42" s="14" t="s">
        <v>84</v>
      </c>
      <c r="I42" s="1" t="s">
        <v>94</v>
      </c>
      <c r="J42" s="1" t="s">
        <v>53</v>
      </c>
      <c r="K42" s="486" t="s">
        <v>82</v>
      </c>
    </row>
    <row r="43" spans="3:11" ht="33.75" customHeight="1" x14ac:dyDescent="0.25">
      <c r="C43" s="312" t="s">
        <v>83</v>
      </c>
      <c r="D43" s="1" t="s">
        <v>7988</v>
      </c>
      <c r="E43" s="1" t="s">
        <v>95</v>
      </c>
      <c r="F43" s="13" t="s">
        <v>96</v>
      </c>
      <c r="G43" s="14">
        <v>1290</v>
      </c>
      <c r="H43" s="14" t="s">
        <v>84</v>
      </c>
      <c r="I43" s="1" t="s">
        <v>94</v>
      </c>
      <c r="J43" s="1" t="s">
        <v>53</v>
      </c>
      <c r="K43" s="486" t="s">
        <v>82</v>
      </c>
    </row>
    <row r="44" spans="3:11" ht="33.75" customHeight="1" x14ac:dyDescent="0.25">
      <c r="C44" s="312" t="s">
        <v>83</v>
      </c>
      <c r="D44" s="1" t="s">
        <v>7988</v>
      </c>
      <c r="E44" s="1" t="s">
        <v>97</v>
      </c>
      <c r="F44" s="13" t="s">
        <v>8413</v>
      </c>
      <c r="G44" s="14">
        <v>767</v>
      </c>
      <c r="H44" s="14" t="s">
        <v>84</v>
      </c>
      <c r="I44" s="1" t="s">
        <v>94</v>
      </c>
      <c r="J44" s="1" t="s">
        <v>53</v>
      </c>
      <c r="K44" s="486" t="s">
        <v>82</v>
      </c>
    </row>
    <row r="45" spans="3:11" ht="33.75" customHeight="1" x14ac:dyDescent="0.25">
      <c r="C45" s="312" t="s">
        <v>83</v>
      </c>
      <c r="D45" s="1" t="s">
        <v>7988</v>
      </c>
      <c r="E45" s="1" t="s">
        <v>86</v>
      </c>
      <c r="F45" s="13" t="s">
        <v>8414</v>
      </c>
      <c r="G45" s="14">
        <v>395</v>
      </c>
      <c r="H45" s="14" t="s">
        <v>84</v>
      </c>
      <c r="I45" s="1" t="s">
        <v>85</v>
      </c>
      <c r="J45" s="1" t="s">
        <v>53</v>
      </c>
      <c r="K45" s="486" t="s">
        <v>82</v>
      </c>
    </row>
    <row r="46" spans="3:11" ht="33.75" customHeight="1" thickBot="1" x14ac:dyDescent="0.3">
      <c r="C46" s="312" t="s">
        <v>83</v>
      </c>
      <c r="D46" s="1" t="s">
        <v>7988</v>
      </c>
      <c r="E46" s="1" t="s">
        <v>81</v>
      </c>
      <c r="F46" s="13" t="s">
        <v>8415</v>
      </c>
      <c r="G46" s="14">
        <v>32</v>
      </c>
      <c r="H46" s="14" t="s">
        <v>84</v>
      </c>
      <c r="I46" s="1" t="s">
        <v>85</v>
      </c>
      <c r="J46" s="1" t="s">
        <v>53</v>
      </c>
      <c r="K46" s="486" t="s">
        <v>82</v>
      </c>
    </row>
    <row r="47" spans="3:11" ht="33.75" customHeight="1" x14ac:dyDescent="0.25">
      <c r="C47" s="338" t="s">
        <v>83</v>
      </c>
      <c r="D47" s="551" t="s">
        <v>7825</v>
      </c>
      <c r="E47" s="552">
        <f>COUNTA(E40:E46)</f>
        <v>7</v>
      </c>
      <c r="F47" s="339" t="s">
        <v>7826</v>
      </c>
      <c r="G47" s="553">
        <f>SUM(G40:G46)</f>
        <v>2892</v>
      </c>
      <c r="H47" s="320"/>
      <c r="I47" s="321"/>
      <c r="J47" s="321"/>
      <c r="K47" s="490"/>
    </row>
    <row r="48" spans="3:11" ht="33.75" customHeight="1" x14ac:dyDescent="0.25">
      <c r="D48" s="1"/>
      <c r="E48" s="1"/>
      <c r="F48" s="13"/>
      <c r="G48" s="14"/>
      <c r="H48" s="14"/>
      <c r="I48" s="1"/>
      <c r="J48" s="1"/>
      <c r="K48" s="1"/>
    </row>
    <row r="49" spans="3:11" ht="33.75" customHeight="1" x14ac:dyDescent="0.25">
      <c r="C49" s="235" t="s">
        <v>8</v>
      </c>
      <c r="D49" s="235" t="s">
        <v>7</v>
      </c>
      <c r="E49" s="235" t="s">
        <v>6</v>
      </c>
      <c r="F49" s="235" t="s">
        <v>5</v>
      </c>
      <c r="G49" s="237" t="s">
        <v>4</v>
      </c>
      <c r="H49" s="237" t="s">
        <v>3</v>
      </c>
      <c r="I49" s="235" t="s">
        <v>2</v>
      </c>
      <c r="J49" s="235" t="s">
        <v>1</v>
      </c>
      <c r="K49" s="235" t="s">
        <v>0</v>
      </c>
    </row>
    <row r="50" spans="3:11" ht="33.75" customHeight="1" x14ac:dyDescent="0.25">
      <c r="C50" s="312" t="s">
        <v>121</v>
      </c>
      <c r="D50" s="1" t="s">
        <v>7988</v>
      </c>
      <c r="E50" s="1" t="s">
        <v>118</v>
      </c>
      <c r="F50" s="13" t="s">
        <v>119</v>
      </c>
      <c r="G50" s="14">
        <v>1270</v>
      </c>
      <c r="H50" s="14" t="s">
        <v>84</v>
      </c>
      <c r="I50" s="1" t="s">
        <v>122</v>
      </c>
      <c r="J50" s="1" t="s">
        <v>53</v>
      </c>
      <c r="K50" s="486" t="s">
        <v>120</v>
      </c>
    </row>
    <row r="51" spans="3:11" ht="33.75" customHeight="1" x14ac:dyDescent="0.25">
      <c r="C51" s="312" t="s">
        <v>121</v>
      </c>
      <c r="D51" s="1" t="s">
        <v>7988</v>
      </c>
      <c r="E51" s="1" t="s">
        <v>178</v>
      </c>
      <c r="F51" s="13" t="s">
        <v>179</v>
      </c>
      <c r="G51" s="14">
        <v>860</v>
      </c>
      <c r="H51" s="14" t="s">
        <v>84</v>
      </c>
      <c r="I51" s="1" t="s">
        <v>122</v>
      </c>
      <c r="J51" s="1" t="s">
        <v>53</v>
      </c>
      <c r="K51" s="486" t="s">
        <v>120</v>
      </c>
    </row>
    <row r="52" spans="3:11" ht="33.75" customHeight="1" x14ac:dyDescent="0.25">
      <c r="C52" s="312" t="s">
        <v>121</v>
      </c>
      <c r="D52" s="1" t="s">
        <v>7988</v>
      </c>
      <c r="E52" s="1" t="s">
        <v>175</v>
      </c>
      <c r="F52" s="13" t="s">
        <v>176</v>
      </c>
      <c r="G52" s="14">
        <v>793</v>
      </c>
      <c r="H52" s="14" t="s">
        <v>84</v>
      </c>
      <c r="I52" s="1" t="s">
        <v>122</v>
      </c>
      <c r="J52" s="1" t="s">
        <v>53</v>
      </c>
      <c r="K52" s="486" t="s">
        <v>120</v>
      </c>
    </row>
    <row r="53" spans="3:11" ht="33.75" customHeight="1" x14ac:dyDescent="0.25">
      <c r="C53" s="312" t="s">
        <v>121</v>
      </c>
      <c r="D53" s="1" t="s">
        <v>7988</v>
      </c>
      <c r="E53" s="1" t="s">
        <v>184</v>
      </c>
      <c r="F53" s="13" t="s">
        <v>185</v>
      </c>
      <c r="G53" s="14">
        <v>776</v>
      </c>
      <c r="H53" s="14" t="s">
        <v>84</v>
      </c>
      <c r="I53" s="1" t="s">
        <v>122</v>
      </c>
      <c r="J53" s="1" t="s">
        <v>53</v>
      </c>
      <c r="K53" s="486" t="s">
        <v>120</v>
      </c>
    </row>
    <row r="54" spans="3:11" ht="33.75" customHeight="1" x14ac:dyDescent="0.25">
      <c r="C54" s="312" t="s">
        <v>121</v>
      </c>
      <c r="D54" s="1" t="s">
        <v>7988</v>
      </c>
      <c r="E54" s="1" t="s">
        <v>188</v>
      </c>
      <c r="F54" s="13" t="s">
        <v>8416</v>
      </c>
      <c r="G54" s="14">
        <v>727</v>
      </c>
      <c r="H54" s="14" t="s">
        <v>84</v>
      </c>
      <c r="I54" s="1" t="s">
        <v>131</v>
      </c>
      <c r="J54" s="1" t="s">
        <v>53</v>
      </c>
      <c r="K54" s="486" t="s">
        <v>120</v>
      </c>
    </row>
    <row r="55" spans="3:11" ht="31.5" customHeight="1" x14ac:dyDescent="0.25">
      <c r="C55" s="312" t="s">
        <v>121</v>
      </c>
      <c r="D55" s="1" t="s">
        <v>7988</v>
      </c>
      <c r="E55" s="1" t="s">
        <v>186</v>
      </c>
      <c r="F55" s="13" t="s">
        <v>132</v>
      </c>
      <c r="G55" s="14">
        <v>517</v>
      </c>
      <c r="H55" s="14" t="s">
        <v>84</v>
      </c>
      <c r="I55" s="1" t="s">
        <v>131</v>
      </c>
      <c r="J55" s="1" t="s">
        <v>53</v>
      </c>
      <c r="K55" s="486" t="s">
        <v>120</v>
      </c>
    </row>
    <row r="56" spans="3:11" ht="20.25" customHeight="1" x14ac:dyDescent="0.25">
      <c r="C56" s="312" t="s">
        <v>121</v>
      </c>
      <c r="D56" s="1" t="s">
        <v>7988</v>
      </c>
      <c r="E56" s="1" t="s">
        <v>171</v>
      </c>
      <c r="F56" s="13" t="s">
        <v>172</v>
      </c>
      <c r="G56" s="14">
        <v>544</v>
      </c>
      <c r="H56" s="14" t="s">
        <v>84</v>
      </c>
      <c r="I56" s="1" t="s">
        <v>122</v>
      </c>
      <c r="J56" s="1" t="s">
        <v>53</v>
      </c>
      <c r="K56" s="486" t="s">
        <v>120</v>
      </c>
    </row>
    <row r="57" spans="3:11" ht="21" customHeight="1" x14ac:dyDescent="0.25">
      <c r="C57" s="312" t="s">
        <v>121</v>
      </c>
      <c r="D57" s="1" t="s">
        <v>7988</v>
      </c>
      <c r="E57" s="1" t="s">
        <v>173</v>
      </c>
      <c r="F57" s="13" t="s">
        <v>174</v>
      </c>
      <c r="G57" s="14">
        <v>524</v>
      </c>
      <c r="H57" s="14" t="s">
        <v>84</v>
      </c>
      <c r="I57" s="1" t="s">
        <v>122</v>
      </c>
      <c r="J57" s="1" t="s">
        <v>53</v>
      </c>
      <c r="K57" s="486" t="s">
        <v>120</v>
      </c>
    </row>
    <row r="58" spans="3:11" ht="31.5" customHeight="1" x14ac:dyDescent="0.25">
      <c r="C58" s="312" t="s">
        <v>121</v>
      </c>
      <c r="D58" s="1" t="s">
        <v>7988</v>
      </c>
      <c r="E58" s="1" t="s">
        <v>169</v>
      </c>
      <c r="F58" s="13" t="s">
        <v>170</v>
      </c>
      <c r="G58" s="14">
        <v>471</v>
      </c>
      <c r="H58" s="14" t="s">
        <v>84</v>
      </c>
      <c r="I58" s="1" t="s">
        <v>122</v>
      </c>
      <c r="J58" s="1" t="s">
        <v>53</v>
      </c>
      <c r="K58" s="486" t="s">
        <v>120</v>
      </c>
    </row>
    <row r="59" spans="3:11" ht="33.75" customHeight="1" x14ac:dyDescent="0.25">
      <c r="C59" s="312" t="s">
        <v>121</v>
      </c>
      <c r="D59" s="1" t="s">
        <v>7988</v>
      </c>
      <c r="E59" s="1" t="s">
        <v>183</v>
      </c>
      <c r="F59" s="13" t="s">
        <v>8417</v>
      </c>
      <c r="G59" s="14">
        <v>450</v>
      </c>
      <c r="H59" s="14" t="s">
        <v>84</v>
      </c>
      <c r="I59" s="1" t="s">
        <v>122</v>
      </c>
      <c r="J59" s="1" t="s">
        <v>53</v>
      </c>
      <c r="K59" s="486" t="s">
        <v>120</v>
      </c>
    </row>
    <row r="60" spans="3:11" ht="33.75" customHeight="1" x14ac:dyDescent="0.25">
      <c r="C60" s="312" t="s">
        <v>121</v>
      </c>
      <c r="D60" s="1" t="s">
        <v>7988</v>
      </c>
      <c r="E60" s="1" t="s">
        <v>168</v>
      </c>
      <c r="F60" s="13" t="s">
        <v>8418</v>
      </c>
      <c r="G60" s="14">
        <v>193</v>
      </c>
      <c r="H60" s="14" t="s">
        <v>84</v>
      </c>
      <c r="I60" s="1" t="s">
        <v>122</v>
      </c>
      <c r="J60" s="1" t="s">
        <v>53</v>
      </c>
      <c r="K60" s="486" t="s">
        <v>120</v>
      </c>
    </row>
    <row r="61" spans="3:11" ht="33.75" customHeight="1" x14ac:dyDescent="0.25">
      <c r="C61" s="312" t="s">
        <v>121</v>
      </c>
      <c r="D61" s="1" t="s">
        <v>7988</v>
      </c>
      <c r="E61" s="1" t="s">
        <v>182</v>
      </c>
      <c r="F61" s="13" t="s">
        <v>8419</v>
      </c>
      <c r="G61" s="14">
        <v>377</v>
      </c>
      <c r="H61" s="14" t="s">
        <v>84</v>
      </c>
      <c r="I61" s="1" t="s">
        <v>122</v>
      </c>
      <c r="J61" s="1" t="s">
        <v>53</v>
      </c>
      <c r="K61" s="486" t="s">
        <v>120</v>
      </c>
    </row>
    <row r="62" spans="3:11" ht="33.75" customHeight="1" x14ac:dyDescent="0.25">
      <c r="C62" s="312" t="s">
        <v>121</v>
      </c>
      <c r="D62" s="1" t="s">
        <v>7988</v>
      </c>
      <c r="E62" s="1" t="s">
        <v>129</v>
      </c>
      <c r="F62" s="13" t="s">
        <v>130</v>
      </c>
      <c r="G62" s="14">
        <v>300</v>
      </c>
      <c r="H62" s="14" t="s">
        <v>84</v>
      </c>
      <c r="I62" s="1" t="s">
        <v>131</v>
      </c>
      <c r="J62" s="1" t="s">
        <v>53</v>
      </c>
      <c r="K62" s="486" t="s">
        <v>120</v>
      </c>
    </row>
    <row r="63" spans="3:11" ht="33.75" customHeight="1" x14ac:dyDescent="0.25">
      <c r="C63" s="312" t="s">
        <v>121</v>
      </c>
      <c r="D63" s="1" t="s">
        <v>7988</v>
      </c>
      <c r="E63" s="1" t="s">
        <v>180</v>
      </c>
      <c r="F63" s="13" t="s">
        <v>181</v>
      </c>
      <c r="G63" s="14">
        <v>464</v>
      </c>
      <c r="H63" s="14" t="s">
        <v>84</v>
      </c>
      <c r="I63" s="1" t="s">
        <v>122</v>
      </c>
      <c r="J63" s="1" t="s">
        <v>53</v>
      </c>
      <c r="K63" s="486" t="s">
        <v>120</v>
      </c>
    </row>
    <row r="64" spans="3:11" ht="33.75" customHeight="1" thickBot="1" x14ac:dyDescent="0.3">
      <c r="C64" s="312" t="s">
        <v>121</v>
      </c>
      <c r="D64" s="1" t="s">
        <v>7988</v>
      </c>
      <c r="E64" s="1" t="s">
        <v>187</v>
      </c>
      <c r="F64" s="13" t="s">
        <v>8420</v>
      </c>
      <c r="G64" s="14">
        <v>193</v>
      </c>
      <c r="H64" s="14" t="s">
        <v>84</v>
      </c>
      <c r="I64" s="1" t="s">
        <v>131</v>
      </c>
      <c r="J64" s="1" t="s">
        <v>53</v>
      </c>
      <c r="K64" s="486" t="s">
        <v>120</v>
      </c>
    </row>
    <row r="65" spans="3:11" ht="33.75" customHeight="1" x14ac:dyDescent="0.25">
      <c r="C65" s="338" t="s">
        <v>121</v>
      </c>
      <c r="D65" s="551" t="s">
        <v>7825</v>
      </c>
      <c r="E65" s="552">
        <f>COUNTA(E50:E64)</f>
        <v>15</v>
      </c>
      <c r="F65" s="339" t="s">
        <v>7826</v>
      </c>
      <c r="G65" s="553">
        <f>SUM(G50:G64)</f>
        <v>8459</v>
      </c>
      <c r="H65" s="320"/>
      <c r="I65" s="321"/>
      <c r="J65" s="321"/>
      <c r="K65" s="490"/>
    </row>
    <row r="66" spans="3:11" ht="33.75" customHeight="1" x14ac:dyDescent="0.25">
      <c r="D66" s="1"/>
      <c r="E66" s="1"/>
      <c r="F66" s="13"/>
      <c r="G66" s="14"/>
      <c r="H66" s="14"/>
      <c r="I66" s="1"/>
      <c r="J66" s="1"/>
      <c r="K66" s="1"/>
    </row>
    <row r="67" spans="3:11" ht="33.75" customHeight="1" x14ac:dyDescent="0.25">
      <c r="C67" s="235" t="s">
        <v>8</v>
      </c>
      <c r="D67" s="235" t="s">
        <v>7</v>
      </c>
      <c r="E67" s="235" t="s">
        <v>6</v>
      </c>
      <c r="F67" s="235" t="s">
        <v>5</v>
      </c>
      <c r="G67" s="237" t="s">
        <v>4</v>
      </c>
      <c r="H67" s="237" t="s">
        <v>3</v>
      </c>
      <c r="I67" s="235" t="s">
        <v>2</v>
      </c>
      <c r="J67" s="235" t="s">
        <v>1</v>
      </c>
      <c r="K67" s="235" t="s">
        <v>0</v>
      </c>
    </row>
    <row r="68" spans="3:11" ht="33.75" customHeight="1" x14ac:dyDescent="0.25">
      <c r="C68" s="547" t="s">
        <v>128</v>
      </c>
      <c r="D68" s="483" t="s">
        <v>7988</v>
      </c>
      <c r="E68" s="483" t="s">
        <v>145</v>
      </c>
      <c r="F68" s="491" t="s">
        <v>146</v>
      </c>
      <c r="G68" s="549">
        <v>1750</v>
      </c>
      <c r="H68" s="549" t="s">
        <v>84</v>
      </c>
      <c r="I68" s="483" t="s">
        <v>122</v>
      </c>
      <c r="J68" s="483" t="s">
        <v>53</v>
      </c>
      <c r="K68" s="485" t="s">
        <v>120</v>
      </c>
    </row>
    <row r="69" spans="3:11" ht="33.75" customHeight="1" x14ac:dyDescent="0.25">
      <c r="C69" s="312" t="s">
        <v>128</v>
      </c>
      <c r="D69" s="1" t="s">
        <v>7988</v>
      </c>
      <c r="E69" s="1" t="s">
        <v>147</v>
      </c>
      <c r="F69" s="13" t="s">
        <v>148</v>
      </c>
      <c r="G69" s="14">
        <v>1026</v>
      </c>
      <c r="H69" s="14" t="s">
        <v>84</v>
      </c>
      <c r="I69" s="1" t="s">
        <v>122</v>
      </c>
      <c r="J69" s="1" t="s">
        <v>53</v>
      </c>
      <c r="K69" s="486" t="s">
        <v>120</v>
      </c>
    </row>
    <row r="70" spans="3:11" ht="33.75" customHeight="1" x14ac:dyDescent="0.25">
      <c r="C70" s="312" t="s">
        <v>128</v>
      </c>
      <c r="D70" s="1" t="s">
        <v>7988</v>
      </c>
      <c r="E70" s="1" t="s">
        <v>202</v>
      </c>
      <c r="F70" s="13" t="s">
        <v>203</v>
      </c>
      <c r="G70" s="14">
        <v>900</v>
      </c>
      <c r="H70" s="14" t="s">
        <v>84</v>
      </c>
      <c r="I70" s="1" t="s">
        <v>122</v>
      </c>
      <c r="J70" s="1" t="s">
        <v>53</v>
      </c>
      <c r="K70" s="486" t="s">
        <v>120</v>
      </c>
    </row>
    <row r="71" spans="3:11" ht="33.75" customHeight="1" x14ac:dyDescent="0.25">
      <c r="C71" s="312" t="s">
        <v>128</v>
      </c>
      <c r="D71" s="1" t="s">
        <v>7988</v>
      </c>
      <c r="E71" s="1" t="s">
        <v>204</v>
      </c>
      <c r="F71" s="13" t="s">
        <v>205</v>
      </c>
      <c r="G71" s="14">
        <v>691</v>
      </c>
      <c r="H71" s="14" t="s">
        <v>84</v>
      </c>
      <c r="I71" s="1" t="s">
        <v>122</v>
      </c>
      <c r="J71" s="1" t="s">
        <v>53</v>
      </c>
      <c r="K71" s="486" t="s">
        <v>120</v>
      </c>
    </row>
    <row r="72" spans="3:11" ht="33.75" customHeight="1" x14ac:dyDescent="0.25">
      <c r="C72" s="312" t="s">
        <v>128</v>
      </c>
      <c r="D72" s="1" t="s">
        <v>7988</v>
      </c>
      <c r="E72" s="1" t="s">
        <v>140</v>
      </c>
      <c r="F72" s="13" t="s">
        <v>141</v>
      </c>
      <c r="G72" s="14">
        <v>799</v>
      </c>
      <c r="H72" s="14" t="s">
        <v>84</v>
      </c>
      <c r="I72" s="1" t="s">
        <v>122</v>
      </c>
      <c r="J72" s="1" t="s">
        <v>53</v>
      </c>
      <c r="K72" s="486" t="s">
        <v>120</v>
      </c>
    </row>
    <row r="73" spans="3:11" ht="33.75" customHeight="1" x14ac:dyDescent="0.25">
      <c r="C73" s="312" t="s">
        <v>128</v>
      </c>
      <c r="D73" s="1" t="s">
        <v>7988</v>
      </c>
      <c r="E73" s="1" t="s">
        <v>208</v>
      </c>
      <c r="F73" s="13" t="s">
        <v>209</v>
      </c>
      <c r="G73" s="14">
        <v>569</v>
      </c>
      <c r="H73" s="14" t="s">
        <v>84</v>
      </c>
      <c r="I73" s="1" t="s">
        <v>122</v>
      </c>
      <c r="J73" s="1" t="s">
        <v>53</v>
      </c>
      <c r="K73" s="486" t="s">
        <v>120</v>
      </c>
    </row>
    <row r="74" spans="3:11" ht="31.5" customHeight="1" x14ac:dyDescent="0.25">
      <c r="C74" s="312" t="s">
        <v>128</v>
      </c>
      <c r="D74" s="1" t="s">
        <v>7988</v>
      </c>
      <c r="E74" s="1" t="s">
        <v>138</v>
      </c>
      <c r="F74" s="13" t="s">
        <v>139</v>
      </c>
      <c r="G74" s="14">
        <v>590</v>
      </c>
      <c r="H74" s="14" t="s">
        <v>84</v>
      </c>
      <c r="I74" s="1" t="s">
        <v>122</v>
      </c>
      <c r="J74" s="1" t="s">
        <v>53</v>
      </c>
      <c r="K74" s="486" t="s">
        <v>120</v>
      </c>
    </row>
    <row r="75" spans="3:11" ht="28.5" customHeight="1" x14ac:dyDescent="0.25">
      <c r="C75" s="312" t="s">
        <v>128</v>
      </c>
      <c r="D75" s="1" t="s">
        <v>7988</v>
      </c>
      <c r="E75" s="1" t="s">
        <v>195</v>
      </c>
      <c r="F75" s="13" t="s">
        <v>196</v>
      </c>
      <c r="G75" s="14">
        <v>267</v>
      </c>
      <c r="H75" s="14" t="s">
        <v>84</v>
      </c>
      <c r="I75" s="1" t="s">
        <v>122</v>
      </c>
      <c r="J75" s="1" t="s">
        <v>53</v>
      </c>
      <c r="K75" s="486" t="s">
        <v>120</v>
      </c>
    </row>
    <row r="76" spans="3:11" ht="21" customHeight="1" x14ac:dyDescent="0.25">
      <c r="C76" s="312" t="s">
        <v>128</v>
      </c>
      <c r="D76" s="1" t="s">
        <v>7988</v>
      </c>
      <c r="E76" s="1" t="s">
        <v>206</v>
      </c>
      <c r="F76" s="13" t="s">
        <v>207</v>
      </c>
      <c r="G76" s="14">
        <v>530</v>
      </c>
      <c r="H76" s="14" t="s">
        <v>84</v>
      </c>
      <c r="I76" s="1" t="s">
        <v>122</v>
      </c>
      <c r="J76" s="1" t="s">
        <v>53</v>
      </c>
      <c r="K76" s="486" t="s">
        <v>120</v>
      </c>
    </row>
    <row r="77" spans="3:11" ht="31.5" customHeight="1" x14ac:dyDescent="0.25">
      <c r="C77" s="312" t="s">
        <v>128</v>
      </c>
      <c r="D77" s="1" t="s">
        <v>7988</v>
      </c>
      <c r="E77" s="1" t="s">
        <v>198</v>
      </c>
      <c r="F77" s="13" t="s">
        <v>199</v>
      </c>
      <c r="G77" s="14">
        <v>385</v>
      </c>
      <c r="H77" s="14" t="s">
        <v>84</v>
      </c>
      <c r="I77" s="1" t="s">
        <v>122</v>
      </c>
      <c r="J77" s="1" t="s">
        <v>53</v>
      </c>
      <c r="K77" s="486" t="s">
        <v>120</v>
      </c>
    </row>
    <row r="78" spans="3:11" s="12" customFormat="1" ht="33.75" customHeight="1" x14ac:dyDescent="0.25">
      <c r="C78" s="312" t="s">
        <v>128</v>
      </c>
      <c r="D78" s="1" t="s">
        <v>7988</v>
      </c>
      <c r="E78" s="1" t="s">
        <v>213</v>
      </c>
      <c r="F78" s="13" t="s">
        <v>214</v>
      </c>
      <c r="G78" s="14">
        <v>374</v>
      </c>
      <c r="H78" s="14" t="s">
        <v>84</v>
      </c>
      <c r="I78" s="1" t="s">
        <v>144</v>
      </c>
      <c r="J78" s="1" t="s">
        <v>53</v>
      </c>
      <c r="K78" s="486" t="s">
        <v>120</v>
      </c>
    </row>
    <row r="79" spans="3:11" s="12" customFormat="1" ht="33.75" customHeight="1" x14ac:dyDescent="0.25">
      <c r="C79" s="312" t="s">
        <v>128</v>
      </c>
      <c r="D79" s="1" t="s">
        <v>7988</v>
      </c>
      <c r="E79" s="1" t="s">
        <v>200</v>
      </c>
      <c r="F79" s="13" t="s">
        <v>201</v>
      </c>
      <c r="G79" s="14">
        <v>386</v>
      </c>
      <c r="H79" s="14" t="s">
        <v>84</v>
      </c>
      <c r="I79" s="1" t="s">
        <v>122</v>
      </c>
      <c r="J79" s="1" t="s">
        <v>53</v>
      </c>
      <c r="K79" s="486" t="s">
        <v>120</v>
      </c>
    </row>
    <row r="80" spans="3:11" s="12" customFormat="1" ht="33.75" customHeight="1" x14ac:dyDescent="0.25">
      <c r="C80" s="554" t="s">
        <v>128</v>
      </c>
      <c r="D80" s="555" t="s">
        <v>7988</v>
      </c>
      <c r="E80" s="555" t="s">
        <v>211</v>
      </c>
      <c r="F80" s="555" t="s">
        <v>212</v>
      </c>
      <c r="G80" s="555">
        <v>426</v>
      </c>
      <c r="H80" s="555" t="s">
        <v>84</v>
      </c>
      <c r="I80" s="556" t="s">
        <v>84</v>
      </c>
      <c r="J80" s="555" t="s">
        <v>53</v>
      </c>
      <c r="K80" s="557" t="s">
        <v>120</v>
      </c>
    </row>
    <row r="81" spans="3:11" s="12" customFormat="1" ht="33.75" customHeight="1" x14ac:dyDescent="0.25">
      <c r="C81" s="312" t="s">
        <v>128</v>
      </c>
      <c r="D81" s="1" t="s">
        <v>7988</v>
      </c>
      <c r="E81" s="1" t="s">
        <v>126</v>
      </c>
      <c r="F81" s="13" t="s">
        <v>127</v>
      </c>
      <c r="G81" s="14">
        <v>310</v>
      </c>
      <c r="H81" s="14" t="s">
        <v>84</v>
      </c>
      <c r="I81" s="1" t="s">
        <v>122</v>
      </c>
      <c r="J81" s="1" t="s">
        <v>53</v>
      </c>
      <c r="K81" s="486" t="s">
        <v>120</v>
      </c>
    </row>
    <row r="82" spans="3:11" ht="33.75" customHeight="1" x14ac:dyDescent="0.25">
      <c r="C82" s="312" t="s">
        <v>128</v>
      </c>
      <c r="D82" s="1" t="s">
        <v>7988</v>
      </c>
      <c r="E82" s="1" t="s">
        <v>215</v>
      </c>
      <c r="F82" s="13" t="s">
        <v>8421</v>
      </c>
      <c r="G82" s="14">
        <v>245</v>
      </c>
      <c r="H82" s="14" t="s">
        <v>84</v>
      </c>
      <c r="I82" s="1" t="s">
        <v>144</v>
      </c>
      <c r="J82" s="1" t="s">
        <v>53</v>
      </c>
      <c r="K82" s="486" t="s">
        <v>120</v>
      </c>
    </row>
    <row r="83" spans="3:11" ht="33.75" customHeight="1" x14ac:dyDescent="0.25">
      <c r="C83" s="312" t="s">
        <v>128</v>
      </c>
      <c r="D83" s="1" t="s">
        <v>7988</v>
      </c>
      <c r="E83" s="1" t="s">
        <v>193</v>
      </c>
      <c r="F83" s="13" t="s">
        <v>194</v>
      </c>
      <c r="G83" s="14">
        <v>165</v>
      </c>
      <c r="H83" s="14" t="s">
        <v>84</v>
      </c>
      <c r="I83" s="1" t="s">
        <v>122</v>
      </c>
      <c r="J83" s="1" t="s">
        <v>53</v>
      </c>
      <c r="K83" s="486" t="s">
        <v>120</v>
      </c>
    </row>
    <row r="84" spans="3:11" ht="33.75" customHeight="1" thickBot="1" x14ac:dyDescent="0.3">
      <c r="C84" s="312" t="s">
        <v>128</v>
      </c>
      <c r="D84" s="1" t="s">
        <v>7988</v>
      </c>
      <c r="E84" s="1" t="s">
        <v>142</v>
      </c>
      <c r="F84" s="13" t="s">
        <v>143</v>
      </c>
      <c r="G84" s="14">
        <v>96</v>
      </c>
      <c r="H84" s="14" t="s">
        <v>84</v>
      </c>
      <c r="I84" s="1" t="s">
        <v>144</v>
      </c>
      <c r="J84" s="1" t="s">
        <v>53</v>
      </c>
      <c r="K84" s="486" t="s">
        <v>120</v>
      </c>
    </row>
    <row r="85" spans="3:11" ht="33.75" customHeight="1" x14ac:dyDescent="0.25">
      <c r="C85" s="338" t="s">
        <v>128</v>
      </c>
      <c r="D85" s="551" t="s">
        <v>7825</v>
      </c>
      <c r="E85" s="552">
        <f>COUNTA(E68:E84)</f>
        <v>17</v>
      </c>
      <c r="F85" s="339" t="s">
        <v>7826</v>
      </c>
      <c r="G85" s="553">
        <f>SUM(G68:G84)</f>
        <v>9509</v>
      </c>
      <c r="H85" s="320"/>
      <c r="I85" s="321"/>
      <c r="J85" s="321"/>
      <c r="K85" s="490"/>
    </row>
    <row r="86" spans="3:11" ht="33.75" customHeight="1" x14ac:dyDescent="0.25">
      <c r="D86" s="1"/>
      <c r="E86" s="1"/>
      <c r="F86" s="13"/>
      <c r="G86" s="14"/>
      <c r="H86" s="14"/>
      <c r="I86" s="1"/>
      <c r="J86" s="1"/>
      <c r="K86" s="1"/>
    </row>
    <row r="87" spans="3:11" ht="33.75" customHeight="1" x14ac:dyDescent="0.25">
      <c r="C87" s="235" t="s">
        <v>8</v>
      </c>
      <c r="D87" s="235" t="s">
        <v>7</v>
      </c>
      <c r="E87" s="235" t="s">
        <v>6</v>
      </c>
      <c r="F87" s="235" t="s">
        <v>5</v>
      </c>
      <c r="G87" s="237" t="s">
        <v>4</v>
      </c>
      <c r="H87" s="237" t="s">
        <v>3</v>
      </c>
      <c r="I87" s="235" t="s">
        <v>2</v>
      </c>
      <c r="J87" s="235" t="s">
        <v>1</v>
      </c>
      <c r="K87" s="235" t="s">
        <v>0</v>
      </c>
    </row>
    <row r="88" spans="3:11" ht="33.75" customHeight="1" x14ac:dyDescent="0.25">
      <c r="C88" s="547" t="s">
        <v>134</v>
      </c>
      <c r="D88" s="483" t="s">
        <v>7988</v>
      </c>
      <c r="E88" s="483" t="s">
        <v>152</v>
      </c>
      <c r="F88" s="491" t="s">
        <v>8422</v>
      </c>
      <c r="G88" s="549">
        <v>261</v>
      </c>
      <c r="H88" s="549" t="s">
        <v>84</v>
      </c>
      <c r="I88" s="483" t="s">
        <v>122</v>
      </c>
      <c r="J88" s="483" t="s">
        <v>53</v>
      </c>
      <c r="K88" s="485" t="s">
        <v>120</v>
      </c>
    </row>
    <row r="89" spans="3:11" ht="33.75" customHeight="1" x14ac:dyDescent="0.25">
      <c r="C89" s="312" t="s">
        <v>134</v>
      </c>
      <c r="D89" s="1" t="s">
        <v>7988</v>
      </c>
      <c r="E89" s="1" t="s">
        <v>151</v>
      </c>
      <c r="F89" s="13" t="s">
        <v>5396</v>
      </c>
      <c r="G89" s="14">
        <v>280</v>
      </c>
      <c r="H89" s="14" t="s">
        <v>84</v>
      </c>
      <c r="I89" s="1" t="s">
        <v>122</v>
      </c>
      <c r="J89" s="1" t="s">
        <v>53</v>
      </c>
      <c r="K89" s="486" t="s">
        <v>120</v>
      </c>
    </row>
    <row r="90" spans="3:11" ht="31.5" customHeight="1" x14ac:dyDescent="0.25">
      <c r="C90" s="312" t="s">
        <v>134</v>
      </c>
      <c r="D90" s="1" t="s">
        <v>7988</v>
      </c>
      <c r="E90" s="1" t="s">
        <v>157</v>
      </c>
      <c r="F90" s="13" t="s">
        <v>158</v>
      </c>
      <c r="G90" s="14">
        <v>221</v>
      </c>
      <c r="H90" s="14" t="s">
        <v>84</v>
      </c>
      <c r="I90" s="1" t="s">
        <v>144</v>
      </c>
      <c r="J90" s="1" t="s">
        <v>53</v>
      </c>
      <c r="K90" s="486" t="s">
        <v>120</v>
      </c>
    </row>
    <row r="91" spans="3:11" ht="20.25" customHeight="1" x14ac:dyDescent="0.25">
      <c r="C91" s="312" t="s">
        <v>134</v>
      </c>
      <c r="D91" s="1" t="s">
        <v>7988</v>
      </c>
      <c r="E91" s="23" t="s">
        <v>133</v>
      </c>
      <c r="F91" s="24" t="s">
        <v>8423</v>
      </c>
      <c r="G91" s="23">
        <v>650</v>
      </c>
      <c r="H91" s="14" t="s">
        <v>84</v>
      </c>
      <c r="I91" s="23" t="s">
        <v>122</v>
      </c>
      <c r="J91" s="1" t="s">
        <v>53</v>
      </c>
      <c r="K91" s="486" t="s">
        <v>120</v>
      </c>
    </row>
    <row r="92" spans="3:11" ht="21" customHeight="1" x14ac:dyDescent="0.25">
      <c r="C92" s="312" t="s">
        <v>134</v>
      </c>
      <c r="D92" s="1" t="s">
        <v>7988</v>
      </c>
      <c r="E92" s="1" t="s">
        <v>153</v>
      </c>
      <c r="F92" s="13" t="s">
        <v>8424</v>
      </c>
      <c r="G92" s="14">
        <v>713</v>
      </c>
      <c r="H92" s="14" t="s">
        <v>84</v>
      </c>
      <c r="I92" s="1" t="s">
        <v>154</v>
      </c>
      <c r="J92" s="1" t="s">
        <v>53</v>
      </c>
      <c r="K92" s="486" t="s">
        <v>120</v>
      </c>
    </row>
    <row r="93" spans="3:11" ht="31.5" customHeight="1" x14ac:dyDescent="0.25">
      <c r="C93" s="312" t="s">
        <v>134</v>
      </c>
      <c r="D93" s="1" t="s">
        <v>7988</v>
      </c>
      <c r="E93" s="1" t="s">
        <v>161</v>
      </c>
      <c r="F93" s="13" t="s">
        <v>8425</v>
      </c>
      <c r="G93" s="14">
        <v>690</v>
      </c>
      <c r="H93" s="14" t="s">
        <v>84</v>
      </c>
      <c r="I93" s="1" t="s">
        <v>162</v>
      </c>
      <c r="J93" s="1" t="s">
        <v>53</v>
      </c>
      <c r="K93" s="486" t="s">
        <v>120</v>
      </c>
    </row>
    <row r="94" spans="3:11" ht="33.75" customHeight="1" x14ac:dyDescent="0.25">
      <c r="C94" s="312" t="s">
        <v>134</v>
      </c>
      <c r="D94" s="1" t="s">
        <v>7988</v>
      </c>
      <c r="E94" s="1" t="s">
        <v>149</v>
      </c>
      <c r="F94" s="13" t="s">
        <v>8426</v>
      </c>
      <c r="G94" s="14">
        <v>498</v>
      </c>
      <c r="H94" s="14" t="s">
        <v>84</v>
      </c>
      <c r="I94" s="1" t="s">
        <v>122</v>
      </c>
      <c r="J94" s="1" t="s">
        <v>53</v>
      </c>
      <c r="K94" s="486" t="s">
        <v>120</v>
      </c>
    </row>
    <row r="95" spans="3:11" s="12" customFormat="1" ht="33.75" customHeight="1" x14ac:dyDescent="0.25">
      <c r="C95" s="312" t="s">
        <v>134</v>
      </c>
      <c r="D95" s="1" t="s">
        <v>7988</v>
      </c>
      <c r="E95" s="1" t="s">
        <v>159</v>
      </c>
      <c r="F95" s="13" t="s">
        <v>160</v>
      </c>
      <c r="G95" s="14">
        <v>443</v>
      </c>
      <c r="H95" s="14" t="s">
        <v>84</v>
      </c>
      <c r="I95" s="1" t="s">
        <v>144</v>
      </c>
      <c r="J95" s="1" t="s">
        <v>53</v>
      </c>
      <c r="K95" s="486" t="s">
        <v>120</v>
      </c>
    </row>
    <row r="96" spans="3:11" s="12" customFormat="1" ht="33.75" customHeight="1" x14ac:dyDescent="0.25">
      <c r="C96" s="312" t="s">
        <v>134</v>
      </c>
      <c r="D96" s="1" t="s">
        <v>7988</v>
      </c>
      <c r="E96" s="1" t="s">
        <v>163</v>
      </c>
      <c r="F96" s="13" t="s">
        <v>3274</v>
      </c>
      <c r="G96" s="14">
        <v>312</v>
      </c>
      <c r="H96" s="14" t="s">
        <v>84</v>
      </c>
      <c r="I96" s="1" t="s">
        <v>162</v>
      </c>
      <c r="J96" s="1" t="s">
        <v>53</v>
      </c>
      <c r="K96" s="486" t="s">
        <v>120</v>
      </c>
    </row>
    <row r="97" spans="3:11" ht="33.75" customHeight="1" x14ac:dyDescent="0.25">
      <c r="C97" s="312" t="s">
        <v>134</v>
      </c>
      <c r="D97" s="1" t="s">
        <v>7988</v>
      </c>
      <c r="E97" s="1" t="s">
        <v>166</v>
      </c>
      <c r="F97" s="13" t="s">
        <v>167</v>
      </c>
      <c r="G97" s="14">
        <v>275</v>
      </c>
      <c r="H97" s="14" t="s">
        <v>84</v>
      </c>
      <c r="I97" s="1" t="s">
        <v>162</v>
      </c>
      <c r="J97" s="1" t="s">
        <v>53</v>
      </c>
      <c r="K97" s="486" t="s">
        <v>120</v>
      </c>
    </row>
    <row r="98" spans="3:11" ht="33.75" customHeight="1" x14ac:dyDescent="0.25">
      <c r="C98" s="312" t="s">
        <v>134</v>
      </c>
      <c r="D98" s="1" t="s">
        <v>7988</v>
      </c>
      <c r="E98" s="1" t="s">
        <v>155</v>
      </c>
      <c r="F98" s="13" t="s">
        <v>156</v>
      </c>
      <c r="G98" s="14">
        <v>272</v>
      </c>
      <c r="H98" s="14" t="s">
        <v>84</v>
      </c>
      <c r="I98" s="1" t="s">
        <v>154</v>
      </c>
      <c r="J98" s="1" t="s">
        <v>53</v>
      </c>
      <c r="K98" s="486" t="s">
        <v>120</v>
      </c>
    </row>
    <row r="99" spans="3:11" ht="33.75" customHeight="1" x14ac:dyDescent="0.25">
      <c r="C99" s="312" t="s">
        <v>134</v>
      </c>
      <c r="D99" s="1" t="s">
        <v>7988</v>
      </c>
      <c r="E99" s="1" t="s">
        <v>164</v>
      </c>
      <c r="F99" s="13" t="s">
        <v>165</v>
      </c>
      <c r="G99" s="14">
        <v>238</v>
      </c>
      <c r="H99" s="14" t="s">
        <v>84</v>
      </c>
      <c r="I99" s="1" t="s">
        <v>162</v>
      </c>
      <c r="J99" s="1" t="s">
        <v>53</v>
      </c>
      <c r="K99" s="486" t="s">
        <v>120</v>
      </c>
    </row>
    <row r="100" spans="3:11" ht="33.75" customHeight="1" thickBot="1" x14ac:dyDescent="0.3">
      <c r="C100" s="312" t="s">
        <v>134</v>
      </c>
      <c r="D100" s="1" t="s">
        <v>7988</v>
      </c>
      <c r="E100" s="1" t="s">
        <v>150</v>
      </c>
      <c r="F100" s="13" t="s">
        <v>8427</v>
      </c>
      <c r="G100" s="14">
        <v>120</v>
      </c>
      <c r="H100" s="14" t="s">
        <v>84</v>
      </c>
      <c r="I100" s="1" t="s">
        <v>122</v>
      </c>
      <c r="J100" s="1" t="s">
        <v>53</v>
      </c>
      <c r="K100" s="486" t="s">
        <v>120</v>
      </c>
    </row>
    <row r="101" spans="3:11" ht="33.75" customHeight="1" x14ac:dyDescent="0.25">
      <c r="C101" s="338" t="s">
        <v>134</v>
      </c>
      <c r="D101" s="551" t="s">
        <v>7825</v>
      </c>
      <c r="E101" s="552">
        <f>COUNTA(E88:E100)</f>
        <v>13</v>
      </c>
      <c r="F101" s="339" t="s">
        <v>7826</v>
      </c>
      <c r="G101" s="553">
        <f>SUM(G88:G100)</f>
        <v>4973</v>
      </c>
      <c r="H101" s="320"/>
      <c r="I101" s="321"/>
      <c r="J101" s="321"/>
      <c r="K101" s="490"/>
    </row>
    <row r="102" spans="3:11" ht="31.5" customHeight="1" x14ac:dyDescent="0.25">
      <c r="D102" s="1"/>
      <c r="E102" s="1"/>
      <c r="F102" s="13"/>
      <c r="G102" s="14"/>
      <c r="H102" s="14"/>
      <c r="I102" s="1"/>
      <c r="J102" s="1"/>
      <c r="K102" s="1"/>
    </row>
    <row r="103" spans="3:11" ht="26.25" customHeight="1" x14ac:dyDescent="0.25">
      <c r="C103" s="235" t="s">
        <v>8</v>
      </c>
      <c r="D103" s="235" t="s">
        <v>7</v>
      </c>
      <c r="E103" s="235" t="s">
        <v>6</v>
      </c>
      <c r="F103" s="235" t="s">
        <v>5</v>
      </c>
      <c r="G103" s="237" t="s">
        <v>4</v>
      </c>
      <c r="H103" s="237" t="s">
        <v>3</v>
      </c>
      <c r="I103" s="235" t="s">
        <v>2</v>
      </c>
      <c r="J103" s="235" t="s">
        <v>1</v>
      </c>
      <c r="K103" s="235" t="s">
        <v>0</v>
      </c>
    </row>
    <row r="104" spans="3:11" ht="31.5" customHeight="1" x14ac:dyDescent="0.25">
      <c r="C104" s="547" t="s">
        <v>125</v>
      </c>
      <c r="D104" s="483" t="s">
        <v>7988</v>
      </c>
      <c r="E104" s="483" t="s">
        <v>123</v>
      </c>
      <c r="F104" s="491" t="s">
        <v>124</v>
      </c>
      <c r="G104" s="549">
        <v>1457</v>
      </c>
      <c r="H104" s="549" t="s">
        <v>84</v>
      </c>
      <c r="I104" s="483" t="s">
        <v>122</v>
      </c>
      <c r="J104" s="483" t="s">
        <v>53</v>
      </c>
      <c r="K104" s="485" t="s">
        <v>120</v>
      </c>
    </row>
    <row r="105" spans="3:11" ht="33.75" customHeight="1" x14ac:dyDescent="0.25">
      <c r="C105" s="312" t="s">
        <v>125</v>
      </c>
      <c r="D105" s="1" t="s">
        <v>7988</v>
      </c>
      <c r="E105" s="1" t="s">
        <v>221</v>
      </c>
      <c r="F105" s="13" t="s">
        <v>8428</v>
      </c>
      <c r="G105" s="14">
        <v>586</v>
      </c>
      <c r="H105" s="14" t="s">
        <v>84</v>
      </c>
      <c r="I105" s="1" t="s">
        <v>122</v>
      </c>
      <c r="J105" s="1" t="s">
        <v>53</v>
      </c>
      <c r="K105" s="486" t="s">
        <v>120</v>
      </c>
    </row>
    <row r="106" spans="3:11" ht="33.75" customHeight="1" x14ac:dyDescent="0.25">
      <c r="C106" s="312" t="s">
        <v>125</v>
      </c>
      <c r="D106" s="1" t="s">
        <v>7988</v>
      </c>
      <c r="E106" s="1" t="s">
        <v>220</v>
      </c>
      <c r="F106" s="13" t="s">
        <v>8429</v>
      </c>
      <c r="G106" s="14">
        <v>448</v>
      </c>
      <c r="H106" s="14" t="s">
        <v>84</v>
      </c>
      <c r="I106" s="1" t="s">
        <v>122</v>
      </c>
      <c r="J106" s="1" t="s">
        <v>53</v>
      </c>
      <c r="K106" s="486" t="s">
        <v>120</v>
      </c>
    </row>
    <row r="107" spans="3:11" ht="33.75" customHeight="1" x14ac:dyDescent="0.25">
      <c r="C107" s="312" t="s">
        <v>125</v>
      </c>
      <c r="D107" s="1" t="s">
        <v>7988</v>
      </c>
      <c r="E107" s="1" t="s">
        <v>219</v>
      </c>
      <c r="F107" s="13" t="s">
        <v>8429</v>
      </c>
      <c r="G107" s="14">
        <v>888</v>
      </c>
      <c r="H107" s="14" t="s">
        <v>84</v>
      </c>
      <c r="I107" s="1" t="s">
        <v>122</v>
      </c>
      <c r="J107" s="1" t="s">
        <v>53</v>
      </c>
      <c r="K107" s="486" t="s">
        <v>120</v>
      </c>
    </row>
    <row r="108" spans="3:11" ht="33.75" customHeight="1" x14ac:dyDescent="0.25">
      <c r="C108" s="312" t="s">
        <v>125</v>
      </c>
      <c r="D108" s="1" t="s">
        <v>7988</v>
      </c>
      <c r="E108" s="1" t="s">
        <v>216</v>
      </c>
      <c r="F108" s="13" t="s">
        <v>217</v>
      </c>
      <c r="G108" s="14">
        <v>623</v>
      </c>
      <c r="H108" s="14" t="s">
        <v>84</v>
      </c>
      <c r="I108" s="1" t="s">
        <v>122</v>
      </c>
      <c r="J108" s="1" t="s">
        <v>53</v>
      </c>
      <c r="K108" s="486" t="s">
        <v>120</v>
      </c>
    </row>
    <row r="109" spans="3:11" ht="33.75" customHeight="1" x14ac:dyDescent="0.25">
      <c r="C109" s="312" t="s">
        <v>125</v>
      </c>
      <c r="D109" s="1" t="s">
        <v>7988</v>
      </c>
      <c r="E109" s="1" t="s">
        <v>136</v>
      </c>
      <c r="F109" s="13" t="s">
        <v>137</v>
      </c>
      <c r="G109" s="14">
        <v>516</v>
      </c>
      <c r="H109" s="14" t="s">
        <v>84</v>
      </c>
      <c r="I109" s="1" t="s">
        <v>122</v>
      </c>
      <c r="J109" s="1" t="s">
        <v>53</v>
      </c>
      <c r="K109" s="486" t="s">
        <v>120</v>
      </c>
    </row>
    <row r="110" spans="3:11" ht="33.75" customHeight="1" x14ac:dyDescent="0.25">
      <c r="C110" s="312" t="s">
        <v>125</v>
      </c>
      <c r="D110" s="1" t="s">
        <v>7988</v>
      </c>
      <c r="E110" s="1" t="s">
        <v>218</v>
      </c>
      <c r="F110" s="13" t="s">
        <v>8430</v>
      </c>
      <c r="G110" s="14">
        <v>747</v>
      </c>
      <c r="H110" s="14" t="s">
        <v>84</v>
      </c>
      <c r="I110" s="1" t="s">
        <v>122</v>
      </c>
      <c r="J110" s="1" t="s">
        <v>53</v>
      </c>
      <c r="K110" s="486" t="s">
        <v>120</v>
      </c>
    </row>
    <row r="111" spans="3:11" ht="33.75" customHeight="1" thickBot="1" x14ac:dyDescent="0.3">
      <c r="C111" s="312" t="s">
        <v>125</v>
      </c>
      <c r="D111" s="1" t="s">
        <v>7988</v>
      </c>
      <c r="E111" s="1" t="s">
        <v>135</v>
      </c>
      <c r="F111" s="13" t="s">
        <v>8431</v>
      </c>
      <c r="G111" s="14">
        <v>499</v>
      </c>
      <c r="H111" s="14" t="s">
        <v>84</v>
      </c>
      <c r="I111" s="1" t="s">
        <v>122</v>
      </c>
      <c r="J111" s="1" t="s">
        <v>53</v>
      </c>
      <c r="K111" s="486" t="s">
        <v>120</v>
      </c>
    </row>
    <row r="112" spans="3:11" ht="33.75" customHeight="1" x14ac:dyDescent="0.25">
      <c r="C112" s="338" t="s">
        <v>125</v>
      </c>
      <c r="D112" s="551" t="s">
        <v>7825</v>
      </c>
      <c r="E112" s="558">
        <f>COUNTA(E104:E111)</f>
        <v>8</v>
      </c>
      <c r="F112" s="339" t="s">
        <v>7826</v>
      </c>
      <c r="G112" s="553">
        <f>SUM(G104:G111)</f>
        <v>5764</v>
      </c>
      <c r="H112" s="320"/>
      <c r="I112" s="321"/>
      <c r="J112" s="321"/>
      <c r="K112" s="490"/>
    </row>
    <row r="113" spans="3:11" ht="33.75" customHeight="1" x14ac:dyDescent="0.25">
      <c r="D113" s="1"/>
      <c r="E113" s="1"/>
      <c r="F113" s="13"/>
      <c r="G113" s="14"/>
      <c r="H113" s="14"/>
      <c r="I113" s="1"/>
      <c r="J113" s="1"/>
      <c r="K113" s="1"/>
    </row>
    <row r="114" spans="3:11" ht="33.75" customHeight="1" x14ac:dyDescent="0.25">
      <c r="C114" s="235" t="s">
        <v>8</v>
      </c>
      <c r="D114" s="235" t="s">
        <v>7</v>
      </c>
      <c r="E114" s="235" t="s">
        <v>6</v>
      </c>
      <c r="F114" s="235" t="s">
        <v>5</v>
      </c>
      <c r="G114" s="237" t="s">
        <v>4</v>
      </c>
      <c r="H114" s="237" t="s">
        <v>3</v>
      </c>
      <c r="I114" s="235" t="s">
        <v>2</v>
      </c>
      <c r="J114" s="235" t="s">
        <v>1</v>
      </c>
      <c r="K114" s="235" t="s">
        <v>0</v>
      </c>
    </row>
    <row r="115" spans="3:11" ht="33.75" customHeight="1" x14ac:dyDescent="0.25">
      <c r="C115" s="547" t="s">
        <v>227</v>
      </c>
      <c r="D115" s="483" t="s">
        <v>7988</v>
      </c>
      <c r="E115" s="483" t="s">
        <v>235</v>
      </c>
      <c r="F115" s="491" t="s">
        <v>236</v>
      </c>
      <c r="G115" s="549">
        <v>908</v>
      </c>
      <c r="H115" s="549" t="s">
        <v>84</v>
      </c>
      <c r="I115" s="483" t="s">
        <v>228</v>
      </c>
      <c r="J115" s="483" t="s">
        <v>53</v>
      </c>
      <c r="K115" s="485" t="s">
        <v>226</v>
      </c>
    </row>
    <row r="116" spans="3:11" ht="33.75" customHeight="1" x14ac:dyDescent="0.25">
      <c r="C116" s="312" t="s">
        <v>227</v>
      </c>
      <c r="D116" s="1" t="s">
        <v>7988</v>
      </c>
      <c r="E116" s="1" t="s">
        <v>248</v>
      </c>
      <c r="F116" s="13" t="s">
        <v>247</v>
      </c>
      <c r="G116" s="14">
        <v>570</v>
      </c>
      <c r="H116" s="14" t="s">
        <v>84</v>
      </c>
      <c r="I116" s="1" t="s">
        <v>247</v>
      </c>
      <c r="J116" s="1" t="s">
        <v>53</v>
      </c>
      <c r="K116" s="486" t="s">
        <v>226</v>
      </c>
    </row>
    <row r="117" spans="3:11" ht="33.75" customHeight="1" x14ac:dyDescent="0.25">
      <c r="C117" s="312" t="s">
        <v>227</v>
      </c>
      <c r="D117" s="1" t="s">
        <v>7988</v>
      </c>
      <c r="E117" s="1" t="s">
        <v>234</v>
      </c>
      <c r="F117" s="13" t="s">
        <v>229</v>
      </c>
      <c r="G117" s="14">
        <v>609</v>
      </c>
      <c r="H117" s="14" t="s">
        <v>84</v>
      </c>
      <c r="I117" s="1" t="s">
        <v>228</v>
      </c>
      <c r="J117" s="1" t="s">
        <v>53</v>
      </c>
      <c r="K117" s="486" t="s">
        <v>226</v>
      </c>
    </row>
    <row r="118" spans="3:11" ht="33.75" customHeight="1" x14ac:dyDescent="0.25">
      <c r="C118" s="312" t="s">
        <v>227</v>
      </c>
      <c r="D118" s="1" t="s">
        <v>7988</v>
      </c>
      <c r="E118" s="1" t="s">
        <v>237</v>
      </c>
      <c r="F118" s="13" t="s">
        <v>238</v>
      </c>
      <c r="G118" s="14">
        <v>820</v>
      </c>
      <c r="H118" s="14" t="s">
        <v>84</v>
      </c>
      <c r="I118" s="1" t="s">
        <v>228</v>
      </c>
      <c r="J118" s="1" t="s">
        <v>53</v>
      </c>
      <c r="K118" s="486" t="s">
        <v>226</v>
      </c>
    </row>
    <row r="119" spans="3:11" ht="33.75" customHeight="1" x14ac:dyDescent="0.25">
      <c r="C119" s="312" t="s">
        <v>227</v>
      </c>
      <c r="D119" s="1" t="s">
        <v>7988</v>
      </c>
      <c r="E119" s="1" t="s">
        <v>242</v>
      </c>
      <c r="F119" s="13" t="s">
        <v>8435</v>
      </c>
      <c r="G119" s="14">
        <v>890</v>
      </c>
      <c r="H119" s="14" t="s">
        <v>84</v>
      </c>
      <c r="I119" s="1" t="s">
        <v>228</v>
      </c>
      <c r="J119" s="1" t="s">
        <v>53</v>
      </c>
      <c r="K119" s="486" t="s">
        <v>226</v>
      </c>
    </row>
    <row r="120" spans="3:11" ht="31.5" customHeight="1" x14ac:dyDescent="0.25">
      <c r="C120" s="312" t="s">
        <v>227</v>
      </c>
      <c r="D120" s="1" t="s">
        <v>7988</v>
      </c>
      <c r="E120" s="1" t="s">
        <v>231</v>
      </c>
      <c r="F120" s="13" t="s">
        <v>232</v>
      </c>
      <c r="G120" s="14">
        <v>509</v>
      </c>
      <c r="H120" s="14" t="s">
        <v>84</v>
      </c>
      <c r="I120" s="1" t="s">
        <v>228</v>
      </c>
      <c r="J120" s="1" t="s">
        <v>53</v>
      </c>
      <c r="K120" s="486" t="s">
        <v>226</v>
      </c>
    </row>
    <row r="121" spans="3:11" ht="20.25" customHeight="1" x14ac:dyDescent="0.25">
      <c r="C121" s="312" t="s">
        <v>227</v>
      </c>
      <c r="D121" s="1" t="s">
        <v>7988</v>
      </c>
      <c r="E121" s="1" t="s">
        <v>249</v>
      </c>
      <c r="F121" s="13" t="s">
        <v>8436</v>
      </c>
      <c r="G121" s="14">
        <v>360</v>
      </c>
      <c r="H121" s="14" t="s">
        <v>84</v>
      </c>
      <c r="I121" s="1" t="s">
        <v>247</v>
      </c>
      <c r="J121" s="1" t="s">
        <v>53</v>
      </c>
      <c r="K121" s="486" t="s">
        <v>226</v>
      </c>
    </row>
    <row r="122" spans="3:11" ht="21" customHeight="1" x14ac:dyDescent="0.25">
      <c r="C122" s="312" t="s">
        <v>227</v>
      </c>
      <c r="D122" s="1" t="s">
        <v>7988</v>
      </c>
      <c r="E122" s="1" t="s">
        <v>230</v>
      </c>
      <c r="F122" s="13" t="s">
        <v>8437</v>
      </c>
      <c r="G122" s="14">
        <v>466</v>
      </c>
      <c r="H122" s="14" t="s">
        <v>84</v>
      </c>
      <c r="I122" s="1" t="s">
        <v>223</v>
      </c>
      <c r="J122" s="1" t="s">
        <v>53</v>
      </c>
      <c r="K122" s="486" t="s">
        <v>226</v>
      </c>
    </row>
    <row r="123" spans="3:11" ht="31.5" customHeight="1" x14ac:dyDescent="0.25">
      <c r="C123" s="312" t="s">
        <v>227</v>
      </c>
      <c r="D123" s="1" t="s">
        <v>7988</v>
      </c>
      <c r="E123" s="1" t="s">
        <v>251</v>
      </c>
      <c r="F123" s="13" t="s">
        <v>223</v>
      </c>
      <c r="G123" s="14">
        <v>475</v>
      </c>
      <c r="H123" s="14" t="s">
        <v>84</v>
      </c>
      <c r="I123" s="1" t="s">
        <v>223</v>
      </c>
      <c r="J123" s="1" t="s">
        <v>53</v>
      </c>
      <c r="K123" s="486" t="s">
        <v>226</v>
      </c>
    </row>
    <row r="124" spans="3:11" ht="33.75" customHeight="1" x14ac:dyDescent="0.25">
      <c r="C124" s="312" t="s">
        <v>227</v>
      </c>
      <c r="D124" s="1" t="s">
        <v>7988</v>
      </c>
      <c r="E124" s="1" t="s">
        <v>239</v>
      </c>
      <c r="F124" s="13" t="s">
        <v>240</v>
      </c>
      <c r="G124" s="14">
        <v>327</v>
      </c>
      <c r="H124" s="14" t="s">
        <v>84</v>
      </c>
      <c r="I124" s="1" t="s">
        <v>228</v>
      </c>
      <c r="J124" s="1" t="s">
        <v>53</v>
      </c>
      <c r="K124" s="486" t="s">
        <v>226</v>
      </c>
    </row>
    <row r="125" spans="3:11" ht="33.75" customHeight="1" x14ac:dyDescent="0.25">
      <c r="C125" s="312" t="s">
        <v>227</v>
      </c>
      <c r="D125" s="1" t="s">
        <v>7988</v>
      </c>
      <c r="E125" s="1" t="s">
        <v>250</v>
      </c>
      <c r="F125" s="13" t="s">
        <v>8438</v>
      </c>
      <c r="G125" s="14">
        <v>273</v>
      </c>
      <c r="H125" s="14" t="s">
        <v>84</v>
      </c>
      <c r="I125" s="1" t="s">
        <v>247</v>
      </c>
      <c r="J125" s="1" t="s">
        <v>53</v>
      </c>
      <c r="K125" s="486" t="s">
        <v>226</v>
      </c>
    </row>
    <row r="126" spans="3:11" ht="33.75" customHeight="1" x14ac:dyDescent="0.25">
      <c r="C126" s="312" t="s">
        <v>227</v>
      </c>
      <c r="D126" s="1" t="s">
        <v>7988</v>
      </c>
      <c r="E126" s="1" t="s">
        <v>8432</v>
      </c>
      <c r="F126" s="13" t="s">
        <v>8439</v>
      </c>
      <c r="G126" s="14">
        <v>623</v>
      </c>
      <c r="H126" s="14" t="s">
        <v>8003</v>
      </c>
      <c r="I126" s="1" t="s">
        <v>715</v>
      </c>
      <c r="J126" s="1" t="s">
        <v>689</v>
      </c>
      <c r="K126" s="486" t="s">
        <v>690</v>
      </c>
    </row>
    <row r="127" spans="3:11" ht="33.75" customHeight="1" x14ac:dyDescent="0.25">
      <c r="C127" s="312" t="s">
        <v>227</v>
      </c>
      <c r="D127" s="1" t="s">
        <v>7988</v>
      </c>
      <c r="E127" s="1" t="s">
        <v>241</v>
      </c>
      <c r="F127" s="13" t="s">
        <v>8440</v>
      </c>
      <c r="G127" s="14">
        <v>190</v>
      </c>
      <c r="H127" s="14" t="s">
        <v>84</v>
      </c>
      <c r="I127" s="1" t="s">
        <v>228</v>
      </c>
      <c r="J127" s="1" t="s">
        <v>53</v>
      </c>
      <c r="K127" s="486" t="s">
        <v>226</v>
      </c>
    </row>
    <row r="128" spans="3:11" ht="33.75" customHeight="1" x14ac:dyDescent="0.25">
      <c r="C128" s="312" t="s">
        <v>227</v>
      </c>
      <c r="D128" s="1" t="s">
        <v>7988</v>
      </c>
      <c r="E128" s="1" t="s">
        <v>225</v>
      </c>
      <c r="F128" s="13" t="s">
        <v>8441</v>
      </c>
      <c r="G128" s="14">
        <v>225</v>
      </c>
      <c r="H128" s="14" t="s">
        <v>84</v>
      </c>
      <c r="I128" s="1" t="s">
        <v>228</v>
      </c>
      <c r="J128" s="1" t="s">
        <v>53</v>
      </c>
      <c r="K128" s="486" t="s">
        <v>226</v>
      </c>
    </row>
    <row r="129" spans="3:11" ht="33.75" customHeight="1" x14ac:dyDescent="0.25">
      <c r="C129" s="312" t="s">
        <v>227</v>
      </c>
      <c r="D129" s="1" t="s">
        <v>7988</v>
      </c>
      <c r="E129" s="1" t="s">
        <v>246</v>
      </c>
      <c r="F129" s="13" t="s">
        <v>8442</v>
      </c>
      <c r="G129" s="14">
        <v>100</v>
      </c>
      <c r="H129" s="14" t="s">
        <v>84</v>
      </c>
      <c r="I129" s="1" t="s">
        <v>247</v>
      </c>
      <c r="J129" s="1" t="s">
        <v>53</v>
      </c>
      <c r="K129" s="486" t="s">
        <v>226</v>
      </c>
    </row>
    <row r="130" spans="3:11" ht="33.75" customHeight="1" x14ac:dyDescent="0.25">
      <c r="C130" s="554" t="s">
        <v>227</v>
      </c>
      <c r="D130" s="555" t="s">
        <v>7988</v>
      </c>
      <c r="E130" s="555" t="s">
        <v>244</v>
      </c>
      <c r="F130" s="555" t="s">
        <v>8443</v>
      </c>
      <c r="G130" s="555">
        <v>525</v>
      </c>
      <c r="H130" s="555" t="s">
        <v>84</v>
      </c>
      <c r="I130" s="556" t="s">
        <v>245</v>
      </c>
      <c r="J130" s="555" t="s">
        <v>53</v>
      </c>
      <c r="K130" s="557" t="s">
        <v>226</v>
      </c>
    </row>
    <row r="131" spans="3:11" ht="33.75" customHeight="1" x14ac:dyDescent="0.25">
      <c r="C131" s="312" t="s">
        <v>227</v>
      </c>
      <c r="D131" s="1" t="s">
        <v>7988</v>
      </c>
      <c r="E131" s="1" t="s">
        <v>252</v>
      </c>
      <c r="F131" s="13" t="s">
        <v>253</v>
      </c>
      <c r="G131" s="14">
        <v>125</v>
      </c>
      <c r="H131" s="14" t="s">
        <v>84</v>
      </c>
      <c r="I131" s="1" t="s">
        <v>223</v>
      </c>
      <c r="J131" s="1" t="s">
        <v>53</v>
      </c>
      <c r="K131" s="486" t="s">
        <v>226</v>
      </c>
    </row>
    <row r="132" spans="3:11" ht="33.75" customHeight="1" x14ac:dyDescent="0.25">
      <c r="C132" s="312" t="s">
        <v>227</v>
      </c>
      <c r="D132" s="1" t="s">
        <v>7988</v>
      </c>
      <c r="E132" s="1" t="s">
        <v>243</v>
      </c>
      <c r="F132" s="13" t="s">
        <v>8444</v>
      </c>
      <c r="G132" s="14">
        <v>96</v>
      </c>
      <c r="H132" s="14" t="s">
        <v>84</v>
      </c>
      <c r="I132" s="1" t="s">
        <v>228</v>
      </c>
      <c r="J132" s="1" t="s">
        <v>53</v>
      </c>
      <c r="K132" s="486" t="s">
        <v>226</v>
      </c>
    </row>
    <row r="133" spans="3:11" ht="33.75" customHeight="1" x14ac:dyDescent="0.25">
      <c r="C133" s="312" t="s">
        <v>227</v>
      </c>
      <c r="D133" s="1" t="s">
        <v>7988</v>
      </c>
      <c r="E133" s="1" t="s">
        <v>8433</v>
      </c>
      <c r="F133" s="13" t="s">
        <v>8445</v>
      </c>
      <c r="G133" s="14">
        <v>525</v>
      </c>
      <c r="H133" s="14" t="s">
        <v>84</v>
      </c>
      <c r="I133" s="1" t="s">
        <v>228</v>
      </c>
      <c r="J133" s="1" t="s">
        <v>53</v>
      </c>
      <c r="K133" s="486" t="s">
        <v>226</v>
      </c>
    </row>
    <row r="134" spans="3:11" ht="33.75" customHeight="1" thickBot="1" x14ac:dyDescent="0.3">
      <c r="C134" s="312" t="s">
        <v>227</v>
      </c>
      <c r="D134" s="1" t="s">
        <v>7988</v>
      </c>
      <c r="E134" s="1" t="s">
        <v>8434</v>
      </c>
      <c r="F134" s="13" t="s">
        <v>8446</v>
      </c>
      <c r="G134" s="14">
        <v>446</v>
      </c>
      <c r="H134" s="14" t="s">
        <v>84</v>
      </c>
      <c r="I134" s="1" t="s">
        <v>228</v>
      </c>
      <c r="J134" s="1" t="s">
        <v>53</v>
      </c>
      <c r="K134" s="486" t="s">
        <v>226</v>
      </c>
    </row>
    <row r="135" spans="3:11" ht="33.75" customHeight="1" x14ac:dyDescent="0.25">
      <c r="C135" s="338" t="s">
        <v>227</v>
      </c>
      <c r="D135" s="551" t="s">
        <v>7825</v>
      </c>
      <c r="E135" s="552">
        <f>COUNTA(E115:E134)</f>
        <v>20</v>
      </c>
      <c r="F135" s="339" t="s">
        <v>7826</v>
      </c>
      <c r="G135" s="553">
        <f>SUM(G115:G134)</f>
        <v>9062</v>
      </c>
      <c r="H135" s="320"/>
      <c r="I135" s="321"/>
      <c r="J135" s="321"/>
      <c r="K135" s="490"/>
    </row>
    <row r="136" spans="3:11" ht="33.75" customHeight="1" x14ac:dyDescent="0.25">
      <c r="D136" s="1"/>
      <c r="E136" s="1"/>
      <c r="F136" s="13"/>
      <c r="G136" s="14"/>
      <c r="H136" s="14"/>
      <c r="I136" s="1"/>
      <c r="J136" s="1"/>
      <c r="K136" s="1"/>
    </row>
    <row r="137" spans="3:11" ht="33.75" customHeight="1" x14ac:dyDescent="0.25">
      <c r="C137" s="235" t="s">
        <v>8</v>
      </c>
      <c r="D137" s="235" t="s">
        <v>7</v>
      </c>
      <c r="E137" s="235" t="s">
        <v>6</v>
      </c>
      <c r="F137" s="235" t="s">
        <v>5</v>
      </c>
      <c r="G137" s="237" t="s">
        <v>4</v>
      </c>
      <c r="H137" s="237" t="s">
        <v>3</v>
      </c>
      <c r="I137" s="235" t="s">
        <v>2</v>
      </c>
      <c r="J137" s="235" t="s">
        <v>1</v>
      </c>
      <c r="K137" s="235" t="s">
        <v>0</v>
      </c>
    </row>
    <row r="138" spans="3:11" ht="33.75" customHeight="1" x14ac:dyDescent="0.25">
      <c r="C138" s="547" t="s">
        <v>261</v>
      </c>
      <c r="D138" s="483" t="s">
        <v>7988</v>
      </c>
      <c r="E138" s="483" t="s">
        <v>289</v>
      </c>
      <c r="F138" s="559" t="s">
        <v>290</v>
      </c>
      <c r="G138" s="560">
        <v>475</v>
      </c>
      <c r="H138" s="549" t="s">
        <v>84</v>
      </c>
      <c r="I138" s="560" t="s">
        <v>262</v>
      </c>
      <c r="J138" s="483" t="s">
        <v>53</v>
      </c>
      <c r="K138" s="485" t="s">
        <v>260</v>
      </c>
    </row>
    <row r="139" spans="3:11" ht="33.75" customHeight="1" x14ac:dyDescent="0.25">
      <c r="C139" s="312" t="s">
        <v>261</v>
      </c>
      <c r="D139" s="1" t="s">
        <v>7988</v>
      </c>
      <c r="E139" s="1" t="s">
        <v>269</v>
      </c>
      <c r="F139" s="24" t="s">
        <v>270</v>
      </c>
      <c r="G139" s="23">
        <v>945</v>
      </c>
      <c r="H139" s="14" t="s">
        <v>84</v>
      </c>
      <c r="I139" s="23" t="s">
        <v>262</v>
      </c>
      <c r="J139" s="1" t="s">
        <v>53</v>
      </c>
      <c r="K139" s="486" t="s">
        <v>260</v>
      </c>
    </row>
    <row r="140" spans="3:11" ht="33.75" customHeight="1" x14ac:dyDescent="0.25">
      <c r="C140" s="312" t="s">
        <v>261</v>
      </c>
      <c r="D140" s="1" t="s">
        <v>7988</v>
      </c>
      <c r="E140" s="1" t="s">
        <v>271</v>
      </c>
      <c r="F140" s="24" t="s">
        <v>272</v>
      </c>
      <c r="G140" s="23">
        <v>577</v>
      </c>
      <c r="H140" s="14" t="s">
        <v>84</v>
      </c>
      <c r="I140" s="23" t="s">
        <v>262</v>
      </c>
      <c r="J140" s="1" t="s">
        <v>53</v>
      </c>
      <c r="K140" s="486" t="s">
        <v>260</v>
      </c>
    </row>
    <row r="141" spans="3:11" ht="33.75" customHeight="1" x14ac:dyDescent="0.25">
      <c r="C141" s="312" t="s">
        <v>261</v>
      </c>
      <c r="D141" s="1" t="s">
        <v>7988</v>
      </c>
      <c r="E141" s="1" t="s">
        <v>258</v>
      </c>
      <c r="F141" s="24" t="s">
        <v>259</v>
      </c>
      <c r="G141" s="23">
        <v>525</v>
      </c>
      <c r="H141" s="14" t="s">
        <v>84</v>
      </c>
      <c r="I141" s="23" t="s">
        <v>262</v>
      </c>
      <c r="J141" s="1" t="s">
        <v>53</v>
      </c>
      <c r="K141" s="486" t="s">
        <v>260</v>
      </c>
    </row>
    <row r="142" spans="3:11" ht="33.75" customHeight="1" x14ac:dyDescent="0.25">
      <c r="C142" s="312" t="s">
        <v>261</v>
      </c>
      <c r="D142" s="1" t="s">
        <v>7988</v>
      </c>
      <c r="E142" s="1" t="s">
        <v>285</v>
      </c>
      <c r="F142" s="24" t="s">
        <v>286</v>
      </c>
      <c r="G142" s="23">
        <v>105</v>
      </c>
      <c r="H142" s="14" t="s">
        <v>84</v>
      </c>
      <c r="I142" s="23" t="s">
        <v>262</v>
      </c>
      <c r="J142" s="1" t="s">
        <v>53</v>
      </c>
      <c r="K142" s="486" t="s">
        <v>260</v>
      </c>
    </row>
    <row r="143" spans="3:11" ht="31.5" customHeight="1" x14ac:dyDescent="0.25">
      <c r="C143" s="312" t="s">
        <v>261</v>
      </c>
      <c r="D143" s="1" t="s">
        <v>7988</v>
      </c>
      <c r="E143" s="1" t="s">
        <v>273</v>
      </c>
      <c r="F143" s="24" t="s">
        <v>274</v>
      </c>
      <c r="G143" s="23">
        <v>176</v>
      </c>
      <c r="H143" s="14" t="s">
        <v>84</v>
      </c>
      <c r="I143" s="23" t="s">
        <v>262</v>
      </c>
      <c r="J143" s="1" t="s">
        <v>53</v>
      </c>
      <c r="K143" s="486" t="s">
        <v>260</v>
      </c>
    </row>
    <row r="144" spans="3:11" ht="36" customHeight="1" x14ac:dyDescent="0.25">
      <c r="C144" s="312" t="s">
        <v>261</v>
      </c>
      <c r="D144" s="1" t="s">
        <v>7988</v>
      </c>
      <c r="E144" s="1" t="s">
        <v>275</v>
      </c>
      <c r="F144" s="24" t="s">
        <v>276</v>
      </c>
      <c r="G144" s="23">
        <v>339</v>
      </c>
      <c r="H144" s="14" t="s">
        <v>84</v>
      </c>
      <c r="I144" s="23" t="s">
        <v>262</v>
      </c>
      <c r="J144" s="1" t="s">
        <v>53</v>
      </c>
      <c r="K144" s="486" t="s">
        <v>260</v>
      </c>
    </row>
    <row r="145" spans="1:19" ht="36" customHeight="1" x14ac:dyDescent="0.25">
      <c r="C145" s="312" t="s">
        <v>261</v>
      </c>
      <c r="D145" s="1" t="s">
        <v>7988</v>
      </c>
      <c r="E145" s="1" t="s">
        <v>287</v>
      </c>
      <c r="F145" s="24" t="s">
        <v>8447</v>
      </c>
      <c r="G145" s="23">
        <v>419</v>
      </c>
      <c r="H145" s="14" t="s">
        <v>84</v>
      </c>
      <c r="I145" s="23" t="s">
        <v>262</v>
      </c>
      <c r="J145" s="1" t="s">
        <v>53</v>
      </c>
      <c r="K145" s="486" t="s">
        <v>260</v>
      </c>
    </row>
    <row r="146" spans="1:19" ht="36" customHeight="1" x14ac:dyDescent="0.25">
      <c r="C146" s="312" t="s">
        <v>261</v>
      </c>
      <c r="D146" s="1" t="s">
        <v>7988</v>
      </c>
      <c r="E146" s="1" t="s">
        <v>277</v>
      </c>
      <c r="F146" s="24" t="s">
        <v>278</v>
      </c>
      <c r="G146" s="23">
        <v>448</v>
      </c>
      <c r="H146" s="14" t="s">
        <v>84</v>
      </c>
      <c r="I146" s="23" t="s">
        <v>262</v>
      </c>
      <c r="J146" s="1" t="s">
        <v>53</v>
      </c>
      <c r="K146" s="486" t="s">
        <v>260</v>
      </c>
    </row>
    <row r="147" spans="1:19" ht="36" customHeight="1" x14ac:dyDescent="0.25">
      <c r="C147" s="312" t="s">
        <v>261</v>
      </c>
      <c r="D147" s="1" t="s">
        <v>7988</v>
      </c>
      <c r="E147" s="1" t="s">
        <v>279</v>
      </c>
      <c r="F147" s="24" t="s">
        <v>280</v>
      </c>
      <c r="G147" s="23">
        <v>158</v>
      </c>
      <c r="H147" s="14" t="s">
        <v>84</v>
      </c>
      <c r="I147" s="23" t="s">
        <v>262</v>
      </c>
      <c r="J147" s="1" t="s">
        <v>53</v>
      </c>
      <c r="K147" s="486" t="s">
        <v>260</v>
      </c>
    </row>
    <row r="148" spans="1:19" ht="36" customHeight="1" x14ac:dyDescent="0.25">
      <c r="C148" s="312" t="s">
        <v>261</v>
      </c>
      <c r="D148" s="1" t="s">
        <v>7988</v>
      </c>
      <c r="E148" s="1" t="s">
        <v>288</v>
      </c>
      <c r="F148" s="24" t="s">
        <v>6725</v>
      </c>
      <c r="G148" s="23">
        <v>186</v>
      </c>
      <c r="H148" s="14" t="s">
        <v>84</v>
      </c>
      <c r="I148" s="23" t="s">
        <v>262</v>
      </c>
      <c r="J148" s="1" t="s">
        <v>53</v>
      </c>
      <c r="K148" s="486" t="s">
        <v>260</v>
      </c>
    </row>
    <row r="149" spans="1:19" ht="36" customHeight="1" x14ac:dyDescent="0.25">
      <c r="C149" s="312" t="s">
        <v>261</v>
      </c>
      <c r="D149" s="1" t="s">
        <v>7988</v>
      </c>
      <c r="E149" s="1" t="s">
        <v>265</v>
      </c>
      <c r="F149" s="24" t="s">
        <v>266</v>
      </c>
      <c r="G149" s="23">
        <v>29</v>
      </c>
      <c r="H149" s="14" t="s">
        <v>84</v>
      </c>
      <c r="I149" s="23" t="s">
        <v>262</v>
      </c>
      <c r="J149" s="1" t="s">
        <v>53</v>
      </c>
      <c r="K149" s="486" t="s">
        <v>260</v>
      </c>
    </row>
    <row r="150" spans="1:19" ht="36" customHeight="1" x14ac:dyDescent="0.25">
      <c r="C150" s="312" t="s">
        <v>261</v>
      </c>
      <c r="D150" s="1" t="s">
        <v>7988</v>
      </c>
      <c r="E150" s="1" t="s">
        <v>283</v>
      </c>
      <c r="F150" s="24" t="s">
        <v>284</v>
      </c>
      <c r="G150" s="23">
        <v>282</v>
      </c>
      <c r="H150" s="14" t="s">
        <v>84</v>
      </c>
      <c r="I150" s="23" t="s">
        <v>262</v>
      </c>
      <c r="J150" s="1" t="s">
        <v>53</v>
      </c>
      <c r="K150" s="486" t="s">
        <v>260</v>
      </c>
    </row>
    <row r="151" spans="1:19" ht="36" customHeight="1" x14ac:dyDescent="0.25">
      <c r="C151" s="312" t="s">
        <v>261</v>
      </c>
      <c r="D151" s="1" t="s">
        <v>7988</v>
      </c>
      <c r="E151" s="1" t="s">
        <v>291</v>
      </c>
      <c r="F151" s="24" t="s">
        <v>8448</v>
      </c>
      <c r="G151" s="23">
        <v>191</v>
      </c>
      <c r="H151" s="14" t="s">
        <v>84</v>
      </c>
      <c r="I151" s="23" t="s">
        <v>262</v>
      </c>
      <c r="J151" s="1" t="s">
        <v>53</v>
      </c>
      <c r="K151" s="486" t="s">
        <v>260</v>
      </c>
    </row>
    <row r="152" spans="1:19" ht="36" customHeight="1" x14ac:dyDescent="0.25">
      <c r="C152" s="312" t="s">
        <v>261</v>
      </c>
      <c r="D152" s="1" t="s">
        <v>7988</v>
      </c>
      <c r="E152" s="1" t="s">
        <v>267</v>
      </c>
      <c r="F152" s="24" t="s">
        <v>268</v>
      </c>
      <c r="G152" s="23">
        <v>422</v>
      </c>
      <c r="H152" s="14" t="s">
        <v>84</v>
      </c>
      <c r="I152" s="23" t="s">
        <v>262</v>
      </c>
      <c r="J152" s="1" t="s">
        <v>53</v>
      </c>
      <c r="K152" s="486" t="s">
        <v>260</v>
      </c>
    </row>
    <row r="153" spans="1:19" ht="36" customHeight="1" x14ac:dyDescent="0.25">
      <c r="C153" s="312" t="s">
        <v>261</v>
      </c>
      <c r="D153" s="1" t="s">
        <v>7988</v>
      </c>
      <c r="E153" s="1" t="s">
        <v>281</v>
      </c>
      <c r="F153" s="24" t="s">
        <v>282</v>
      </c>
      <c r="G153" s="23">
        <v>123</v>
      </c>
      <c r="H153" s="14" t="s">
        <v>84</v>
      </c>
      <c r="I153" s="23" t="s">
        <v>262</v>
      </c>
      <c r="J153" s="1" t="s">
        <v>53</v>
      </c>
      <c r="K153" s="486" t="s">
        <v>260</v>
      </c>
    </row>
    <row r="154" spans="1:19" s="21" customFormat="1" ht="36" customHeight="1" thickBot="1" x14ac:dyDescent="0.3">
      <c r="A154" s="45"/>
      <c r="B154" s="45"/>
      <c r="C154" s="337" t="s">
        <v>261</v>
      </c>
      <c r="D154" s="1" t="s">
        <v>7988</v>
      </c>
      <c r="E154" s="23" t="s">
        <v>263</v>
      </c>
      <c r="F154" s="24" t="s">
        <v>8449</v>
      </c>
      <c r="G154" s="23">
        <v>182</v>
      </c>
      <c r="H154" s="14" t="s">
        <v>84</v>
      </c>
      <c r="I154" s="23" t="s">
        <v>264</v>
      </c>
      <c r="J154" s="1">
        <v>18</v>
      </c>
      <c r="K154" s="486">
        <v>1802</v>
      </c>
      <c r="L154" s="45"/>
      <c r="M154" s="45"/>
      <c r="N154" s="45"/>
      <c r="O154" s="45"/>
      <c r="P154" s="45"/>
      <c r="Q154" s="45"/>
      <c r="R154" s="45"/>
      <c r="S154" s="45"/>
    </row>
    <row r="155" spans="1:19" ht="33.75" customHeight="1" x14ac:dyDescent="0.25">
      <c r="C155" s="338" t="s">
        <v>261</v>
      </c>
      <c r="D155" s="551" t="s">
        <v>7825</v>
      </c>
      <c r="E155" s="552">
        <f>COUNTA(E138:E154)</f>
        <v>17</v>
      </c>
      <c r="F155" s="339" t="s">
        <v>7826</v>
      </c>
      <c r="G155" s="553">
        <f>SUM(G138:G154)</f>
        <v>5582</v>
      </c>
      <c r="H155" s="320"/>
      <c r="I155" s="321"/>
      <c r="J155" s="321"/>
      <c r="K155" s="490"/>
    </row>
    <row r="156" spans="1:19" ht="33.75" customHeight="1" x14ac:dyDescent="0.25">
      <c r="D156" s="1"/>
      <c r="E156" s="1"/>
      <c r="F156" s="13"/>
      <c r="G156" s="14"/>
      <c r="H156" s="14"/>
      <c r="I156" s="1"/>
      <c r="J156" s="1"/>
      <c r="K156" s="1"/>
    </row>
    <row r="157" spans="1:19" ht="33.75" customHeight="1" x14ac:dyDescent="0.25">
      <c r="C157" s="235" t="s">
        <v>8</v>
      </c>
      <c r="D157" s="235" t="s">
        <v>7</v>
      </c>
      <c r="E157" s="235" t="s">
        <v>6</v>
      </c>
      <c r="F157" s="235" t="s">
        <v>5</v>
      </c>
      <c r="G157" s="237" t="s">
        <v>4</v>
      </c>
      <c r="H157" s="237" t="s">
        <v>3</v>
      </c>
      <c r="I157" s="235" t="s">
        <v>2</v>
      </c>
      <c r="J157" s="235" t="s">
        <v>1</v>
      </c>
      <c r="K157" s="235" t="s">
        <v>0</v>
      </c>
    </row>
    <row r="158" spans="1:19" ht="42" customHeight="1" x14ac:dyDescent="0.25">
      <c r="C158" s="547" t="s">
        <v>302</v>
      </c>
      <c r="D158" s="483" t="s">
        <v>7988</v>
      </c>
      <c r="E158" s="483" t="s">
        <v>312</v>
      </c>
      <c r="F158" s="491" t="s">
        <v>313</v>
      </c>
      <c r="G158" s="549">
        <v>1049</v>
      </c>
      <c r="H158" s="549" t="s">
        <v>303</v>
      </c>
      <c r="I158" s="483" t="s">
        <v>304</v>
      </c>
      <c r="J158" s="483" t="s">
        <v>300</v>
      </c>
      <c r="K158" s="485" t="s">
        <v>301</v>
      </c>
    </row>
    <row r="159" spans="1:19" ht="42" customHeight="1" x14ac:dyDescent="0.25">
      <c r="C159" s="312" t="s">
        <v>302</v>
      </c>
      <c r="D159" s="1" t="s">
        <v>7988</v>
      </c>
      <c r="E159" s="1" t="s">
        <v>306</v>
      </c>
      <c r="F159" s="13" t="s">
        <v>160</v>
      </c>
      <c r="G159" s="14">
        <v>1012</v>
      </c>
      <c r="H159" s="14" t="s">
        <v>303</v>
      </c>
      <c r="I159" s="1" t="s">
        <v>304</v>
      </c>
      <c r="J159" s="1" t="s">
        <v>300</v>
      </c>
      <c r="K159" s="486" t="s">
        <v>301</v>
      </c>
    </row>
    <row r="160" spans="1:19" ht="42" customHeight="1" x14ac:dyDescent="0.25">
      <c r="C160" s="312" t="s">
        <v>302</v>
      </c>
      <c r="D160" s="1" t="s">
        <v>7988</v>
      </c>
      <c r="E160" s="1" t="s">
        <v>310</v>
      </c>
      <c r="F160" s="13" t="s">
        <v>311</v>
      </c>
      <c r="G160" s="14">
        <v>621</v>
      </c>
      <c r="H160" s="14" t="s">
        <v>303</v>
      </c>
      <c r="I160" s="1" t="s">
        <v>304</v>
      </c>
      <c r="J160" s="1" t="s">
        <v>300</v>
      </c>
      <c r="K160" s="486" t="s">
        <v>301</v>
      </c>
    </row>
    <row r="161" spans="3:11" ht="42" customHeight="1" x14ac:dyDescent="0.25">
      <c r="C161" s="312" t="s">
        <v>302</v>
      </c>
      <c r="D161" s="1" t="s">
        <v>7988</v>
      </c>
      <c r="E161" s="1" t="s">
        <v>333</v>
      </c>
      <c r="F161" s="13" t="s">
        <v>334</v>
      </c>
      <c r="G161" s="14">
        <v>567</v>
      </c>
      <c r="H161" s="14" t="s">
        <v>303</v>
      </c>
      <c r="I161" s="1" t="s">
        <v>233</v>
      </c>
      <c r="J161" s="1" t="s">
        <v>300</v>
      </c>
      <c r="K161" s="486" t="s">
        <v>301</v>
      </c>
    </row>
    <row r="162" spans="3:11" ht="42" customHeight="1" x14ac:dyDescent="0.25">
      <c r="C162" s="312" t="s">
        <v>302</v>
      </c>
      <c r="D162" s="1" t="s">
        <v>7988</v>
      </c>
      <c r="E162" s="1" t="s">
        <v>307</v>
      </c>
      <c r="F162" s="13" t="s">
        <v>76</v>
      </c>
      <c r="G162" s="14">
        <v>511</v>
      </c>
      <c r="H162" s="14" t="s">
        <v>303</v>
      </c>
      <c r="I162" s="1" t="s">
        <v>304</v>
      </c>
      <c r="J162" s="1" t="s">
        <v>300</v>
      </c>
      <c r="K162" s="486" t="s">
        <v>301</v>
      </c>
    </row>
    <row r="163" spans="3:11" ht="42" customHeight="1" x14ac:dyDescent="0.25">
      <c r="C163" s="312" t="s">
        <v>302</v>
      </c>
      <c r="D163" s="1" t="s">
        <v>7988</v>
      </c>
      <c r="E163" s="1" t="s">
        <v>330</v>
      </c>
      <c r="F163" s="13" t="s">
        <v>331</v>
      </c>
      <c r="G163" s="14">
        <v>410</v>
      </c>
      <c r="H163" s="14" t="s">
        <v>303</v>
      </c>
      <c r="I163" s="1" t="s">
        <v>233</v>
      </c>
      <c r="J163" s="1" t="s">
        <v>300</v>
      </c>
      <c r="K163" s="486" t="s">
        <v>301</v>
      </c>
    </row>
    <row r="164" spans="3:11" ht="42" customHeight="1" x14ac:dyDescent="0.25">
      <c r="C164" s="312" t="s">
        <v>302</v>
      </c>
      <c r="D164" s="1" t="s">
        <v>7988</v>
      </c>
      <c r="E164" s="1" t="s">
        <v>314</v>
      </c>
      <c r="F164" s="13" t="s">
        <v>315</v>
      </c>
      <c r="G164" s="14">
        <v>324</v>
      </c>
      <c r="H164" s="14" t="s">
        <v>303</v>
      </c>
      <c r="I164" s="1" t="s">
        <v>304</v>
      </c>
      <c r="J164" s="1" t="s">
        <v>300</v>
      </c>
      <c r="K164" s="486" t="s">
        <v>301</v>
      </c>
    </row>
    <row r="165" spans="3:11" ht="42" customHeight="1" x14ac:dyDescent="0.25">
      <c r="C165" s="312" t="s">
        <v>302</v>
      </c>
      <c r="D165" s="1" t="s">
        <v>7988</v>
      </c>
      <c r="E165" s="1" t="s">
        <v>305</v>
      </c>
      <c r="F165" s="13" t="s">
        <v>8450</v>
      </c>
      <c r="G165" s="14">
        <v>534</v>
      </c>
      <c r="H165" s="14" t="s">
        <v>303</v>
      </c>
      <c r="I165" s="1" t="s">
        <v>304</v>
      </c>
      <c r="J165" s="1" t="s">
        <v>300</v>
      </c>
      <c r="K165" s="486" t="s">
        <v>301</v>
      </c>
    </row>
    <row r="166" spans="3:11" ht="42" customHeight="1" x14ac:dyDescent="0.25">
      <c r="C166" s="312" t="s">
        <v>302</v>
      </c>
      <c r="D166" s="1" t="s">
        <v>7988</v>
      </c>
      <c r="E166" s="1" t="s">
        <v>335</v>
      </c>
      <c r="F166" s="13" t="s">
        <v>336</v>
      </c>
      <c r="G166" s="14">
        <v>525</v>
      </c>
      <c r="H166" s="14" t="s">
        <v>303</v>
      </c>
      <c r="I166" s="1" t="s">
        <v>233</v>
      </c>
      <c r="J166" s="1" t="s">
        <v>300</v>
      </c>
      <c r="K166" s="486" t="s">
        <v>301</v>
      </c>
    </row>
    <row r="167" spans="3:11" ht="42" customHeight="1" x14ac:dyDescent="0.25">
      <c r="C167" s="312" t="s">
        <v>302</v>
      </c>
      <c r="D167" s="1" t="s">
        <v>7988</v>
      </c>
      <c r="E167" s="1" t="s">
        <v>332</v>
      </c>
      <c r="F167" s="13" t="s">
        <v>8451</v>
      </c>
      <c r="G167" s="14">
        <v>322</v>
      </c>
      <c r="H167" s="14" t="s">
        <v>303</v>
      </c>
      <c r="I167" s="1" t="s">
        <v>233</v>
      </c>
      <c r="J167" s="1" t="s">
        <v>300</v>
      </c>
      <c r="K167" s="486" t="s">
        <v>301</v>
      </c>
    </row>
    <row r="168" spans="3:11" ht="42" customHeight="1" x14ac:dyDescent="0.25">
      <c r="C168" s="312" t="s">
        <v>302</v>
      </c>
      <c r="D168" s="1" t="s">
        <v>7988</v>
      </c>
      <c r="E168" s="1" t="s">
        <v>322</v>
      </c>
      <c r="F168" s="13" t="s">
        <v>8452</v>
      </c>
      <c r="G168" s="14">
        <v>375</v>
      </c>
      <c r="H168" s="14" t="s">
        <v>303</v>
      </c>
      <c r="I168" s="1" t="s">
        <v>304</v>
      </c>
      <c r="J168" s="1" t="s">
        <v>300</v>
      </c>
      <c r="K168" s="486" t="s">
        <v>301</v>
      </c>
    </row>
    <row r="169" spans="3:11" ht="42" customHeight="1" x14ac:dyDescent="0.25">
      <c r="C169" s="312" t="s">
        <v>302</v>
      </c>
      <c r="D169" s="1" t="s">
        <v>7988</v>
      </c>
      <c r="E169" s="1" t="s">
        <v>298</v>
      </c>
      <c r="F169" s="13" t="s">
        <v>299</v>
      </c>
      <c r="G169" s="14">
        <v>401</v>
      </c>
      <c r="H169" s="14" t="s">
        <v>303</v>
      </c>
      <c r="I169" s="1" t="s">
        <v>304</v>
      </c>
      <c r="J169" s="1" t="s">
        <v>300</v>
      </c>
      <c r="K169" s="486" t="s">
        <v>301</v>
      </c>
    </row>
    <row r="170" spans="3:11" ht="42" customHeight="1" x14ac:dyDescent="0.25">
      <c r="C170" s="312" t="s">
        <v>302</v>
      </c>
      <c r="D170" s="1" t="s">
        <v>7988</v>
      </c>
      <c r="E170" s="1" t="s">
        <v>316</v>
      </c>
      <c r="F170" s="13" t="s">
        <v>317</v>
      </c>
      <c r="G170" s="14">
        <v>182</v>
      </c>
      <c r="H170" s="14" t="s">
        <v>303</v>
      </c>
      <c r="I170" s="1" t="s">
        <v>304</v>
      </c>
      <c r="J170" s="1" t="s">
        <v>300</v>
      </c>
      <c r="K170" s="486" t="s">
        <v>301</v>
      </c>
    </row>
    <row r="171" spans="3:11" ht="42" customHeight="1" x14ac:dyDescent="0.25">
      <c r="C171" s="312" t="s">
        <v>302</v>
      </c>
      <c r="D171" s="1" t="s">
        <v>7988</v>
      </c>
      <c r="E171" s="1" t="s">
        <v>308</v>
      </c>
      <c r="F171" s="13" t="s">
        <v>8453</v>
      </c>
      <c r="G171" s="14">
        <v>118</v>
      </c>
      <c r="H171" s="14" t="s">
        <v>303</v>
      </c>
      <c r="I171" s="1" t="s">
        <v>304</v>
      </c>
      <c r="J171" s="1" t="s">
        <v>300</v>
      </c>
      <c r="K171" s="486" t="s">
        <v>301</v>
      </c>
    </row>
    <row r="172" spans="3:11" ht="42" customHeight="1" x14ac:dyDescent="0.25">
      <c r="C172" s="312" t="s">
        <v>302</v>
      </c>
      <c r="D172" s="1" t="s">
        <v>7988</v>
      </c>
      <c r="E172" s="1" t="s">
        <v>318</v>
      </c>
      <c r="F172" s="13" t="s">
        <v>8454</v>
      </c>
      <c r="G172" s="14">
        <v>111</v>
      </c>
      <c r="H172" s="14" t="s">
        <v>303</v>
      </c>
      <c r="I172" s="1" t="s">
        <v>304</v>
      </c>
      <c r="J172" s="1" t="s">
        <v>300</v>
      </c>
      <c r="K172" s="486" t="s">
        <v>301</v>
      </c>
    </row>
    <row r="173" spans="3:11" ht="42" customHeight="1" x14ac:dyDescent="0.25">
      <c r="C173" s="312" t="s">
        <v>302</v>
      </c>
      <c r="D173" s="1" t="s">
        <v>7988</v>
      </c>
      <c r="E173" s="1" t="s">
        <v>320</v>
      </c>
      <c r="F173" s="13" t="s">
        <v>321</v>
      </c>
      <c r="G173" s="14">
        <v>400</v>
      </c>
      <c r="H173" s="14" t="s">
        <v>303</v>
      </c>
      <c r="I173" s="1" t="s">
        <v>304</v>
      </c>
      <c r="J173" s="1" t="s">
        <v>300</v>
      </c>
      <c r="K173" s="486" t="s">
        <v>301</v>
      </c>
    </row>
    <row r="174" spans="3:11" ht="42" customHeight="1" x14ac:dyDescent="0.25">
      <c r="C174" s="312" t="s">
        <v>302</v>
      </c>
      <c r="D174" s="1" t="s">
        <v>7988</v>
      </c>
      <c r="E174" s="1" t="s">
        <v>325</v>
      </c>
      <c r="F174" s="13" t="s">
        <v>326</v>
      </c>
      <c r="G174" s="14">
        <v>334</v>
      </c>
      <c r="H174" s="14" t="s">
        <v>303</v>
      </c>
      <c r="I174" s="1" t="s">
        <v>304</v>
      </c>
      <c r="J174" s="1" t="s">
        <v>300</v>
      </c>
      <c r="K174" s="486" t="s">
        <v>301</v>
      </c>
    </row>
    <row r="175" spans="3:11" ht="42" customHeight="1" x14ac:dyDescent="0.25">
      <c r="C175" s="312" t="s">
        <v>302</v>
      </c>
      <c r="D175" s="1" t="s">
        <v>7988</v>
      </c>
      <c r="E175" s="1" t="s">
        <v>327</v>
      </c>
      <c r="F175" s="13" t="s">
        <v>328</v>
      </c>
      <c r="G175" s="14">
        <v>224</v>
      </c>
      <c r="H175" s="14" t="s">
        <v>303</v>
      </c>
      <c r="I175" s="1" t="s">
        <v>304</v>
      </c>
      <c r="J175" s="1" t="s">
        <v>300</v>
      </c>
      <c r="K175" s="486" t="s">
        <v>301</v>
      </c>
    </row>
    <row r="176" spans="3:11" ht="42" customHeight="1" x14ac:dyDescent="0.25">
      <c r="C176" s="312" t="s">
        <v>302</v>
      </c>
      <c r="D176" s="1" t="s">
        <v>7988</v>
      </c>
      <c r="E176" s="1" t="s">
        <v>329</v>
      </c>
      <c r="F176" s="13" t="s">
        <v>319</v>
      </c>
      <c r="G176" s="14">
        <v>178</v>
      </c>
      <c r="H176" s="14" t="s">
        <v>303</v>
      </c>
      <c r="I176" s="1" t="s">
        <v>304</v>
      </c>
      <c r="J176" s="1" t="s">
        <v>300</v>
      </c>
      <c r="K176" s="486" t="s">
        <v>301</v>
      </c>
    </row>
    <row r="177" spans="3:11" ht="42" customHeight="1" thickBot="1" x14ac:dyDescent="0.3">
      <c r="C177" s="312" t="s">
        <v>302</v>
      </c>
      <c r="D177" s="1" t="s">
        <v>7988</v>
      </c>
      <c r="E177" s="1" t="s">
        <v>323</v>
      </c>
      <c r="F177" s="13" t="s">
        <v>324</v>
      </c>
      <c r="G177" s="14">
        <v>109</v>
      </c>
      <c r="H177" s="14" t="s">
        <v>303</v>
      </c>
      <c r="I177" s="1" t="s">
        <v>304</v>
      </c>
      <c r="J177" s="1" t="s">
        <v>300</v>
      </c>
      <c r="K177" s="486" t="s">
        <v>301</v>
      </c>
    </row>
    <row r="178" spans="3:11" ht="33.75" customHeight="1" x14ac:dyDescent="0.25">
      <c r="C178" s="338" t="s">
        <v>302</v>
      </c>
      <c r="D178" s="551" t="s">
        <v>7825</v>
      </c>
      <c r="E178" s="552">
        <f>COUNTA(E158:E177)</f>
        <v>20</v>
      </c>
      <c r="F178" s="339" t="s">
        <v>7826</v>
      </c>
      <c r="G178" s="553">
        <f>SUM(G158:G177)</f>
        <v>8307</v>
      </c>
      <c r="H178" s="320"/>
      <c r="I178" s="321"/>
      <c r="J178" s="321"/>
      <c r="K178" s="490"/>
    </row>
    <row r="179" spans="3:11" ht="33.75" customHeight="1" x14ac:dyDescent="0.25">
      <c r="D179" s="1"/>
      <c r="E179" s="1"/>
      <c r="F179" s="13"/>
      <c r="G179" s="14"/>
      <c r="H179" s="14"/>
      <c r="I179" s="1"/>
      <c r="J179" s="1"/>
      <c r="K179" s="1"/>
    </row>
    <row r="180" spans="3:11" ht="33.75" customHeight="1" x14ac:dyDescent="0.25">
      <c r="C180" s="235" t="s">
        <v>8</v>
      </c>
      <c r="D180" s="235" t="s">
        <v>7</v>
      </c>
      <c r="E180" s="235" t="s">
        <v>6</v>
      </c>
      <c r="F180" s="235" t="s">
        <v>5</v>
      </c>
      <c r="G180" s="237" t="s">
        <v>4</v>
      </c>
      <c r="H180" s="237" t="s">
        <v>3</v>
      </c>
      <c r="I180" s="235" t="s">
        <v>2</v>
      </c>
      <c r="J180" s="235" t="s">
        <v>1</v>
      </c>
      <c r="K180" s="235" t="s">
        <v>0</v>
      </c>
    </row>
    <row r="181" spans="3:11" ht="33.75" customHeight="1" x14ac:dyDescent="0.25">
      <c r="C181" s="547" t="s">
        <v>351</v>
      </c>
      <c r="D181" s="483" t="s">
        <v>7988</v>
      </c>
      <c r="E181" s="483" t="s">
        <v>386</v>
      </c>
      <c r="F181" s="491" t="s">
        <v>387</v>
      </c>
      <c r="G181" s="549">
        <v>1185</v>
      </c>
      <c r="H181" s="549" t="s">
        <v>346</v>
      </c>
      <c r="I181" s="483" t="s">
        <v>352</v>
      </c>
      <c r="J181" s="483" t="s">
        <v>300</v>
      </c>
      <c r="K181" s="485" t="s">
        <v>348</v>
      </c>
    </row>
    <row r="182" spans="3:11" ht="33.75" customHeight="1" x14ac:dyDescent="0.25">
      <c r="C182" s="312" t="s">
        <v>351</v>
      </c>
      <c r="D182" s="1" t="s">
        <v>7988</v>
      </c>
      <c r="E182" s="1" t="s">
        <v>382</v>
      </c>
      <c r="F182" s="13" t="s">
        <v>383</v>
      </c>
      <c r="G182" s="14">
        <v>776</v>
      </c>
      <c r="H182" s="14" t="s">
        <v>346</v>
      </c>
      <c r="I182" s="1" t="s">
        <v>352</v>
      </c>
      <c r="J182" s="1" t="s">
        <v>300</v>
      </c>
      <c r="K182" s="486" t="s">
        <v>348</v>
      </c>
    </row>
    <row r="183" spans="3:11" ht="33.75" customHeight="1" x14ac:dyDescent="0.25">
      <c r="C183" s="312" t="s">
        <v>351</v>
      </c>
      <c r="D183" s="1" t="s">
        <v>7988</v>
      </c>
      <c r="E183" s="1" t="s">
        <v>349</v>
      </c>
      <c r="F183" s="13" t="s">
        <v>350</v>
      </c>
      <c r="G183" s="14">
        <v>414</v>
      </c>
      <c r="H183" s="14" t="s">
        <v>346</v>
      </c>
      <c r="I183" s="1" t="s">
        <v>352</v>
      </c>
      <c r="J183" s="1" t="s">
        <v>300</v>
      </c>
      <c r="K183" s="486" t="s">
        <v>348</v>
      </c>
    </row>
    <row r="184" spans="3:11" ht="33.75" customHeight="1" x14ac:dyDescent="0.25">
      <c r="C184" s="312" t="s">
        <v>351</v>
      </c>
      <c r="D184" s="1" t="s">
        <v>7988</v>
      </c>
      <c r="E184" s="1" t="s">
        <v>363</v>
      </c>
      <c r="F184" s="13" t="s">
        <v>8456</v>
      </c>
      <c r="G184" s="14">
        <v>359</v>
      </c>
      <c r="H184" s="14" t="s">
        <v>346</v>
      </c>
      <c r="I184" s="1" t="s">
        <v>352</v>
      </c>
      <c r="J184" s="1" t="s">
        <v>300</v>
      </c>
      <c r="K184" s="486" t="s">
        <v>348</v>
      </c>
    </row>
    <row r="185" spans="3:11" ht="33.75" customHeight="1" x14ac:dyDescent="0.25">
      <c r="C185" s="312" t="s">
        <v>351</v>
      </c>
      <c r="D185" s="1" t="s">
        <v>7988</v>
      </c>
      <c r="E185" s="1" t="s">
        <v>384</v>
      </c>
      <c r="F185" s="13" t="s">
        <v>385</v>
      </c>
      <c r="G185" s="14">
        <v>278</v>
      </c>
      <c r="H185" s="14" t="s">
        <v>346</v>
      </c>
      <c r="I185" s="1" t="s">
        <v>352</v>
      </c>
      <c r="J185" s="1" t="s">
        <v>300</v>
      </c>
      <c r="K185" s="486" t="s">
        <v>348</v>
      </c>
    </row>
    <row r="186" spans="3:11" ht="33.75" customHeight="1" x14ac:dyDescent="0.25">
      <c r="C186" s="312" t="s">
        <v>351</v>
      </c>
      <c r="D186" s="1" t="s">
        <v>7988</v>
      </c>
      <c r="E186" s="1" t="s">
        <v>368</v>
      </c>
      <c r="F186" s="13" t="s">
        <v>369</v>
      </c>
      <c r="G186" s="14">
        <v>328</v>
      </c>
      <c r="H186" s="14" t="s">
        <v>346</v>
      </c>
      <c r="I186" s="1" t="s">
        <v>352</v>
      </c>
      <c r="J186" s="1" t="s">
        <v>300</v>
      </c>
      <c r="K186" s="486" t="s">
        <v>348</v>
      </c>
    </row>
    <row r="187" spans="3:11" ht="33.75" customHeight="1" x14ac:dyDescent="0.25">
      <c r="C187" s="312" t="s">
        <v>351</v>
      </c>
      <c r="D187" s="1" t="s">
        <v>7988</v>
      </c>
      <c r="E187" s="1" t="s">
        <v>353</v>
      </c>
      <c r="F187" s="13" t="s">
        <v>354</v>
      </c>
      <c r="G187" s="14">
        <v>266</v>
      </c>
      <c r="H187" s="14" t="s">
        <v>346</v>
      </c>
      <c r="I187" s="1" t="s">
        <v>352</v>
      </c>
      <c r="J187" s="1" t="s">
        <v>300</v>
      </c>
      <c r="K187" s="486" t="s">
        <v>348</v>
      </c>
    </row>
    <row r="188" spans="3:11" ht="33.75" customHeight="1" x14ac:dyDescent="0.25">
      <c r="C188" s="312" t="s">
        <v>351</v>
      </c>
      <c r="D188" s="1" t="s">
        <v>7988</v>
      </c>
      <c r="E188" s="1" t="s">
        <v>358</v>
      </c>
      <c r="F188" s="13" t="s">
        <v>8457</v>
      </c>
      <c r="G188" s="14">
        <v>288</v>
      </c>
      <c r="H188" s="14" t="s">
        <v>346</v>
      </c>
      <c r="I188" s="1" t="s">
        <v>352</v>
      </c>
      <c r="J188" s="1" t="s">
        <v>300</v>
      </c>
      <c r="K188" s="486" t="s">
        <v>348</v>
      </c>
    </row>
    <row r="189" spans="3:11" ht="33.75" customHeight="1" x14ac:dyDescent="0.25">
      <c r="C189" s="312" t="s">
        <v>351</v>
      </c>
      <c r="D189" s="1" t="s">
        <v>7988</v>
      </c>
      <c r="E189" s="1" t="s">
        <v>388</v>
      </c>
      <c r="F189" s="13" t="s">
        <v>8458</v>
      </c>
      <c r="G189" s="14">
        <v>201</v>
      </c>
      <c r="H189" s="14" t="s">
        <v>346</v>
      </c>
      <c r="I189" s="1" t="s">
        <v>352</v>
      </c>
      <c r="J189" s="1" t="s">
        <v>300</v>
      </c>
      <c r="K189" s="486" t="s">
        <v>348</v>
      </c>
    </row>
    <row r="190" spans="3:11" ht="33.75" customHeight="1" x14ac:dyDescent="0.25">
      <c r="C190" s="312" t="s">
        <v>351</v>
      </c>
      <c r="D190" s="1" t="s">
        <v>7988</v>
      </c>
      <c r="E190" s="1" t="s">
        <v>365</v>
      </c>
      <c r="F190" s="13" t="s">
        <v>366</v>
      </c>
      <c r="G190" s="14">
        <v>185</v>
      </c>
      <c r="H190" s="14" t="s">
        <v>346</v>
      </c>
      <c r="I190" s="1" t="s">
        <v>352</v>
      </c>
      <c r="J190" s="1" t="s">
        <v>300</v>
      </c>
      <c r="K190" s="486" t="s">
        <v>348</v>
      </c>
    </row>
    <row r="191" spans="3:11" ht="31.5" customHeight="1" x14ac:dyDescent="0.25">
      <c r="C191" s="312" t="s">
        <v>351</v>
      </c>
      <c r="D191" s="1" t="s">
        <v>7988</v>
      </c>
      <c r="E191" s="1" t="s">
        <v>374</v>
      </c>
      <c r="F191" s="13" t="s">
        <v>375</v>
      </c>
      <c r="G191" s="14">
        <v>234</v>
      </c>
      <c r="H191" s="14" t="s">
        <v>346</v>
      </c>
      <c r="I191" s="1" t="s">
        <v>352</v>
      </c>
      <c r="J191" s="1" t="s">
        <v>300</v>
      </c>
      <c r="K191" s="486" t="s">
        <v>348</v>
      </c>
    </row>
    <row r="192" spans="3:11" ht="32.25" customHeight="1" x14ac:dyDescent="0.25">
      <c r="C192" s="312" t="s">
        <v>351</v>
      </c>
      <c r="D192" s="1" t="s">
        <v>7988</v>
      </c>
      <c r="E192" s="1" t="s">
        <v>357</v>
      </c>
      <c r="F192" s="13" t="s">
        <v>8459</v>
      </c>
      <c r="G192" s="14">
        <v>190</v>
      </c>
      <c r="H192" s="14" t="s">
        <v>346</v>
      </c>
      <c r="I192" s="1" t="s">
        <v>352</v>
      </c>
      <c r="J192" s="1" t="s">
        <v>300</v>
      </c>
      <c r="K192" s="486" t="s">
        <v>348</v>
      </c>
    </row>
    <row r="193" spans="3:11" ht="32.25" customHeight="1" x14ac:dyDescent="0.25">
      <c r="C193" s="312" t="s">
        <v>351</v>
      </c>
      <c r="D193" s="1" t="s">
        <v>7988</v>
      </c>
      <c r="E193" s="1" t="s">
        <v>380</v>
      </c>
      <c r="F193" s="13" t="s">
        <v>381</v>
      </c>
      <c r="G193" s="14">
        <v>193</v>
      </c>
      <c r="H193" s="14" t="s">
        <v>346</v>
      </c>
      <c r="I193" s="1" t="s">
        <v>352</v>
      </c>
      <c r="J193" s="1" t="s">
        <v>300</v>
      </c>
      <c r="K193" s="486" t="s">
        <v>348</v>
      </c>
    </row>
    <row r="194" spans="3:11" ht="31.5" customHeight="1" x14ac:dyDescent="0.25">
      <c r="C194" s="312" t="s">
        <v>351</v>
      </c>
      <c r="D194" s="1" t="s">
        <v>7988</v>
      </c>
      <c r="E194" s="1" t="s">
        <v>355</v>
      </c>
      <c r="F194" s="13" t="s">
        <v>356</v>
      </c>
      <c r="G194" s="14">
        <v>157</v>
      </c>
      <c r="H194" s="14" t="s">
        <v>346</v>
      </c>
      <c r="I194" s="1" t="s">
        <v>352</v>
      </c>
      <c r="J194" s="1" t="s">
        <v>300</v>
      </c>
      <c r="K194" s="486" t="s">
        <v>348</v>
      </c>
    </row>
    <row r="195" spans="3:11" ht="33.75" customHeight="1" x14ac:dyDescent="0.25">
      <c r="C195" s="312" t="s">
        <v>351</v>
      </c>
      <c r="D195" s="1" t="s">
        <v>7988</v>
      </c>
      <c r="E195" s="1" t="s">
        <v>372</v>
      </c>
      <c r="F195" s="13" t="s">
        <v>373</v>
      </c>
      <c r="G195" s="14">
        <v>133</v>
      </c>
      <c r="H195" s="14" t="s">
        <v>346</v>
      </c>
      <c r="I195" s="1" t="s">
        <v>352</v>
      </c>
      <c r="J195" s="1" t="s">
        <v>300</v>
      </c>
      <c r="K195" s="486" t="s">
        <v>348</v>
      </c>
    </row>
    <row r="196" spans="3:11" ht="33.75" customHeight="1" x14ac:dyDescent="0.25">
      <c r="C196" s="312" t="s">
        <v>351</v>
      </c>
      <c r="D196" s="1" t="s">
        <v>7988</v>
      </c>
      <c r="E196" s="1" t="s">
        <v>361</v>
      </c>
      <c r="F196" s="13" t="s">
        <v>362</v>
      </c>
      <c r="G196" s="14">
        <v>113</v>
      </c>
      <c r="H196" s="14" t="s">
        <v>346</v>
      </c>
      <c r="I196" s="1" t="s">
        <v>352</v>
      </c>
      <c r="J196" s="1" t="s">
        <v>300</v>
      </c>
      <c r="K196" s="486" t="s">
        <v>348</v>
      </c>
    </row>
    <row r="197" spans="3:11" ht="33.75" customHeight="1" x14ac:dyDescent="0.25">
      <c r="C197" s="312" t="s">
        <v>351</v>
      </c>
      <c r="D197" s="1" t="s">
        <v>7988</v>
      </c>
      <c r="E197" s="1" t="s">
        <v>359</v>
      </c>
      <c r="F197" s="13" t="s">
        <v>360</v>
      </c>
      <c r="G197" s="14">
        <v>98</v>
      </c>
      <c r="H197" s="14" t="s">
        <v>346</v>
      </c>
      <c r="I197" s="1" t="s">
        <v>352</v>
      </c>
      <c r="J197" s="1" t="s">
        <v>300</v>
      </c>
      <c r="K197" s="486" t="s">
        <v>348</v>
      </c>
    </row>
    <row r="198" spans="3:11" ht="33.75" customHeight="1" x14ac:dyDescent="0.25">
      <c r="C198" s="312" t="s">
        <v>351</v>
      </c>
      <c r="D198" s="1" t="s">
        <v>7988</v>
      </c>
      <c r="E198" s="1" t="s">
        <v>376</v>
      </c>
      <c r="F198" s="13" t="s">
        <v>377</v>
      </c>
      <c r="G198" s="14">
        <v>87</v>
      </c>
      <c r="H198" s="14" t="s">
        <v>346</v>
      </c>
      <c r="I198" s="1" t="s">
        <v>352</v>
      </c>
      <c r="J198" s="1" t="s">
        <v>300</v>
      </c>
      <c r="K198" s="486" t="s">
        <v>348</v>
      </c>
    </row>
    <row r="199" spans="3:11" ht="33.75" customHeight="1" x14ac:dyDescent="0.25">
      <c r="C199" s="312" t="s">
        <v>351</v>
      </c>
      <c r="D199" s="1" t="s">
        <v>7988</v>
      </c>
      <c r="E199" s="1" t="s">
        <v>378</v>
      </c>
      <c r="F199" s="13" t="s">
        <v>379</v>
      </c>
      <c r="G199" s="14">
        <v>72</v>
      </c>
      <c r="H199" s="14" t="s">
        <v>346</v>
      </c>
      <c r="I199" s="1" t="s">
        <v>352</v>
      </c>
      <c r="J199" s="1" t="s">
        <v>300</v>
      </c>
      <c r="K199" s="486" t="s">
        <v>348</v>
      </c>
    </row>
    <row r="200" spans="3:11" ht="33.75" customHeight="1" x14ac:dyDescent="0.25">
      <c r="C200" s="312" t="s">
        <v>351</v>
      </c>
      <c r="D200" s="1" t="s">
        <v>7988</v>
      </c>
      <c r="E200" s="1" t="s">
        <v>370</v>
      </c>
      <c r="F200" s="13" t="s">
        <v>371</v>
      </c>
      <c r="G200" s="14">
        <v>64</v>
      </c>
      <c r="H200" s="14" t="s">
        <v>346</v>
      </c>
      <c r="I200" s="1" t="s">
        <v>352</v>
      </c>
      <c r="J200" s="1" t="s">
        <v>300</v>
      </c>
      <c r="K200" s="486" t="s">
        <v>348</v>
      </c>
    </row>
    <row r="201" spans="3:11" ht="33.75" customHeight="1" x14ac:dyDescent="0.25">
      <c r="C201" s="312" t="s">
        <v>351</v>
      </c>
      <c r="D201" s="1" t="s">
        <v>7988</v>
      </c>
      <c r="E201" s="1" t="s">
        <v>391</v>
      </c>
      <c r="F201" s="13" t="s">
        <v>392</v>
      </c>
      <c r="G201" s="14">
        <v>208</v>
      </c>
      <c r="H201" s="14" t="s">
        <v>346</v>
      </c>
      <c r="I201" s="1" t="s">
        <v>352</v>
      </c>
      <c r="J201" s="1" t="s">
        <v>300</v>
      </c>
      <c r="K201" s="486" t="s">
        <v>348</v>
      </c>
    </row>
    <row r="202" spans="3:11" ht="33.75" customHeight="1" x14ac:dyDescent="0.25">
      <c r="C202" s="312" t="s">
        <v>351</v>
      </c>
      <c r="D202" s="1" t="s">
        <v>7988</v>
      </c>
      <c r="E202" s="1" t="s">
        <v>389</v>
      </c>
      <c r="F202" s="13" t="s">
        <v>390</v>
      </c>
      <c r="G202" s="14">
        <v>175</v>
      </c>
      <c r="H202" s="14" t="s">
        <v>346</v>
      </c>
      <c r="I202" s="1" t="s">
        <v>352</v>
      </c>
      <c r="J202" s="1" t="s">
        <v>300</v>
      </c>
      <c r="K202" s="486" t="s">
        <v>348</v>
      </c>
    </row>
    <row r="203" spans="3:11" ht="33.75" customHeight="1" thickBot="1" x14ac:dyDescent="0.3">
      <c r="C203" s="312" t="s">
        <v>351</v>
      </c>
      <c r="D203" s="1" t="s">
        <v>7988</v>
      </c>
      <c r="E203" s="1" t="s">
        <v>8455</v>
      </c>
      <c r="F203" s="13" t="s">
        <v>8460</v>
      </c>
      <c r="G203" s="14">
        <v>137</v>
      </c>
      <c r="H203" s="14" t="s">
        <v>346</v>
      </c>
      <c r="I203" s="1" t="s">
        <v>352</v>
      </c>
      <c r="J203" s="1" t="s">
        <v>300</v>
      </c>
      <c r="K203" s="486" t="s">
        <v>348</v>
      </c>
    </row>
    <row r="204" spans="3:11" ht="33.75" customHeight="1" x14ac:dyDescent="0.25">
      <c r="C204" s="338" t="s">
        <v>351</v>
      </c>
      <c r="D204" s="551" t="s">
        <v>7825</v>
      </c>
      <c r="E204" s="552">
        <f>COUNTA(E181:E203)</f>
        <v>23</v>
      </c>
      <c r="F204" s="339" t="s">
        <v>7826</v>
      </c>
      <c r="G204" s="553">
        <f>SUM(G181:G203)</f>
        <v>6141</v>
      </c>
      <c r="H204" s="320"/>
      <c r="I204" s="321"/>
      <c r="J204" s="321"/>
      <c r="K204" s="490"/>
    </row>
    <row r="205" spans="3:11" ht="33.75" customHeight="1" x14ac:dyDescent="0.25">
      <c r="D205" s="1"/>
      <c r="E205" s="1"/>
      <c r="F205" s="13"/>
      <c r="G205" s="14"/>
      <c r="H205" s="14"/>
      <c r="I205" s="1"/>
      <c r="J205" s="1"/>
      <c r="K205" s="1"/>
    </row>
    <row r="206" spans="3:11" ht="33.75" customHeight="1" x14ac:dyDescent="0.25">
      <c r="C206" s="235" t="s">
        <v>8</v>
      </c>
      <c r="D206" s="235" t="s">
        <v>7</v>
      </c>
      <c r="E206" s="235" t="s">
        <v>6</v>
      </c>
      <c r="F206" s="235" t="s">
        <v>5</v>
      </c>
      <c r="G206" s="237" t="s">
        <v>4</v>
      </c>
      <c r="H206" s="237" t="s">
        <v>3</v>
      </c>
      <c r="I206" s="235" t="s">
        <v>2</v>
      </c>
      <c r="J206" s="235" t="s">
        <v>1</v>
      </c>
      <c r="K206" s="235" t="s">
        <v>0</v>
      </c>
    </row>
    <row r="207" spans="3:11" ht="33.75" customHeight="1" x14ac:dyDescent="0.25">
      <c r="C207" s="547" t="s">
        <v>421</v>
      </c>
      <c r="D207" s="483" t="s">
        <v>7988</v>
      </c>
      <c r="E207" s="483" t="s">
        <v>432</v>
      </c>
      <c r="F207" s="491" t="s">
        <v>8461</v>
      </c>
      <c r="G207" s="549">
        <v>528</v>
      </c>
      <c r="H207" s="549" t="s">
        <v>346</v>
      </c>
      <c r="I207" s="483" t="s">
        <v>419</v>
      </c>
      <c r="J207" s="483" t="s">
        <v>300</v>
      </c>
      <c r="K207" s="485" t="s">
        <v>413</v>
      </c>
    </row>
    <row r="208" spans="3:11" ht="33.75" customHeight="1" x14ac:dyDescent="0.25">
      <c r="C208" s="312" t="s">
        <v>421</v>
      </c>
      <c r="D208" s="1" t="s">
        <v>7988</v>
      </c>
      <c r="E208" s="1" t="s">
        <v>420</v>
      </c>
      <c r="F208" s="13" t="s">
        <v>418</v>
      </c>
      <c r="G208" s="14">
        <v>510</v>
      </c>
      <c r="H208" s="14" t="s">
        <v>346</v>
      </c>
      <c r="I208" s="1" t="s">
        <v>419</v>
      </c>
      <c r="J208" s="1" t="s">
        <v>300</v>
      </c>
      <c r="K208" s="486" t="s">
        <v>413</v>
      </c>
    </row>
    <row r="209" spans="3:11" ht="31.5" customHeight="1" x14ac:dyDescent="0.25">
      <c r="C209" s="312" t="s">
        <v>421</v>
      </c>
      <c r="D209" s="1" t="s">
        <v>7988</v>
      </c>
      <c r="E209" s="1" t="s">
        <v>434</v>
      </c>
      <c r="F209" s="13" t="s">
        <v>435</v>
      </c>
      <c r="G209" s="14">
        <v>518</v>
      </c>
      <c r="H209" s="14" t="s">
        <v>346</v>
      </c>
      <c r="I209" s="1" t="s">
        <v>419</v>
      </c>
      <c r="J209" s="1" t="s">
        <v>300</v>
      </c>
      <c r="K209" s="486" t="s">
        <v>413</v>
      </c>
    </row>
    <row r="210" spans="3:11" ht="20.25" customHeight="1" x14ac:dyDescent="0.25">
      <c r="C210" s="312" t="s">
        <v>421</v>
      </c>
      <c r="D210" s="1" t="s">
        <v>7988</v>
      </c>
      <c r="E210" s="1" t="s">
        <v>423</v>
      </c>
      <c r="F210" s="13" t="s">
        <v>8462</v>
      </c>
      <c r="G210" s="14">
        <v>482</v>
      </c>
      <c r="H210" s="14" t="s">
        <v>346</v>
      </c>
      <c r="I210" s="1" t="s">
        <v>419</v>
      </c>
      <c r="J210" s="1" t="s">
        <v>300</v>
      </c>
      <c r="K210" s="486" t="s">
        <v>413</v>
      </c>
    </row>
    <row r="211" spans="3:11" ht="21" customHeight="1" x14ac:dyDescent="0.25">
      <c r="C211" s="312" t="s">
        <v>421</v>
      </c>
      <c r="D211" s="1" t="s">
        <v>7988</v>
      </c>
      <c r="E211" s="1" t="s">
        <v>424</v>
      </c>
      <c r="F211" s="13" t="s">
        <v>8463</v>
      </c>
      <c r="G211" s="14">
        <v>390</v>
      </c>
      <c r="H211" s="14" t="s">
        <v>346</v>
      </c>
      <c r="I211" s="1" t="s">
        <v>419</v>
      </c>
      <c r="J211" s="1" t="s">
        <v>300</v>
      </c>
      <c r="K211" s="486" t="s">
        <v>413</v>
      </c>
    </row>
    <row r="212" spans="3:11" ht="31.5" customHeight="1" x14ac:dyDescent="0.25">
      <c r="C212" s="312" t="s">
        <v>421</v>
      </c>
      <c r="D212" s="1" t="s">
        <v>7988</v>
      </c>
      <c r="E212" s="1" t="s">
        <v>422</v>
      </c>
      <c r="F212" s="13" t="s">
        <v>8464</v>
      </c>
      <c r="G212" s="14">
        <v>375</v>
      </c>
      <c r="H212" s="14" t="s">
        <v>346</v>
      </c>
      <c r="I212" s="1" t="s">
        <v>419</v>
      </c>
      <c r="J212" s="1" t="s">
        <v>300</v>
      </c>
      <c r="K212" s="486" t="s">
        <v>413</v>
      </c>
    </row>
    <row r="213" spans="3:11" ht="33.75" customHeight="1" x14ac:dyDescent="0.25">
      <c r="C213" s="312" t="s">
        <v>421</v>
      </c>
      <c r="D213" s="1" t="s">
        <v>7988</v>
      </c>
      <c r="E213" s="1" t="s">
        <v>425</v>
      </c>
      <c r="F213" s="13" t="s">
        <v>426</v>
      </c>
      <c r="G213" s="14">
        <v>377</v>
      </c>
      <c r="H213" s="14" t="s">
        <v>346</v>
      </c>
      <c r="I213" s="1" t="s">
        <v>419</v>
      </c>
      <c r="J213" s="1" t="s">
        <v>300</v>
      </c>
      <c r="K213" s="486" t="s">
        <v>413</v>
      </c>
    </row>
    <row r="214" spans="3:11" ht="33.75" customHeight="1" x14ac:dyDescent="0.25">
      <c r="C214" s="312" t="s">
        <v>421</v>
      </c>
      <c r="D214" s="1" t="s">
        <v>7988</v>
      </c>
      <c r="E214" s="1" t="s">
        <v>429</v>
      </c>
      <c r="F214" s="13" t="s">
        <v>8465</v>
      </c>
      <c r="G214" s="14">
        <v>270</v>
      </c>
      <c r="H214" s="14" t="s">
        <v>346</v>
      </c>
      <c r="I214" s="1" t="s">
        <v>419</v>
      </c>
      <c r="J214" s="1" t="s">
        <v>300</v>
      </c>
      <c r="K214" s="486" t="s">
        <v>413</v>
      </c>
    </row>
    <row r="215" spans="3:11" ht="33.75" customHeight="1" x14ac:dyDescent="0.25">
      <c r="C215" s="312" t="s">
        <v>421</v>
      </c>
      <c r="D215" s="1" t="s">
        <v>7988</v>
      </c>
      <c r="E215" s="1" t="s">
        <v>436</v>
      </c>
      <c r="F215" s="13" t="s">
        <v>8466</v>
      </c>
      <c r="G215" s="14">
        <v>150</v>
      </c>
      <c r="H215" s="14" t="s">
        <v>346</v>
      </c>
      <c r="I215" s="1" t="s">
        <v>419</v>
      </c>
      <c r="J215" s="1" t="s">
        <v>300</v>
      </c>
      <c r="K215" s="486" t="s">
        <v>413</v>
      </c>
    </row>
    <row r="216" spans="3:11" ht="33.75" customHeight="1" x14ac:dyDescent="0.25">
      <c r="C216" s="312" t="s">
        <v>421</v>
      </c>
      <c r="D216" s="1" t="s">
        <v>7988</v>
      </c>
      <c r="E216" s="1" t="s">
        <v>427</v>
      </c>
      <c r="F216" s="13" t="s">
        <v>428</v>
      </c>
      <c r="G216" s="14">
        <v>145</v>
      </c>
      <c r="H216" s="14" t="s">
        <v>346</v>
      </c>
      <c r="I216" s="1" t="s">
        <v>419</v>
      </c>
      <c r="J216" s="1" t="s">
        <v>300</v>
      </c>
      <c r="K216" s="486" t="s">
        <v>413</v>
      </c>
    </row>
    <row r="217" spans="3:11" ht="33.75" customHeight="1" x14ac:dyDescent="0.25">
      <c r="C217" s="312" t="s">
        <v>421</v>
      </c>
      <c r="D217" s="1" t="s">
        <v>7988</v>
      </c>
      <c r="E217" s="1" t="s">
        <v>439</v>
      </c>
      <c r="F217" s="13" t="s">
        <v>440</v>
      </c>
      <c r="G217" s="14">
        <v>126</v>
      </c>
      <c r="H217" s="14" t="s">
        <v>346</v>
      </c>
      <c r="I217" s="1" t="s">
        <v>419</v>
      </c>
      <c r="J217" s="1" t="s">
        <v>300</v>
      </c>
      <c r="K217" s="486" t="s">
        <v>413</v>
      </c>
    </row>
    <row r="218" spans="3:11" ht="33.75" customHeight="1" x14ac:dyDescent="0.25">
      <c r="C218" s="312" t="s">
        <v>421</v>
      </c>
      <c r="D218" s="1" t="s">
        <v>7988</v>
      </c>
      <c r="E218" s="1" t="s">
        <v>433</v>
      </c>
      <c r="F218" s="13" t="s">
        <v>8467</v>
      </c>
      <c r="G218" s="14">
        <v>104</v>
      </c>
      <c r="H218" s="14" t="s">
        <v>346</v>
      </c>
      <c r="I218" s="1" t="s">
        <v>419</v>
      </c>
      <c r="J218" s="1" t="s">
        <v>300</v>
      </c>
      <c r="K218" s="486" t="s">
        <v>413</v>
      </c>
    </row>
    <row r="219" spans="3:11" ht="33.75" customHeight="1" thickBot="1" x14ac:dyDescent="0.3">
      <c r="C219" s="312" t="s">
        <v>421</v>
      </c>
      <c r="D219" s="1" t="s">
        <v>7988</v>
      </c>
      <c r="E219" s="1" t="s">
        <v>437</v>
      </c>
      <c r="F219" s="13" t="s">
        <v>438</v>
      </c>
      <c r="G219" s="14">
        <v>158</v>
      </c>
      <c r="H219" s="14" t="s">
        <v>346</v>
      </c>
      <c r="I219" s="1" t="s">
        <v>419</v>
      </c>
      <c r="J219" s="1" t="s">
        <v>300</v>
      </c>
      <c r="K219" s="486" t="s">
        <v>413</v>
      </c>
    </row>
    <row r="220" spans="3:11" ht="33.75" customHeight="1" x14ac:dyDescent="0.25">
      <c r="C220" s="338" t="s">
        <v>421</v>
      </c>
      <c r="D220" s="551" t="s">
        <v>7825</v>
      </c>
      <c r="E220" s="552">
        <f>COUNTA(E207:E219)</f>
        <v>13</v>
      </c>
      <c r="F220" s="339" t="s">
        <v>7826</v>
      </c>
      <c r="G220" s="553">
        <f>SUM(G207:G219)</f>
        <v>4133</v>
      </c>
      <c r="H220" s="320"/>
      <c r="I220" s="321"/>
      <c r="J220" s="321"/>
      <c r="K220" s="490"/>
    </row>
    <row r="221" spans="3:11" ht="33.75" customHeight="1" x14ac:dyDescent="0.25">
      <c r="D221" s="1"/>
      <c r="E221" s="1"/>
      <c r="F221" s="13"/>
      <c r="G221" s="14"/>
      <c r="H221" s="14"/>
      <c r="I221" s="1"/>
      <c r="J221" s="1"/>
      <c r="K221" s="1"/>
    </row>
    <row r="222" spans="3:11" ht="33.75" customHeight="1" x14ac:dyDescent="0.25">
      <c r="C222" s="235" t="s">
        <v>8</v>
      </c>
      <c r="D222" s="235" t="s">
        <v>7</v>
      </c>
      <c r="E222" s="235" t="s">
        <v>6</v>
      </c>
      <c r="F222" s="235" t="s">
        <v>5</v>
      </c>
      <c r="G222" s="237" t="s">
        <v>4</v>
      </c>
      <c r="H222" s="237" t="s">
        <v>3</v>
      </c>
      <c r="I222" s="235" t="s">
        <v>2</v>
      </c>
      <c r="J222" s="235" t="s">
        <v>1</v>
      </c>
      <c r="K222" s="235" t="s">
        <v>0</v>
      </c>
    </row>
    <row r="223" spans="3:11" ht="36" customHeight="1" x14ac:dyDescent="0.25">
      <c r="C223" s="547" t="s">
        <v>453</v>
      </c>
      <c r="D223" s="483" t="s">
        <v>7988</v>
      </c>
      <c r="E223" s="483" t="s">
        <v>503</v>
      </c>
      <c r="F223" s="491" t="s">
        <v>504</v>
      </c>
      <c r="G223" s="549">
        <v>400</v>
      </c>
      <c r="H223" s="549" t="s">
        <v>346</v>
      </c>
      <c r="I223" s="483" t="s">
        <v>471</v>
      </c>
      <c r="J223" s="483" t="s">
        <v>300</v>
      </c>
      <c r="K223" s="485" t="s">
        <v>449</v>
      </c>
    </row>
    <row r="224" spans="3:11" ht="36" customHeight="1" x14ac:dyDescent="0.25">
      <c r="C224" s="312" t="s">
        <v>453</v>
      </c>
      <c r="D224" s="1" t="s">
        <v>7988</v>
      </c>
      <c r="E224" s="1" t="s">
        <v>485</v>
      </c>
      <c r="F224" s="13" t="s">
        <v>8468</v>
      </c>
      <c r="G224" s="14">
        <v>520</v>
      </c>
      <c r="H224" s="14" t="s">
        <v>346</v>
      </c>
      <c r="I224" s="1" t="s">
        <v>471</v>
      </c>
      <c r="J224" s="1" t="s">
        <v>300</v>
      </c>
      <c r="K224" s="486" t="s">
        <v>449</v>
      </c>
    </row>
    <row r="225" spans="3:11" ht="36" customHeight="1" x14ac:dyDescent="0.25">
      <c r="C225" s="312" t="s">
        <v>453</v>
      </c>
      <c r="D225" s="1" t="s">
        <v>7988</v>
      </c>
      <c r="E225" s="1" t="s">
        <v>457</v>
      </c>
      <c r="F225" s="13" t="s">
        <v>458</v>
      </c>
      <c r="G225" s="14">
        <v>448</v>
      </c>
      <c r="H225" s="14" t="s">
        <v>346</v>
      </c>
      <c r="I225" s="1" t="s">
        <v>456</v>
      </c>
      <c r="J225" s="1" t="s">
        <v>300</v>
      </c>
      <c r="K225" s="486" t="s">
        <v>449</v>
      </c>
    </row>
    <row r="226" spans="3:11" ht="36" customHeight="1" x14ac:dyDescent="0.25">
      <c r="C226" s="312" t="s">
        <v>453</v>
      </c>
      <c r="D226" s="1" t="s">
        <v>7988</v>
      </c>
      <c r="E226" s="1" t="s">
        <v>513</v>
      </c>
      <c r="F226" s="13" t="s">
        <v>504</v>
      </c>
      <c r="G226" s="14">
        <v>295</v>
      </c>
      <c r="H226" s="14" t="s">
        <v>346</v>
      </c>
      <c r="I226" s="1" t="s">
        <v>471</v>
      </c>
      <c r="J226" s="1" t="s">
        <v>300</v>
      </c>
      <c r="K226" s="486" t="s">
        <v>449</v>
      </c>
    </row>
    <row r="227" spans="3:11" ht="36" customHeight="1" x14ac:dyDescent="0.25">
      <c r="C227" s="312" t="s">
        <v>453</v>
      </c>
      <c r="D227" s="1" t="s">
        <v>7988</v>
      </c>
      <c r="E227" s="1" t="s">
        <v>462</v>
      </c>
      <c r="F227" s="13" t="s">
        <v>463</v>
      </c>
      <c r="G227" s="14">
        <v>447</v>
      </c>
      <c r="H227" s="14" t="s">
        <v>346</v>
      </c>
      <c r="I227" s="1" t="s">
        <v>456</v>
      </c>
      <c r="J227" s="1" t="s">
        <v>300</v>
      </c>
      <c r="K227" s="486" t="s">
        <v>449</v>
      </c>
    </row>
    <row r="228" spans="3:11" ht="36" customHeight="1" x14ac:dyDescent="0.25">
      <c r="C228" s="312" t="s">
        <v>453</v>
      </c>
      <c r="D228" s="1" t="s">
        <v>7988</v>
      </c>
      <c r="E228" s="1" t="s">
        <v>493</v>
      </c>
      <c r="F228" s="13" t="s">
        <v>8469</v>
      </c>
      <c r="G228" s="14">
        <v>451</v>
      </c>
      <c r="H228" s="14" t="s">
        <v>346</v>
      </c>
      <c r="I228" s="1" t="s">
        <v>471</v>
      </c>
      <c r="J228" s="1" t="s">
        <v>300</v>
      </c>
      <c r="K228" s="486" t="s">
        <v>449</v>
      </c>
    </row>
    <row r="229" spans="3:11" ht="36" customHeight="1" x14ac:dyDescent="0.25">
      <c r="C229" s="312" t="s">
        <v>453</v>
      </c>
      <c r="D229" s="1" t="s">
        <v>7988</v>
      </c>
      <c r="E229" s="1" t="s">
        <v>470</v>
      </c>
      <c r="F229" s="13" t="s">
        <v>8470</v>
      </c>
      <c r="G229" s="14">
        <v>44</v>
      </c>
      <c r="H229" s="14" t="s">
        <v>346</v>
      </c>
      <c r="I229" s="1" t="s">
        <v>471</v>
      </c>
      <c r="J229" s="1" t="s">
        <v>300</v>
      </c>
      <c r="K229" s="486" t="s">
        <v>449</v>
      </c>
    </row>
    <row r="230" spans="3:11" ht="36" customHeight="1" x14ac:dyDescent="0.25">
      <c r="C230" s="312" t="s">
        <v>453</v>
      </c>
      <c r="D230" s="1" t="s">
        <v>7988</v>
      </c>
      <c r="E230" s="1" t="s">
        <v>483</v>
      </c>
      <c r="F230" s="13" t="s">
        <v>8471</v>
      </c>
      <c r="G230" s="14">
        <v>353</v>
      </c>
      <c r="H230" s="14" t="s">
        <v>346</v>
      </c>
      <c r="I230" s="1" t="s">
        <v>471</v>
      </c>
      <c r="J230" s="1" t="s">
        <v>300</v>
      </c>
      <c r="K230" s="486" t="s">
        <v>449</v>
      </c>
    </row>
    <row r="231" spans="3:11" ht="36" customHeight="1" x14ac:dyDescent="0.25">
      <c r="C231" s="312" t="s">
        <v>453</v>
      </c>
      <c r="D231" s="1" t="s">
        <v>7988</v>
      </c>
      <c r="E231" s="1" t="s">
        <v>486</v>
      </c>
      <c r="F231" s="13" t="s">
        <v>8472</v>
      </c>
      <c r="G231" s="14">
        <v>316</v>
      </c>
      <c r="H231" s="14" t="s">
        <v>346</v>
      </c>
      <c r="I231" s="1" t="s">
        <v>471</v>
      </c>
      <c r="J231" s="1" t="s">
        <v>300</v>
      </c>
      <c r="K231" s="486" t="s">
        <v>449</v>
      </c>
    </row>
    <row r="232" spans="3:11" ht="36" customHeight="1" x14ac:dyDescent="0.25">
      <c r="C232" s="312" t="s">
        <v>453</v>
      </c>
      <c r="D232" s="1" t="s">
        <v>7988</v>
      </c>
      <c r="E232" s="1" t="s">
        <v>484</v>
      </c>
      <c r="F232" s="13" t="s">
        <v>8473</v>
      </c>
      <c r="G232" s="14">
        <v>275</v>
      </c>
      <c r="H232" s="14" t="s">
        <v>346</v>
      </c>
      <c r="I232" s="1" t="s">
        <v>471</v>
      </c>
      <c r="J232" s="1" t="s">
        <v>300</v>
      </c>
      <c r="K232" s="486" t="s">
        <v>449</v>
      </c>
    </row>
    <row r="233" spans="3:11" ht="36" customHeight="1" x14ac:dyDescent="0.25">
      <c r="C233" s="312" t="s">
        <v>453</v>
      </c>
      <c r="D233" s="1" t="s">
        <v>7988</v>
      </c>
      <c r="E233" s="1" t="s">
        <v>452</v>
      </c>
      <c r="F233" s="13" t="s">
        <v>8474</v>
      </c>
      <c r="G233" s="14">
        <v>234</v>
      </c>
      <c r="H233" s="14" t="s">
        <v>346</v>
      </c>
      <c r="I233" s="1" t="s">
        <v>451</v>
      </c>
      <c r="J233" s="1" t="s">
        <v>300</v>
      </c>
      <c r="K233" s="486" t="s">
        <v>449</v>
      </c>
    </row>
    <row r="234" spans="3:11" ht="36" customHeight="1" x14ac:dyDescent="0.25">
      <c r="C234" s="312" t="s">
        <v>453</v>
      </c>
      <c r="D234" s="1" t="s">
        <v>7988</v>
      </c>
      <c r="E234" s="1" t="s">
        <v>511</v>
      </c>
      <c r="F234" s="13" t="s">
        <v>512</v>
      </c>
      <c r="G234" s="14">
        <v>263</v>
      </c>
      <c r="H234" s="14" t="s">
        <v>346</v>
      </c>
      <c r="I234" s="1" t="s">
        <v>471</v>
      </c>
      <c r="J234" s="1" t="s">
        <v>300</v>
      </c>
      <c r="K234" s="486" t="s">
        <v>449</v>
      </c>
    </row>
    <row r="235" spans="3:11" ht="36" customHeight="1" x14ac:dyDescent="0.25">
      <c r="C235" s="312" t="s">
        <v>453</v>
      </c>
      <c r="D235" s="1" t="s">
        <v>7988</v>
      </c>
      <c r="E235" s="1" t="s">
        <v>514</v>
      </c>
      <c r="F235" s="13" t="s">
        <v>515</v>
      </c>
      <c r="G235" s="14">
        <v>229</v>
      </c>
      <c r="H235" s="14" t="s">
        <v>346</v>
      </c>
      <c r="I235" s="1" t="s">
        <v>471</v>
      </c>
      <c r="J235" s="1" t="s">
        <v>300</v>
      </c>
      <c r="K235" s="486" t="s">
        <v>449</v>
      </c>
    </row>
    <row r="236" spans="3:11" ht="36" customHeight="1" x14ac:dyDescent="0.25">
      <c r="C236" s="312" t="s">
        <v>453</v>
      </c>
      <c r="D236" s="1" t="s">
        <v>7988</v>
      </c>
      <c r="E236" s="1" t="s">
        <v>492</v>
      </c>
      <c r="F236" s="13" t="s">
        <v>331</v>
      </c>
      <c r="G236" s="14">
        <v>261</v>
      </c>
      <c r="H236" s="14" t="s">
        <v>346</v>
      </c>
      <c r="I236" s="1" t="s">
        <v>471</v>
      </c>
      <c r="J236" s="1" t="s">
        <v>300</v>
      </c>
      <c r="K236" s="486" t="s">
        <v>449</v>
      </c>
    </row>
    <row r="237" spans="3:11" ht="36" customHeight="1" x14ac:dyDescent="0.25">
      <c r="C237" s="312" t="s">
        <v>453</v>
      </c>
      <c r="D237" s="1" t="s">
        <v>7988</v>
      </c>
      <c r="E237" s="1" t="s">
        <v>489</v>
      </c>
      <c r="F237" s="13" t="s">
        <v>8475</v>
      </c>
      <c r="G237" s="14">
        <v>232</v>
      </c>
      <c r="H237" s="14" t="s">
        <v>346</v>
      </c>
      <c r="I237" s="1" t="s">
        <v>471</v>
      </c>
      <c r="J237" s="1" t="s">
        <v>300</v>
      </c>
      <c r="K237" s="486" t="s">
        <v>449</v>
      </c>
    </row>
    <row r="238" spans="3:11" ht="36" customHeight="1" x14ac:dyDescent="0.25">
      <c r="C238" s="312" t="s">
        <v>453</v>
      </c>
      <c r="D238" s="1" t="s">
        <v>7988</v>
      </c>
      <c r="E238" s="1" t="s">
        <v>502</v>
      </c>
      <c r="F238" s="13" t="s">
        <v>8476</v>
      </c>
      <c r="G238" s="14">
        <v>206</v>
      </c>
      <c r="H238" s="14" t="s">
        <v>346</v>
      </c>
      <c r="I238" s="1" t="s">
        <v>471</v>
      </c>
      <c r="J238" s="1" t="s">
        <v>300</v>
      </c>
      <c r="K238" s="486" t="s">
        <v>449</v>
      </c>
    </row>
    <row r="239" spans="3:11" ht="36" customHeight="1" x14ac:dyDescent="0.25">
      <c r="C239" s="312" t="s">
        <v>453</v>
      </c>
      <c r="D239" s="1" t="s">
        <v>7988</v>
      </c>
      <c r="E239" s="1" t="s">
        <v>482</v>
      </c>
      <c r="F239" s="13" t="s">
        <v>8477</v>
      </c>
      <c r="G239" s="14">
        <v>168</v>
      </c>
      <c r="H239" s="14" t="s">
        <v>346</v>
      </c>
      <c r="I239" s="1" t="s">
        <v>471</v>
      </c>
      <c r="J239" s="1" t="s">
        <v>300</v>
      </c>
      <c r="K239" s="486" t="s">
        <v>449</v>
      </c>
    </row>
    <row r="240" spans="3:11" ht="36" customHeight="1" x14ac:dyDescent="0.25">
      <c r="C240" s="312" t="s">
        <v>453</v>
      </c>
      <c r="D240" s="1" t="s">
        <v>7988</v>
      </c>
      <c r="E240" s="1" t="s">
        <v>499</v>
      </c>
      <c r="F240" s="13" t="s">
        <v>500</v>
      </c>
      <c r="G240" s="14">
        <v>192</v>
      </c>
      <c r="H240" s="14" t="s">
        <v>346</v>
      </c>
      <c r="I240" s="1" t="s">
        <v>471</v>
      </c>
      <c r="J240" s="1" t="s">
        <v>300</v>
      </c>
      <c r="K240" s="486" t="s">
        <v>449</v>
      </c>
    </row>
    <row r="241" spans="3:11" ht="36" customHeight="1" x14ac:dyDescent="0.25">
      <c r="C241" s="312" t="s">
        <v>453</v>
      </c>
      <c r="D241" s="1" t="s">
        <v>7988</v>
      </c>
      <c r="E241" s="1" t="s">
        <v>466</v>
      </c>
      <c r="F241" s="13" t="s">
        <v>467</v>
      </c>
      <c r="G241" s="14">
        <v>178</v>
      </c>
      <c r="H241" s="14" t="s">
        <v>346</v>
      </c>
      <c r="I241" s="1" t="s">
        <v>456</v>
      </c>
      <c r="J241" s="1" t="s">
        <v>300</v>
      </c>
      <c r="K241" s="486" t="s">
        <v>449</v>
      </c>
    </row>
    <row r="242" spans="3:11" ht="36" customHeight="1" x14ac:dyDescent="0.25">
      <c r="C242" s="312" t="s">
        <v>453</v>
      </c>
      <c r="D242" s="1" t="s">
        <v>7988</v>
      </c>
      <c r="E242" s="1" t="s">
        <v>468</v>
      </c>
      <c r="F242" s="13" t="s">
        <v>469</v>
      </c>
      <c r="G242" s="14">
        <v>183</v>
      </c>
      <c r="H242" s="14" t="s">
        <v>346</v>
      </c>
      <c r="I242" s="1" t="s">
        <v>456</v>
      </c>
      <c r="J242" s="1" t="s">
        <v>300</v>
      </c>
      <c r="K242" s="486" t="s">
        <v>449</v>
      </c>
    </row>
    <row r="243" spans="3:11" ht="36" customHeight="1" x14ac:dyDescent="0.25">
      <c r="C243" s="312" t="s">
        <v>453</v>
      </c>
      <c r="D243" s="1" t="s">
        <v>7988</v>
      </c>
      <c r="E243" s="1" t="s">
        <v>473</v>
      </c>
      <c r="F243" s="13" t="s">
        <v>474</v>
      </c>
      <c r="G243" s="14">
        <v>160</v>
      </c>
      <c r="H243" s="14" t="s">
        <v>346</v>
      </c>
      <c r="I243" s="1" t="s">
        <v>471</v>
      </c>
      <c r="J243" s="1" t="s">
        <v>300</v>
      </c>
      <c r="K243" s="486" t="s">
        <v>449</v>
      </c>
    </row>
    <row r="244" spans="3:11" ht="36" customHeight="1" x14ac:dyDescent="0.25">
      <c r="C244" s="312" t="s">
        <v>453</v>
      </c>
      <c r="D244" s="1" t="s">
        <v>7988</v>
      </c>
      <c r="E244" s="1" t="s">
        <v>495</v>
      </c>
      <c r="F244" s="13" t="s">
        <v>496</v>
      </c>
      <c r="G244" s="14">
        <v>131</v>
      </c>
      <c r="H244" s="14" t="s">
        <v>346</v>
      </c>
      <c r="I244" s="1" t="s">
        <v>471</v>
      </c>
      <c r="J244" s="1" t="s">
        <v>300</v>
      </c>
      <c r="K244" s="486" t="s">
        <v>449</v>
      </c>
    </row>
    <row r="245" spans="3:11" ht="36" customHeight="1" x14ac:dyDescent="0.25">
      <c r="C245" s="312" t="s">
        <v>453</v>
      </c>
      <c r="D245" s="1" t="s">
        <v>7988</v>
      </c>
      <c r="E245" s="1" t="s">
        <v>459</v>
      </c>
      <c r="F245" s="13" t="s">
        <v>460</v>
      </c>
      <c r="G245" s="14">
        <v>157</v>
      </c>
      <c r="H245" s="14" t="s">
        <v>346</v>
      </c>
      <c r="I245" s="1" t="s">
        <v>456</v>
      </c>
      <c r="J245" s="1" t="s">
        <v>300</v>
      </c>
      <c r="K245" s="486" t="s">
        <v>449</v>
      </c>
    </row>
    <row r="246" spans="3:11" ht="36" customHeight="1" x14ac:dyDescent="0.25">
      <c r="C246" s="312" t="s">
        <v>453</v>
      </c>
      <c r="D246" s="1" t="s">
        <v>7988</v>
      </c>
      <c r="E246" s="1" t="s">
        <v>490</v>
      </c>
      <c r="F246" s="13" t="s">
        <v>491</v>
      </c>
      <c r="G246" s="14">
        <v>120</v>
      </c>
      <c r="H246" s="14" t="s">
        <v>346</v>
      </c>
      <c r="I246" s="1" t="s">
        <v>471</v>
      </c>
      <c r="J246" s="1" t="s">
        <v>300</v>
      </c>
      <c r="K246" s="486" t="s">
        <v>449</v>
      </c>
    </row>
    <row r="247" spans="3:11" ht="36" customHeight="1" x14ac:dyDescent="0.25">
      <c r="C247" s="312" t="s">
        <v>453</v>
      </c>
      <c r="D247" s="1" t="s">
        <v>7988</v>
      </c>
      <c r="E247" s="1" t="s">
        <v>464</v>
      </c>
      <c r="F247" s="13" t="s">
        <v>465</v>
      </c>
      <c r="G247" s="14">
        <v>116</v>
      </c>
      <c r="H247" s="14" t="s">
        <v>346</v>
      </c>
      <c r="I247" s="1" t="s">
        <v>456</v>
      </c>
      <c r="J247" s="1" t="s">
        <v>300</v>
      </c>
      <c r="K247" s="486" t="s">
        <v>449</v>
      </c>
    </row>
    <row r="248" spans="3:11" ht="36" customHeight="1" x14ac:dyDescent="0.25">
      <c r="C248" s="312" t="s">
        <v>453</v>
      </c>
      <c r="D248" s="1" t="s">
        <v>7988</v>
      </c>
      <c r="E248" s="1" t="s">
        <v>475</v>
      </c>
      <c r="F248" s="13" t="s">
        <v>476</v>
      </c>
      <c r="G248" s="14">
        <v>100</v>
      </c>
      <c r="H248" s="14" t="s">
        <v>346</v>
      </c>
      <c r="I248" s="1" t="s">
        <v>471</v>
      </c>
      <c r="J248" s="1" t="s">
        <v>300</v>
      </c>
      <c r="K248" s="486" t="s">
        <v>449</v>
      </c>
    </row>
    <row r="249" spans="3:11" ht="36" customHeight="1" x14ac:dyDescent="0.25">
      <c r="C249" s="312" t="s">
        <v>453</v>
      </c>
      <c r="D249" s="1" t="s">
        <v>7988</v>
      </c>
      <c r="E249" s="1" t="s">
        <v>505</v>
      </c>
      <c r="F249" s="13" t="s">
        <v>506</v>
      </c>
      <c r="G249" s="14">
        <v>141</v>
      </c>
      <c r="H249" s="14" t="s">
        <v>346</v>
      </c>
      <c r="I249" s="1" t="s">
        <v>471</v>
      </c>
      <c r="J249" s="1" t="s">
        <v>300</v>
      </c>
      <c r="K249" s="486" t="s">
        <v>449</v>
      </c>
    </row>
    <row r="250" spans="3:11" ht="36" customHeight="1" x14ac:dyDescent="0.25">
      <c r="C250" s="312" t="s">
        <v>453</v>
      </c>
      <c r="D250" s="1" t="s">
        <v>7988</v>
      </c>
      <c r="E250" s="1" t="s">
        <v>487</v>
      </c>
      <c r="F250" s="13" t="s">
        <v>488</v>
      </c>
      <c r="G250" s="14">
        <v>105</v>
      </c>
      <c r="H250" s="14" t="s">
        <v>346</v>
      </c>
      <c r="I250" s="1" t="s">
        <v>471</v>
      </c>
      <c r="J250" s="1" t="s">
        <v>300</v>
      </c>
      <c r="K250" s="486" t="s">
        <v>449</v>
      </c>
    </row>
    <row r="251" spans="3:11" ht="36" customHeight="1" x14ac:dyDescent="0.25">
      <c r="C251" s="312" t="s">
        <v>453</v>
      </c>
      <c r="D251" s="1" t="s">
        <v>7988</v>
      </c>
      <c r="E251" s="1" t="s">
        <v>501</v>
      </c>
      <c r="F251" s="13" t="s">
        <v>8478</v>
      </c>
      <c r="G251" s="14">
        <v>87</v>
      </c>
      <c r="H251" s="14" t="s">
        <v>346</v>
      </c>
      <c r="I251" s="1" t="s">
        <v>471</v>
      </c>
      <c r="J251" s="1" t="s">
        <v>300</v>
      </c>
      <c r="K251" s="486" t="s">
        <v>449</v>
      </c>
    </row>
    <row r="252" spans="3:11" ht="36" customHeight="1" x14ac:dyDescent="0.25">
      <c r="C252" s="554" t="s">
        <v>453</v>
      </c>
      <c r="D252" s="555" t="s">
        <v>7988</v>
      </c>
      <c r="E252" s="555" t="s">
        <v>507</v>
      </c>
      <c r="F252" s="555" t="s">
        <v>508</v>
      </c>
      <c r="G252" s="555">
        <v>135</v>
      </c>
      <c r="H252" s="555" t="s">
        <v>346</v>
      </c>
      <c r="I252" s="556" t="s">
        <v>471</v>
      </c>
      <c r="J252" s="555" t="s">
        <v>300</v>
      </c>
      <c r="K252" s="557" t="s">
        <v>449</v>
      </c>
    </row>
    <row r="253" spans="3:11" ht="36" customHeight="1" x14ac:dyDescent="0.25">
      <c r="C253" s="554" t="s">
        <v>453</v>
      </c>
      <c r="D253" s="555" t="s">
        <v>7988</v>
      </c>
      <c r="E253" s="555" t="s">
        <v>509</v>
      </c>
      <c r="F253" s="555" t="s">
        <v>510</v>
      </c>
      <c r="G253" s="555">
        <v>155</v>
      </c>
      <c r="H253" s="555" t="s">
        <v>346</v>
      </c>
      <c r="I253" s="556" t="s">
        <v>471</v>
      </c>
      <c r="J253" s="555" t="s">
        <v>300</v>
      </c>
      <c r="K253" s="557" t="s">
        <v>449</v>
      </c>
    </row>
    <row r="254" spans="3:11" ht="36" customHeight="1" x14ac:dyDescent="0.25">
      <c r="C254" s="312" t="s">
        <v>453</v>
      </c>
      <c r="D254" s="1" t="s">
        <v>7988</v>
      </c>
      <c r="E254" s="1" t="s">
        <v>477</v>
      </c>
      <c r="F254" s="13" t="s">
        <v>8479</v>
      </c>
      <c r="G254" s="14">
        <v>66</v>
      </c>
      <c r="H254" s="14" t="s">
        <v>346</v>
      </c>
      <c r="I254" s="1" t="s">
        <v>471</v>
      </c>
      <c r="J254" s="1" t="s">
        <v>300</v>
      </c>
      <c r="K254" s="486" t="s">
        <v>449</v>
      </c>
    </row>
    <row r="255" spans="3:11" ht="36" customHeight="1" x14ac:dyDescent="0.25">
      <c r="C255" s="312" t="s">
        <v>453</v>
      </c>
      <c r="D255" s="1" t="s">
        <v>7988</v>
      </c>
      <c r="E255" s="1" t="s">
        <v>497</v>
      </c>
      <c r="F255" s="13" t="s">
        <v>498</v>
      </c>
      <c r="G255" s="14">
        <v>51</v>
      </c>
      <c r="H255" s="14" t="s">
        <v>346</v>
      </c>
      <c r="I255" s="1" t="s">
        <v>471</v>
      </c>
      <c r="J255" s="1" t="s">
        <v>300</v>
      </c>
      <c r="K255" s="486" t="s">
        <v>449</v>
      </c>
    </row>
    <row r="256" spans="3:11" ht="36" customHeight="1" x14ac:dyDescent="0.25">
      <c r="C256" s="312" t="s">
        <v>453</v>
      </c>
      <c r="D256" s="1" t="s">
        <v>7988</v>
      </c>
      <c r="E256" s="1" t="s">
        <v>478</v>
      </c>
      <c r="F256" s="13" t="s">
        <v>479</v>
      </c>
      <c r="G256" s="14">
        <v>42</v>
      </c>
      <c r="H256" s="14" t="s">
        <v>346</v>
      </c>
      <c r="I256" s="1" t="s">
        <v>471</v>
      </c>
      <c r="J256" s="1" t="s">
        <v>300</v>
      </c>
      <c r="K256" s="486" t="s">
        <v>449</v>
      </c>
    </row>
    <row r="257" spans="3:11" ht="36" customHeight="1" x14ac:dyDescent="0.25">
      <c r="C257" s="312" t="s">
        <v>453</v>
      </c>
      <c r="D257" s="1" t="s">
        <v>7988</v>
      </c>
      <c r="E257" s="1" t="s">
        <v>472</v>
      </c>
      <c r="F257" s="13" t="s">
        <v>8480</v>
      </c>
      <c r="G257" s="14">
        <v>37</v>
      </c>
      <c r="H257" s="14" t="s">
        <v>346</v>
      </c>
      <c r="I257" s="1" t="s">
        <v>471</v>
      </c>
      <c r="J257" s="1" t="s">
        <v>300</v>
      </c>
      <c r="K257" s="486" t="s">
        <v>449</v>
      </c>
    </row>
    <row r="258" spans="3:11" ht="36" customHeight="1" x14ac:dyDescent="0.25">
      <c r="C258" s="312" t="s">
        <v>453</v>
      </c>
      <c r="D258" s="1" t="s">
        <v>7988</v>
      </c>
      <c r="E258" s="1" t="s">
        <v>480</v>
      </c>
      <c r="F258" s="13" t="s">
        <v>481</v>
      </c>
      <c r="G258" s="14">
        <v>28</v>
      </c>
      <c r="H258" s="14" t="s">
        <v>346</v>
      </c>
      <c r="I258" s="1" t="s">
        <v>471</v>
      </c>
      <c r="J258" s="1" t="s">
        <v>300</v>
      </c>
      <c r="K258" s="486" t="s">
        <v>449</v>
      </c>
    </row>
    <row r="259" spans="3:11" ht="36" customHeight="1" x14ac:dyDescent="0.25">
      <c r="C259" s="312" t="s">
        <v>453</v>
      </c>
      <c r="D259" s="1" t="s">
        <v>7988</v>
      </c>
      <c r="E259" s="1" t="s">
        <v>494</v>
      </c>
      <c r="F259" s="13" t="s">
        <v>8481</v>
      </c>
      <c r="G259" s="14">
        <v>35</v>
      </c>
      <c r="H259" s="14" t="s">
        <v>346</v>
      </c>
      <c r="I259" s="1" t="s">
        <v>471</v>
      </c>
      <c r="J259" s="1" t="s">
        <v>300</v>
      </c>
      <c r="K259" s="486" t="s">
        <v>449</v>
      </c>
    </row>
    <row r="260" spans="3:11" ht="36" customHeight="1" thickBot="1" x14ac:dyDescent="0.3">
      <c r="C260" s="312" t="s">
        <v>453</v>
      </c>
      <c r="D260" s="1" t="s">
        <v>7988</v>
      </c>
      <c r="E260" s="1" t="s">
        <v>455</v>
      </c>
      <c r="F260" s="13" t="s">
        <v>8482</v>
      </c>
      <c r="G260" s="14">
        <v>28</v>
      </c>
      <c r="H260" s="14" t="s">
        <v>346</v>
      </c>
      <c r="I260" s="1" t="s">
        <v>456</v>
      </c>
      <c r="J260" s="1" t="s">
        <v>300</v>
      </c>
      <c r="K260" s="486" t="s">
        <v>449</v>
      </c>
    </row>
    <row r="261" spans="3:11" ht="33.75" customHeight="1" x14ac:dyDescent="0.25">
      <c r="C261" s="338" t="s">
        <v>453</v>
      </c>
      <c r="D261" s="551" t="s">
        <v>7825</v>
      </c>
      <c r="E261" s="552">
        <f>COUNTA(E223:E260)</f>
        <v>38</v>
      </c>
      <c r="F261" s="339" t="s">
        <v>7826</v>
      </c>
      <c r="G261" s="553">
        <f>SUM(G223:G260)</f>
        <v>7389</v>
      </c>
      <c r="H261" s="320"/>
      <c r="I261" s="321"/>
      <c r="J261" s="321"/>
      <c r="K261" s="490"/>
    </row>
    <row r="262" spans="3:11" ht="33.75" customHeight="1" x14ac:dyDescent="0.25">
      <c r="D262" s="1"/>
      <c r="E262" s="1"/>
      <c r="F262" s="13"/>
      <c r="G262" s="14"/>
      <c r="H262" s="14"/>
      <c r="I262" s="1"/>
      <c r="J262" s="1"/>
      <c r="K262" s="1"/>
    </row>
    <row r="263" spans="3:11" ht="31.5" customHeight="1" x14ac:dyDescent="0.25">
      <c r="C263" s="235" t="s">
        <v>8</v>
      </c>
      <c r="D263" s="235" t="s">
        <v>7</v>
      </c>
      <c r="E263" s="235" t="s">
        <v>6</v>
      </c>
      <c r="F263" s="235" t="s">
        <v>5</v>
      </c>
      <c r="G263" s="237" t="s">
        <v>4</v>
      </c>
      <c r="H263" s="237" t="s">
        <v>3</v>
      </c>
      <c r="I263" s="235" t="s">
        <v>2</v>
      </c>
      <c r="J263" s="235" t="s">
        <v>1</v>
      </c>
      <c r="K263" s="235" t="s">
        <v>0</v>
      </c>
    </row>
    <row r="264" spans="3:11" ht="36" customHeight="1" x14ac:dyDescent="0.25">
      <c r="C264" s="547" t="s">
        <v>552</v>
      </c>
      <c r="D264" s="483" t="s">
        <v>7988</v>
      </c>
      <c r="E264" s="483" t="s">
        <v>553</v>
      </c>
      <c r="F264" s="491" t="s">
        <v>554</v>
      </c>
      <c r="G264" s="549">
        <v>1000</v>
      </c>
      <c r="H264" s="549" t="s">
        <v>346</v>
      </c>
      <c r="I264" s="483" t="s">
        <v>471</v>
      </c>
      <c r="J264" s="483" t="s">
        <v>300</v>
      </c>
      <c r="K264" s="485" t="s">
        <v>449</v>
      </c>
    </row>
    <row r="265" spans="3:11" ht="36" customHeight="1" x14ac:dyDescent="0.25">
      <c r="C265" s="312" t="s">
        <v>552</v>
      </c>
      <c r="D265" s="1" t="s">
        <v>7988</v>
      </c>
      <c r="E265" s="1" t="s">
        <v>569</v>
      </c>
      <c r="F265" s="13" t="s">
        <v>570</v>
      </c>
      <c r="G265" s="14">
        <v>1058</v>
      </c>
      <c r="H265" s="14" t="s">
        <v>346</v>
      </c>
      <c r="I265" s="1" t="s">
        <v>471</v>
      </c>
      <c r="J265" s="1" t="s">
        <v>300</v>
      </c>
      <c r="K265" s="486" t="s">
        <v>449</v>
      </c>
    </row>
    <row r="266" spans="3:11" ht="36" customHeight="1" x14ac:dyDescent="0.25">
      <c r="C266" s="312" t="s">
        <v>552</v>
      </c>
      <c r="D266" s="1" t="s">
        <v>7988</v>
      </c>
      <c r="E266" s="1" t="s">
        <v>571</v>
      </c>
      <c r="F266" s="13" t="s">
        <v>446</v>
      </c>
      <c r="G266" s="14">
        <v>383</v>
      </c>
      <c r="H266" s="14" t="s">
        <v>346</v>
      </c>
      <c r="I266" s="1" t="s">
        <v>446</v>
      </c>
      <c r="J266" s="1" t="s">
        <v>300</v>
      </c>
      <c r="K266" s="486" t="s">
        <v>449</v>
      </c>
    </row>
    <row r="267" spans="3:11" ht="36" customHeight="1" x14ac:dyDescent="0.25">
      <c r="C267" s="312" t="s">
        <v>552</v>
      </c>
      <c r="D267" s="1" t="s">
        <v>7988</v>
      </c>
      <c r="E267" s="1" t="s">
        <v>566</v>
      </c>
      <c r="F267" s="13" t="s">
        <v>567</v>
      </c>
      <c r="G267" s="14">
        <v>760</v>
      </c>
      <c r="H267" s="14" t="s">
        <v>346</v>
      </c>
      <c r="I267" s="1" t="s">
        <v>471</v>
      </c>
      <c r="J267" s="1" t="s">
        <v>300</v>
      </c>
      <c r="K267" s="486" t="s">
        <v>449</v>
      </c>
    </row>
    <row r="268" spans="3:11" ht="36" customHeight="1" x14ac:dyDescent="0.25">
      <c r="C268" s="312" t="s">
        <v>552</v>
      </c>
      <c r="D268" s="1" t="s">
        <v>7988</v>
      </c>
      <c r="E268" s="1" t="s">
        <v>557</v>
      </c>
      <c r="F268" s="13" t="s">
        <v>558</v>
      </c>
      <c r="G268" s="14">
        <v>524</v>
      </c>
      <c r="H268" s="14" t="s">
        <v>346</v>
      </c>
      <c r="I268" s="1" t="s">
        <v>471</v>
      </c>
      <c r="J268" s="1" t="s">
        <v>300</v>
      </c>
      <c r="K268" s="486" t="s">
        <v>449</v>
      </c>
    </row>
    <row r="269" spans="3:11" ht="36" customHeight="1" x14ac:dyDescent="0.25">
      <c r="C269" s="312" t="s">
        <v>552</v>
      </c>
      <c r="D269" s="1" t="s">
        <v>7988</v>
      </c>
      <c r="E269" s="1" t="s">
        <v>560</v>
      </c>
      <c r="F269" s="13" t="s">
        <v>454</v>
      </c>
      <c r="G269" s="14">
        <v>219</v>
      </c>
      <c r="H269" s="14" t="s">
        <v>346</v>
      </c>
      <c r="I269" s="1" t="s">
        <v>471</v>
      </c>
      <c r="J269" s="1" t="s">
        <v>300</v>
      </c>
      <c r="K269" s="486" t="s">
        <v>449</v>
      </c>
    </row>
    <row r="270" spans="3:11" ht="36" customHeight="1" x14ac:dyDescent="0.25">
      <c r="C270" s="312" t="s">
        <v>552</v>
      </c>
      <c r="D270" s="1" t="s">
        <v>7988</v>
      </c>
      <c r="E270" s="1" t="s">
        <v>559</v>
      </c>
      <c r="F270" s="13" t="s">
        <v>8483</v>
      </c>
      <c r="G270" s="14">
        <v>258</v>
      </c>
      <c r="H270" s="14" t="s">
        <v>346</v>
      </c>
      <c r="I270" s="1" t="s">
        <v>471</v>
      </c>
      <c r="J270" s="1" t="s">
        <v>300</v>
      </c>
      <c r="K270" s="486" t="s">
        <v>449</v>
      </c>
    </row>
    <row r="271" spans="3:11" ht="36" customHeight="1" x14ac:dyDescent="0.25">
      <c r="C271" s="312" t="s">
        <v>552</v>
      </c>
      <c r="D271" s="1" t="s">
        <v>7988</v>
      </c>
      <c r="E271" s="1" t="s">
        <v>562</v>
      </c>
      <c r="F271" s="13" t="s">
        <v>8484</v>
      </c>
      <c r="G271" s="14">
        <v>228</v>
      </c>
      <c r="H271" s="14" t="s">
        <v>346</v>
      </c>
      <c r="I271" s="1" t="s">
        <v>471</v>
      </c>
      <c r="J271" s="1" t="s">
        <v>300</v>
      </c>
      <c r="K271" s="486" t="s">
        <v>449</v>
      </c>
    </row>
    <row r="272" spans="3:11" ht="36" customHeight="1" x14ac:dyDescent="0.25">
      <c r="C272" s="554" t="s">
        <v>552</v>
      </c>
      <c r="D272" s="555" t="s">
        <v>7988</v>
      </c>
      <c r="E272" s="555" t="s">
        <v>668</v>
      </c>
      <c r="F272" s="555" t="s">
        <v>669</v>
      </c>
      <c r="G272" s="555">
        <v>135</v>
      </c>
      <c r="H272" s="555" t="s">
        <v>346</v>
      </c>
      <c r="I272" s="556" t="s">
        <v>670</v>
      </c>
      <c r="J272" s="555" t="s">
        <v>300</v>
      </c>
      <c r="K272" s="557" t="s">
        <v>573</v>
      </c>
    </row>
    <row r="273" spans="3:11" ht="36" customHeight="1" x14ac:dyDescent="0.25">
      <c r="C273" s="312" t="s">
        <v>552</v>
      </c>
      <c r="D273" s="1" t="s">
        <v>7988</v>
      </c>
      <c r="E273" s="1" t="s">
        <v>563</v>
      </c>
      <c r="F273" s="13" t="s">
        <v>564</v>
      </c>
      <c r="G273" s="14">
        <v>159</v>
      </c>
      <c r="H273" s="14" t="s">
        <v>346</v>
      </c>
      <c r="I273" s="1" t="s">
        <v>471</v>
      </c>
      <c r="J273" s="1" t="s">
        <v>300</v>
      </c>
      <c r="K273" s="486" t="s">
        <v>449</v>
      </c>
    </row>
    <row r="274" spans="3:11" ht="36" customHeight="1" x14ac:dyDescent="0.25">
      <c r="C274" s="312" t="s">
        <v>552</v>
      </c>
      <c r="D274" s="1" t="s">
        <v>7988</v>
      </c>
      <c r="E274" s="1" t="s">
        <v>565</v>
      </c>
      <c r="F274" s="13" t="s">
        <v>8485</v>
      </c>
      <c r="G274" s="14">
        <v>182</v>
      </c>
      <c r="H274" s="14" t="s">
        <v>346</v>
      </c>
      <c r="I274" s="1" t="s">
        <v>471</v>
      </c>
      <c r="J274" s="1" t="s">
        <v>300</v>
      </c>
      <c r="K274" s="486" t="s">
        <v>449</v>
      </c>
    </row>
    <row r="275" spans="3:11" ht="36" customHeight="1" x14ac:dyDescent="0.25">
      <c r="C275" s="312" t="s">
        <v>552</v>
      </c>
      <c r="D275" s="1" t="s">
        <v>7988</v>
      </c>
      <c r="E275" s="1" t="s">
        <v>561</v>
      </c>
      <c r="F275" s="13" t="s">
        <v>7443</v>
      </c>
      <c r="G275" s="14">
        <v>131</v>
      </c>
      <c r="H275" s="14" t="s">
        <v>346</v>
      </c>
      <c r="I275" s="1" t="s">
        <v>471</v>
      </c>
      <c r="J275" s="1" t="s">
        <v>300</v>
      </c>
      <c r="K275" s="486" t="s">
        <v>449</v>
      </c>
    </row>
    <row r="276" spans="3:11" ht="36" customHeight="1" x14ac:dyDescent="0.25">
      <c r="C276" s="312" t="s">
        <v>552</v>
      </c>
      <c r="D276" s="1" t="s">
        <v>7988</v>
      </c>
      <c r="E276" s="1" t="s">
        <v>555</v>
      </c>
      <c r="F276" s="13" t="s">
        <v>556</v>
      </c>
      <c r="G276" s="14">
        <v>96</v>
      </c>
      <c r="H276" s="14" t="s">
        <v>346</v>
      </c>
      <c r="I276" s="1" t="s">
        <v>471</v>
      </c>
      <c r="J276" s="1" t="s">
        <v>300</v>
      </c>
      <c r="K276" s="486" t="s">
        <v>449</v>
      </c>
    </row>
    <row r="277" spans="3:11" ht="36" customHeight="1" thickBot="1" x14ac:dyDescent="0.3">
      <c r="C277" s="312" t="s">
        <v>552</v>
      </c>
      <c r="D277" s="1" t="s">
        <v>7988</v>
      </c>
      <c r="E277" s="1" t="s">
        <v>550</v>
      </c>
      <c r="F277" s="13" t="s">
        <v>551</v>
      </c>
      <c r="G277" s="14">
        <v>96</v>
      </c>
      <c r="H277" s="14" t="s">
        <v>346</v>
      </c>
      <c r="I277" s="1" t="s">
        <v>471</v>
      </c>
      <c r="J277" s="1" t="s">
        <v>300</v>
      </c>
      <c r="K277" s="486" t="s">
        <v>449</v>
      </c>
    </row>
    <row r="278" spans="3:11" ht="31.5" customHeight="1" x14ac:dyDescent="0.25">
      <c r="C278" s="338" t="s">
        <v>552</v>
      </c>
      <c r="D278" s="551" t="s">
        <v>7825</v>
      </c>
      <c r="E278" s="552">
        <f>COUNTA(E264:E277)</f>
        <v>14</v>
      </c>
      <c r="F278" s="339" t="s">
        <v>7826</v>
      </c>
      <c r="G278" s="553">
        <f>SUM(G264:G277)</f>
        <v>5229</v>
      </c>
      <c r="H278" s="320"/>
      <c r="I278" s="321"/>
      <c r="J278" s="321"/>
      <c r="K278" s="490"/>
    </row>
    <row r="279" spans="3:11" ht="20.25" customHeight="1" x14ac:dyDescent="0.25">
      <c r="D279" s="1"/>
      <c r="E279" s="1"/>
      <c r="F279" s="13"/>
      <c r="G279" s="14"/>
      <c r="H279" s="14"/>
      <c r="I279" s="1"/>
      <c r="J279" s="1"/>
      <c r="K279" s="1"/>
    </row>
    <row r="280" spans="3:11" ht="31.5" customHeight="1" x14ac:dyDescent="0.25">
      <c r="C280" s="235" t="s">
        <v>8</v>
      </c>
      <c r="D280" s="235" t="s">
        <v>7</v>
      </c>
      <c r="E280" s="235" t="s">
        <v>6</v>
      </c>
      <c r="F280" s="235" t="s">
        <v>5</v>
      </c>
      <c r="G280" s="237" t="s">
        <v>4</v>
      </c>
      <c r="H280" s="237" t="s">
        <v>3</v>
      </c>
      <c r="I280" s="235" t="s">
        <v>2</v>
      </c>
      <c r="J280" s="235" t="s">
        <v>1</v>
      </c>
      <c r="K280" s="235" t="s">
        <v>0</v>
      </c>
    </row>
    <row r="281" spans="3:11" ht="33.75" customHeight="1" x14ac:dyDescent="0.25">
      <c r="C281" s="547" t="s">
        <v>524</v>
      </c>
      <c r="D281" s="483" t="s">
        <v>7988</v>
      </c>
      <c r="E281" s="483" t="s">
        <v>537</v>
      </c>
      <c r="F281" s="491" t="s">
        <v>538</v>
      </c>
      <c r="G281" s="549">
        <v>748</v>
      </c>
      <c r="H281" s="549" t="s">
        <v>346</v>
      </c>
      <c r="I281" s="483" t="s">
        <v>446</v>
      </c>
      <c r="J281" s="483" t="s">
        <v>300</v>
      </c>
      <c r="K281" s="485" t="s">
        <v>449</v>
      </c>
    </row>
    <row r="282" spans="3:11" ht="33.75" customHeight="1" x14ac:dyDescent="0.25">
      <c r="C282" s="312" t="s">
        <v>524</v>
      </c>
      <c r="D282" s="1" t="s">
        <v>7988</v>
      </c>
      <c r="E282" s="1" t="s">
        <v>544</v>
      </c>
      <c r="F282" s="13" t="s">
        <v>545</v>
      </c>
      <c r="G282" s="14">
        <v>484</v>
      </c>
      <c r="H282" s="14" t="s">
        <v>346</v>
      </c>
      <c r="I282" s="1" t="s">
        <v>446</v>
      </c>
      <c r="J282" s="1" t="s">
        <v>300</v>
      </c>
      <c r="K282" s="486" t="s">
        <v>449</v>
      </c>
    </row>
    <row r="283" spans="3:11" ht="33.75" customHeight="1" x14ac:dyDescent="0.25">
      <c r="C283" s="312" t="s">
        <v>524</v>
      </c>
      <c r="D283" s="1" t="s">
        <v>7988</v>
      </c>
      <c r="E283" s="1" t="s">
        <v>533</v>
      </c>
      <c r="F283" s="13" t="s">
        <v>534</v>
      </c>
      <c r="G283" s="14">
        <v>467</v>
      </c>
      <c r="H283" s="14" t="s">
        <v>346</v>
      </c>
      <c r="I283" s="1" t="s">
        <v>446</v>
      </c>
      <c r="J283" s="1" t="s">
        <v>300</v>
      </c>
      <c r="K283" s="486" t="s">
        <v>449</v>
      </c>
    </row>
    <row r="284" spans="3:11" ht="33.75" customHeight="1" x14ac:dyDescent="0.25">
      <c r="C284" s="312" t="s">
        <v>524</v>
      </c>
      <c r="D284" s="1" t="s">
        <v>7988</v>
      </c>
      <c r="E284" s="1" t="s">
        <v>531</v>
      </c>
      <c r="F284" s="13" t="s">
        <v>532</v>
      </c>
      <c r="G284" s="14">
        <v>284</v>
      </c>
      <c r="H284" s="14" t="s">
        <v>346</v>
      </c>
      <c r="I284" s="1" t="s">
        <v>446</v>
      </c>
      <c r="J284" s="1" t="s">
        <v>300</v>
      </c>
      <c r="K284" s="486" t="s">
        <v>449</v>
      </c>
    </row>
    <row r="285" spans="3:11" ht="33.75" customHeight="1" x14ac:dyDescent="0.25">
      <c r="C285" s="312" t="s">
        <v>524</v>
      </c>
      <c r="D285" s="1" t="s">
        <v>7988</v>
      </c>
      <c r="E285" s="1" t="s">
        <v>535</v>
      </c>
      <c r="F285" s="13" t="s">
        <v>536</v>
      </c>
      <c r="G285" s="14">
        <v>253</v>
      </c>
      <c r="H285" s="14" t="s">
        <v>346</v>
      </c>
      <c r="I285" s="1" t="s">
        <v>446</v>
      </c>
      <c r="J285" s="1" t="s">
        <v>300</v>
      </c>
      <c r="K285" s="486" t="s">
        <v>449</v>
      </c>
    </row>
    <row r="286" spans="3:11" ht="33.75" customHeight="1" x14ac:dyDescent="0.25">
      <c r="C286" s="312" t="s">
        <v>524</v>
      </c>
      <c r="D286" s="1" t="s">
        <v>7988</v>
      </c>
      <c r="E286" s="1" t="s">
        <v>540</v>
      </c>
      <c r="F286" s="13" t="s">
        <v>541</v>
      </c>
      <c r="G286" s="14">
        <v>89</v>
      </c>
      <c r="H286" s="14" t="s">
        <v>346</v>
      </c>
      <c r="I286" s="1" t="s">
        <v>446</v>
      </c>
      <c r="J286" s="1" t="s">
        <v>300</v>
      </c>
      <c r="K286" s="486" t="s">
        <v>449</v>
      </c>
    </row>
    <row r="287" spans="3:11" ht="33.75" customHeight="1" x14ac:dyDescent="0.25">
      <c r="C287" s="312" t="s">
        <v>524</v>
      </c>
      <c r="D287" s="1" t="s">
        <v>7988</v>
      </c>
      <c r="E287" s="1" t="s">
        <v>523</v>
      </c>
      <c r="F287" s="13" t="s">
        <v>8486</v>
      </c>
      <c r="G287" s="14">
        <v>92</v>
      </c>
      <c r="H287" s="14" t="s">
        <v>346</v>
      </c>
      <c r="I287" s="1" t="s">
        <v>471</v>
      </c>
      <c r="J287" s="1" t="s">
        <v>300</v>
      </c>
      <c r="K287" s="486" t="s">
        <v>449</v>
      </c>
    </row>
    <row r="288" spans="3:11" ht="33.75" customHeight="1" x14ac:dyDescent="0.25">
      <c r="C288" s="312" t="s">
        <v>524</v>
      </c>
      <c r="D288" s="1" t="s">
        <v>7988</v>
      </c>
      <c r="E288" s="1" t="s">
        <v>525</v>
      </c>
      <c r="F288" s="13" t="s">
        <v>526</v>
      </c>
      <c r="G288" s="14">
        <v>30</v>
      </c>
      <c r="H288" s="14" t="s">
        <v>346</v>
      </c>
      <c r="I288" s="1" t="s">
        <v>446</v>
      </c>
      <c r="J288" s="1" t="s">
        <v>300</v>
      </c>
      <c r="K288" s="486" t="s">
        <v>449</v>
      </c>
    </row>
    <row r="289" spans="3:11" ht="33.75" customHeight="1" x14ac:dyDescent="0.25">
      <c r="C289" s="312" t="s">
        <v>524</v>
      </c>
      <c r="D289" s="1" t="s">
        <v>7988</v>
      </c>
      <c r="E289" s="1" t="s">
        <v>542</v>
      </c>
      <c r="F289" s="13" t="s">
        <v>543</v>
      </c>
      <c r="G289" s="14">
        <v>34</v>
      </c>
      <c r="H289" s="14" t="s">
        <v>346</v>
      </c>
      <c r="I289" s="1" t="s">
        <v>446</v>
      </c>
      <c r="J289" s="1" t="s">
        <v>300</v>
      </c>
      <c r="K289" s="486" t="s">
        <v>449</v>
      </c>
    </row>
    <row r="290" spans="3:11" ht="33.75" customHeight="1" x14ac:dyDescent="0.25">
      <c r="C290" s="554" t="s">
        <v>524</v>
      </c>
      <c r="D290" s="555" t="s">
        <v>7988</v>
      </c>
      <c r="E290" s="555" t="s">
        <v>546</v>
      </c>
      <c r="F290" s="555" t="s">
        <v>547</v>
      </c>
      <c r="G290" s="555">
        <v>113</v>
      </c>
      <c r="H290" s="555" t="s">
        <v>548</v>
      </c>
      <c r="I290" s="556" t="s">
        <v>471</v>
      </c>
      <c r="J290" s="555" t="s">
        <v>300</v>
      </c>
      <c r="K290" s="557" t="s">
        <v>449</v>
      </c>
    </row>
    <row r="291" spans="3:11" ht="33.75" customHeight="1" x14ac:dyDescent="0.25">
      <c r="C291" s="312" t="s">
        <v>524</v>
      </c>
      <c r="D291" s="1" t="s">
        <v>7988</v>
      </c>
      <c r="E291" s="1" t="s">
        <v>527</v>
      </c>
      <c r="F291" s="13" t="s">
        <v>528</v>
      </c>
      <c r="G291" s="14">
        <v>20</v>
      </c>
      <c r="H291" s="14" t="s">
        <v>346</v>
      </c>
      <c r="I291" s="1" t="s">
        <v>446</v>
      </c>
      <c r="J291" s="1" t="s">
        <v>300</v>
      </c>
      <c r="K291" s="486" t="s">
        <v>449</v>
      </c>
    </row>
    <row r="292" spans="3:11" ht="33.75" customHeight="1" thickBot="1" x14ac:dyDescent="0.3">
      <c r="C292" s="312" t="s">
        <v>524</v>
      </c>
      <c r="D292" s="1" t="s">
        <v>7988</v>
      </c>
      <c r="E292" s="1" t="s">
        <v>529</v>
      </c>
      <c r="F292" s="13" t="s">
        <v>530</v>
      </c>
      <c r="G292" s="14">
        <v>15</v>
      </c>
      <c r="H292" s="14" t="s">
        <v>346</v>
      </c>
      <c r="I292" s="1" t="s">
        <v>446</v>
      </c>
      <c r="J292" s="1" t="s">
        <v>300</v>
      </c>
      <c r="K292" s="486" t="s">
        <v>449</v>
      </c>
    </row>
    <row r="293" spans="3:11" ht="33.75" customHeight="1" x14ac:dyDescent="0.25">
      <c r="C293" s="338" t="s">
        <v>524</v>
      </c>
      <c r="D293" s="551" t="s">
        <v>7825</v>
      </c>
      <c r="E293" s="558">
        <f>COUNTA(E281:E292)</f>
        <v>12</v>
      </c>
      <c r="F293" s="339" t="s">
        <v>7826</v>
      </c>
      <c r="G293" s="553">
        <f>SUM(G281:G292)</f>
        <v>2629</v>
      </c>
      <c r="H293" s="320"/>
      <c r="I293" s="321"/>
      <c r="J293" s="321"/>
      <c r="K293" s="490"/>
    </row>
    <row r="294" spans="3:11" ht="33.75" customHeight="1" x14ac:dyDescent="0.25">
      <c r="D294" s="1"/>
      <c r="E294" s="1"/>
      <c r="F294" s="13"/>
      <c r="G294" s="14"/>
      <c r="H294" s="14"/>
      <c r="I294" s="1"/>
      <c r="J294" s="1"/>
      <c r="K294" s="1"/>
    </row>
    <row r="295" spans="3:11" ht="33.75" customHeight="1" x14ac:dyDescent="0.25">
      <c r="C295" s="235" t="s">
        <v>8</v>
      </c>
      <c r="D295" s="235" t="s">
        <v>7</v>
      </c>
      <c r="E295" s="235" t="s">
        <v>6</v>
      </c>
      <c r="F295" s="235" t="s">
        <v>5</v>
      </c>
      <c r="G295" s="237" t="s">
        <v>4</v>
      </c>
      <c r="H295" s="237" t="s">
        <v>3</v>
      </c>
      <c r="I295" s="235" t="s">
        <v>2</v>
      </c>
      <c r="J295" s="235" t="s">
        <v>1</v>
      </c>
      <c r="K295" s="235" t="s">
        <v>0</v>
      </c>
    </row>
    <row r="296" spans="3:11" ht="36" customHeight="1" x14ac:dyDescent="0.25">
      <c r="C296" s="547" t="s">
        <v>574</v>
      </c>
      <c r="D296" s="483" t="s">
        <v>7988</v>
      </c>
      <c r="E296" s="483" t="s">
        <v>625</v>
      </c>
      <c r="F296" s="491" t="s">
        <v>626</v>
      </c>
      <c r="G296" s="549">
        <v>613</v>
      </c>
      <c r="H296" s="549" t="s">
        <v>346</v>
      </c>
      <c r="I296" s="483" t="s">
        <v>471</v>
      </c>
      <c r="J296" s="483" t="s">
        <v>300</v>
      </c>
      <c r="K296" s="485" t="s">
        <v>573</v>
      </c>
    </row>
    <row r="297" spans="3:11" ht="36" customHeight="1" x14ac:dyDescent="0.25">
      <c r="C297" s="312" t="s">
        <v>574</v>
      </c>
      <c r="D297" s="1" t="s">
        <v>7988</v>
      </c>
      <c r="E297" s="1" t="s">
        <v>613</v>
      </c>
      <c r="F297" s="13" t="s">
        <v>614</v>
      </c>
      <c r="G297" s="14">
        <v>339</v>
      </c>
      <c r="H297" s="14" t="s">
        <v>346</v>
      </c>
      <c r="I297" s="1" t="s">
        <v>471</v>
      </c>
      <c r="J297" s="1" t="s">
        <v>300</v>
      </c>
      <c r="K297" s="486" t="s">
        <v>573</v>
      </c>
    </row>
    <row r="298" spans="3:11" ht="36" customHeight="1" x14ac:dyDescent="0.25">
      <c r="C298" s="312" t="s">
        <v>574</v>
      </c>
      <c r="D298" s="1" t="s">
        <v>7988</v>
      </c>
      <c r="E298" s="1" t="s">
        <v>636</v>
      </c>
      <c r="F298" s="13" t="s">
        <v>8488</v>
      </c>
      <c r="G298" s="14">
        <v>305</v>
      </c>
      <c r="H298" s="14" t="s">
        <v>346</v>
      </c>
      <c r="I298" s="1" t="s">
        <v>471</v>
      </c>
      <c r="J298" s="1" t="s">
        <v>300</v>
      </c>
      <c r="K298" s="486" t="s">
        <v>573</v>
      </c>
    </row>
    <row r="299" spans="3:11" ht="36" customHeight="1" x14ac:dyDescent="0.25">
      <c r="C299" s="312" t="s">
        <v>574</v>
      </c>
      <c r="D299" s="1" t="s">
        <v>7988</v>
      </c>
      <c r="E299" s="1" t="s">
        <v>637</v>
      </c>
      <c r="F299" s="13" t="s">
        <v>638</v>
      </c>
      <c r="G299" s="14">
        <v>245</v>
      </c>
      <c r="H299" s="14" t="s">
        <v>346</v>
      </c>
      <c r="I299" s="1" t="s">
        <v>471</v>
      </c>
      <c r="J299" s="1" t="s">
        <v>300</v>
      </c>
      <c r="K299" s="486" t="s">
        <v>573</v>
      </c>
    </row>
    <row r="300" spans="3:11" ht="36" customHeight="1" x14ac:dyDescent="0.25">
      <c r="C300" s="312" t="s">
        <v>574</v>
      </c>
      <c r="D300" s="1" t="s">
        <v>7988</v>
      </c>
      <c r="E300" s="1" t="s">
        <v>629</v>
      </c>
      <c r="F300" s="13" t="s">
        <v>630</v>
      </c>
      <c r="G300" s="14">
        <v>180</v>
      </c>
      <c r="H300" s="14" t="s">
        <v>346</v>
      </c>
      <c r="I300" s="1" t="s">
        <v>471</v>
      </c>
      <c r="J300" s="1" t="s">
        <v>300</v>
      </c>
      <c r="K300" s="486" t="s">
        <v>573</v>
      </c>
    </row>
    <row r="301" spans="3:11" ht="36" customHeight="1" x14ac:dyDescent="0.25">
      <c r="C301" s="312" t="s">
        <v>574</v>
      </c>
      <c r="D301" s="1" t="s">
        <v>7988</v>
      </c>
      <c r="E301" s="1" t="s">
        <v>611</v>
      </c>
      <c r="F301" s="13" t="s">
        <v>8489</v>
      </c>
      <c r="G301" s="14">
        <v>125</v>
      </c>
      <c r="H301" s="14" t="s">
        <v>346</v>
      </c>
      <c r="I301" s="1" t="s">
        <v>471</v>
      </c>
      <c r="J301" s="1" t="s">
        <v>300</v>
      </c>
      <c r="K301" s="486" t="s">
        <v>573</v>
      </c>
    </row>
    <row r="302" spans="3:11" ht="36" customHeight="1" x14ac:dyDescent="0.25">
      <c r="C302" s="312" t="s">
        <v>574</v>
      </c>
      <c r="D302" s="1" t="s">
        <v>7988</v>
      </c>
      <c r="E302" s="1" t="s">
        <v>627</v>
      </c>
      <c r="F302" s="13" t="s">
        <v>628</v>
      </c>
      <c r="G302" s="14">
        <v>115</v>
      </c>
      <c r="H302" s="14" t="s">
        <v>346</v>
      </c>
      <c r="I302" s="1" t="s">
        <v>471</v>
      </c>
      <c r="J302" s="1" t="s">
        <v>300</v>
      </c>
      <c r="K302" s="486" t="s">
        <v>573</v>
      </c>
    </row>
    <row r="303" spans="3:11" ht="36" customHeight="1" x14ac:dyDescent="0.25">
      <c r="C303" s="312" t="s">
        <v>574</v>
      </c>
      <c r="D303" s="1" t="s">
        <v>7988</v>
      </c>
      <c r="E303" s="1" t="s">
        <v>619</v>
      </c>
      <c r="F303" s="13" t="s">
        <v>620</v>
      </c>
      <c r="G303" s="14">
        <v>105</v>
      </c>
      <c r="H303" s="14" t="s">
        <v>346</v>
      </c>
      <c r="I303" s="1" t="s">
        <v>471</v>
      </c>
      <c r="J303" s="1" t="s">
        <v>300</v>
      </c>
      <c r="K303" s="486" t="s">
        <v>573</v>
      </c>
    </row>
    <row r="304" spans="3:11" ht="36" customHeight="1" x14ac:dyDescent="0.25">
      <c r="C304" s="312" t="s">
        <v>574</v>
      </c>
      <c r="D304" s="1" t="s">
        <v>7988</v>
      </c>
      <c r="E304" s="1" t="s">
        <v>609</v>
      </c>
      <c r="F304" s="13" t="s">
        <v>610</v>
      </c>
      <c r="G304" s="14">
        <v>100</v>
      </c>
      <c r="H304" s="14" t="s">
        <v>346</v>
      </c>
      <c r="I304" s="1" t="s">
        <v>471</v>
      </c>
      <c r="J304" s="1" t="s">
        <v>300</v>
      </c>
      <c r="K304" s="486" t="s">
        <v>573</v>
      </c>
    </row>
    <row r="305" spans="3:11" ht="36" customHeight="1" x14ac:dyDescent="0.25">
      <c r="C305" s="312" t="s">
        <v>574</v>
      </c>
      <c r="D305" s="1" t="s">
        <v>7988</v>
      </c>
      <c r="E305" s="1" t="s">
        <v>604</v>
      </c>
      <c r="F305" s="13" t="s">
        <v>605</v>
      </c>
      <c r="G305" s="14">
        <v>68</v>
      </c>
      <c r="H305" s="14" t="s">
        <v>346</v>
      </c>
      <c r="I305" s="1" t="s">
        <v>471</v>
      </c>
      <c r="J305" s="1" t="s">
        <v>300</v>
      </c>
      <c r="K305" s="486" t="s">
        <v>573</v>
      </c>
    </row>
    <row r="306" spans="3:11" ht="36" customHeight="1" x14ac:dyDescent="0.25">
      <c r="C306" s="312" t="s">
        <v>574</v>
      </c>
      <c r="D306" s="1" t="s">
        <v>7988</v>
      </c>
      <c r="E306" s="1" t="s">
        <v>590</v>
      </c>
      <c r="F306" s="13" t="s">
        <v>8490</v>
      </c>
      <c r="G306" s="14">
        <v>106</v>
      </c>
      <c r="H306" s="14" t="s">
        <v>346</v>
      </c>
      <c r="I306" s="1" t="s">
        <v>575</v>
      </c>
      <c r="J306" s="1" t="s">
        <v>300</v>
      </c>
      <c r="K306" s="486" t="s">
        <v>573</v>
      </c>
    </row>
    <row r="307" spans="3:11" ht="36" customHeight="1" x14ac:dyDescent="0.25">
      <c r="C307" s="312" t="s">
        <v>574</v>
      </c>
      <c r="D307" s="1" t="s">
        <v>7988</v>
      </c>
      <c r="E307" s="1" t="s">
        <v>593</v>
      </c>
      <c r="F307" s="13" t="s">
        <v>8491</v>
      </c>
      <c r="G307" s="14">
        <v>743</v>
      </c>
      <c r="H307" s="14" t="s">
        <v>346</v>
      </c>
      <c r="I307" s="1" t="s">
        <v>575</v>
      </c>
      <c r="J307" s="1" t="s">
        <v>300</v>
      </c>
      <c r="K307" s="486" t="s">
        <v>573</v>
      </c>
    </row>
    <row r="308" spans="3:11" ht="36" customHeight="1" x14ac:dyDescent="0.25">
      <c r="C308" s="312" t="s">
        <v>574</v>
      </c>
      <c r="D308" s="1" t="s">
        <v>7988</v>
      </c>
      <c r="E308" s="1" t="s">
        <v>617</v>
      </c>
      <c r="F308" s="13" t="s">
        <v>618</v>
      </c>
      <c r="G308" s="14">
        <v>600</v>
      </c>
      <c r="H308" s="14" t="s">
        <v>346</v>
      </c>
      <c r="I308" s="1" t="s">
        <v>471</v>
      </c>
      <c r="J308" s="1" t="s">
        <v>300</v>
      </c>
      <c r="K308" s="486" t="s">
        <v>573</v>
      </c>
    </row>
    <row r="309" spans="3:11" ht="36" customHeight="1" x14ac:dyDescent="0.25">
      <c r="C309" s="312" t="s">
        <v>574</v>
      </c>
      <c r="D309" s="1" t="s">
        <v>7988</v>
      </c>
      <c r="E309" s="1" t="s">
        <v>595</v>
      </c>
      <c r="F309" s="13" t="s">
        <v>8492</v>
      </c>
      <c r="G309" s="14">
        <v>284</v>
      </c>
      <c r="H309" s="14" t="s">
        <v>346</v>
      </c>
      <c r="I309" s="1" t="s">
        <v>575</v>
      </c>
      <c r="J309" s="1" t="s">
        <v>300</v>
      </c>
      <c r="K309" s="486" t="s">
        <v>573</v>
      </c>
    </row>
    <row r="310" spans="3:11" ht="36" customHeight="1" x14ac:dyDescent="0.25">
      <c r="C310" s="312" t="s">
        <v>574</v>
      </c>
      <c r="D310" s="1" t="s">
        <v>7988</v>
      </c>
      <c r="E310" s="1" t="s">
        <v>615</v>
      </c>
      <c r="F310" s="13" t="s">
        <v>616</v>
      </c>
      <c r="G310" s="14">
        <v>425</v>
      </c>
      <c r="H310" s="14" t="s">
        <v>346</v>
      </c>
      <c r="I310" s="1" t="s">
        <v>471</v>
      </c>
      <c r="J310" s="1" t="s">
        <v>300</v>
      </c>
      <c r="K310" s="486" t="s">
        <v>573</v>
      </c>
    </row>
    <row r="311" spans="3:11" ht="36" customHeight="1" x14ac:dyDescent="0.25">
      <c r="C311" s="312" t="s">
        <v>574</v>
      </c>
      <c r="D311" s="1" t="s">
        <v>7988</v>
      </c>
      <c r="E311" s="1" t="s">
        <v>589</v>
      </c>
      <c r="F311" s="13" t="s">
        <v>575</v>
      </c>
      <c r="G311" s="14">
        <v>491</v>
      </c>
      <c r="H311" s="14" t="s">
        <v>346</v>
      </c>
      <c r="I311" s="1" t="s">
        <v>575</v>
      </c>
      <c r="J311" s="1" t="s">
        <v>300</v>
      </c>
      <c r="K311" s="486" t="s">
        <v>573</v>
      </c>
    </row>
    <row r="312" spans="3:11" ht="36" customHeight="1" x14ac:dyDescent="0.25">
      <c r="C312" s="312" t="s">
        <v>574</v>
      </c>
      <c r="D312" s="1" t="s">
        <v>7988</v>
      </c>
      <c r="E312" s="1" t="s">
        <v>623</v>
      </c>
      <c r="F312" s="13" t="s">
        <v>624</v>
      </c>
      <c r="G312" s="14">
        <v>319</v>
      </c>
      <c r="H312" s="14" t="s">
        <v>346</v>
      </c>
      <c r="I312" s="1" t="s">
        <v>471</v>
      </c>
      <c r="J312" s="1" t="s">
        <v>300</v>
      </c>
      <c r="K312" s="486" t="s">
        <v>573</v>
      </c>
    </row>
    <row r="313" spans="3:11" ht="36" customHeight="1" x14ac:dyDescent="0.25">
      <c r="C313" s="312" t="s">
        <v>574</v>
      </c>
      <c r="D313" s="1" t="s">
        <v>7988</v>
      </c>
      <c r="E313" s="1" t="s">
        <v>572</v>
      </c>
      <c r="F313" s="13" t="s">
        <v>8493</v>
      </c>
      <c r="G313" s="14">
        <v>458</v>
      </c>
      <c r="H313" s="14" t="s">
        <v>346</v>
      </c>
      <c r="I313" s="1" t="s">
        <v>575</v>
      </c>
      <c r="J313" s="1" t="s">
        <v>300</v>
      </c>
      <c r="K313" s="486" t="s">
        <v>573</v>
      </c>
    </row>
    <row r="314" spans="3:11" ht="36" customHeight="1" x14ac:dyDescent="0.25">
      <c r="C314" s="312" t="s">
        <v>574</v>
      </c>
      <c r="D314" s="1" t="s">
        <v>7988</v>
      </c>
      <c r="E314" s="1" t="s">
        <v>596</v>
      </c>
      <c r="F314" s="13" t="s">
        <v>8494</v>
      </c>
      <c r="G314" s="14">
        <v>306</v>
      </c>
      <c r="H314" s="14" t="s">
        <v>346</v>
      </c>
      <c r="I314" s="1" t="s">
        <v>575</v>
      </c>
      <c r="J314" s="1" t="s">
        <v>300</v>
      </c>
      <c r="K314" s="486" t="s">
        <v>573</v>
      </c>
    </row>
    <row r="315" spans="3:11" ht="36" customHeight="1" x14ac:dyDescent="0.25">
      <c r="C315" s="312" t="s">
        <v>574</v>
      </c>
      <c r="D315" s="1" t="s">
        <v>7988</v>
      </c>
      <c r="E315" s="1" t="s">
        <v>585</v>
      </c>
      <c r="F315" s="13" t="s">
        <v>8495</v>
      </c>
      <c r="G315" s="14">
        <v>269</v>
      </c>
      <c r="H315" s="14" t="s">
        <v>346</v>
      </c>
      <c r="I315" s="1" t="s">
        <v>575</v>
      </c>
      <c r="J315" s="1" t="s">
        <v>300</v>
      </c>
      <c r="K315" s="486" t="s">
        <v>573</v>
      </c>
    </row>
    <row r="316" spans="3:11" ht="36" customHeight="1" x14ac:dyDescent="0.25">
      <c r="C316" s="312" t="s">
        <v>574</v>
      </c>
      <c r="D316" s="1" t="s">
        <v>7988</v>
      </c>
      <c r="E316" s="1" t="s">
        <v>634</v>
      </c>
      <c r="F316" s="13" t="s">
        <v>8496</v>
      </c>
      <c r="G316" s="14">
        <v>291</v>
      </c>
      <c r="H316" s="14" t="s">
        <v>346</v>
      </c>
      <c r="I316" s="1" t="s">
        <v>471</v>
      </c>
      <c r="J316" s="1" t="s">
        <v>300</v>
      </c>
      <c r="K316" s="486" t="s">
        <v>573</v>
      </c>
    </row>
    <row r="317" spans="3:11" ht="36" customHeight="1" x14ac:dyDescent="0.25">
      <c r="C317" s="312" t="s">
        <v>574</v>
      </c>
      <c r="D317" s="1" t="s">
        <v>7988</v>
      </c>
      <c r="E317" s="1" t="s">
        <v>597</v>
      </c>
      <c r="F317" s="13" t="s">
        <v>598</v>
      </c>
      <c r="G317" s="14">
        <v>335</v>
      </c>
      <c r="H317" s="14" t="s">
        <v>346</v>
      </c>
      <c r="I317" s="1" t="s">
        <v>575</v>
      </c>
      <c r="J317" s="1" t="s">
        <v>300</v>
      </c>
      <c r="K317" s="486" t="s">
        <v>573</v>
      </c>
    </row>
    <row r="318" spans="3:11" ht="36" customHeight="1" x14ac:dyDescent="0.25">
      <c r="C318" s="312" t="s">
        <v>574</v>
      </c>
      <c r="D318" s="1" t="s">
        <v>7988</v>
      </c>
      <c r="E318" s="1" t="s">
        <v>621</v>
      </c>
      <c r="F318" s="13" t="s">
        <v>622</v>
      </c>
      <c r="G318" s="14">
        <v>286</v>
      </c>
      <c r="H318" s="14" t="s">
        <v>346</v>
      </c>
      <c r="I318" s="1" t="s">
        <v>471</v>
      </c>
      <c r="J318" s="1" t="s">
        <v>300</v>
      </c>
      <c r="K318" s="486" t="s">
        <v>573</v>
      </c>
    </row>
    <row r="319" spans="3:11" ht="36" customHeight="1" x14ac:dyDescent="0.25">
      <c r="C319" s="312" t="s">
        <v>574</v>
      </c>
      <c r="D319" s="1" t="s">
        <v>7988</v>
      </c>
      <c r="E319" s="1" t="s">
        <v>586</v>
      </c>
      <c r="F319" s="13" t="s">
        <v>8497</v>
      </c>
      <c r="G319" s="14">
        <v>306</v>
      </c>
      <c r="H319" s="14" t="s">
        <v>346</v>
      </c>
      <c r="I319" s="1" t="s">
        <v>575</v>
      </c>
      <c r="J319" s="1" t="s">
        <v>300</v>
      </c>
      <c r="K319" s="486" t="s">
        <v>573</v>
      </c>
    </row>
    <row r="320" spans="3:11" ht="36" customHeight="1" x14ac:dyDescent="0.25">
      <c r="C320" s="312" t="s">
        <v>574</v>
      </c>
      <c r="D320" s="1" t="s">
        <v>7988</v>
      </c>
      <c r="E320" s="1" t="s">
        <v>631</v>
      </c>
      <c r="F320" s="13" t="s">
        <v>8498</v>
      </c>
      <c r="G320" s="14">
        <v>260</v>
      </c>
      <c r="H320" s="14" t="s">
        <v>346</v>
      </c>
      <c r="I320" s="1" t="s">
        <v>471</v>
      </c>
      <c r="J320" s="1" t="s">
        <v>300</v>
      </c>
      <c r="K320" s="486" t="s">
        <v>573</v>
      </c>
    </row>
    <row r="321" spans="3:11" ht="36" customHeight="1" x14ac:dyDescent="0.25">
      <c r="C321" s="312" t="s">
        <v>574</v>
      </c>
      <c r="D321" s="1" t="s">
        <v>7988</v>
      </c>
      <c r="E321" s="1" t="s">
        <v>588</v>
      </c>
      <c r="F321" s="13" t="s">
        <v>8499</v>
      </c>
      <c r="G321" s="14">
        <v>277</v>
      </c>
      <c r="H321" s="14" t="s">
        <v>346</v>
      </c>
      <c r="I321" s="1" t="s">
        <v>575</v>
      </c>
      <c r="J321" s="1" t="s">
        <v>300</v>
      </c>
      <c r="K321" s="486" t="s">
        <v>573</v>
      </c>
    </row>
    <row r="322" spans="3:11" ht="36" customHeight="1" x14ac:dyDescent="0.25">
      <c r="C322" s="312" t="s">
        <v>574</v>
      </c>
      <c r="D322" s="1" t="s">
        <v>7988</v>
      </c>
      <c r="E322" s="1" t="s">
        <v>635</v>
      </c>
      <c r="F322" s="13" t="s">
        <v>8500</v>
      </c>
      <c r="G322" s="14">
        <v>215</v>
      </c>
      <c r="H322" s="14" t="s">
        <v>346</v>
      </c>
      <c r="I322" s="1" t="s">
        <v>471</v>
      </c>
      <c r="J322" s="1" t="s">
        <v>300</v>
      </c>
      <c r="K322" s="486" t="s">
        <v>573</v>
      </c>
    </row>
    <row r="323" spans="3:11" ht="36" customHeight="1" x14ac:dyDescent="0.25">
      <c r="C323" s="312" t="s">
        <v>574</v>
      </c>
      <c r="D323" s="1" t="s">
        <v>7988</v>
      </c>
      <c r="E323" s="1" t="s">
        <v>591</v>
      </c>
      <c r="F323" s="13" t="s">
        <v>592</v>
      </c>
      <c r="G323" s="14">
        <v>161</v>
      </c>
      <c r="H323" s="14" t="s">
        <v>346</v>
      </c>
      <c r="I323" s="1" t="s">
        <v>575</v>
      </c>
      <c r="J323" s="1" t="s">
        <v>300</v>
      </c>
      <c r="K323" s="486" t="s">
        <v>573</v>
      </c>
    </row>
    <row r="324" spans="3:11" ht="36" customHeight="1" x14ac:dyDescent="0.25">
      <c r="C324" s="312" t="s">
        <v>574</v>
      </c>
      <c r="D324" s="1" t="s">
        <v>7988</v>
      </c>
      <c r="E324" s="1" t="s">
        <v>632</v>
      </c>
      <c r="F324" s="13" t="s">
        <v>633</v>
      </c>
      <c r="G324" s="14">
        <v>152</v>
      </c>
      <c r="H324" s="14" t="s">
        <v>346</v>
      </c>
      <c r="I324" s="1" t="s">
        <v>471</v>
      </c>
      <c r="J324" s="1" t="s">
        <v>300</v>
      </c>
      <c r="K324" s="486" t="s">
        <v>573</v>
      </c>
    </row>
    <row r="325" spans="3:11" ht="36" customHeight="1" x14ac:dyDescent="0.25">
      <c r="C325" s="312" t="s">
        <v>574</v>
      </c>
      <c r="D325" s="1" t="s">
        <v>7988</v>
      </c>
      <c r="E325" s="1" t="s">
        <v>587</v>
      </c>
      <c r="F325" s="13" t="s">
        <v>8501</v>
      </c>
      <c r="G325" s="14">
        <v>166</v>
      </c>
      <c r="H325" s="14" t="s">
        <v>346</v>
      </c>
      <c r="I325" s="1" t="s">
        <v>575</v>
      </c>
      <c r="J325" s="1" t="s">
        <v>300</v>
      </c>
      <c r="K325" s="486" t="s">
        <v>573</v>
      </c>
    </row>
    <row r="326" spans="3:11" ht="36" customHeight="1" x14ac:dyDescent="0.25">
      <c r="C326" s="312" t="s">
        <v>574</v>
      </c>
      <c r="D326" s="1" t="s">
        <v>7988</v>
      </c>
      <c r="E326" s="1" t="s">
        <v>594</v>
      </c>
      <c r="F326" s="13" t="s">
        <v>8502</v>
      </c>
      <c r="G326" s="14">
        <v>159</v>
      </c>
      <c r="H326" s="14" t="s">
        <v>346</v>
      </c>
      <c r="I326" s="1" t="s">
        <v>575</v>
      </c>
      <c r="J326" s="1" t="s">
        <v>300</v>
      </c>
      <c r="K326" s="486" t="s">
        <v>573</v>
      </c>
    </row>
    <row r="327" spans="3:11" ht="36" customHeight="1" x14ac:dyDescent="0.25">
      <c r="C327" s="312" t="s">
        <v>574</v>
      </c>
      <c r="D327" s="1" t="s">
        <v>7988</v>
      </c>
      <c r="E327" s="1" t="s">
        <v>608</v>
      </c>
      <c r="F327" s="13" t="s">
        <v>8503</v>
      </c>
      <c r="G327" s="14">
        <v>63</v>
      </c>
      <c r="H327" s="14" t="s">
        <v>346</v>
      </c>
      <c r="I327" s="1" t="s">
        <v>471</v>
      </c>
      <c r="J327" s="1" t="s">
        <v>300</v>
      </c>
      <c r="K327" s="486" t="s">
        <v>573</v>
      </c>
    </row>
    <row r="328" spans="3:11" ht="36" customHeight="1" x14ac:dyDescent="0.25">
      <c r="C328" s="312" t="s">
        <v>574</v>
      </c>
      <c r="D328" s="1" t="s">
        <v>7988</v>
      </c>
      <c r="E328" s="1" t="s">
        <v>606</v>
      </c>
      <c r="F328" s="13" t="s">
        <v>8504</v>
      </c>
      <c r="G328" s="14">
        <v>54</v>
      </c>
      <c r="H328" s="14" t="s">
        <v>346</v>
      </c>
      <c r="I328" s="1" t="s">
        <v>471</v>
      </c>
      <c r="J328" s="1" t="s">
        <v>300</v>
      </c>
      <c r="K328" s="486" t="s">
        <v>573</v>
      </c>
    </row>
    <row r="329" spans="3:11" ht="36" customHeight="1" x14ac:dyDescent="0.25">
      <c r="C329" s="312" t="s">
        <v>574</v>
      </c>
      <c r="D329" s="1" t="s">
        <v>7988</v>
      </c>
      <c r="E329" s="1" t="s">
        <v>603</v>
      </c>
      <c r="F329" s="13" t="s">
        <v>8505</v>
      </c>
      <c r="G329" s="14">
        <v>54</v>
      </c>
      <c r="H329" s="14" t="s">
        <v>346</v>
      </c>
      <c r="I329" s="1" t="s">
        <v>471</v>
      </c>
      <c r="J329" s="1" t="s">
        <v>300</v>
      </c>
      <c r="K329" s="486" t="s">
        <v>573</v>
      </c>
    </row>
    <row r="330" spans="3:11" ht="36" customHeight="1" x14ac:dyDescent="0.25">
      <c r="C330" s="312" t="s">
        <v>574</v>
      </c>
      <c r="D330" s="1" t="s">
        <v>7988</v>
      </c>
      <c r="E330" s="1" t="s">
        <v>584</v>
      </c>
      <c r="F330" s="13" t="s">
        <v>8506</v>
      </c>
      <c r="G330" s="14">
        <v>54</v>
      </c>
      <c r="H330" s="14" t="s">
        <v>346</v>
      </c>
      <c r="I330" s="1" t="s">
        <v>575</v>
      </c>
      <c r="J330" s="1" t="s">
        <v>300</v>
      </c>
      <c r="K330" s="486" t="s">
        <v>573</v>
      </c>
    </row>
    <row r="331" spans="3:11" ht="36" customHeight="1" x14ac:dyDescent="0.25">
      <c r="C331" s="312" t="s">
        <v>574</v>
      </c>
      <c r="D331" s="1" t="s">
        <v>7988</v>
      </c>
      <c r="E331" s="1" t="s">
        <v>607</v>
      </c>
      <c r="F331" s="13" t="s">
        <v>581</v>
      </c>
      <c r="G331" s="14">
        <v>49</v>
      </c>
      <c r="H331" s="14" t="s">
        <v>346</v>
      </c>
      <c r="I331" s="1" t="s">
        <v>471</v>
      </c>
      <c r="J331" s="1" t="s">
        <v>300</v>
      </c>
      <c r="K331" s="486" t="s">
        <v>573</v>
      </c>
    </row>
    <row r="332" spans="3:11" ht="36" customHeight="1" x14ac:dyDescent="0.25">
      <c r="C332" s="312" t="s">
        <v>574</v>
      </c>
      <c r="D332" s="1" t="s">
        <v>7988</v>
      </c>
      <c r="E332" s="1" t="s">
        <v>7957</v>
      </c>
      <c r="F332" s="13" t="s">
        <v>583</v>
      </c>
      <c r="G332" s="14">
        <v>42</v>
      </c>
      <c r="H332" s="14" t="s">
        <v>346</v>
      </c>
      <c r="I332" s="1" t="s">
        <v>451</v>
      </c>
      <c r="J332" s="1" t="s">
        <v>300</v>
      </c>
      <c r="K332" s="486" t="s">
        <v>573</v>
      </c>
    </row>
    <row r="333" spans="3:11" ht="36" customHeight="1" x14ac:dyDescent="0.25">
      <c r="C333" s="312" t="s">
        <v>574</v>
      </c>
      <c r="D333" s="1" t="s">
        <v>7988</v>
      </c>
      <c r="E333" s="1" t="s">
        <v>599</v>
      </c>
      <c r="F333" s="13" t="s">
        <v>8182</v>
      </c>
      <c r="G333" s="14">
        <v>33</v>
      </c>
      <c r="H333" s="14" t="s">
        <v>346</v>
      </c>
      <c r="I333" s="1" t="s">
        <v>471</v>
      </c>
      <c r="J333" s="1" t="s">
        <v>300</v>
      </c>
      <c r="K333" s="486" t="s">
        <v>573</v>
      </c>
    </row>
    <row r="334" spans="3:11" ht="36" customHeight="1" x14ac:dyDescent="0.25">
      <c r="C334" s="312" t="s">
        <v>574</v>
      </c>
      <c r="D334" s="1" t="s">
        <v>7988</v>
      </c>
      <c r="E334" s="1" t="s">
        <v>601</v>
      </c>
      <c r="F334" s="13" t="s">
        <v>602</v>
      </c>
      <c r="G334" s="14">
        <v>32</v>
      </c>
      <c r="H334" s="14" t="s">
        <v>346</v>
      </c>
      <c r="I334" s="1" t="s">
        <v>471</v>
      </c>
      <c r="J334" s="1" t="s">
        <v>300</v>
      </c>
      <c r="K334" s="486" t="s">
        <v>573</v>
      </c>
    </row>
    <row r="335" spans="3:11" ht="36" customHeight="1" x14ac:dyDescent="0.25">
      <c r="C335" s="312" t="s">
        <v>574</v>
      </c>
      <c r="D335" s="1" t="s">
        <v>7988</v>
      </c>
      <c r="E335" s="1" t="s">
        <v>600</v>
      </c>
      <c r="F335" s="13" t="s">
        <v>8507</v>
      </c>
      <c r="G335" s="14">
        <v>21</v>
      </c>
      <c r="H335" s="14" t="s">
        <v>346</v>
      </c>
      <c r="I335" s="1" t="s">
        <v>471</v>
      </c>
      <c r="J335" s="1" t="s">
        <v>300</v>
      </c>
      <c r="K335" s="486" t="s">
        <v>573</v>
      </c>
    </row>
    <row r="336" spans="3:11" ht="36" customHeight="1" thickBot="1" x14ac:dyDescent="0.3">
      <c r="C336" s="312" t="s">
        <v>574</v>
      </c>
      <c r="D336" s="1" t="s">
        <v>7988</v>
      </c>
      <c r="E336" s="1" t="s">
        <v>8487</v>
      </c>
      <c r="F336" s="13" t="s">
        <v>8508</v>
      </c>
      <c r="G336" s="14">
        <v>99</v>
      </c>
      <c r="H336" s="14" t="s">
        <v>346</v>
      </c>
      <c r="I336" s="1" t="s">
        <v>471</v>
      </c>
      <c r="J336" s="1" t="s">
        <v>300</v>
      </c>
      <c r="K336" s="486" t="s">
        <v>573</v>
      </c>
    </row>
    <row r="337" spans="3:11" ht="33.75" customHeight="1" x14ac:dyDescent="0.25">
      <c r="C337" s="338" t="s">
        <v>574</v>
      </c>
      <c r="D337" s="551" t="s">
        <v>7825</v>
      </c>
      <c r="E337" s="552">
        <f>COUNTA(E296:E336)</f>
        <v>41</v>
      </c>
      <c r="F337" s="339" t="s">
        <v>7826</v>
      </c>
      <c r="G337" s="553">
        <f>SUM(G296:G336)</f>
        <v>9305</v>
      </c>
      <c r="H337" s="320"/>
      <c r="I337" s="321"/>
      <c r="J337" s="321"/>
      <c r="K337" s="490"/>
    </row>
    <row r="338" spans="3:11" ht="33.75" customHeight="1" x14ac:dyDescent="0.25">
      <c r="D338" s="1"/>
      <c r="E338" s="1"/>
      <c r="F338" s="13"/>
      <c r="G338" s="14"/>
      <c r="H338" s="14"/>
      <c r="I338" s="1"/>
      <c r="J338" s="1"/>
      <c r="K338" s="1"/>
    </row>
    <row r="339" spans="3:11" ht="33.75" customHeight="1" x14ac:dyDescent="0.25">
      <c r="C339" s="235" t="s">
        <v>8</v>
      </c>
      <c r="D339" s="235" t="s">
        <v>7</v>
      </c>
      <c r="E339" s="235" t="s">
        <v>6</v>
      </c>
      <c r="F339" s="235" t="s">
        <v>5</v>
      </c>
      <c r="G339" s="237" t="s">
        <v>4</v>
      </c>
      <c r="H339" s="237" t="s">
        <v>3</v>
      </c>
      <c r="I339" s="235" t="s">
        <v>2</v>
      </c>
      <c r="J339" s="235" t="s">
        <v>1</v>
      </c>
      <c r="K339" s="235" t="s">
        <v>0</v>
      </c>
    </row>
    <row r="340" spans="3:11" ht="33.75" customHeight="1" x14ac:dyDescent="0.25">
      <c r="C340" s="561" t="s">
        <v>577</v>
      </c>
      <c r="D340" s="483" t="s">
        <v>7988</v>
      </c>
      <c r="E340" s="483" t="s">
        <v>580</v>
      </c>
      <c r="F340" s="491" t="s">
        <v>581</v>
      </c>
      <c r="G340" s="549">
        <v>1242</v>
      </c>
      <c r="H340" s="549" t="s">
        <v>346</v>
      </c>
      <c r="I340" s="483" t="s">
        <v>471</v>
      </c>
      <c r="J340" s="483" t="s">
        <v>300</v>
      </c>
      <c r="K340" s="485" t="s">
        <v>573</v>
      </c>
    </row>
    <row r="341" spans="3:11" ht="33.75" customHeight="1" x14ac:dyDescent="0.25">
      <c r="C341" s="337" t="s">
        <v>577</v>
      </c>
      <c r="D341" s="1" t="s">
        <v>7988</v>
      </c>
      <c r="E341" s="1" t="s">
        <v>578</v>
      </c>
      <c r="F341" s="13" t="s">
        <v>113</v>
      </c>
      <c r="G341" s="14">
        <v>867</v>
      </c>
      <c r="H341" s="14" t="s">
        <v>346</v>
      </c>
      <c r="I341" s="1" t="s">
        <v>471</v>
      </c>
      <c r="J341" s="1" t="s">
        <v>300</v>
      </c>
      <c r="K341" s="486" t="s">
        <v>573</v>
      </c>
    </row>
    <row r="342" spans="3:11" ht="31.5" customHeight="1" x14ac:dyDescent="0.25">
      <c r="C342" s="337" t="s">
        <v>577</v>
      </c>
      <c r="D342" s="1" t="s">
        <v>7988</v>
      </c>
      <c r="E342" s="1" t="s">
        <v>576</v>
      </c>
      <c r="F342" s="13" t="s">
        <v>8509</v>
      </c>
      <c r="G342" s="14">
        <v>130</v>
      </c>
      <c r="H342" s="14" t="s">
        <v>346</v>
      </c>
      <c r="I342" s="1" t="s">
        <v>575</v>
      </c>
      <c r="J342" s="1" t="s">
        <v>300</v>
      </c>
      <c r="K342" s="486" t="s">
        <v>573</v>
      </c>
    </row>
    <row r="343" spans="3:11" ht="31.5" customHeight="1" thickBot="1" x14ac:dyDescent="0.3">
      <c r="C343" s="337" t="s">
        <v>577</v>
      </c>
      <c r="D343" s="1" t="s">
        <v>7988</v>
      </c>
      <c r="E343" s="1" t="s">
        <v>579</v>
      </c>
      <c r="F343" s="13" t="s">
        <v>8510</v>
      </c>
      <c r="G343" s="14">
        <v>21</v>
      </c>
      <c r="H343" s="14" t="s">
        <v>346</v>
      </c>
      <c r="I343" s="1" t="s">
        <v>471</v>
      </c>
      <c r="J343" s="1" t="s">
        <v>300</v>
      </c>
      <c r="K343" s="486" t="s">
        <v>573</v>
      </c>
    </row>
    <row r="344" spans="3:11" ht="33.75" customHeight="1" x14ac:dyDescent="0.25">
      <c r="C344" s="338" t="s">
        <v>577</v>
      </c>
      <c r="D344" s="551" t="s">
        <v>7825</v>
      </c>
      <c r="E344" s="552">
        <f>COUNTA(E340:E343)</f>
        <v>4</v>
      </c>
      <c r="F344" s="339" t="s">
        <v>7826</v>
      </c>
      <c r="G344" s="553">
        <f>SUM(G340:G343)</f>
        <v>2260</v>
      </c>
      <c r="H344" s="320"/>
      <c r="I344" s="321"/>
      <c r="J344" s="321"/>
      <c r="K344" s="490"/>
    </row>
    <row r="345" spans="3:11" ht="31.5" customHeight="1" x14ac:dyDescent="0.25">
      <c r="D345" s="1"/>
      <c r="E345" s="1"/>
      <c r="F345" s="13"/>
      <c r="G345" s="14"/>
      <c r="H345" s="14"/>
      <c r="I345" s="1"/>
      <c r="J345" s="1"/>
      <c r="K345" s="1"/>
    </row>
    <row r="346" spans="3:11" ht="33.75" customHeight="1" x14ac:dyDescent="0.25">
      <c r="C346" s="235" t="s">
        <v>8</v>
      </c>
      <c r="D346" s="235" t="s">
        <v>7</v>
      </c>
      <c r="E346" s="235" t="s">
        <v>6</v>
      </c>
      <c r="F346" s="235" t="s">
        <v>5</v>
      </c>
      <c r="G346" s="237" t="s">
        <v>4</v>
      </c>
      <c r="H346" s="237" t="s">
        <v>3</v>
      </c>
      <c r="I346" s="235" t="s">
        <v>2</v>
      </c>
      <c r="J346" s="235" t="s">
        <v>1</v>
      </c>
      <c r="K346" s="235" t="s">
        <v>0</v>
      </c>
    </row>
    <row r="347" spans="3:11" ht="33.75" customHeight="1" x14ac:dyDescent="0.25">
      <c r="C347" s="547" t="s">
        <v>673</v>
      </c>
      <c r="D347" s="483" t="s">
        <v>7988</v>
      </c>
      <c r="E347" s="483" t="s">
        <v>677</v>
      </c>
      <c r="F347" s="491" t="s">
        <v>678</v>
      </c>
      <c r="G347" s="549">
        <v>1012</v>
      </c>
      <c r="H347" s="549" t="s">
        <v>303</v>
      </c>
      <c r="I347" s="483" t="s">
        <v>676</v>
      </c>
      <c r="J347" s="483" t="s">
        <v>300</v>
      </c>
      <c r="K347" s="485" t="s">
        <v>672</v>
      </c>
    </row>
    <row r="348" spans="3:11" ht="33.75" customHeight="1" x14ac:dyDescent="0.25">
      <c r="C348" s="312" t="s">
        <v>673</v>
      </c>
      <c r="D348" s="1" t="s">
        <v>7988</v>
      </c>
      <c r="E348" s="1" t="s">
        <v>671</v>
      </c>
      <c r="F348" s="13" t="s">
        <v>8513</v>
      </c>
      <c r="G348" s="14">
        <v>238</v>
      </c>
      <c r="H348" s="14" t="s">
        <v>303</v>
      </c>
      <c r="I348" s="1" t="s">
        <v>674</v>
      </c>
      <c r="J348" s="1" t="s">
        <v>300</v>
      </c>
      <c r="K348" s="486" t="s">
        <v>672</v>
      </c>
    </row>
    <row r="349" spans="3:11" ht="33.75" customHeight="1" x14ac:dyDescent="0.25">
      <c r="C349" s="312" t="s">
        <v>673</v>
      </c>
      <c r="D349" s="1" t="s">
        <v>7988</v>
      </c>
      <c r="E349" s="1" t="s">
        <v>675</v>
      </c>
      <c r="F349" s="13" t="s">
        <v>8220</v>
      </c>
      <c r="G349" s="14">
        <v>408</v>
      </c>
      <c r="H349" s="14" t="s">
        <v>303</v>
      </c>
      <c r="I349" s="1" t="s">
        <v>676</v>
      </c>
      <c r="J349" s="1" t="s">
        <v>300</v>
      </c>
      <c r="K349" s="486" t="s">
        <v>672</v>
      </c>
    </row>
    <row r="350" spans="3:11" ht="33.75" customHeight="1" x14ac:dyDescent="0.25">
      <c r="C350" s="312" t="s">
        <v>673</v>
      </c>
      <c r="D350" s="1" t="s">
        <v>7988</v>
      </c>
      <c r="E350" s="1" t="s">
        <v>679</v>
      </c>
      <c r="F350" s="13" t="s">
        <v>8514</v>
      </c>
      <c r="G350" s="14">
        <v>322</v>
      </c>
      <c r="H350" s="14" t="s">
        <v>303</v>
      </c>
      <c r="I350" s="1" t="s">
        <v>676</v>
      </c>
      <c r="J350" s="1" t="s">
        <v>300</v>
      </c>
      <c r="K350" s="486" t="s">
        <v>672</v>
      </c>
    </row>
    <row r="351" spans="3:11" ht="33.75" customHeight="1" x14ac:dyDescent="0.25">
      <c r="C351" s="312" t="s">
        <v>673</v>
      </c>
      <c r="D351" s="1" t="s">
        <v>7988</v>
      </c>
      <c r="E351" s="1" t="s">
        <v>685</v>
      </c>
      <c r="F351" s="13" t="s">
        <v>519</v>
      </c>
      <c r="G351" s="14">
        <v>206</v>
      </c>
      <c r="H351" s="14" t="s">
        <v>303</v>
      </c>
      <c r="I351" s="1" t="s">
        <v>674</v>
      </c>
      <c r="J351" s="1" t="s">
        <v>300</v>
      </c>
      <c r="K351" s="486" t="s">
        <v>672</v>
      </c>
    </row>
    <row r="352" spans="3:11" ht="33.75" customHeight="1" x14ac:dyDescent="0.25">
      <c r="C352" s="312" t="s">
        <v>673</v>
      </c>
      <c r="D352" s="1" t="s">
        <v>7988</v>
      </c>
      <c r="E352" s="1" t="s">
        <v>684</v>
      </c>
      <c r="F352" s="13" t="s">
        <v>8515</v>
      </c>
      <c r="G352" s="14">
        <v>189</v>
      </c>
      <c r="H352" s="14" t="s">
        <v>303</v>
      </c>
      <c r="I352" s="1" t="s">
        <v>676</v>
      </c>
      <c r="J352" s="1" t="s">
        <v>300</v>
      </c>
      <c r="K352" s="486" t="s">
        <v>672</v>
      </c>
    </row>
    <row r="353" spans="1:19" ht="33.75" customHeight="1" x14ac:dyDescent="0.25">
      <c r="C353" s="312" t="s">
        <v>673</v>
      </c>
      <c r="D353" s="1" t="s">
        <v>7988</v>
      </c>
      <c r="E353" s="1" t="s">
        <v>682</v>
      </c>
      <c r="F353" s="13" t="s">
        <v>683</v>
      </c>
      <c r="G353" s="14">
        <v>105</v>
      </c>
      <c r="H353" s="14" t="s">
        <v>303</v>
      </c>
      <c r="I353" s="1" t="s">
        <v>676</v>
      </c>
      <c r="J353" s="1" t="s">
        <v>300</v>
      </c>
      <c r="K353" s="486" t="s">
        <v>672</v>
      </c>
    </row>
    <row r="354" spans="1:19" ht="33.75" customHeight="1" x14ac:dyDescent="0.25">
      <c r="C354" s="312" t="s">
        <v>673</v>
      </c>
      <c r="D354" s="1" t="s">
        <v>7988</v>
      </c>
      <c r="E354" s="1" t="s">
        <v>680</v>
      </c>
      <c r="F354" s="13" t="s">
        <v>681</v>
      </c>
      <c r="G354" s="14">
        <v>128</v>
      </c>
      <c r="H354" s="14" t="s">
        <v>303</v>
      </c>
      <c r="I354" s="1" t="s">
        <v>676</v>
      </c>
      <c r="J354" s="1" t="s">
        <v>300</v>
      </c>
      <c r="K354" s="486" t="s">
        <v>672</v>
      </c>
    </row>
    <row r="355" spans="1:19" ht="33.75" customHeight="1" x14ac:dyDescent="0.25">
      <c r="C355" s="312" t="s">
        <v>673</v>
      </c>
      <c r="D355" s="1" t="s">
        <v>7988</v>
      </c>
      <c r="E355" s="1" t="s">
        <v>687</v>
      </c>
      <c r="F355" s="13" t="s">
        <v>8516</v>
      </c>
      <c r="G355" s="14">
        <v>28</v>
      </c>
      <c r="H355" s="14" t="s">
        <v>303</v>
      </c>
      <c r="I355" s="1" t="s">
        <v>674</v>
      </c>
      <c r="J355" s="1" t="s">
        <v>300</v>
      </c>
      <c r="K355" s="486" t="s">
        <v>672</v>
      </c>
    </row>
    <row r="356" spans="1:19" s="12" customFormat="1" ht="33.75" customHeight="1" x14ac:dyDescent="0.25">
      <c r="C356" s="312" t="s">
        <v>673</v>
      </c>
      <c r="D356" s="1" t="s">
        <v>7988</v>
      </c>
      <c r="E356" s="1" t="s">
        <v>686</v>
      </c>
      <c r="F356" s="13" t="s">
        <v>8056</v>
      </c>
      <c r="G356" s="14">
        <v>64</v>
      </c>
      <c r="H356" s="14" t="s">
        <v>303</v>
      </c>
      <c r="I356" s="1" t="s">
        <v>674</v>
      </c>
      <c r="J356" s="1" t="s">
        <v>300</v>
      </c>
      <c r="K356" s="486" t="s">
        <v>672</v>
      </c>
    </row>
    <row r="357" spans="1:19" s="12" customFormat="1" ht="33.75" customHeight="1" x14ac:dyDescent="0.25">
      <c r="C357" s="312" t="s">
        <v>673</v>
      </c>
      <c r="D357" s="1" t="s">
        <v>7988</v>
      </c>
      <c r="E357" s="1" t="s">
        <v>8511</v>
      </c>
      <c r="F357" s="13" t="s">
        <v>8517</v>
      </c>
      <c r="G357" s="14">
        <v>226</v>
      </c>
      <c r="H357" s="14" t="s">
        <v>303</v>
      </c>
      <c r="I357" s="1" t="s">
        <v>674</v>
      </c>
      <c r="J357" s="1" t="s">
        <v>300</v>
      </c>
      <c r="K357" s="486" t="s">
        <v>672</v>
      </c>
    </row>
    <row r="358" spans="1:19" s="12" customFormat="1" ht="33.75" customHeight="1" thickBot="1" x14ac:dyDescent="0.3">
      <c r="C358" s="312" t="s">
        <v>673</v>
      </c>
      <c r="D358" s="1" t="s">
        <v>7988</v>
      </c>
      <c r="E358" s="1" t="s">
        <v>8512</v>
      </c>
      <c r="F358" s="13" t="s">
        <v>8518</v>
      </c>
      <c r="G358" s="14">
        <v>432</v>
      </c>
      <c r="H358" s="14" t="s">
        <v>303</v>
      </c>
      <c r="I358" s="1" t="s">
        <v>674</v>
      </c>
      <c r="J358" s="1" t="s">
        <v>300</v>
      </c>
      <c r="K358" s="486" t="s">
        <v>672</v>
      </c>
    </row>
    <row r="359" spans="1:19" ht="33.75" customHeight="1" x14ac:dyDescent="0.25">
      <c r="C359" s="338" t="s">
        <v>673</v>
      </c>
      <c r="D359" s="551" t="s">
        <v>7825</v>
      </c>
      <c r="E359" s="552">
        <f>COUNTA(E347:E358)</f>
        <v>12</v>
      </c>
      <c r="F359" s="339" t="s">
        <v>7826</v>
      </c>
      <c r="G359" s="553">
        <f>SUM(G347:G358)</f>
        <v>3358</v>
      </c>
      <c r="H359" s="320"/>
      <c r="I359" s="321"/>
      <c r="J359" s="321"/>
      <c r="K359" s="490"/>
    </row>
    <row r="360" spans="1:19" ht="33.75" customHeight="1" x14ac:dyDescent="0.25">
      <c r="D360" s="1"/>
      <c r="E360" s="1"/>
      <c r="F360" s="13"/>
      <c r="G360" s="14"/>
      <c r="H360" s="14"/>
      <c r="I360" s="1"/>
      <c r="J360" s="1"/>
      <c r="K360" s="1"/>
    </row>
    <row r="361" spans="1:19" ht="31.5" customHeight="1" x14ac:dyDescent="0.25">
      <c r="C361" s="235" t="s">
        <v>8</v>
      </c>
      <c r="D361" s="235" t="s">
        <v>7</v>
      </c>
      <c r="E361" s="235" t="s">
        <v>6</v>
      </c>
      <c r="F361" s="235" t="s">
        <v>5</v>
      </c>
      <c r="G361" s="237" t="s">
        <v>4</v>
      </c>
      <c r="H361" s="237" t="s">
        <v>3</v>
      </c>
      <c r="I361" s="235" t="s">
        <v>2</v>
      </c>
      <c r="J361" s="235" t="s">
        <v>1</v>
      </c>
      <c r="K361" s="235" t="s">
        <v>0</v>
      </c>
    </row>
    <row r="362" spans="1:19" ht="31.5" customHeight="1" x14ac:dyDescent="0.25">
      <c r="C362" s="547" t="s">
        <v>700</v>
      </c>
      <c r="D362" s="483" t="s">
        <v>7988</v>
      </c>
      <c r="E362" s="483" t="s">
        <v>814</v>
      </c>
      <c r="F362" s="491" t="s">
        <v>815</v>
      </c>
      <c r="G362" s="549">
        <v>574</v>
      </c>
      <c r="H362" s="549" t="s">
        <v>692</v>
      </c>
      <c r="I362" s="483" t="s">
        <v>693</v>
      </c>
      <c r="J362" s="483" t="s">
        <v>689</v>
      </c>
      <c r="K362" s="485" t="s">
        <v>690</v>
      </c>
    </row>
    <row r="363" spans="1:19" ht="30.75" customHeight="1" x14ac:dyDescent="0.25">
      <c r="C363" s="312" t="s">
        <v>700</v>
      </c>
      <c r="D363" s="1" t="s">
        <v>7988</v>
      </c>
      <c r="E363" s="1" t="s">
        <v>816</v>
      </c>
      <c r="F363" s="13" t="s">
        <v>8519</v>
      </c>
      <c r="G363" s="14">
        <v>462</v>
      </c>
      <c r="H363" s="14" t="s">
        <v>692</v>
      </c>
      <c r="I363" s="1" t="s">
        <v>693</v>
      </c>
      <c r="J363" s="1" t="s">
        <v>689</v>
      </c>
      <c r="K363" s="486" t="s">
        <v>690</v>
      </c>
    </row>
    <row r="364" spans="1:19" ht="31.5" customHeight="1" x14ac:dyDescent="0.25">
      <c r="C364" s="312" t="s">
        <v>700</v>
      </c>
      <c r="D364" s="1" t="s">
        <v>7988</v>
      </c>
      <c r="E364" s="1" t="s">
        <v>819</v>
      </c>
      <c r="F364" s="13" t="s">
        <v>820</v>
      </c>
      <c r="G364" s="14">
        <v>585</v>
      </c>
      <c r="H364" s="14" t="s">
        <v>692</v>
      </c>
      <c r="I364" s="1" t="s">
        <v>709</v>
      </c>
      <c r="J364" s="1" t="s">
        <v>689</v>
      </c>
      <c r="K364" s="486" t="s">
        <v>690</v>
      </c>
    </row>
    <row r="365" spans="1:19" ht="33.75" customHeight="1" x14ac:dyDescent="0.25">
      <c r="C365" s="312" t="s">
        <v>700</v>
      </c>
      <c r="D365" s="1" t="s">
        <v>7988</v>
      </c>
      <c r="E365" s="1" t="s">
        <v>809</v>
      </c>
      <c r="F365" s="13" t="s">
        <v>810</v>
      </c>
      <c r="G365" s="14">
        <v>506</v>
      </c>
      <c r="H365" s="14" t="s">
        <v>692</v>
      </c>
      <c r="I365" s="1" t="s">
        <v>693</v>
      </c>
      <c r="J365" s="1" t="s">
        <v>689</v>
      </c>
      <c r="K365" s="486" t="s">
        <v>690</v>
      </c>
    </row>
    <row r="366" spans="1:19" s="49" customFormat="1" ht="33.75" customHeight="1" x14ac:dyDescent="0.25">
      <c r="A366" s="12"/>
      <c r="B366" s="12"/>
      <c r="C366" s="312" t="s">
        <v>700</v>
      </c>
      <c r="D366" s="1" t="s">
        <v>7988</v>
      </c>
      <c r="E366" s="1" t="s">
        <v>817</v>
      </c>
      <c r="F366" s="13" t="s">
        <v>818</v>
      </c>
      <c r="G366" s="14">
        <v>505</v>
      </c>
      <c r="H366" s="14" t="s">
        <v>692</v>
      </c>
      <c r="I366" s="1" t="s">
        <v>699</v>
      </c>
      <c r="J366" s="1" t="s">
        <v>689</v>
      </c>
      <c r="K366" s="486" t="s">
        <v>690</v>
      </c>
      <c r="L366" s="12"/>
      <c r="M366" s="12"/>
      <c r="N366" s="12"/>
      <c r="O366" s="12"/>
      <c r="P366" s="12"/>
      <c r="Q366" s="12"/>
      <c r="R366" s="12"/>
      <c r="S366" s="12"/>
    </row>
    <row r="367" spans="1:19" s="12" customFormat="1" ht="33.75" customHeight="1" x14ac:dyDescent="0.25">
      <c r="C367" s="312" t="s">
        <v>700</v>
      </c>
      <c r="D367" s="1" t="s">
        <v>7988</v>
      </c>
      <c r="E367" s="1" t="s">
        <v>719</v>
      </c>
      <c r="F367" s="13" t="s">
        <v>8520</v>
      </c>
      <c r="G367" s="14">
        <v>473</v>
      </c>
      <c r="H367" s="14" t="s">
        <v>692</v>
      </c>
      <c r="I367" s="1" t="s">
        <v>699</v>
      </c>
      <c r="J367" s="1" t="s">
        <v>689</v>
      </c>
      <c r="K367" s="486" t="s">
        <v>690</v>
      </c>
    </row>
    <row r="368" spans="1:19" ht="33.75" customHeight="1" x14ac:dyDescent="0.25">
      <c r="C368" s="312" t="s">
        <v>700</v>
      </c>
      <c r="D368" s="1" t="s">
        <v>7988</v>
      </c>
      <c r="E368" s="1" t="s">
        <v>706</v>
      </c>
      <c r="F368" s="13" t="s">
        <v>8521</v>
      </c>
      <c r="G368" s="14">
        <v>324</v>
      </c>
      <c r="H368" s="14" t="s">
        <v>692</v>
      </c>
      <c r="I368" s="1" t="s">
        <v>693</v>
      </c>
      <c r="J368" s="1" t="s">
        <v>689</v>
      </c>
      <c r="K368" s="486" t="s">
        <v>690</v>
      </c>
    </row>
    <row r="369" spans="1:19" s="12" customFormat="1" ht="33.75" customHeight="1" x14ac:dyDescent="0.25">
      <c r="C369" s="312" t="s">
        <v>700</v>
      </c>
      <c r="D369" s="1" t="s">
        <v>7988</v>
      </c>
      <c r="E369" s="1" t="s">
        <v>812</v>
      </c>
      <c r="F369" s="13" t="s">
        <v>813</v>
      </c>
      <c r="G369" s="14">
        <v>277</v>
      </c>
      <c r="H369" s="14" t="s">
        <v>692</v>
      </c>
      <c r="I369" s="1" t="s">
        <v>693</v>
      </c>
      <c r="J369" s="1" t="s">
        <v>689</v>
      </c>
      <c r="K369" s="486" t="s">
        <v>690</v>
      </c>
    </row>
    <row r="370" spans="1:19" s="12" customFormat="1" ht="33.75" customHeight="1" x14ac:dyDescent="0.25">
      <c r="C370" s="312" t="s">
        <v>700</v>
      </c>
      <c r="D370" s="1" t="s">
        <v>7988</v>
      </c>
      <c r="E370" s="1" t="s">
        <v>803</v>
      </c>
      <c r="F370" s="13" t="s">
        <v>804</v>
      </c>
      <c r="G370" s="14">
        <v>368</v>
      </c>
      <c r="H370" s="14" t="s">
        <v>692</v>
      </c>
      <c r="I370" s="1" t="s">
        <v>693</v>
      </c>
      <c r="J370" s="1" t="s">
        <v>689</v>
      </c>
      <c r="K370" s="486" t="s">
        <v>690</v>
      </c>
    </row>
    <row r="371" spans="1:19" s="12" customFormat="1" ht="33.75" customHeight="1" x14ac:dyDescent="0.25">
      <c r="C371" s="312" t="s">
        <v>700</v>
      </c>
      <c r="D371" s="1" t="s">
        <v>7988</v>
      </c>
      <c r="E371" s="1" t="s">
        <v>808</v>
      </c>
      <c r="F371" s="13" t="s">
        <v>407</v>
      </c>
      <c r="G371" s="14">
        <v>346</v>
      </c>
      <c r="H371" s="14" t="s">
        <v>692</v>
      </c>
      <c r="I371" s="1" t="s">
        <v>693</v>
      </c>
      <c r="J371" s="1" t="s">
        <v>689</v>
      </c>
      <c r="K371" s="486" t="s">
        <v>690</v>
      </c>
    </row>
    <row r="372" spans="1:19" ht="33.75" customHeight="1" x14ac:dyDescent="0.25">
      <c r="C372" s="312" t="s">
        <v>700</v>
      </c>
      <c r="D372" s="1" t="s">
        <v>7988</v>
      </c>
      <c r="E372" s="1" t="s">
        <v>708</v>
      </c>
      <c r="F372" s="13" t="s">
        <v>8522</v>
      </c>
      <c r="G372" s="14">
        <v>492</v>
      </c>
      <c r="H372" s="14" t="s">
        <v>692</v>
      </c>
      <c r="I372" s="1" t="s">
        <v>709</v>
      </c>
      <c r="J372" s="1" t="s">
        <v>689</v>
      </c>
      <c r="K372" s="486" t="s">
        <v>690</v>
      </c>
    </row>
    <row r="373" spans="1:19" ht="33.75" customHeight="1" x14ac:dyDescent="0.25">
      <c r="C373" s="312" t="s">
        <v>700</v>
      </c>
      <c r="D373" s="1" t="s">
        <v>7988</v>
      </c>
      <c r="E373" s="1" t="s">
        <v>718</v>
      </c>
      <c r="F373" s="13" t="s">
        <v>8523</v>
      </c>
      <c r="G373" s="14">
        <v>1119</v>
      </c>
      <c r="H373" s="14" t="s">
        <v>692</v>
      </c>
      <c r="I373" s="1" t="s">
        <v>693</v>
      </c>
      <c r="J373" s="1" t="s">
        <v>689</v>
      </c>
      <c r="K373" s="486" t="s">
        <v>690</v>
      </c>
    </row>
    <row r="374" spans="1:19" ht="33.75" customHeight="1" x14ac:dyDescent="0.25">
      <c r="C374" s="312" t="s">
        <v>700</v>
      </c>
      <c r="D374" s="1" t="s">
        <v>7988</v>
      </c>
      <c r="E374" s="1" t="s">
        <v>811</v>
      </c>
      <c r="F374" s="13" t="s">
        <v>8524</v>
      </c>
      <c r="G374" s="14">
        <v>284</v>
      </c>
      <c r="H374" s="14" t="s">
        <v>692</v>
      </c>
      <c r="I374" s="1" t="s">
        <v>693</v>
      </c>
      <c r="J374" s="1" t="s">
        <v>689</v>
      </c>
      <c r="K374" s="486" t="s">
        <v>690</v>
      </c>
    </row>
    <row r="375" spans="1:19" ht="33.75" customHeight="1" x14ac:dyDescent="0.25">
      <c r="C375" s="312" t="s">
        <v>700</v>
      </c>
      <c r="D375" s="1" t="s">
        <v>7988</v>
      </c>
      <c r="E375" s="1" t="s">
        <v>806</v>
      </c>
      <c r="F375" s="13" t="s">
        <v>807</v>
      </c>
      <c r="G375" s="14">
        <v>255</v>
      </c>
      <c r="H375" s="14" t="s">
        <v>692</v>
      </c>
      <c r="I375" s="1" t="s">
        <v>693</v>
      </c>
      <c r="J375" s="1" t="s">
        <v>689</v>
      </c>
      <c r="K375" s="486" t="s">
        <v>690</v>
      </c>
    </row>
    <row r="376" spans="1:19" s="21" customFormat="1" ht="33.75" customHeight="1" x14ac:dyDescent="0.25">
      <c r="A376" s="45"/>
      <c r="B376" s="45"/>
      <c r="C376" s="337" t="s">
        <v>700</v>
      </c>
      <c r="D376" s="1" t="s">
        <v>7988</v>
      </c>
      <c r="E376" s="1" t="s">
        <v>765</v>
      </c>
      <c r="F376" s="13" t="s">
        <v>766</v>
      </c>
      <c r="G376" s="14">
        <v>541</v>
      </c>
      <c r="H376" s="14" t="s">
        <v>692</v>
      </c>
      <c r="I376" s="1" t="s">
        <v>693</v>
      </c>
      <c r="J376" s="1" t="s">
        <v>689</v>
      </c>
      <c r="K376" s="486" t="s">
        <v>690</v>
      </c>
      <c r="L376" s="45"/>
      <c r="M376" s="45"/>
      <c r="N376" s="45"/>
      <c r="O376" s="45"/>
      <c r="P376" s="45"/>
      <c r="Q376" s="45"/>
      <c r="R376" s="45"/>
      <c r="S376" s="45"/>
    </row>
    <row r="377" spans="1:19" ht="33.75" customHeight="1" thickBot="1" x14ac:dyDescent="0.3">
      <c r="C377" s="312" t="s">
        <v>700</v>
      </c>
      <c r="D377" s="1" t="s">
        <v>7988</v>
      </c>
      <c r="E377" s="1" t="s">
        <v>698</v>
      </c>
      <c r="F377" s="13" t="s">
        <v>8520</v>
      </c>
      <c r="G377" s="14">
        <v>266</v>
      </c>
      <c r="H377" s="14" t="s">
        <v>692</v>
      </c>
      <c r="I377" s="1" t="s">
        <v>699</v>
      </c>
      <c r="J377" s="1" t="s">
        <v>689</v>
      </c>
      <c r="K377" s="486" t="s">
        <v>690</v>
      </c>
    </row>
    <row r="378" spans="1:19" ht="33.75" customHeight="1" x14ac:dyDescent="0.25">
      <c r="C378" s="338" t="s">
        <v>700</v>
      </c>
      <c r="D378" s="551" t="s">
        <v>7825</v>
      </c>
      <c r="E378" s="552">
        <f>COUNTA(E362:E377)</f>
        <v>16</v>
      </c>
      <c r="F378" s="339" t="s">
        <v>7826</v>
      </c>
      <c r="G378" s="553">
        <f>SUM(G362:G377)</f>
        <v>7377</v>
      </c>
      <c r="H378" s="320"/>
      <c r="I378" s="321"/>
      <c r="J378" s="321"/>
      <c r="K378" s="490"/>
    </row>
    <row r="379" spans="1:19" ht="33.75" customHeight="1" x14ac:dyDescent="0.25">
      <c r="D379" s="1"/>
      <c r="E379" s="1"/>
      <c r="F379" s="13"/>
      <c r="G379" s="14"/>
      <c r="H379" s="14"/>
      <c r="I379" s="1"/>
      <c r="J379" s="1"/>
      <c r="K379" s="1"/>
    </row>
    <row r="380" spans="1:19" ht="33.75" customHeight="1" x14ac:dyDescent="0.25">
      <c r="C380" s="235" t="s">
        <v>8</v>
      </c>
      <c r="D380" s="235" t="s">
        <v>7</v>
      </c>
      <c r="E380" s="235" t="s">
        <v>6</v>
      </c>
      <c r="F380" s="235" t="s">
        <v>5</v>
      </c>
      <c r="G380" s="237" t="s">
        <v>4</v>
      </c>
      <c r="H380" s="237" t="s">
        <v>3</v>
      </c>
      <c r="I380" s="235" t="s">
        <v>2</v>
      </c>
      <c r="J380" s="235" t="s">
        <v>1</v>
      </c>
      <c r="K380" s="235" t="s">
        <v>0</v>
      </c>
    </row>
    <row r="381" spans="1:19" ht="33.75" customHeight="1" x14ac:dyDescent="0.25">
      <c r="C381" s="547" t="s">
        <v>691</v>
      </c>
      <c r="D381" s="483" t="s">
        <v>7988</v>
      </c>
      <c r="E381" s="483" t="s">
        <v>743</v>
      </c>
      <c r="F381" s="491" t="s">
        <v>367</v>
      </c>
      <c r="G381" s="549">
        <v>178</v>
      </c>
      <c r="H381" s="549" t="s">
        <v>692</v>
      </c>
      <c r="I381" s="483" t="s">
        <v>744</v>
      </c>
      <c r="J381" s="483" t="s">
        <v>689</v>
      </c>
      <c r="K381" s="485" t="s">
        <v>690</v>
      </c>
    </row>
    <row r="382" spans="1:19" ht="33.75" customHeight="1" x14ac:dyDescent="0.25">
      <c r="C382" s="312" t="s">
        <v>691</v>
      </c>
      <c r="D382" s="1" t="s">
        <v>7988</v>
      </c>
      <c r="E382" s="1" t="s">
        <v>738</v>
      </c>
      <c r="F382" s="13" t="s">
        <v>739</v>
      </c>
      <c r="G382" s="14">
        <v>170</v>
      </c>
      <c r="H382" s="14" t="s">
        <v>692</v>
      </c>
      <c r="I382" s="1" t="s">
        <v>693</v>
      </c>
      <c r="J382" s="1" t="s">
        <v>689</v>
      </c>
      <c r="K382" s="486" t="s">
        <v>690</v>
      </c>
    </row>
    <row r="383" spans="1:19" ht="31.5" customHeight="1" x14ac:dyDescent="0.25">
      <c r="C383" s="312" t="s">
        <v>691</v>
      </c>
      <c r="D383" s="1" t="s">
        <v>7988</v>
      </c>
      <c r="E383" s="1" t="s">
        <v>740</v>
      </c>
      <c r="F383" s="13" t="s">
        <v>254</v>
      </c>
      <c r="G383" s="14">
        <v>205</v>
      </c>
      <c r="H383" s="14" t="s">
        <v>692</v>
      </c>
      <c r="I383" s="1" t="s">
        <v>693</v>
      </c>
      <c r="J383" s="1" t="s">
        <v>689</v>
      </c>
      <c r="K383" s="486" t="s">
        <v>690</v>
      </c>
    </row>
    <row r="384" spans="1:19" ht="20.25" customHeight="1" x14ac:dyDescent="0.25">
      <c r="C384" s="312" t="s">
        <v>691</v>
      </c>
      <c r="D384" s="1" t="s">
        <v>7988</v>
      </c>
      <c r="E384" s="1" t="s">
        <v>749</v>
      </c>
      <c r="F384" s="13" t="s">
        <v>744</v>
      </c>
      <c r="G384" s="14">
        <v>1086</v>
      </c>
      <c r="H384" s="14" t="s">
        <v>692</v>
      </c>
      <c r="I384" s="1" t="s">
        <v>744</v>
      </c>
      <c r="J384" s="1" t="s">
        <v>689</v>
      </c>
      <c r="K384" s="486" t="s">
        <v>690</v>
      </c>
    </row>
    <row r="385" spans="3:11" ht="31.5" customHeight="1" x14ac:dyDescent="0.25">
      <c r="C385" s="312" t="s">
        <v>691</v>
      </c>
      <c r="D385" s="1" t="s">
        <v>7988</v>
      </c>
      <c r="E385" s="1" t="s">
        <v>741</v>
      </c>
      <c r="F385" s="13" t="s">
        <v>5726</v>
      </c>
      <c r="G385" s="14">
        <v>54</v>
      </c>
      <c r="H385" s="14" t="s">
        <v>692</v>
      </c>
      <c r="I385" s="1" t="s">
        <v>693</v>
      </c>
      <c r="J385" s="1" t="s">
        <v>689</v>
      </c>
      <c r="K385" s="486" t="s">
        <v>690</v>
      </c>
    </row>
    <row r="386" spans="3:11" ht="33.75" customHeight="1" x14ac:dyDescent="0.25">
      <c r="C386" s="312" t="s">
        <v>691</v>
      </c>
      <c r="D386" s="1" t="s">
        <v>7988</v>
      </c>
      <c r="E386" s="1" t="s">
        <v>742</v>
      </c>
      <c r="F386" s="13" t="s">
        <v>63</v>
      </c>
      <c r="G386" s="14">
        <v>48</v>
      </c>
      <c r="H386" s="14" t="s">
        <v>692</v>
      </c>
      <c r="I386" s="1" t="s">
        <v>693</v>
      </c>
      <c r="J386" s="1" t="s">
        <v>689</v>
      </c>
      <c r="K386" s="486" t="s">
        <v>690</v>
      </c>
    </row>
    <row r="387" spans="3:11" s="12" customFormat="1" ht="33.75" customHeight="1" x14ac:dyDescent="0.25">
      <c r="C387" s="312" t="s">
        <v>691</v>
      </c>
      <c r="D387" s="1" t="s">
        <v>7988</v>
      </c>
      <c r="E387" s="1" t="s">
        <v>745</v>
      </c>
      <c r="F387" s="13" t="s">
        <v>746</v>
      </c>
      <c r="G387" s="14">
        <v>551</v>
      </c>
      <c r="H387" s="14" t="s">
        <v>692</v>
      </c>
      <c r="I387" s="1" t="s">
        <v>744</v>
      </c>
      <c r="J387" s="1" t="s">
        <v>689</v>
      </c>
      <c r="K387" s="486" t="s">
        <v>690</v>
      </c>
    </row>
    <row r="388" spans="3:11" ht="33.75" customHeight="1" x14ac:dyDescent="0.25">
      <c r="C388" s="312" t="s">
        <v>691</v>
      </c>
      <c r="D388" s="1" t="s">
        <v>7988</v>
      </c>
      <c r="E388" s="1" t="s">
        <v>688</v>
      </c>
      <c r="F388" s="13" t="s">
        <v>8525</v>
      </c>
      <c r="G388" s="14">
        <v>820</v>
      </c>
      <c r="H388" s="14" t="s">
        <v>692</v>
      </c>
      <c r="I388" s="1" t="s">
        <v>693</v>
      </c>
      <c r="J388" s="1" t="s">
        <v>689</v>
      </c>
      <c r="K388" s="486" t="s">
        <v>690</v>
      </c>
    </row>
    <row r="389" spans="3:11" ht="33.75" customHeight="1" x14ac:dyDescent="0.25">
      <c r="C389" s="312" t="s">
        <v>691</v>
      </c>
      <c r="D389" s="1" t="s">
        <v>7988</v>
      </c>
      <c r="E389" s="1" t="s">
        <v>733</v>
      </c>
      <c r="F389" s="13" t="s">
        <v>479</v>
      </c>
      <c r="G389" s="14">
        <v>690</v>
      </c>
      <c r="H389" s="14" t="s">
        <v>692</v>
      </c>
      <c r="I389" s="1" t="s">
        <v>693</v>
      </c>
      <c r="J389" s="1" t="s">
        <v>689</v>
      </c>
      <c r="K389" s="486" t="s">
        <v>690</v>
      </c>
    </row>
    <row r="390" spans="3:11" ht="33.75" customHeight="1" x14ac:dyDescent="0.25">
      <c r="C390" s="312" t="s">
        <v>691</v>
      </c>
      <c r="D390" s="1" t="s">
        <v>7988</v>
      </c>
      <c r="E390" s="1" t="s">
        <v>731</v>
      </c>
      <c r="F390" s="13" t="s">
        <v>732</v>
      </c>
      <c r="G390" s="14">
        <v>688</v>
      </c>
      <c r="H390" s="14" t="s">
        <v>692</v>
      </c>
      <c r="I390" s="1" t="s">
        <v>693</v>
      </c>
      <c r="J390" s="1" t="s">
        <v>689</v>
      </c>
      <c r="K390" s="486" t="s">
        <v>690</v>
      </c>
    </row>
    <row r="391" spans="3:11" ht="33.75" customHeight="1" x14ac:dyDescent="0.25">
      <c r="C391" s="312" t="s">
        <v>691</v>
      </c>
      <c r="D391" s="1" t="s">
        <v>7988</v>
      </c>
      <c r="E391" s="1" t="s">
        <v>747</v>
      </c>
      <c r="F391" s="13" t="s">
        <v>748</v>
      </c>
      <c r="G391" s="14">
        <v>537</v>
      </c>
      <c r="H391" s="14" t="s">
        <v>692</v>
      </c>
      <c r="I391" s="1" t="s">
        <v>744</v>
      </c>
      <c r="J391" s="1" t="s">
        <v>689</v>
      </c>
      <c r="K391" s="486" t="s">
        <v>690</v>
      </c>
    </row>
    <row r="392" spans="3:11" ht="33.75" customHeight="1" x14ac:dyDescent="0.25">
      <c r="C392" s="312" t="s">
        <v>691</v>
      </c>
      <c r="D392" s="1" t="s">
        <v>7988</v>
      </c>
      <c r="E392" s="1" t="s">
        <v>727</v>
      </c>
      <c r="F392" s="13" t="s">
        <v>728</v>
      </c>
      <c r="G392" s="14">
        <v>599</v>
      </c>
      <c r="H392" s="14" t="s">
        <v>692</v>
      </c>
      <c r="I392" s="1" t="s">
        <v>693</v>
      </c>
      <c r="J392" s="1" t="s">
        <v>689</v>
      </c>
      <c r="K392" s="486" t="s">
        <v>690</v>
      </c>
    </row>
    <row r="393" spans="3:11" ht="33.75" customHeight="1" x14ac:dyDescent="0.25">
      <c r="C393" s="312" t="s">
        <v>691</v>
      </c>
      <c r="D393" s="1" t="s">
        <v>7988</v>
      </c>
      <c r="E393" s="1" t="s">
        <v>729</v>
      </c>
      <c r="F393" s="13" t="s">
        <v>730</v>
      </c>
      <c r="G393" s="14">
        <v>523</v>
      </c>
      <c r="H393" s="14" t="s">
        <v>692</v>
      </c>
      <c r="I393" s="1" t="s">
        <v>693</v>
      </c>
      <c r="J393" s="1" t="s">
        <v>689</v>
      </c>
      <c r="K393" s="486" t="s">
        <v>690</v>
      </c>
    </row>
    <row r="394" spans="3:11" ht="33.75" customHeight="1" x14ac:dyDescent="0.25">
      <c r="C394" s="312" t="s">
        <v>691</v>
      </c>
      <c r="D394" s="1" t="s">
        <v>7988</v>
      </c>
      <c r="E394" s="1" t="s">
        <v>725</v>
      </c>
      <c r="F394" s="13" t="s">
        <v>726</v>
      </c>
      <c r="G394" s="14">
        <v>508</v>
      </c>
      <c r="H394" s="14" t="s">
        <v>692</v>
      </c>
      <c r="I394" s="1" t="s">
        <v>693</v>
      </c>
      <c r="J394" s="1" t="s">
        <v>689</v>
      </c>
      <c r="K394" s="486" t="s">
        <v>690</v>
      </c>
    </row>
    <row r="395" spans="3:11" ht="33.75" customHeight="1" x14ac:dyDescent="0.25">
      <c r="C395" s="312" t="s">
        <v>691</v>
      </c>
      <c r="D395" s="1" t="s">
        <v>7988</v>
      </c>
      <c r="E395" s="1" t="s">
        <v>716</v>
      </c>
      <c r="F395" s="13" t="s">
        <v>717</v>
      </c>
      <c r="G395" s="14">
        <v>520</v>
      </c>
      <c r="H395" s="14" t="s">
        <v>692</v>
      </c>
      <c r="I395" s="1" t="s">
        <v>693</v>
      </c>
      <c r="J395" s="1" t="s">
        <v>689</v>
      </c>
      <c r="K395" s="486" t="s">
        <v>690</v>
      </c>
    </row>
    <row r="396" spans="3:11" ht="33.75" customHeight="1" x14ac:dyDescent="0.25">
      <c r="C396" s="312" t="s">
        <v>691</v>
      </c>
      <c r="D396" s="1" t="s">
        <v>7988</v>
      </c>
      <c r="E396" s="1" t="s">
        <v>734</v>
      </c>
      <c r="F396" s="13" t="s">
        <v>735</v>
      </c>
      <c r="G396" s="14">
        <v>88</v>
      </c>
      <c r="H396" s="14" t="s">
        <v>692</v>
      </c>
      <c r="I396" s="1" t="s">
        <v>693</v>
      </c>
      <c r="J396" s="1" t="s">
        <v>689</v>
      </c>
      <c r="K396" s="486" t="s">
        <v>690</v>
      </c>
    </row>
    <row r="397" spans="3:11" ht="33.75" customHeight="1" x14ac:dyDescent="0.25">
      <c r="C397" s="570" t="s">
        <v>691</v>
      </c>
      <c r="D397" s="571" t="s">
        <v>7988</v>
      </c>
      <c r="E397" s="571" t="s">
        <v>736</v>
      </c>
      <c r="F397" s="572" t="s">
        <v>737</v>
      </c>
      <c r="G397" s="573">
        <v>70</v>
      </c>
      <c r="H397" s="573" t="s">
        <v>692</v>
      </c>
      <c r="I397" s="571" t="s">
        <v>693</v>
      </c>
      <c r="J397" s="571" t="s">
        <v>689</v>
      </c>
      <c r="K397" s="574" t="s">
        <v>690</v>
      </c>
    </row>
    <row r="398" spans="3:11" ht="31.5" customHeight="1" thickBot="1" x14ac:dyDescent="0.3">
      <c r="C398" s="562" t="s">
        <v>691</v>
      </c>
      <c r="D398" s="563" t="s">
        <v>7825</v>
      </c>
      <c r="E398" s="564">
        <f>COUNTA(E381:E397)</f>
        <v>17</v>
      </c>
      <c r="F398" s="565" t="s">
        <v>7826</v>
      </c>
      <c r="G398" s="566">
        <f>SUM(G381:G397)</f>
        <v>7335</v>
      </c>
      <c r="H398" s="567"/>
      <c r="I398" s="568"/>
      <c r="J398" s="568"/>
      <c r="K398" s="569"/>
    </row>
    <row r="399" spans="3:11" ht="20.25" customHeight="1" x14ac:dyDescent="0.25">
      <c r="D399" s="1"/>
      <c r="E399" s="1"/>
      <c r="F399" s="13"/>
      <c r="G399" s="14"/>
      <c r="H399" s="14"/>
      <c r="I399" s="1"/>
      <c r="J399" s="1"/>
      <c r="K399" s="1"/>
    </row>
    <row r="400" spans="3:11" ht="31.5" customHeight="1" x14ac:dyDescent="0.25">
      <c r="C400" s="235" t="s">
        <v>8</v>
      </c>
      <c r="D400" s="235" t="s">
        <v>7</v>
      </c>
      <c r="E400" s="235" t="s">
        <v>6</v>
      </c>
      <c r="F400" s="235" t="s">
        <v>5</v>
      </c>
      <c r="G400" s="237" t="s">
        <v>4</v>
      </c>
      <c r="H400" s="237" t="s">
        <v>3</v>
      </c>
      <c r="I400" s="235" t="s">
        <v>2</v>
      </c>
      <c r="J400" s="235" t="s">
        <v>1</v>
      </c>
      <c r="K400" s="235" t="s">
        <v>0</v>
      </c>
    </row>
    <row r="401" spans="3:11" ht="33.75" customHeight="1" x14ac:dyDescent="0.25">
      <c r="C401" s="547" t="s">
        <v>704</v>
      </c>
      <c r="D401" s="483" t="s">
        <v>7988</v>
      </c>
      <c r="E401" s="548" t="s">
        <v>783</v>
      </c>
      <c r="F401" s="491" t="s">
        <v>113</v>
      </c>
      <c r="G401" s="549">
        <v>1032</v>
      </c>
      <c r="H401" s="549" t="s">
        <v>692</v>
      </c>
      <c r="I401" s="483" t="s">
        <v>764</v>
      </c>
      <c r="J401" s="483" t="s">
        <v>689</v>
      </c>
      <c r="K401" s="485" t="s">
        <v>690</v>
      </c>
    </row>
    <row r="402" spans="3:11" ht="33.75" customHeight="1" x14ac:dyDescent="0.25">
      <c r="C402" s="312" t="s">
        <v>704</v>
      </c>
      <c r="D402" s="1" t="s">
        <v>7988</v>
      </c>
      <c r="E402" s="550" t="s">
        <v>785</v>
      </c>
      <c r="F402" s="13" t="s">
        <v>786</v>
      </c>
      <c r="G402" s="14">
        <v>66</v>
      </c>
      <c r="H402" s="14" t="s">
        <v>692</v>
      </c>
      <c r="I402" s="1" t="s">
        <v>764</v>
      </c>
      <c r="J402" s="1" t="s">
        <v>689</v>
      </c>
      <c r="K402" s="486" t="s">
        <v>690</v>
      </c>
    </row>
    <row r="403" spans="3:11" s="12" customFormat="1" ht="33.75" customHeight="1" x14ac:dyDescent="0.25">
      <c r="C403" s="312" t="s">
        <v>704</v>
      </c>
      <c r="D403" s="1" t="s">
        <v>7988</v>
      </c>
      <c r="E403" s="550" t="s">
        <v>775</v>
      </c>
      <c r="F403" s="13" t="s">
        <v>776</v>
      </c>
      <c r="G403" s="14">
        <v>709</v>
      </c>
      <c r="H403" s="14" t="s">
        <v>692</v>
      </c>
      <c r="I403" s="1" t="s">
        <v>693</v>
      </c>
      <c r="J403" s="1" t="s">
        <v>689</v>
      </c>
      <c r="K403" s="486" t="s">
        <v>690</v>
      </c>
    </row>
    <row r="404" spans="3:11" s="12" customFormat="1" ht="33.75" customHeight="1" x14ac:dyDescent="0.25">
      <c r="C404" s="312" t="s">
        <v>704</v>
      </c>
      <c r="D404" s="1" t="s">
        <v>7988</v>
      </c>
      <c r="E404" s="550" t="s">
        <v>787</v>
      </c>
      <c r="F404" s="13" t="s">
        <v>8526</v>
      </c>
      <c r="G404" s="14">
        <v>690</v>
      </c>
      <c r="H404" s="14" t="s">
        <v>692</v>
      </c>
      <c r="I404" s="1" t="s">
        <v>715</v>
      </c>
      <c r="J404" s="1" t="s">
        <v>689</v>
      </c>
      <c r="K404" s="486" t="s">
        <v>690</v>
      </c>
    </row>
    <row r="405" spans="3:11" s="12" customFormat="1" ht="33.75" customHeight="1" x14ac:dyDescent="0.25">
      <c r="C405" s="312" t="s">
        <v>704</v>
      </c>
      <c r="D405" s="1" t="s">
        <v>7988</v>
      </c>
      <c r="E405" s="550" t="s">
        <v>777</v>
      </c>
      <c r="F405" s="13" t="s">
        <v>778</v>
      </c>
      <c r="G405" s="14">
        <v>628</v>
      </c>
      <c r="H405" s="14" t="s">
        <v>692</v>
      </c>
      <c r="I405" s="1" t="s">
        <v>693</v>
      </c>
      <c r="J405" s="1" t="s">
        <v>689</v>
      </c>
      <c r="K405" s="486" t="s">
        <v>690</v>
      </c>
    </row>
    <row r="406" spans="3:11" ht="33.75" customHeight="1" x14ac:dyDescent="0.25">
      <c r="C406" s="312" t="s">
        <v>704</v>
      </c>
      <c r="D406" s="1" t="s">
        <v>7988</v>
      </c>
      <c r="E406" s="550" t="s">
        <v>781</v>
      </c>
      <c r="F406" s="13" t="s">
        <v>705</v>
      </c>
      <c r="G406" s="14">
        <v>410</v>
      </c>
      <c r="H406" s="14" t="s">
        <v>692</v>
      </c>
      <c r="I406" s="1" t="s">
        <v>693</v>
      </c>
      <c r="J406" s="1" t="s">
        <v>689</v>
      </c>
      <c r="K406" s="486" t="s">
        <v>690</v>
      </c>
    </row>
    <row r="407" spans="3:11" ht="33.75" customHeight="1" x14ac:dyDescent="0.25">
      <c r="C407" s="312" t="s">
        <v>704</v>
      </c>
      <c r="D407" s="1" t="s">
        <v>7988</v>
      </c>
      <c r="E407" s="550" t="s">
        <v>714</v>
      </c>
      <c r="F407" s="13" t="s">
        <v>8527</v>
      </c>
      <c r="G407" s="14">
        <v>552</v>
      </c>
      <c r="H407" s="14" t="s">
        <v>692</v>
      </c>
      <c r="I407" s="1" t="s">
        <v>715</v>
      </c>
      <c r="J407" s="1" t="s">
        <v>689</v>
      </c>
      <c r="K407" s="486" t="s">
        <v>690</v>
      </c>
    </row>
    <row r="408" spans="3:11" ht="33.75" customHeight="1" x14ac:dyDescent="0.25">
      <c r="C408" s="312" t="s">
        <v>704</v>
      </c>
      <c r="D408" s="1" t="s">
        <v>7988</v>
      </c>
      <c r="E408" s="550" t="s">
        <v>789</v>
      </c>
      <c r="F408" s="13" t="s">
        <v>8528</v>
      </c>
      <c r="G408" s="14">
        <v>371</v>
      </c>
      <c r="H408" s="14" t="s">
        <v>692</v>
      </c>
      <c r="I408" s="1" t="s">
        <v>715</v>
      </c>
      <c r="J408" s="1" t="s">
        <v>689</v>
      </c>
      <c r="K408" s="486" t="s">
        <v>690</v>
      </c>
    </row>
    <row r="409" spans="3:11" ht="33.75" customHeight="1" x14ac:dyDescent="0.25">
      <c r="C409" s="312" t="s">
        <v>704</v>
      </c>
      <c r="D409" s="1" t="s">
        <v>7988</v>
      </c>
      <c r="E409" s="550" t="s">
        <v>782</v>
      </c>
      <c r="F409" s="13" t="s">
        <v>454</v>
      </c>
      <c r="G409" s="14">
        <v>424</v>
      </c>
      <c r="H409" s="14" t="s">
        <v>692</v>
      </c>
      <c r="I409" s="1" t="s">
        <v>764</v>
      </c>
      <c r="J409" s="1" t="s">
        <v>689</v>
      </c>
      <c r="K409" s="486" t="s">
        <v>690</v>
      </c>
    </row>
    <row r="410" spans="3:11" ht="33.75" customHeight="1" x14ac:dyDescent="0.25">
      <c r="C410" s="312" t="s">
        <v>704</v>
      </c>
      <c r="D410" s="1" t="s">
        <v>7988</v>
      </c>
      <c r="E410" s="550" t="s">
        <v>779</v>
      </c>
      <c r="F410" s="13" t="s">
        <v>780</v>
      </c>
      <c r="G410" s="14">
        <v>288</v>
      </c>
      <c r="H410" s="14" t="s">
        <v>692</v>
      </c>
      <c r="I410" s="1" t="s">
        <v>693</v>
      </c>
      <c r="J410" s="1" t="s">
        <v>689</v>
      </c>
      <c r="K410" s="486" t="s">
        <v>690</v>
      </c>
    </row>
    <row r="411" spans="3:11" ht="33.75" customHeight="1" x14ac:dyDescent="0.25">
      <c r="C411" s="312" t="s">
        <v>704</v>
      </c>
      <c r="D411" s="1" t="s">
        <v>7988</v>
      </c>
      <c r="E411" s="550" t="s">
        <v>784</v>
      </c>
      <c r="F411" s="13" t="s">
        <v>189</v>
      </c>
      <c r="G411" s="14">
        <v>290</v>
      </c>
      <c r="H411" s="14" t="s">
        <v>692</v>
      </c>
      <c r="I411" s="1" t="s">
        <v>764</v>
      </c>
      <c r="J411" s="1" t="s">
        <v>689</v>
      </c>
      <c r="K411" s="486" t="s">
        <v>690</v>
      </c>
    </row>
    <row r="412" spans="3:11" ht="33.75" customHeight="1" thickBot="1" x14ac:dyDescent="0.3">
      <c r="C412" s="312" t="s">
        <v>704</v>
      </c>
      <c r="D412" s="1" t="s">
        <v>7988</v>
      </c>
      <c r="E412" s="550" t="s">
        <v>702</v>
      </c>
      <c r="F412" s="13" t="s">
        <v>703</v>
      </c>
      <c r="G412" s="14">
        <v>306</v>
      </c>
      <c r="H412" s="14" t="s">
        <v>692</v>
      </c>
      <c r="I412" s="1" t="s">
        <v>693</v>
      </c>
      <c r="J412" s="1" t="s">
        <v>689</v>
      </c>
      <c r="K412" s="486" t="s">
        <v>690</v>
      </c>
    </row>
    <row r="413" spans="3:11" ht="33.75" customHeight="1" x14ac:dyDescent="0.25">
      <c r="C413" s="338" t="s">
        <v>704</v>
      </c>
      <c r="D413" s="551" t="s">
        <v>7825</v>
      </c>
      <c r="E413" s="552">
        <f>COUNTA(E401:E412)</f>
        <v>12</v>
      </c>
      <c r="F413" s="339" t="s">
        <v>7826</v>
      </c>
      <c r="G413" s="553">
        <f>SUM(G401:G412)</f>
        <v>5766</v>
      </c>
      <c r="H413" s="320"/>
      <c r="I413" s="321"/>
      <c r="J413" s="321"/>
      <c r="K413" s="490"/>
    </row>
    <row r="414" spans="3:11" ht="33.75" customHeight="1" x14ac:dyDescent="0.25">
      <c r="D414" s="1"/>
      <c r="E414" s="1"/>
      <c r="F414" s="13"/>
      <c r="G414" s="14"/>
      <c r="H414" s="14"/>
      <c r="I414" s="1"/>
      <c r="J414" s="1"/>
      <c r="K414" s="1"/>
    </row>
    <row r="415" spans="3:11" ht="33.75" customHeight="1" x14ac:dyDescent="0.25">
      <c r="C415" s="235" t="s">
        <v>8</v>
      </c>
      <c r="D415" s="235" t="s">
        <v>7</v>
      </c>
      <c r="E415" s="235" t="s">
        <v>6</v>
      </c>
      <c r="F415" s="235" t="s">
        <v>5</v>
      </c>
      <c r="G415" s="237" t="s">
        <v>4</v>
      </c>
      <c r="H415" s="237" t="s">
        <v>3</v>
      </c>
      <c r="I415" s="235" t="s">
        <v>2</v>
      </c>
      <c r="J415" s="235" t="s">
        <v>1</v>
      </c>
      <c r="K415" s="235" t="s">
        <v>0</v>
      </c>
    </row>
    <row r="416" spans="3:11" ht="33.75" customHeight="1" x14ac:dyDescent="0.25">
      <c r="C416" s="547" t="s">
        <v>722</v>
      </c>
      <c r="D416" s="483" t="s">
        <v>7988</v>
      </c>
      <c r="E416" s="483" t="s">
        <v>724</v>
      </c>
      <c r="F416" s="491" t="s">
        <v>556</v>
      </c>
      <c r="G416" s="549">
        <v>364</v>
      </c>
      <c r="H416" s="549" t="s">
        <v>692</v>
      </c>
      <c r="I416" s="483" t="s">
        <v>723</v>
      </c>
      <c r="J416" s="483" t="s">
        <v>689</v>
      </c>
      <c r="K416" s="485" t="s">
        <v>690</v>
      </c>
    </row>
    <row r="417" spans="1:19" ht="33.75" customHeight="1" x14ac:dyDescent="0.25">
      <c r="C417" s="312" t="s">
        <v>722</v>
      </c>
      <c r="D417" s="1" t="s">
        <v>7988</v>
      </c>
      <c r="E417" s="1" t="s">
        <v>720</v>
      </c>
      <c r="F417" s="13" t="s">
        <v>721</v>
      </c>
      <c r="G417" s="14">
        <v>279</v>
      </c>
      <c r="H417" s="14" t="s">
        <v>692</v>
      </c>
      <c r="I417" s="1" t="s">
        <v>723</v>
      </c>
      <c r="J417" s="1" t="s">
        <v>689</v>
      </c>
      <c r="K417" s="486" t="s">
        <v>690</v>
      </c>
    </row>
    <row r="418" spans="1:19" ht="33.75" customHeight="1" x14ac:dyDescent="0.25">
      <c r="C418" s="312" t="s">
        <v>722</v>
      </c>
      <c r="D418" s="1" t="s">
        <v>7988</v>
      </c>
      <c r="E418" s="1" t="s">
        <v>832</v>
      </c>
      <c r="F418" s="13" t="s">
        <v>833</v>
      </c>
      <c r="G418" s="14">
        <v>146</v>
      </c>
      <c r="H418" s="14" t="s">
        <v>692</v>
      </c>
      <c r="I418" s="1" t="s">
        <v>723</v>
      </c>
      <c r="J418" s="1" t="s">
        <v>689</v>
      </c>
      <c r="K418" s="486" t="s">
        <v>830</v>
      </c>
    </row>
    <row r="419" spans="1:19" ht="33.75" customHeight="1" x14ac:dyDescent="0.25">
      <c r="C419" s="312" t="s">
        <v>722</v>
      </c>
      <c r="D419" s="1" t="s">
        <v>7988</v>
      </c>
      <c r="E419" s="1" t="s">
        <v>861</v>
      </c>
      <c r="F419" s="13" t="s">
        <v>862</v>
      </c>
      <c r="G419" s="14">
        <v>577</v>
      </c>
      <c r="H419" s="14" t="s">
        <v>692</v>
      </c>
      <c r="I419" s="1" t="s">
        <v>344</v>
      </c>
      <c r="J419" s="1" t="s">
        <v>943</v>
      </c>
      <c r="K419" s="486" t="s">
        <v>830</v>
      </c>
    </row>
    <row r="420" spans="1:19" ht="33.75" customHeight="1" x14ac:dyDescent="0.25">
      <c r="C420" s="312" t="s">
        <v>722</v>
      </c>
      <c r="D420" s="1" t="s">
        <v>7988</v>
      </c>
      <c r="E420" s="1" t="s">
        <v>840</v>
      </c>
      <c r="F420" s="13" t="s">
        <v>841</v>
      </c>
      <c r="G420" s="14">
        <v>609</v>
      </c>
      <c r="H420" s="14" t="s">
        <v>692</v>
      </c>
      <c r="I420" s="1" t="s">
        <v>831</v>
      </c>
      <c r="J420" s="1" t="s">
        <v>689</v>
      </c>
      <c r="K420" s="486" t="s">
        <v>830</v>
      </c>
    </row>
    <row r="421" spans="1:19" ht="33.75" customHeight="1" x14ac:dyDescent="0.25">
      <c r="C421" s="312" t="s">
        <v>722</v>
      </c>
      <c r="D421" s="1" t="s">
        <v>7988</v>
      </c>
      <c r="E421" s="1" t="s">
        <v>839</v>
      </c>
      <c r="F421" s="13" t="s">
        <v>757</v>
      </c>
      <c r="G421" s="14">
        <v>550</v>
      </c>
      <c r="H421" s="14" t="s">
        <v>692</v>
      </c>
      <c r="I421" s="1" t="s">
        <v>344</v>
      </c>
      <c r="J421" s="1" t="s">
        <v>689</v>
      </c>
      <c r="K421" s="486" t="s">
        <v>830</v>
      </c>
    </row>
    <row r="422" spans="1:19" ht="33.75" customHeight="1" x14ac:dyDescent="0.25">
      <c r="C422" s="312" t="s">
        <v>722</v>
      </c>
      <c r="D422" s="1" t="s">
        <v>7988</v>
      </c>
      <c r="E422" s="1" t="s">
        <v>857</v>
      </c>
      <c r="F422" s="13" t="s">
        <v>8529</v>
      </c>
      <c r="G422" s="14">
        <v>398</v>
      </c>
      <c r="H422" s="14" t="s">
        <v>692</v>
      </c>
      <c r="I422" s="1" t="s">
        <v>831</v>
      </c>
      <c r="J422" s="1" t="s">
        <v>689</v>
      </c>
      <c r="K422" s="486" t="s">
        <v>830</v>
      </c>
    </row>
    <row r="423" spans="1:19" ht="33.75" customHeight="1" x14ac:dyDescent="0.25">
      <c r="C423" s="312" t="s">
        <v>722</v>
      </c>
      <c r="D423" s="1" t="s">
        <v>7988</v>
      </c>
      <c r="E423" s="1" t="s">
        <v>837</v>
      </c>
      <c r="F423" s="13" t="s">
        <v>8530</v>
      </c>
      <c r="G423" s="14">
        <v>371</v>
      </c>
      <c r="H423" s="14" t="s">
        <v>692</v>
      </c>
      <c r="I423" s="1" t="s">
        <v>723</v>
      </c>
      <c r="J423" s="1" t="s">
        <v>689</v>
      </c>
      <c r="K423" s="486" t="s">
        <v>830</v>
      </c>
    </row>
    <row r="424" spans="1:19" ht="33.75" customHeight="1" x14ac:dyDescent="0.25">
      <c r="C424" s="312" t="s">
        <v>722</v>
      </c>
      <c r="D424" s="1" t="s">
        <v>7988</v>
      </c>
      <c r="E424" s="1" t="s">
        <v>854</v>
      </c>
      <c r="F424" s="13" t="s">
        <v>8531</v>
      </c>
      <c r="G424" s="14">
        <v>325</v>
      </c>
      <c r="H424" s="14" t="s">
        <v>692</v>
      </c>
      <c r="I424" s="1" t="s">
        <v>344</v>
      </c>
      <c r="J424" s="1" t="s">
        <v>689</v>
      </c>
      <c r="K424" s="486" t="s">
        <v>830</v>
      </c>
    </row>
    <row r="425" spans="1:19" ht="33.75" customHeight="1" x14ac:dyDescent="0.25">
      <c r="C425" s="312" t="s">
        <v>722</v>
      </c>
      <c r="D425" s="1" t="s">
        <v>7988</v>
      </c>
      <c r="E425" s="1" t="s">
        <v>860</v>
      </c>
      <c r="F425" s="13" t="s">
        <v>8532</v>
      </c>
      <c r="G425" s="14">
        <v>334</v>
      </c>
      <c r="H425" s="14" t="s">
        <v>692</v>
      </c>
      <c r="I425" s="1" t="s">
        <v>723</v>
      </c>
      <c r="J425" s="1" t="s">
        <v>689</v>
      </c>
      <c r="K425" s="486" t="s">
        <v>830</v>
      </c>
    </row>
    <row r="426" spans="1:19" ht="31.5" customHeight="1" x14ac:dyDescent="0.25">
      <c r="C426" s="312" t="s">
        <v>722</v>
      </c>
      <c r="D426" s="1" t="s">
        <v>7988</v>
      </c>
      <c r="E426" s="1" t="s">
        <v>864</v>
      </c>
      <c r="F426" s="13" t="s">
        <v>865</v>
      </c>
      <c r="G426" s="14">
        <v>298</v>
      </c>
      <c r="H426" s="14" t="s">
        <v>692</v>
      </c>
      <c r="I426" s="1" t="s">
        <v>723</v>
      </c>
      <c r="J426" s="1" t="s">
        <v>689</v>
      </c>
      <c r="K426" s="486" t="s">
        <v>830</v>
      </c>
    </row>
    <row r="427" spans="1:19" ht="20.25" customHeight="1" x14ac:dyDescent="0.25">
      <c r="C427" s="312" t="s">
        <v>722</v>
      </c>
      <c r="D427" s="1" t="s">
        <v>7988</v>
      </c>
      <c r="E427" s="1" t="s">
        <v>851</v>
      </c>
      <c r="F427" s="13" t="s">
        <v>852</v>
      </c>
      <c r="G427" s="14">
        <v>13</v>
      </c>
      <c r="H427" s="14" t="s">
        <v>692</v>
      </c>
      <c r="I427" s="1" t="s">
        <v>831</v>
      </c>
      <c r="J427" s="1" t="s">
        <v>689</v>
      </c>
      <c r="K427" s="486" t="s">
        <v>830</v>
      </c>
    </row>
    <row r="428" spans="1:19" ht="21" customHeight="1" x14ac:dyDescent="0.25">
      <c r="C428" s="312" t="s">
        <v>722</v>
      </c>
      <c r="D428" s="1" t="s">
        <v>7988</v>
      </c>
      <c r="E428" s="1" t="s">
        <v>853</v>
      </c>
      <c r="F428" s="13" t="s">
        <v>8533</v>
      </c>
      <c r="G428" s="14">
        <v>286</v>
      </c>
      <c r="H428" s="14" t="s">
        <v>692</v>
      </c>
      <c r="I428" s="1" t="s">
        <v>723</v>
      </c>
      <c r="J428" s="1" t="s">
        <v>689</v>
      </c>
      <c r="K428" s="486" t="s">
        <v>830</v>
      </c>
    </row>
    <row r="429" spans="1:19" ht="31.5" customHeight="1" x14ac:dyDescent="0.25">
      <c r="C429" s="312" t="s">
        <v>722</v>
      </c>
      <c r="D429" s="1" t="s">
        <v>7988</v>
      </c>
      <c r="E429" s="1" t="s">
        <v>873</v>
      </c>
      <c r="F429" s="13" t="s">
        <v>8534</v>
      </c>
      <c r="G429" s="14">
        <v>209</v>
      </c>
      <c r="H429" s="14" t="s">
        <v>692</v>
      </c>
      <c r="I429" s="1" t="s">
        <v>723</v>
      </c>
      <c r="J429" s="1" t="s">
        <v>689</v>
      </c>
      <c r="K429" s="486" t="s">
        <v>830</v>
      </c>
    </row>
    <row r="430" spans="1:19" ht="33.75" customHeight="1" x14ac:dyDescent="0.25">
      <c r="C430" s="312" t="s">
        <v>722</v>
      </c>
      <c r="D430" s="1" t="s">
        <v>7988</v>
      </c>
      <c r="E430" s="1" t="s">
        <v>871</v>
      </c>
      <c r="F430" s="13" t="s">
        <v>872</v>
      </c>
      <c r="G430" s="14">
        <v>238</v>
      </c>
      <c r="H430" s="14" t="s">
        <v>692</v>
      </c>
      <c r="I430" s="1" t="s">
        <v>831</v>
      </c>
      <c r="J430" s="1" t="s">
        <v>689</v>
      </c>
      <c r="K430" s="486" t="s">
        <v>830</v>
      </c>
    </row>
    <row r="431" spans="1:19" s="22" customFormat="1" ht="33.75" customHeight="1" x14ac:dyDescent="0.25">
      <c r="A431" s="12"/>
      <c r="B431" s="12"/>
      <c r="C431" s="312" t="s">
        <v>722</v>
      </c>
      <c r="D431" s="1" t="s">
        <v>7988</v>
      </c>
      <c r="E431" s="1" t="s">
        <v>867</v>
      </c>
      <c r="F431" s="13" t="s">
        <v>868</v>
      </c>
      <c r="G431" s="14">
        <v>95</v>
      </c>
      <c r="H431" s="14" t="s">
        <v>692</v>
      </c>
      <c r="I431" s="1" t="s">
        <v>831</v>
      </c>
      <c r="J431" s="1" t="s">
        <v>689</v>
      </c>
      <c r="K431" s="486" t="s">
        <v>830</v>
      </c>
      <c r="L431" s="12"/>
      <c r="M431" s="12"/>
      <c r="N431" s="12"/>
      <c r="O431" s="12"/>
      <c r="P431" s="12"/>
      <c r="Q431" s="12"/>
      <c r="R431" s="12"/>
      <c r="S431" s="12"/>
    </row>
    <row r="432" spans="1:19" ht="33.75" customHeight="1" x14ac:dyDescent="0.25">
      <c r="C432" s="312" t="s">
        <v>722</v>
      </c>
      <c r="D432" s="1" t="s">
        <v>7988</v>
      </c>
      <c r="E432" s="1" t="s">
        <v>856</v>
      </c>
      <c r="F432" s="13" t="s">
        <v>8535</v>
      </c>
      <c r="G432" s="14">
        <v>175</v>
      </c>
      <c r="H432" s="14" t="s">
        <v>692</v>
      </c>
      <c r="I432" s="1" t="s">
        <v>831</v>
      </c>
      <c r="J432" s="1" t="s">
        <v>689</v>
      </c>
      <c r="K432" s="486" t="s">
        <v>830</v>
      </c>
    </row>
    <row r="433" spans="1:19" ht="33.75" customHeight="1" x14ac:dyDescent="0.25">
      <c r="C433" s="312" t="s">
        <v>722</v>
      </c>
      <c r="D433" s="1" t="s">
        <v>7988</v>
      </c>
      <c r="E433" s="1" t="s">
        <v>855</v>
      </c>
      <c r="F433" s="13" t="s">
        <v>8536</v>
      </c>
      <c r="G433" s="14">
        <v>178</v>
      </c>
      <c r="H433" s="14" t="s">
        <v>692</v>
      </c>
      <c r="I433" s="1" t="s">
        <v>723</v>
      </c>
      <c r="J433" s="1" t="s">
        <v>689</v>
      </c>
      <c r="K433" s="486" t="s">
        <v>830</v>
      </c>
    </row>
    <row r="434" spans="1:19" ht="33.75" customHeight="1" x14ac:dyDescent="0.25">
      <c r="C434" s="312" t="s">
        <v>722</v>
      </c>
      <c r="D434" s="1" t="s">
        <v>7988</v>
      </c>
      <c r="E434" s="1" t="s">
        <v>866</v>
      </c>
      <c r="F434" s="13" t="s">
        <v>8537</v>
      </c>
      <c r="G434" s="14">
        <v>160</v>
      </c>
      <c r="H434" s="14" t="s">
        <v>692</v>
      </c>
      <c r="I434" s="1" t="s">
        <v>723</v>
      </c>
      <c r="J434" s="1" t="s">
        <v>689</v>
      </c>
      <c r="K434" s="486" t="s">
        <v>830</v>
      </c>
    </row>
    <row r="435" spans="1:19" ht="33.75" customHeight="1" x14ac:dyDescent="0.25">
      <c r="C435" s="312" t="s">
        <v>722</v>
      </c>
      <c r="D435" s="1" t="s">
        <v>7988</v>
      </c>
      <c r="E435" s="1" t="s">
        <v>869</v>
      </c>
      <c r="F435" s="13" t="s">
        <v>870</v>
      </c>
      <c r="G435" s="14">
        <v>239</v>
      </c>
      <c r="H435" s="14" t="s">
        <v>692</v>
      </c>
      <c r="I435" s="1" t="s">
        <v>831</v>
      </c>
      <c r="J435" s="1" t="s">
        <v>689</v>
      </c>
      <c r="K435" s="486" t="s">
        <v>830</v>
      </c>
    </row>
    <row r="436" spans="1:19" ht="33.75" customHeight="1" x14ac:dyDescent="0.25">
      <c r="C436" s="312" t="s">
        <v>722</v>
      </c>
      <c r="D436" s="1" t="s">
        <v>7988</v>
      </c>
      <c r="E436" s="1" t="s">
        <v>863</v>
      </c>
      <c r="F436" s="13" t="s">
        <v>8538</v>
      </c>
      <c r="G436" s="14">
        <v>133</v>
      </c>
      <c r="H436" s="14" t="s">
        <v>692</v>
      </c>
      <c r="I436" s="1" t="s">
        <v>831</v>
      </c>
      <c r="J436" s="1" t="s">
        <v>689</v>
      </c>
      <c r="K436" s="486" t="s">
        <v>830</v>
      </c>
    </row>
    <row r="437" spans="1:19" ht="31.5" customHeight="1" x14ac:dyDescent="0.25">
      <c r="C437" s="312" t="s">
        <v>722</v>
      </c>
      <c r="D437" s="1" t="s">
        <v>7988</v>
      </c>
      <c r="E437" s="1" t="s">
        <v>845</v>
      </c>
      <c r="F437" s="13" t="s">
        <v>846</v>
      </c>
      <c r="G437" s="14">
        <v>124</v>
      </c>
      <c r="H437" s="14" t="s">
        <v>692</v>
      </c>
      <c r="I437" s="1" t="s">
        <v>831</v>
      </c>
      <c r="J437" s="1" t="s">
        <v>689</v>
      </c>
      <c r="K437" s="486" t="s">
        <v>830</v>
      </c>
    </row>
    <row r="438" spans="1:19" ht="32.25" customHeight="1" x14ac:dyDescent="0.25">
      <c r="C438" s="312" t="s">
        <v>722</v>
      </c>
      <c r="D438" s="1" t="s">
        <v>7988</v>
      </c>
      <c r="E438" s="1" t="s">
        <v>849</v>
      </c>
      <c r="F438" s="13" t="s">
        <v>850</v>
      </c>
      <c r="G438" s="14">
        <v>100</v>
      </c>
      <c r="H438" s="14" t="s">
        <v>692</v>
      </c>
      <c r="I438" s="1" t="s">
        <v>844</v>
      </c>
      <c r="J438" s="1" t="s">
        <v>689</v>
      </c>
      <c r="K438" s="486" t="s">
        <v>830</v>
      </c>
    </row>
    <row r="439" spans="1:19" ht="32.25" customHeight="1" x14ac:dyDescent="0.25">
      <c r="C439" s="312" t="s">
        <v>722</v>
      </c>
      <c r="D439" s="1" t="s">
        <v>7988</v>
      </c>
      <c r="E439" s="1" t="s">
        <v>842</v>
      </c>
      <c r="F439" s="13" t="s">
        <v>843</v>
      </c>
      <c r="G439" s="14">
        <v>43</v>
      </c>
      <c r="H439" s="14" t="s">
        <v>692</v>
      </c>
      <c r="I439" s="1" t="s">
        <v>844</v>
      </c>
      <c r="J439" s="1" t="s">
        <v>689</v>
      </c>
      <c r="K439" s="486" t="s">
        <v>830</v>
      </c>
    </row>
    <row r="440" spans="1:19" ht="31.5" customHeight="1" x14ac:dyDescent="0.25">
      <c r="C440" s="312" t="s">
        <v>722</v>
      </c>
      <c r="D440" s="1" t="s">
        <v>7988</v>
      </c>
      <c r="E440" s="1" t="s">
        <v>859</v>
      </c>
      <c r="F440" s="13" t="s">
        <v>8539</v>
      </c>
      <c r="G440" s="14">
        <v>251</v>
      </c>
      <c r="H440" s="14" t="s">
        <v>692</v>
      </c>
      <c r="I440" s="1" t="s">
        <v>844</v>
      </c>
      <c r="J440" s="1" t="s">
        <v>689</v>
      </c>
      <c r="K440" s="486" t="s">
        <v>830</v>
      </c>
    </row>
    <row r="441" spans="1:19" s="21" customFormat="1" ht="33.75" customHeight="1" thickBot="1" x14ac:dyDescent="0.3">
      <c r="A441" s="12"/>
      <c r="B441" s="7"/>
      <c r="C441" s="337" t="s">
        <v>722</v>
      </c>
      <c r="D441" s="22" t="s">
        <v>7988</v>
      </c>
      <c r="E441" s="535" t="s">
        <v>847</v>
      </c>
      <c r="F441" s="119" t="s">
        <v>848</v>
      </c>
      <c r="G441" s="40">
        <v>43</v>
      </c>
      <c r="H441" s="22" t="s">
        <v>692</v>
      </c>
      <c r="I441" s="23" t="s">
        <v>723</v>
      </c>
      <c r="J441" s="40" t="s">
        <v>689</v>
      </c>
      <c r="K441" s="486" t="s">
        <v>830</v>
      </c>
      <c r="L441" s="12"/>
      <c r="M441" s="12"/>
      <c r="N441" s="12"/>
      <c r="O441" s="12"/>
      <c r="P441" s="12"/>
      <c r="Q441" s="12"/>
      <c r="R441" s="12"/>
      <c r="S441" s="12"/>
    </row>
    <row r="442" spans="1:19" s="21" customFormat="1" ht="33.75" customHeight="1" x14ac:dyDescent="0.25">
      <c r="A442" s="12"/>
      <c r="B442" s="12"/>
      <c r="C442" s="338" t="s">
        <v>722</v>
      </c>
      <c r="D442" s="551" t="s">
        <v>7825</v>
      </c>
      <c r="E442" s="552">
        <f>COUNTA(E416:E441)</f>
        <v>26</v>
      </c>
      <c r="F442" s="339" t="s">
        <v>7826</v>
      </c>
      <c r="G442" s="553">
        <f>SUM(G416:G441)</f>
        <v>6538</v>
      </c>
      <c r="H442" s="320"/>
      <c r="I442" s="321"/>
      <c r="J442" s="321"/>
      <c r="K442" s="490"/>
      <c r="L442" s="12"/>
      <c r="M442" s="12"/>
      <c r="N442" s="12"/>
      <c r="O442" s="12"/>
      <c r="P442" s="12"/>
      <c r="Q442" s="12"/>
      <c r="R442" s="12"/>
      <c r="S442" s="12"/>
    </row>
    <row r="443" spans="1:19" s="21" customFormat="1" ht="33.75" customHeight="1" x14ac:dyDescent="0.25">
      <c r="A443" s="12"/>
      <c r="B443" s="12"/>
      <c r="C443" s="7"/>
      <c r="D443" s="1"/>
      <c r="E443" s="1"/>
      <c r="F443" s="13"/>
      <c r="G443" s="14"/>
      <c r="H443" s="14"/>
      <c r="I443" s="1"/>
      <c r="J443" s="1"/>
      <c r="K443" s="1"/>
      <c r="L443" s="12"/>
      <c r="M443" s="12"/>
      <c r="N443" s="12"/>
      <c r="O443" s="12"/>
      <c r="P443" s="12"/>
      <c r="Q443" s="12"/>
      <c r="R443" s="12"/>
      <c r="S443" s="12"/>
    </row>
    <row r="444" spans="1:19" s="21" customFormat="1" ht="33.75" customHeight="1" x14ac:dyDescent="0.25">
      <c r="A444" s="12"/>
      <c r="B444" s="12"/>
      <c r="C444" s="235" t="s">
        <v>8</v>
      </c>
      <c r="D444" s="235" t="s">
        <v>7</v>
      </c>
      <c r="E444" s="235" t="s">
        <v>6</v>
      </c>
      <c r="F444" s="235" t="s">
        <v>5</v>
      </c>
      <c r="G444" s="237" t="s">
        <v>4</v>
      </c>
      <c r="H444" s="237" t="s">
        <v>3</v>
      </c>
      <c r="I444" s="235" t="s">
        <v>2</v>
      </c>
      <c r="J444" s="235" t="s">
        <v>1</v>
      </c>
      <c r="K444" s="235" t="s">
        <v>0</v>
      </c>
      <c r="L444" s="12"/>
      <c r="M444" s="12"/>
      <c r="N444" s="12"/>
      <c r="O444" s="12"/>
      <c r="P444" s="12"/>
      <c r="Q444" s="12"/>
      <c r="R444" s="12"/>
      <c r="S444" s="12"/>
    </row>
    <row r="445" spans="1:19" ht="31.5" customHeight="1" x14ac:dyDescent="0.25">
      <c r="C445" s="547" t="s">
        <v>712</v>
      </c>
      <c r="D445" s="483" t="s">
        <v>7988</v>
      </c>
      <c r="E445" s="483" t="s">
        <v>756</v>
      </c>
      <c r="F445" s="491" t="s">
        <v>757</v>
      </c>
      <c r="G445" s="549">
        <v>812</v>
      </c>
      <c r="H445" s="549" t="s">
        <v>692</v>
      </c>
      <c r="I445" s="483" t="s">
        <v>715</v>
      </c>
      <c r="J445" s="483" t="s">
        <v>689</v>
      </c>
      <c r="K445" s="485" t="s">
        <v>690</v>
      </c>
    </row>
    <row r="446" spans="1:19" s="21" customFormat="1" ht="31.5" customHeight="1" x14ac:dyDescent="0.25">
      <c r="A446" s="12"/>
      <c r="B446" s="12"/>
      <c r="C446" s="312" t="s">
        <v>712</v>
      </c>
      <c r="D446" s="1" t="s">
        <v>7988</v>
      </c>
      <c r="E446" s="1" t="s">
        <v>752</v>
      </c>
      <c r="F446" s="13" t="s">
        <v>753</v>
      </c>
      <c r="G446" s="14">
        <v>674</v>
      </c>
      <c r="H446" s="14" t="s">
        <v>692</v>
      </c>
      <c r="I446" s="1" t="s">
        <v>715</v>
      </c>
      <c r="J446" s="1" t="s">
        <v>689</v>
      </c>
      <c r="K446" s="486" t="s">
        <v>690</v>
      </c>
      <c r="L446" s="12"/>
      <c r="M446" s="12"/>
      <c r="N446" s="12"/>
      <c r="O446" s="12"/>
      <c r="P446" s="12"/>
      <c r="Q446" s="12"/>
      <c r="R446" s="12"/>
      <c r="S446" s="12"/>
    </row>
    <row r="447" spans="1:19" ht="33.75" customHeight="1" x14ac:dyDescent="0.25">
      <c r="C447" s="312" t="s">
        <v>712</v>
      </c>
      <c r="D447" s="1" t="s">
        <v>7988</v>
      </c>
      <c r="E447" s="1" t="s">
        <v>754</v>
      </c>
      <c r="F447" s="13" t="s">
        <v>755</v>
      </c>
      <c r="G447" s="14">
        <v>552</v>
      </c>
      <c r="H447" s="14" t="s">
        <v>692</v>
      </c>
      <c r="I447" s="1" t="s">
        <v>715</v>
      </c>
      <c r="J447" s="1" t="s">
        <v>689</v>
      </c>
      <c r="K447" s="486" t="s">
        <v>690</v>
      </c>
    </row>
    <row r="448" spans="1:19" ht="31.5" customHeight="1" x14ac:dyDescent="0.25">
      <c r="C448" s="312" t="s">
        <v>712</v>
      </c>
      <c r="D448" s="1" t="s">
        <v>7988</v>
      </c>
      <c r="E448" s="1" t="s">
        <v>750</v>
      </c>
      <c r="F448" s="13" t="s">
        <v>751</v>
      </c>
      <c r="G448" s="14">
        <v>534</v>
      </c>
      <c r="H448" s="14" t="s">
        <v>692</v>
      </c>
      <c r="I448" s="1" t="s">
        <v>693</v>
      </c>
      <c r="J448" s="1" t="s">
        <v>689</v>
      </c>
      <c r="K448" s="486" t="s">
        <v>690</v>
      </c>
    </row>
    <row r="449" spans="3:11" ht="33.75" customHeight="1" x14ac:dyDescent="0.25">
      <c r="C449" s="312" t="s">
        <v>712</v>
      </c>
      <c r="D449" s="1" t="s">
        <v>7988</v>
      </c>
      <c r="E449" s="1" t="s">
        <v>758</v>
      </c>
      <c r="F449" s="13" t="s">
        <v>759</v>
      </c>
      <c r="G449" s="14">
        <v>283</v>
      </c>
      <c r="H449" s="14" t="s">
        <v>692</v>
      </c>
      <c r="I449" s="1" t="s">
        <v>715</v>
      </c>
      <c r="J449" s="1" t="s">
        <v>689</v>
      </c>
      <c r="K449" s="486" t="s">
        <v>690</v>
      </c>
    </row>
    <row r="450" spans="3:11" ht="33.75" customHeight="1" x14ac:dyDescent="0.25">
      <c r="C450" s="312" t="s">
        <v>712</v>
      </c>
      <c r="D450" s="1" t="s">
        <v>7988</v>
      </c>
      <c r="E450" s="1" t="s">
        <v>760</v>
      </c>
      <c r="F450" s="13" t="s">
        <v>761</v>
      </c>
      <c r="G450" s="14">
        <v>404</v>
      </c>
      <c r="H450" s="14" t="s">
        <v>692</v>
      </c>
      <c r="I450" s="1" t="s">
        <v>715</v>
      </c>
      <c r="J450" s="1" t="s">
        <v>689</v>
      </c>
      <c r="K450" s="486" t="s">
        <v>690</v>
      </c>
    </row>
    <row r="451" spans="3:11" ht="33.75" customHeight="1" x14ac:dyDescent="0.25">
      <c r="C451" s="312" t="s">
        <v>712</v>
      </c>
      <c r="D451" s="1" t="s">
        <v>7988</v>
      </c>
      <c r="E451" s="1" t="s">
        <v>762</v>
      </c>
      <c r="F451" s="13" t="s">
        <v>8540</v>
      </c>
      <c r="G451" s="14">
        <v>371</v>
      </c>
      <c r="H451" s="14" t="s">
        <v>692</v>
      </c>
      <c r="I451" s="1" t="s">
        <v>713</v>
      </c>
      <c r="J451" s="1" t="s">
        <v>689</v>
      </c>
      <c r="K451" s="486" t="s">
        <v>690</v>
      </c>
    </row>
    <row r="452" spans="3:11" ht="33.75" customHeight="1" x14ac:dyDescent="0.25">
      <c r="C452" s="575" t="s">
        <v>712</v>
      </c>
      <c r="D452" s="536" t="s">
        <v>7988</v>
      </c>
      <c r="E452" s="40" t="s">
        <v>2807</v>
      </c>
      <c r="F452" s="119" t="s">
        <v>2808</v>
      </c>
      <c r="G452" s="40">
        <v>163</v>
      </c>
      <c r="H452" s="51" t="s">
        <v>2179</v>
      </c>
      <c r="I452" s="537" t="s">
        <v>2186</v>
      </c>
      <c r="J452" s="40" t="s">
        <v>2176</v>
      </c>
      <c r="K452" s="486" t="s">
        <v>2677</v>
      </c>
    </row>
    <row r="453" spans="3:11" ht="33.75" customHeight="1" thickBot="1" x14ac:dyDescent="0.3">
      <c r="C453" s="312" t="s">
        <v>712</v>
      </c>
      <c r="D453" s="1" t="s">
        <v>7988</v>
      </c>
      <c r="E453" s="1" t="s">
        <v>711</v>
      </c>
      <c r="F453" s="13" t="s">
        <v>8541</v>
      </c>
      <c r="G453" s="14">
        <v>487</v>
      </c>
      <c r="H453" s="14" t="s">
        <v>692</v>
      </c>
      <c r="I453" s="1" t="s">
        <v>713</v>
      </c>
      <c r="J453" s="1" t="s">
        <v>689</v>
      </c>
      <c r="K453" s="486" t="s">
        <v>690</v>
      </c>
    </row>
    <row r="454" spans="3:11" ht="33.75" customHeight="1" x14ac:dyDescent="0.25">
      <c r="C454" s="338" t="s">
        <v>712</v>
      </c>
      <c r="D454" s="551" t="s">
        <v>7825</v>
      </c>
      <c r="E454" s="552">
        <f>COUNTA(E445:E453)</f>
        <v>9</v>
      </c>
      <c r="F454" s="339" t="s">
        <v>7826</v>
      </c>
      <c r="G454" s="553">
        <f>SUM(G445:G453)</f>
        <v>4280</v>
      </c>
      <c r="H454" s="320"/>
      <c r="I454" s="321"/>
      <c r="J454" s="321"/>
      <c r="K454" s="490"/>
    </row>
    <row r="455" spans="3:11" ht="33.75" customHeight="1" x14ac:dyDescent="0.25">
      <c r="D455" s="1"/>
      <c r="E455" s="1"/>
      <c r="F455" s="13"/>
      <c r="G455" s="14"/>
      <c r="H455" s="14"/>
      <c r="I455" s="1"/>
      <c r="J455" s="1"/>
      <c r="K455" s="1"/>
    </row>
    <row r="456" spans="3:11" ht="33.75" customHeight="1" x14ac:dyDescent="0.25">
      <c r="C456" s="421" t="s">
        <v>8</v>
      </c>
      <c r="D456" s="421" t="s">
        <v>7</v>
      </c>
      <c r="E456" s="421" t="s">
        <v>6</v>
      </c>
      <c r="F456" s="421" t="s">
        <v>5</v>
      </c>
      <c r="G456" s="422" t="s">
        <v>4</v>
      </c>
      <c r="H456" s="422" t="s">
        <v>3</v>
      </c>
      <c r="I456" s="421" t="s">
        <v>2</v>
      </c>
      <c r="J456" s="421" t="s">
        <v>1</v>
      </c>
      <c r="K456" s="421" t="s">
        <v>0</v>
      </c>
    </row>
    <row r="457" spans="3:11" ht="33.75" customHeight="1" x14ac:dyDescent="0.25">
      <c r="C457" s="21" t="s">
        <v>876</v>
      </c>
      <c r="D457" s="1" t="s">
        <v>7988</v>
      </c>
      <c r="E457" s="1" t="s">
        <v>883</v>
      </c>
      <c r="F457" s="13" t="s">
        <v>8542</v>
      </c>
      <c r="G457" s="14">
        <v>170</v>
      </c>
      <c r="H457" s="14" t="s">
        <v>692</v>
      </c>
      <c r="I457" s="1" t="s">
        <v>831</v>
      </c>
      <c r="J457" s="1" t="s">
        <v>689</v>
      </c>
      <c r="K457" s="1" t="s">
        <v>830</v>
      </c>
    </row>
    <row r="458" spans="3:11" ht="33.75" customHeight="1" x14ac:dyDescent="0.25">
      <c r="C458" s="21" t="s">
        <v>876</v>
      </c>
      <c r="D458" s="1" t="s">
        <v>7988</v>
      </c>
      <c r="E458" s="1" t="s">
        <v>879</v>
      </c>
      <c r="F458" s="13" t="s">
        <v>8543</v>
      </c>
      <c r="G458" s="14">
        <v>43</v>
      </c>
      <c r="H458" s="14" t="s">
        <v>692</v>
      </c>
      <c r="I458" s="1" t="s">
        <v>831</v>
      </c>
      <c r="J458" s="1" t="s">
        <v>689</v>
      </c>
      <c r="K458" s="1" t="s">
        <v>830</v>
      </c>
    </row>
    <row r="459" spans="3:11" ht="33.75" customHeight="1" x14ac:dyDescent="0.25">
      <c r="C459" s="21" t="s">
        <v>876</v>
      </c>
      <c r="D459" s="1" t="s">
        <v>7988</v>
      </c>
      <c r="E459" s="1" t="s">
        <v>884</v>
      </c>
      <c r="F459" s="13" t="s">
        <v>8544</v>
      </c>
      <c r="G459" s="14">
        <v>85</v>
      </c>
      <c r="H459" s="14" t="s">
        <v>692</v>
      </c>
      <c r="I459" s="1" t="s">
        <v>831</v>
      </c>
      <c r="J459" s="1" t="s">
        <v>689</v>
      </c>
      <c r="K459" s="1" t="s">
        <v>830</v>
      </c>
    </row>
    <row r="460" spans="3:11" ht="33.75" customHeight="1" x14ac:dyDescent="0.25">
      <c r="C460" s="21" t="s">
        <v>876</v>
      </c>
      <c r="D460" s="1" t="s">
        <v>7988</v>
      </c>
      <c r="E460" s="1" t="s">
        <v>880</v>
      </c>
      <c r="F460" s="13" t="s">
        <v>8545</v>
      </c>
      <c r="G460" s="14">
        <v>164</v>
      </c>
      <c r="H460" s="14" t="s">
        <v>692</v>
      </c>
      <c r="I460" s="1" t="s">
        <v>831</v>
      </c>
      <c r="J460" s="1" t="s">
        <v>689</v>
      </c>
      <c r="K460" s="1" t="s">
        <v>830</v>
      </c>
    </row>
    <row r="461" spans="3:11" ht="33.75" customHeight="1" x14ac:dyDescent="0.25">
      <c r="C461" s="21" t="s">
        <v>876</v>
      </c>
      <c r="D461" s="1" t="s">
        <v>7988</v>
      </c>
      <c r="E461" s="1" t="s">
        <v>881</v>
      </c>
      <c r="F461" s="13" t="s">
        <v>882</v>
      </c>
      <c r="G461" s="14">
        <v>923</v>
      </c>
      <c r="H461" s="14" t="s">
        <v>692</v>
      </c>
      <c r="I461" s="1" t="s">
        <v>831</v>
      </c>
      <c r="J461" s="1" t="s">
        <v>689</v>
      </c>
      <c r="K461" s="1" t="s">
        <v>830</v>
      </c>
    </row>
    <row r="462" spans="3:11" ht="33.75" customHeight="1" x14ac:dyDescent="0.25">
      <c r="C462" s="536" t="s">
        <v>876</v>
      </c>
      <c r="D462" s="536" t="s">
        <v>7988</v>
      </c>
      <c r="E462" s="535" t="s">
        <v>877</v>
      </c>
      <c r="F462" s="13" t="s">
        <v>878</v>
      </c>
      <c r="G462" s="40">
        <v>505</v>
      </c>
      <c r="H462" s="51" t="s">
        <v>692</v>
      </c>
      <c r="I462" s="537" t="s">
        <v>723</v>
      </c>
      <c r="J462" s="40" t="s">
        <v>689</v>
      </c>
      <c r="K462" s="1" t="s">
        <v>830</v>
      </c>
    </row>
    <row r="463" spans="3:11" ht="33.75" customHeight="1" thickBot="1" x14ac:dyDescent="0.3">
      <c r="C463" s="21" t="s">
        <v>876</v>
      </c>
      <c r="D463" s="1" t="s">
        <v>7988</v>
      </c>
      <c r="E463" s="1" t="s">
        <v>875</v>
      </c>
      <c r="F463" s="13" t="s">
        <v>8546</v>
      </c>
      <c r="G463" s="14">
        <v>660</v>
      </c>
      <c r="H463" s="14" t="s">
        <v>692</v>
      </c>
      <c r="I463" s="1" t="s">
        <v>723</v>
      </c>
      <c r="J463" s="1" t="s">
        <v>689</v>
      </c>
      <c r="K463" s="1" t="s">
        <v>830</v>
      </c>
    </row>
    <row r="464" spans="3:11" ht="33.75" customHeight="1" thickBot="1" x14ac:dyDescent="0.3">
      <c r="C464" s="241" t="s">
        <v>876</v>
      </c>
      <c r="D464" s="533" t="s">
        <v>7825</v>
      </c>
      <c r="E464" s="472">
        <f>COUNTA(E457:E463)</f>
        <v>7</v>
      </c>
      <c r="F464" s="242" t="s">
        <v>7826</v>
      </c>
      <c r="G464" s="473">
        <f>SUM(G457:G463)</f>
        <v>2550</v>
      </c>
      <c r="H464" s="36"/>
      <c r="I464" s="18"/>
      <c r="J464" s="18"/>
      <c r="K464" s="19"/>
    </row>
    <row r="465" spans="3:11" ht="33.75" customHeight="1" x14ac:dyDescent="0.25">
      <c r="C465" s="538"/>
      <c r="D465" s="538"/>
      <c r="E465" s="538"/>
      <c r="F465" s="538"/>
      <c r="G465" s="539"/>
      <c r="H465" s="539"/>
      <c r="I465" s="538"/>
      <c r="J465" s="538"/>
      <c r="K465" s="538"/>
    </row>
    <row r="466" spans="3:11" ht="33.75" customHeight="1" x14ac:dyDescent="0.25">
      <c r="C466" s="235" t="s">
        <v>8</v>
      </c>
      <c r="D466" s="235" t="s">
        <v>7</v>
      </c>
      <c r="E466" s="235" t="s">
        <v>6</v>
      </c>
      <c r="F466" s="235" t="s">
        <v>5</v>
      </c>
      <c r="G466" s="237" t="s">
        <v>4</v>
      </c>
      <c r="H466" s="237" t="s">
        <v>3</v>
      </c>
      <c r="I466" s="235" t="s">
        <v>2</v>
      </c>
      <c r="J466" s="235" t="s">
        <v>1</v>
      </c>
      <c r="K466" s="235" t="s">
        <v>0</v>
      </c>
    </row>
    <row r="467" spans="3:11" ht="33.75" customHeight="1" x14ac:dyDescent="0.25">
      <c r="C467" s="547" t="s">
        <v>892</v>
      </c>
      <c r="D467" s="483" t="s">
        <v>7988</v>
      </c>
      <c r="E467" s="483" t="s">
        <v>899</v>
      </c>
      <c r="F467" s="491" t="s">
        <v>900</v>
      </c>
      <c r="G467" s="549">
        <v>788</v>
      </c>
      <c r="H467" s="549" t="s">
        <v>893</v>
      </c>
      <c r="I467" s="483" t="s">
        <v>893</v>
      </c>
      <c r="J467" s="483" t="s">
        <v>689</v>
      </c>
      <c r="K467" s="485" t="s">
        <v>891</v>
      </c>
    </row>
    <row r="468" spans="3:11" ht="33.75" customHeight="1" x14ac:dyDescent="0.25">
      <c r="C468" s="312" t="s">
        <v>892</v>
      </c>
      <c r="D468" s="1" t="s">
        <v>7988</v>
      </c>
      <c r="E468" s="1" t="s">
        <v>905</v>
      </c>
      <c r="F468" s="13" t="s">
        <v>319</v>
      </c>
      <c r="G468" s="14">
        <v>655</v>
      </c>
      <c r="H468" s="14" t="s">
        <v>893</v>
      </c>
      <c r="I468" s="1" t="s">
        <v>319</v>
      </c>
      <c r="J468" s="1" t="s">
        <v>689</v>
      </c>
      <c r="K468" s="486" t="s">
        <v>891</v>
      </c>
    </row>
    <row r="469" spans="3:11" ht="31.5" customHeight="1" x14ac:dyDescent="0.25">
      <c r="C469" s="312" t="s">
        <v>892</v>
      </c>
      <c r="D469" s="1" t="s">
        <v>7988</v>
      </c>
      <c r="E469" s="1" t="s">
        <v>927</v>
      </c>
      <c r="F469" s="13" t="s">
        <v>928</v>
      </c>
      <c r="G469" s="14">
        <v>720</v>
      </c>
      <c r="H469" s="14" t="s">
        <v>893</v>
      </c>
      <c r="I469" s="1" t="s">
        <v>893</v>
      </c>
      <c r="J469" s="1" t="s">
        <v>689</v>
      </c>
      <c r="K469" s="486" t="s">
        <v>891</v>
      </c>
    </row>
    <row r="470" spans="3:11" ht="20.25" customHeight="1" x14ac:dyDescent="0.25">
      <c r="C470" s="312" t="s">
        <v>892</v>
      </c>
      <c r="D470" s="1" t="s">
        <v>7988</v>
      </c>
      <c r="E470" s="1" t="s">
        <v>897</v>
      </c>
      <c r="F470" s="13" t="s">
        <v>898</v>
      </c>
      <c r="G470" s="14">
        <v>414</v>
      </c>
      <c r="H470" s="14" t="s">
        <v>893</v>
      </c>
      <c r="I470" s="1" t="s">
        <v>319</v>
      </c>
      <c r="J470" s="1" t="s">
        <v>689</v>
      </c>
      <c r="K470" s="486" t="s">
        <v>891</v>
      </c>
    </row>
    <row r="471" spans="3:11" ht="21" customHeight="1" x14ac:dyDescent="0.25">
      <c r="C471" s="312" t="s">
        <v>892</v>
      </c>
      <c r="D471" s="1" t="s">
        <v>7988</v>
      </c>
      <c r="E471" s="1" t="s">
        <v>924</v>
      </c>
      <c r="F471" s="13" t="s">
        <v>8547</v>
      </c>
      <c r="G471" s="14">
        <v>273</v>
      </c>
      <c r="H471" s="14" t="s">
        <v>893</v>
      </c>
      <c r="I471" s="1" t="s">
        <v>893</v>
      </c>
      <c r="J471" s="1" t="s">
        <v>689</v>
      </c>
      <c r="K471" s="486" t="s">
        <v>891</v>
      </c>
    </row>
    <row r="472" spans="3:11" ht="31.5" customHeight="1" x14ac:dyDescent="0.25">
      <c r="C472" s="312" t="s">
        <v>892</v>
      </c>
      <c r="D472" s="1" t="s">
        <v>7988</v>
      </c>
      <c r="E472" s="1" t="s">
        <v>920</v>
      </c>
      <c r="F472" s="13" t="s">
        <v>189</v>
      </c>
      <c r="G472" s="14">
        <v>307</v>
      </c>
      <c r="H472" s="14" t="s">
        <v>893</v>
      </c>
      <c r="I472" s="1" t="s">
        <v>893</v>
      </c>
      <c r="J472" s="1" t="s">
        <v>689</v>
      </c>
      <c r="K472" s="486" t="s">
        <v>891</v>
      </c>
    </row>
    <row r="473" spans="3:11" ht="33.75" customHeight="1" x14ac:dyDescent="0.25">
      <c r="C473" s="312" t="s">
        <v>892</v>
      </c>
      <c r="D473" s="1" t="s">
        <v>7988</v>
      </c>
      <c r="E473" s="1" t="s">
        <v>895</v>
      </c>
      <c r="F473" s="13" t="s">
        <v>896</v>
      </c>
      <c r="G473" s="14">
        <v>326</v>
      </c>
      <c r="H473" s="14" t="s">
        <v>893</v>
      </c>
      <c r="I473" s="1" t="s">
        <v>894</v>
      </c>
      <c r="J473" s="1" t="s">
        <v>689</v>
      </c>
      <c r="K473" s="486" t="s">
        <v>891</v>
      </c>
    </row>
    <row r="474" spans="3:11" ht="33.75" customHeight="1" x14ac:dyDescent="0.25">
      <c r="C474" s="312" t="s">
        <v>892</v>
      </c>
      <c r="D474" s="1" t="s">
        <v>7988</v>
      </c>
      <c r="E474" s="1" t="s">
        <v>907</v>
      </c>
      <c r="F474" s="13" t="s">
        <v>908</v>
      </c>
      <c r="G474" s="14">
        <v>275</v>
      </c>
      <c r="H474" s="14" t="s">
        <v>893</v>
      </c>
      <c r="I474" s="1" t="s">
        <v>893</v>
      </c>
      <c r="J474" s="1" t="s">
        <v>689</v>
      </c>
      <c r="K474" s="486" t="s">
        <v>891</v>
      </c>
    </row>
    <row r="475" spans="3:11" ht="33.75" customHeight="1" x14ac:dyDescent="0.25">
      <c r="C475" s="312" t="s">
        <v>892</v>
      </c>
      <c r="D475" s="1" t="s">
        <v>7988</v>
      </c>
      <c r="E475" s="1" t="s">
        <v>889</v>
      </c>
      <c r="F475" s="13" t="s">
        <v>890</v>
      </c>
      <c r="G475" s="14">
        <v>267</v>
      </c>
      <c r="H475" s="14" t="s">
        <v>893</v>
      </c>
      <c r="I475" s="1" t="s">
        <v>894</v>
      </c>
      <c r="J475" s="1" t="s">
        <v>689</v>
      </c>
      <c r="K475" s="486" t="s">
        <v>891</v>
      </c>
    </row>
    <row r="476" spans="3:11" ht="33.75" customHeight="1" x14ac:dyDescent="0.25">
      <c r="C476" s="312" t="s">
        <v>892</v>
      </c>
      <c r="D476" s="1" t="s">
        <v>7988</v>
      </c>
      <c r="E476" s="1" t="s">
        <v>925</v>
      </c>
      <c r="F476" s="13" t="s">
        <v>902</v>
      </c>
      <c r="G476" s="14">
        <v>204</v>
      </c>
      <c r="H476" s="14" t="s">
        <v>893</v>
      </c>
      <c r="I476" s="1" t="s">
        <v>893</v>
      </c>
      <c r="J476" s="1" t="s">
        <v>689</v>
      </c>
      <c r="K476" s="486" t="s">
        <v>891</v>
      </c>
    </row>
    <row r="477" spans="3:11" ht="33.75" customHeight="1" x14ac:dyDescent="0.25">
      <c r="C477" s="312" t="s">
        <v>892</v>
      </c>
      <c r="D477" s="1" t="s">
        <v>7988</v>
      </c>
      <c r="E477" s="1" t="s">
        <v>923</v>
      </c>
      <c r="F477" s="13" t="s">
        <v>415</v>
      </c>
      <c r="G477" s="14">
        <v>230</v>
      </c>
      <c r="H477" s="14" t="s">
        <v>893</v>
      </c>
      <c r="I477" s="1" t="s">
        <v>893</v>
      </c>
      <c r="J477" s="1" t="s">
        <v>689</v>
      </c>
      <c r="K477" s="486" t="s">
        <v>891</v>
      </c>
    </row>
    <row r="478" spans="3:11" ht="33.75" customHeight="1" x14ac:dyDescent="0.25">
      <c r="C478" s="312" t="s">
        <v>892</v>
      </c>
      <c r="D478" s="1" t="s">
        <v>7988</v>
      </c>
      <c r="E478" s="1" t="s">
        <v>921</v>
      </c>
      <c r="F478" s="13" t="s">
        <v>922</v>
      </c>
      <c r="G478" s="14">
        <v>183</v>
      </c>
      <c r="H478" s="14" t="s">
        <v>893</v>
      </c>
      <c r="I478" s="1" t="s">
        <v>893</v>
      </c>
      <c r="J478" s="1" t="s">
        <v>689</v>
      </c>
      <c r="K478" s="486" t="s">
        <v>891</v>
      </c>
    </row>
    <row r="479" spans="3:11" ht="33.75" customHeight="1" x14ac:dyDescent="0.25">
      <c r="C479" s="312" t="s">
        <v>892</v>
      </c>
      <c r="D479" s="1" t="s">
        <v>7988</v>
      </c>
      <c r="E479" s="1" t="s">
        <v>926</v>
      </c>
      <c r="F479" s="13" t="s">
        <v>902</v>
      </c>
      <c r="G479" s="14">
        <v>102</v>
      </c>
      <c r="H479" s="14" t="s">
        <v>893</v>
      </c>
      <c r="I479" s="1" t="s">
        <v>893</v>
      </c>
      <c r="J479" s="1" t="s">
        <v>689</v>
      </c>
      <c r="K479" s="486" t="s">
        <v>891</v>
      </c>
    </row>
    <row r="480" spans="3:11" ht="33.75" customHeight="1" x14ac:dyDescent="0.25">
      <c r="C480" s="312" t="s">
        <v>892</v>
      </c>
      <c r="D480" s="1" t="s">
        <v>7988</v>
      </c>
      <c r="E480" s="1" t="s">
        <v>914</v>
      </c>
      <c r="F480" s="13" t="s">
        <v>903</v>
      </c>
      <c r="G480" s="14">
        <v>182</v>
      </c>
      <c r="H480" s="14" t="s">
        <v>893</v>
      </c>
      <c r="I480" s="1" t="s">
        <v>893</v>
      </c>
      <c r="J480" s="1" t="s">
        <v>689</v>
      </c>
      <c r="K480" s="486" t="s">
        <v>891</v>
      </c>
    </row>
    <row r="481" spans="3:11" ht="33.75" customHeight="1" x14ac:dyDescent="0.25">
      <c r="C481" s="312" t="s">
        <v>892</v>
      </c>
      <c r="D481" s="1" t="s">
        <v>7988</v>
      </c>
      <c r="E481" s="1" t="s">
        <v>909</v>
      </c>
      <c r="F481" s="13" t="s">
        <v>910</v>
      </c>
      <c r="G481" s="14">
        <v>197</v>
      </c>
      <c r="H481" s="14" t="s">
        <v>893</v>
      </c>
      <c r="I481" s="1" t="s">
        <v>893</v>
      </c>
      <c r="J481" s="1" t="s">
        <v>689</v>
      </c>
      <c r="K481" s="486" t="s">
        <v>891</v>
      </c>
    </row>
    <row r="482" spans="3:11" ht="31.5" customHeight="1" x14ac:dyDescent="0.25">
      <c r="C482" s="312" t="s">
        <v>892</v>
      </c>
      <c r="D482" s="1" t="s">
        <v>7988</v>
      </c>
      <c r="E482" s="1" t="s">
        <v>911</v>
      </c>
      <c r="F482" s="13" t="s">
        <v>912</v>
      </c>
      <c r="G482" s="14">
        <v>194</v>
      </c>
      <c r="H482" s="14" t="s">
        <v>893</v>
      </c>
      <c r="I482" s="1" t="s">
        <v>893</v>
      </c>
      <c r="J482" s="1" t="s">
        <v>689</v>
      </c>
      <c r="K482" s="486" t="s">
        <v>891</v>
      </c>
    </row>
    <row r="483" spans="3:11" ht="20.25" customHeight="1" x14ac:dyDescent="0.25">
      <c r="C483" s="312" t="s">
        <v>892</v>
      </c>
      <c r="D483" s="1" t="s">
        <v>7988</v>
      </c>
      <c r="E483" s="1" t="s">
        <v>916</v>
      </c>
      <c r="F483" s="13" t="s">
        <v>917</v>
      </c>
      <c r="G483" s="14">
        <v>133</v>
      </c>
      <c r="H483" s="14" t="s">
        <v>893</v>
      </c>
      <c r="I483" s="1" t="s">
        <v>893</v>
      </c>
      <c r="J483" s="1" t="s">
        <v>689</v>
      </c>
      <c r="K483" s="486" t="s">
        <v>891</v>
      </c>
    </row>
    <row r="484" spans="3:11" ht="21" customHeight="1" x14ac:dyDescent="0.25">
      <c r="C484" s="312" t="s">
        <v>892</v>
      </c>
      <c r="D484" s="1" t="s">
        <v>7988</v>
      </c>
      <c r="E484" s="1" t="s">
        <v>904</v>
      </c>
      <c r="F484" s="13" t="s">
        <v>8548</v>
      </c>
      <c r="G484" s="14">
        <v>116</v>
      </c>
      <c r="H484" s="14" t="s">
        <v>893</v>
      </c>
      <c r="I484" s="1" t="s">
        <v>319</v>
      </c>
      <c r="J484" s="1" t="s">
        <v>689</v>
      </c>
      <c r="K484" s="486" t="s">
        <v>891</v>
      </c>
    </row>
    <row r="485" spans="3:11" ht="31.5" customHeight="1" x14ac:dyDescent="0.25">
      <c r="C485" s="312" t="s">
        <v>892</v>
      </c>
      <c r="D485" s="1" t="s">
        <v>7988</v>
      </c>
      <c r="E485" s="1" t="s">
        <v>918</v>
      </c>
      <c r="F485" s="13" t="s">
        <v>919</v>
      </c>
      <c r="G485" s="14">
        <v>125</v>
      </c>
      <c r="H485" s="14" t="s">
        <v>893</v>
      </c>
      <c r="I485" s="1" t="s">
        <v>893</v>
      </c>
      <c r="J485" s="1" t="s">
        <v>689</v>
      </c>
      <c r="K485" s="486" t="s">
        <v>891</v>
      </c>
    </row>
    <row r="486" spans="3:11" ht="33.75" customHeight="1" x14ac:dyDescent="0.25">
      <c r="C486" s="312" t="s">
        <v>892</v>
      </c>
      <c r="D486" s="1" t="s">
        <v>7988</v>
      </c>
      <c r="E486" s="1" t="s">
        <v>913</v>
      </c>
      <c r="F486" s="13" t="s">
        <v>539</v>
      </c>
      <c r="G486" s="14">
        <v>148</v>
      </c>
      <c r="H486" s="14" t="s">
        <v>893</v>
      </c>
      <c r="I486" s="1" t="s">
        <v>893</v>
      </c>
      <c r="J486" s="1" t="s">
        <v>689</v>
      </c>
      <c r="K486" s="486" t="s">
        <v>891</v>
      </c>
    </row>
    <row r="487" spans="3:11" ht="33.75" customHeight="1" x14ac:dyDescent="0.25">
      <c r="C487" s="312" t="s">
        <v>892</v>
      </c>
      <c r="D487" s="1" t="s">
        <v>7988</v>
      </c>
      <c r="E487" s="1" t="s">
        <v>906</v>
      </c>
      <c r="F487" s="13" t="s">
        <v>8549</v>
      </c>
      <c r="G487" s="14">
        <v>126</v>
      </c>
      <c r="H487" s="14" t="s">
        <v>893</v>
      </c>
      <c r="I487" s="1" t="s">
        <v>893</v>
      </c>
      <c r="J487" s="1" t="s">
        <v>689</v>
      </c>
      <c r="K487" s="486" t="s">
        <v>891</v>
      </c>
    </row>
    <row r="488" spans="3:11" ht="33.75" customHeight="1" thickBot="1" x14ac:dyDescent="0.3">
      <c r="C488" s="312" t="s">
        <v>892</v>
      </c>
      <c r="D488" s="1" t="s">
        <v>7988</v>
      </c>
      <c r="E488" s="1" t="s">
        <v>915</v>
      </c>
      <c r="F488" s="13" t="s">
        <v>8550</v>
      </c>
      <c r="G488" s="14">
        <v>98</v>
      </c>
      <c r="H488" s="14" t="s">
        <v>893</v>
      </c>
      <c r="I488" s="1" t="s">
        <v>893</v>
      </c>
      <c r="J488" s="1" t="s">
        <v>689</v>
      </c>
      <c r="K488" s="486" t="s">
        <v>891</v>
      </c>
    </row>
    <row r="489" spans="3:11" ht="33.75" customHeight="1" x14ac:dyDescent="0.25">
      <c r="C489" s="338" t="s">
        <v>892</v>
      </c>
      <c r="D489" s="551" t="s">
        <v>7825</v>
      </c>
      <c r="E489" s="552">
        <f>COUNTA(E467:E488)</f>
        <v>22</v>
      </c>
      <c r="F489" s="339" t="s">
        <v>7826</v>
      </c>
      <c r="G489" s="553">
        <f>SUM(G467:G488)</f>
        <v>6063</v>
      </c>
      <c r="H489" s="320"/>
      <c r="I489" s="321"/>
      <c r="J489" s="321"/>
      <c r="K489" s="490"/>
    </row>
    <row r="490" spans="3:11" ht="33.75" customHeight="1" x14ac:dyDescent="0.25">
      <c r="D490" s="1"/>
      <c r="E490" s="1"/>
      <c r="F490" s="13"/>
      <c r="G490" s="14"/>
      <c r="H490" s="14"/>
      <c r="I490" s="1"/>
      <c r="J490" s="1"/>
      <c r="K490" s="1"/>
    </row>
    <row r="491" spans="3:11" ht="33.75" customHeight="1" x14ac:dyDescent="0.25">
      <c r="C491" s="235" t="s">
        <v>8</v>
      </c>
      <c r="D491" s="235" t="s">
        <v>7</v>
      </c>
      <c r="E491" s="235" t="s">
        <v>6</v>
      </c>
      <c r="F491" s="235" t="s">
        <v>5</v>
      </c>
      <c r="G491" s="237" t="s">
        <v>4</v>
      </c>
      <c r="H491" s="237" t="s">
        <v>3</v>
      </c>
      <c r="I491" s="235" t="s">
        <v>2</v>
      </c>
      <c r="J491" s="235" t="s">
        <v>1</v>
      </c>
      <c r="K491" s="235" t="s">
        <v>0</v>
      </c>
    </row>
    <row r="492" spans="3:11" ht="33.75" customHeight="1" x14ac:dyDescent="0.25">
      <c r="C492" s="547" t="s">
        <v>7678</v>
      </c>
      <c r="D492" s="483" t="s">
        <v>7988</v>
      </c>
      <c r="E492" s="483" t="s">
        <v>7687</v>
      </c>
      <c r="F492" s="491" t="s">
        <v>8551</v>
      </c>
      <c r="G492" s="549">
        <v>724</v>
      </c>
      <c r="H492" s="549" t="s">
        <v>7679</v>
      </c>
      <c r="I492" s="483" t="s">
        <v>7680</v>
      </c>
      <c r="J492" s="483" t="s">
        <v>7676</v>
      </c>
      <c r="K492" s="485" t="s">
        <v>7677</v>
      </c>
    </row>
    <row r="493" spans="3:11" ht="33.75" customHeight="1" x14ac:dyDescent="0.25">
      <c r="C493" s="312" t="s">
        <v>7678</v>
      </c>
      <c r="D493" s="1" t="s">
        <v>7988</v>
      </c>
      <c r="E493" s="1" t="s">
        <v>7688</v>
      </c>
      <c r="F493" s="13" t="s">
        <v>8552</v>
      </c>
      <c r="G493" s="1">
        <v>648</v>
      </c>
      <c r="H493" s="14" t="s">
        <v>7679</v>
      </c>
      <c r="I493" s="1" t="s">
        <v>7680</v>
      </c>
      <c r="J493" s="1" t="s">
        <v>7676</v>
      </c>
      <c r="K493" s="486" t="s">
        <v>7677</v>
      </c>
    </row>
    <row r="494" spans="3:11" ht="33.75" customHeight="1" x14ac:dyDescent="0.25">
      <c r="C494" s="312" t="s">
        <v>7678</v>
      </c>
      <c r="D494" s="1" t="s">
        <v>7988</v>
      </c>
      <c r="E494" s="1" t="s">
        <v>7689</v>
      </c>
      <c r="F494" s="13" t="s">
        <v>8553</v>
      </c>
      <c r="G494" s="14">
        <v>314</v>
      </c>
      <c r="H494" s="14" t="s">
        <v>7679</v>
      </c>
      <c r="I494" s="1" t="s">
        <v>7680</v>
      </c>
      <c r="J494" s="1" t="s">
        <v>7676</v>
      </c>
      <c r="K494" s="486" t="s">
        <v>7677</v>
      </c>
    </row>
    <row r="495" spans="3:11" ht="33.75" customHeight="1" x14ac:dyDescent="0.25">
      <c r="C495" s="312" t="s">
        <v>7678</v>
      </c>
      <c r="D495" s="1" t="s">
        <v>7988</v>
      </c>
      <c r="E495" s="1" t="s">
        <v>7675</v>
      </c>
      <c r="F495" s="13" t="s">
        <v>8554</v>
      </c>
      <c r="G495" s="14">
        <v>185</v>
      </c>
      <c r="H495" s="14" t="s">
        <v>7679</v>
      </c>
      <c r="I495" s="1" t="s">
        <v>7680</v>
      </c>
      <c r="J495" s="1" t="s">
        <v>7676</v>
      </c>
      <c r="K495" s="486" t="s">
        <v>7677</v>
      </c>
    </row>
    <row r="496" spans="3:11" ht="33.75" customHeight="1" x14ac:dyDescent="0.25">
      <c r="C496" s="312" t="s">
        <v>7678</v>
      </c>
      <c r="D496" s="1" t="s">
        <v>7988</v>
      </c>
      <c r="E496" s="1" t="s">
        <v>7686</v>
      </c>
      <c r="F496" s="13" t="s">
        <v>8315</v>
      </c>
      <c r="G496" s="14">
        <v>228</v>
      </c>
      <c r="H496" s="14" t="s">
        <v>7679</v>
      </c>
      <c r="I496" s="1" t="s">
        <v>7680</v>
      </c>
      <c r="J496" s="1" t="s">
        <v>7676</v>
      </c>
      <c r="K496" s="486" t="s">
        <v>7677</v>
      </c>
    </row>
    <row r="497" spans="3:11" ht="33.75" customHeight="1" x14ac:dyDescent="0.25">
      <c r="C497" s="312" t="s">
        <v>7678</v>
      </c>
      <c r="D497" s="1" t="s">
        <v>7988</v>
      </c>
      <c r="E497" s="1" t="s">
        <v>7692</v>
      </c>
      <c r="F497" s="13" t="s">
        <v>8555</v>
      </c>
      <c r="G497" s="14">
        <v>185</v>
      </c>
      <c r="H497" s="14" t="s">
        <v>7679</v>
      </c>
      <c r="I497" s="1" t="s">
        <v>7680</v>
      </c>
      <c r="J497" s="1" t="s">
        <v>7676</v>
      </c>
      <c r="K497" s="486" t="s">
        <v>7677</v>
      </c>
    </row>
    <row r="498" spans="3:11" ht="33.75" customHeight="1" x14ac:dyDescent="0.25">
      <c r="C498" s="312" t="s">
        <v>7678</v>
      </c>
      <c r="D498" s="1" t="s">
        <v>7988</v>
      </c>
      <c r="E498" s="1" t="s">
        <v>7690</v>
      </c>
      <c r="F498" s="13" t="s">
        <v>8556</v>
      </c>
      <c r="G498" s="14">
        <v>179</v>
      </c>
      <c r="H498" s="14" t="s">
        <v>7679</v>
      </c>
      <c r="I498" s="1" t="s">
        <v>7680</v>
      </c>
      <c r="J498" s="1" t="s">
        <v>7676</v>
      </c>
      <c r="K498" s="486" t="s">
        <v>7677</v>
      </c>
    </row>
    <row r="499" spans="3:11" ht="33.75" customHeight="1" x14ac:dyDescent="0.25">
      <c r="C499" s="312" t="s">
        <v>7678</v>
      </c>
      <c r="D499" s="1" t="s">
        <v>7988</v>
      </c>
      <c r="E499" s="1" t="s">
        <v>7685</v>
      </c>
      <c r="F499" s="13" t="s">
        <v>426</v>
      </c>
      <c r="G499" s="1">
        <v>345</v>
      </c>
      <c r="H499" s="14" t="s">
        <v>7679</v>
      </c>
      <c r="I499" s="1" t="s">
        <v>7680</v>
      </c>
      <c r="J499" s="1" t="s">
        <v>7676</v>
      </c>
      <c r="K499" s="486" t="s">
        <v>7677</v>
      </c>
    </row>
    <row r="500" spans="3:11" ht="33.75" customHeight="1" thickBot="1" x14ac:dyDescent="0.3">
      <c r="C500" s="312" t="s">
        <v>7678</v>
      </c>
      <c r="D500" s="1" t="s">
        <v>7988</v>
      </c>
      <c r="E500" s="1" t="s">
        <v>7691</v>
      </c>
      <c r="F500" s="13" t="s">
        <v>8557</v>
      </c>
      <c r="G500" s="14">
        <v>96</v>
      </c>
      <c r="H500" s="14" t="s">
        <v>7679</v>
      </c>
      <c r="I500" s="1" t="s">
        <v>7680</v>
      </c>
      <c r="J500" s="1" t="s">
        <v>7676</v>
      </c>
      <c r="K500" s="486" t="s">
        <v>7677</v>
      </c>
    </row>
    <row r="501" spans="3:11" ht="33.75" customHeight="1" x14ac:dyDescent="0.25">
      <c r="C501" s="338" t="s">
        <v>7678</v>
      </c>
      <c r="D501" s="551" t="s">
        <v>7825</v>
      </c>
      <c r="E501" s="552">
        <f>COUNTA(E492:E500)</f>
        <v>9</v>
      </c>
      <c r="F501" s="339" t="s">
        <v>7826</v>
      </c>
      <c r="G501" s="553">
        <f>SUM(G492:G500)</f>
        <v>2904</v>
      </c>
      <c r="H501" s="320"/>
      <c r="I501" s="321"/>
      <c r="J501" s="321"/>
      <c r="K501" s="490"/>
    </row>
    <row r="502" spans="3:11" ht="33.75" customHeight="1" x14ac:dyDescent="0.25">
      <c r="D502" s="1"/>
      <c r="E502" s="1"/>
      <c r="F502" s="13"/>
      <c r="G502" s="14"/>
      <c r="H502" s="14"/>
      <c r="I502" s="1"/>
      <c r="J502" s="1"/>
      <c r="K502" s="1"/>
    </row>
    <row r="503" spans="3:11" ht="20.25" customHeight="1" x14ac:dyDescent="0.25">
      <c r="C503" s="235" t="s">
        <v>8</v>
      </c>
      <c r="D503" s="235" t="s">
        <v>7</v>
      </c>
      <c r="E503" s="235" t="s">
        <v>6</v>
      </c>
      <c r="F503" s="235" t="s">
        <v>5</v>
      </c>
      <c r="G503" s="237" t="s">
        <v>4</v>
      </c>
      <c r="H503" s="237" t="s">
        <v>3</v>
      </c>
      <c r="I503" s="235" t="s">
        <v>2</v>
      </c>
      <c r="J503" s="235" t="s">
        <v>1</v>
      </c>
      <c r="K503" s="235" t="s">
        <v>0</v>
      </c>
    </row>
    <row r="504" spans="3:11" ht="21" customHeight="1" x14ac:dyDescent="0.25">
      <c r="C504" s="547" t="s">
        <v>7683</v>
      </c>
      <c r="D504" s="483" t="s">
        <v>7988</v>
      </c>
      <c r="E504" s="483" t="s">
        <v>7707</v>
      </c>
      <c r="F504" s="491" t="s">
        <v>8134</v>
      </c>
      <c r="G504" s="549">
        <v>666</v>
      </c>
      <c r="H504" s="549" t="s">
        <v>7679</v>
      </c>
      <c r="I504" s="483" t="s">
        <v>7684</v>
      </c>
      <c r="J504" s="483" t="s">
        <v>7676</v>
      </c>
      <c r="K504" s="485" t="s">
        <v>7677</v>
      </c>
    </row>
    <row r="505" spans="3:11" ht="31.5" customHeight="1" x14ac:dyDescent="0.25">
      <c r="C505" s="312" t="s">
        <v>7683</v>
      </c>
      <c r="D505" s="1" t="s">
        <v>7988</v>
      </c>
      <c r="E505" s="1" t="s">
        <v>7702</v>
      </c>
      <c r="F505" s="13" t="s">
        <v>8558</v>
      </c>
      <c r="G505" s="14">
        <v>673</v>
      </c>
      <c r="H505" s="14" t="s">
        <v>7679</v>
      </c>
      <c r="I505" s="1" t="s">
        <v>7684</v>
      </c>
      <c r="J505" s="1" t="s">
        <v>7676</v>
      </c>
      <c r="K505" s="486" t="s">
        <v>7677</v>
      </c>
    </row>
    <row r="506" spans="3:11" ht="33.75" customHeight="1" x14ac:dyDescent="0.25">
      <c r="C506" s="312" t="s">
        <v>7683</v>
      </c>
      <c r="D506" s="1" t="s">
        <v>7988</v>
      </c>
      <c r="E506" s="1" t="s">
        <v>7705</v>
      </c>
      <c r="F506" s="13" t="s">
        <v>7706</v>
      </c>
      <c r="G506" s="14">
        <v>492</v>
      </c>
      <c r="H506" s="14" t="s">
        <v>7679</v>
      </c>
      <c r="I506" s="1" t="s">
        <v>7684</v>
      </c>
      <c r="J506" s="1" t="s">
        <v>7676</v>
      </c>
      <c r="K506" s="486" t="s">
        <v>7677</v>
      </c>
    </row>
    <row r="507" spans="3:11" s="12" customFormat="1" ht="33.75" customHeight="1" x14ac:dyDescent="0.25">
      <c r="C507" s="312" t="s">
        <v>7683</v>
      </c>
      <c r="D507" s="1" t="s">
        <v>7988</v>
      </c>
      <c r="E507" s="1" t="s">
        <v>7701</v>
      </c>
      <c r="F507" s="13" t="s">
        <v>8559</v>
      </c>
      <c r="G507" s="1">
        <v>315</v>
      </c>
      <c r="H507" s="14" t="s">
        <v>7679</v>
      </c>
      <c r="I507" s="1" t="s">
        <v>7684</v>
      </c>
      <c r="J507" s="1" t="s">
        <v>7676</v>
      </c>
      <c r="K507" s="486" t="s">
        <v>7677</v>
      </c>
    </row>
    <row r="508" spans="3:11" s="12" customFormat="1" ht="33.75" customHeight="1" x14ac:dyDescent="0.25">
      <c r="C508" s="312" t="s">
        <v>7683</v>
      </c>
      <c r="D508" s="1" t="s">
        <v>7988</v>
      </c>
      <c r="E508" s="1" t="s">
        <v>7708</v>
      </c>
      <c r="F508" s="13" t="s">
        <v>8220</v>
      </c>
      <c r="G508" s="14">
        <v>281</v>
      </c>
      <c r="H508" s="14" t="s">
        <v>7679</v>
      </c>
      <c r="I508" s="1" t="s">
        <v>7684</v>
      </c>
      <c r="J508" s="1" t="s">
        <v>7676</v>
      </c>
      <c r="K508" s="486" t="s">
        <v>7677</v>
      </c>
    </row>
    <row r="509" spans="3:11" ht="33.75" customHeight="1" x14ac:dyDescent="0.25">
      <c r="C509" s="312" t="s">
        <v>7683</v>
      </c>
      <c r="D509" s="1" t="s">
        <v>7988</v>
      </c>
      <c r="E509" s="1" t="s">
        <v>7712</v>
      </c>
      <c r="F509" s="13" t="s">
        <v>7713</v>
      </c>
      <c r="G509" s="14">
        <v>484</v>
      </c>
      <c r="H509" s="14" t="s">
        <v>7679</v>
      </c>
      <c r="I509" s="1" t="s">
        <v>7684</v>
      </c>
      <c r="J509" s="1" t="s">
        <v>7676</v>
      </c>
      <c r="K509" s="486" t="s">
        <v>7677</v>
      </c>
    </row>
    <row r="510" spans="3:11" ht="33.75" customHeight="1" x14ac:dyDescent="0.25">
      <c r="C510" s="312" t="s">
        <v>7683</v>
      </c>
      <c r="D510" s="1" t="s">
        <v>7988</v>
      </c>
      <c r="E510" s="1" t="s">
        <v>7710</v>
      </c>
      <c r="F510" s="13" t="s">
        <v>6519</v>
      </c>
      <c r="G510" s="14">
        <v>275</v>
      </c>
      <c r="H510" s="14" t="s">
        <v>7679</v>
      </c>
      <c r="I510" s="1" t="s">
        <v>7684</v>
      </c>
      <c r="J510" s="1" t="s">
        <v>7676</v>
      </c>
      <c r="K510" s="486" t="s">
        <v>7677</v>
      </c>
    </row>
    <row r="511" spans="3:11" ht="33.75" customHeight="1" x14ac:dyDescent="0.25">
      <c r="C511" s="312" t="s">
        <v>7683</v>
      </c>
      <c r="D511" s="1" t="s">
        <v>7988</v>
      </c>
      <c r="E511" s="1" t="s">
        <v>7709</v>
      </c>
      <c r="F511" s="13" t="s">
        <v>8560</v>
      </c>
      <c r="G511" s="14">
        <v>168</v>
      </c>
      <c r="H511" s="14" t="s">
        <v>7679</v>
      </c>
      <c r="I511" s="1" t="s">
        <v>7684</v>
      </c>
      <c r="J511" s="1" t="s">
        <v>7676</v>
      </c>
      <c r="K511" s="486" t="s">
        <v>7677</v>
      </c>
    </row>
    <row r="512" spans="3:11" ht="33.75" customHeight="1" x14ac:dyDescent="0.25">
      <c r="C512" s="312" t="s">
        <v>7683</v>
      </c>
      <c r="D512" s="1" t="s">
        <v>7988</v>
      </c>
      <c r="E512" s="1" t="s">
        <v>7681</v>
      </c>
      <c r="F512" s="13" t="s">
        <v>7682</v>
      </c>
      <c r="G512" s="14">
        <v>161</v>
      </c>
      <c r="H512" s="14" t="s">
        <v>7679</v>
      </c>
      <c r="I512" s="1" t="s">
        <v>7684</v>
      </c>
      <c r="J512" s="1" t="s">
        <v>7676</v>
      </c>
      <c r="K512" s="486" t="s">
        <v>7677</v>
      </c>
    </row>
    <row r="513" spans="3:11" ht="33.75" customHeight="1" x14ac:dyDescent="0.25">
      <c r="C513" s="312" t="s">
        <v>7683</v>
      </c>
      <c r="D513" s="1" t="s">
        <v>7988</v>
      </c>
      <c r="E513" s="1" t="s">
        <v>7695</v>
      </c>
      <c r="F513" s="13" t="s">
        <v>8561</v>
      </c>
      <c r="G513" s="14">
        <v>177</v>
      </c>
      <c r="H513" s="14" t="s">
        <v>7679</v>
      </c>
      <c r="I513" s="1" t="s">
        <v>7684</v>
      </c>
      <c r="J513" s="1" t="s">
        <v>7676</v>
      </c>
      <c r="K513" s="486" t="s">
        <v>7677</v>
      </c>
    </row>
    <row r="514" spans="3:11" ht="33.75" customHeight="1" x14ac:dyDescent="0.25">
      <c r="C514" s="312" t="s">
        <v>7683</v>
      </c>
      <c r="D514" s="1" t="s">
        <v>7988</v>
      </c>
      <c r="E514" s="1" t="s">
        <v>7698</v>
      </c>
      <c r="F514" s="13" t="s">
        <v>8562</v>
      </c>
      <c r="G514" s="14">
        <v>127</v>
      </c>
      <c r="H514" s="14" t="s">
        <v>7679</v>
      </c>
      <c r="I514" s="1" t="s">
        <v>7684</v>
      </c>
      <c r="J514" s="1" t="s">
        <v>7676</v>
      </c>
      <c r="K514" s="486" t="s">
        <v>7677</v>
      </c>
    </row>
    <row r="515" spans="3:11" ht="33.75" customHeight="1" x14ac:dyDescent="0.25">
      <c r="C515" s="312" t="s">
        <v>7683</v>
      </c>
      <c r="D515" s="1" t="s">
        <v>7988</v>
      </c>
      <c r="E515" s="1" t="s">
        <v>7694</v>
      </c>
      <c r="F515" s="13" t="s">
        <v>8055</v>
      </c>
      <c r="G515" s="1">
        <v>105</v>
      </c>
      <c r="H515" s="14" t="s">
        <v>7679</v>
      </c>
      <c r="I515" s="1" t="s">
        <v>7684</v>
      </c>
      <c r="J515" s="1" t="s">
        <v>7676</v>
      </c>
      <c r="K515" s="486" t="s">
        <v>7677</v>
      </c>
    </row>
    <row r="516" spans="3:11" ht="31.5" customHeight="1" x14ac:dyDescent="0.25">
      <c r="C516" s="312" t="s">
        <v>7683</v>
      </c>
      <c r="D516" s="1" t="s">
        <v>7988</v>
      </c>
      <c r="E516" s="1" t="s">
        <v>7711</v>
      </c>
      <c r="F516" s="13" t="s">
        <v>8563</v>
      </c>
      <c r="G516" s="1">
        <v>67</v>
      </c>
      <c r="H516" s="14" t="s">
        <v>7679</v>
      </c>
      <c r="I516" s="1" t="s">
        <v>7684</v>
      </c>
      <c r="J516" s="1" t="s">
        <v>7676</v>
      </c>
      <c r="K516" s="486" t="s">
        <v>7677</v>
      </c>
    </row>
    <row r="517" spans="3:11" ht="20.25" customHeight="1" x14ac:dyDescent="0.25">
      <c r="C517" s="312" t="s">
        <v>7683</v>
      </c>
      <c r="D517" s="1" t="s">
        <v>7988</v>
      </c>
      <c r="E517" s="1" t="s">
        <v>7696</v>
      </c>
      <c r="F517" s="13" t="s">
        <v>8564</v>
      </c>
      <c r="G517" s="1">
        <v>66</v>
      </c>
      <c r="H517" s="14" t="s">
        <v>7679</v>
      </c>
      <c r="I517" s="1" t="s">
        <v>7684</v>
      </c>
      <c r="J517" s="1" t="s">
        <v>7676</v>
      </c>
      <c r="K517" s="486" t="s">
        <v>7677</v>
      </c>
    </row>
    <row r="518" spans="3:11" ht="21" customHeight="1" x14ac:dyDescent="0.25">
      <c r="C518" s="312" t="s">
        <v>7683</v>
      </c>
      <c r="D518" s="1" t="s">
        <v>7988</v>
      </c>
      <c r="E518" s="1" t="s">
        <v>7693</v>
      </c>
      <c r="F518" s="13" t="s">
        <v>8565</v>
      </c>
      <c r="G518" s="14">
        <v>55</v>
      </c>
      <c r="H518" s="14" t="s">
        <v>7679</v>
      </c>
      <c r="I518" s="1" t="s">
        <v>7684</v>
      </c>
      <c r="J518" s="1" t="s">
        <v>7676</v>
      </c>
      <c r="K518" s="486" t="s">
        <v>7677</v>
      </c>
    </row>
    <row r="519" spans="3:11" ht="31.5" customHeight="1" x14ac:dyDescent="0.25">
      <c r="C519" s="312" t="s">
        <v>7683</v>
      </c>
      <c r="D519" s="1" t="s">
        <v>7988</v>
      </c>
      <c r="E519" s="535" t="s">
        <v>7697</v>
      </c>
      <c r="F519" s="540" t="s">
        <v>3274</v>
      </c>
      <c r="G519" s="14">
        <v>922</v>
      </c>
      <c r="H519" s="25" t="s">
        <v>7679</v>
      </c>
      <c r="I519" s="23" t="s">
        <v>7684</v>
      </c>
      <c r="J519" s="1" t="s">
        <v>7676</v>
      </c>
      <c r="K519" s="486" t="s">
        <v>7677</v>
      </c>
    </row>
    <row r="520" spans="3:11" ht="33.75" customHeight="1" x14ac:dyDescent="0.25">
      <c r="C520" s="312" t="s">
        <v>7683</v>
      </c>
      <c r="D520" s="1" t="s">
        <v>7988</v>
      </c>
      <c r="E520" s="1" t="s">
        <v>7699</v>
      </c>
      <c r="F520" s="13" t="s">
        <v>7700</v>
      </c>
      <c r="G520" s="14">
        <v>1019</v>
      </c>
      <c r="H520" s="14" t="s">
        <v>7679</v>
      </c>
      <c r="I520" s="1" t="s">
        <v>7684</v>
      </c>
      <c r="J520" s="1" t="s">
        <v>7676</v>
      </c>
      <c r="K520" s="486" t="s">
        <v>7677</v>
      </c>
    </row>
    <row r="521" spans="3:11" ht="33.75" customHeight="1" thickBot="1" x14ac:dyDescent="0.3">
      <c r="C521" s="312" t="s">
        <v>7683</v>
      </c>
      <c r="D521" s="1" t="s">
        <v>7988</v>
      </c>
      <c r="E521" s="1" t="s">
        <v>7703</v>
      </c>
      <c r="F521" s="13" t="s">
        <v>7704</v>
      </c>
      <c r="G521" s="14">
        <v>699</v>
      </c>
      <c r="H521" s="14" t="s">
        <v>7679</v>
      </c>
      <c r="I521" s="1" t="s">
        <v>7684</v>
      </c>
      <c r="J521" s="1" t="s">
        <v>7676</v>
      </c>
      <c r="K521" s="486" t="s">
        <v>7677</v>
      </c>
    </row>
    <row r="522" spans="3:11" ht="33.75" customHeight="1" x14ac:dyDescent="0.25">
      <c r="C522" s="338" t="s">
        <v>7683</v>
      </c>
      <c r="D522" s="551" t="s">
        <v>7825</v>
      </c>
      <c r="E522" s="552">
        <f>COUNTA(E504:E521)</f>
        <v>18</v>
      </c>
      <c r="F522" s="339" t="s">
        <v>7826</v>
      </c>
      <c r="G522" s="553">
        <f>SUM(G504:G521)</f>
        <v>6752</v>
      </c>
      <c r="H522" s="320"/>
      <c r="I522" s="321"/>
      <c r="J522" s="321"/>
      <c r="K522" s="490"/>
    </row>
    <row r="523" spans="3:11" ht="33.75" customHeight="1" x14ac:dyDescent="0.25">
      <c r="D523" s="1"/>
      <c r="E523" s="1"/>
      <c r="F523" s="13"/>
      <c r="G523" s="14"/>
      <c r="H523" s="14"/>
      <c r="I523" s="1"/>
      <c r="J523" s="1"/>
      <c r="K523" s="1"/>
    </row>
    <row r="524" spans="3:11" ht="33.75" customHeight="1" x14ac:dyDescent="0.25">
      <c r="C524" s="235" t="s">
        <v>8</v>
      </c>
      <c r="D524" s="235" t="s">
        <v>7</v>
      </c>
      <c r="E524" s="235" t="s">
        <v>6</v>
      </c>
      <c r="F524" s="235" t="s">
        <v>5</v>
      </c>
      <c r="G524" s="237" t="s">
        <v>4</v>
      </c>
      <c r="H524" s="237" t="s">
        <v>3</v>
      </c>
      <c r="I524" s="235" t="s">
        <v>2</v>
      </c>
      <c r="J524" s="235" t="s">
        <v>1</v>
      </c>
      <c r="K524" s="235" t="s">
        <v>0</v>
      </c>
    </row>
    <row r="525" spans="3:11" ht="33.75" customHeight="1" x14ac:dyDescent="0.25">
      <c r="C525" s="547" t="s">
        <v>7719</v>
      </c>
      <c r="D525" s="483" t="s">
        <v>7988</v>
      </c>
      <c r="E525" s="483" t="s">
        <v>7721</v>
      </c>
      <c r="F525" s="491" t="s">
        <v>8566</v>
      </c>
      <c r="G525" s="549">
        <v>764</v>
      </c>
      <c r="H525" s="549" t="s">
        <v>7679</v>
      </c>
      <c r="I525" s="483" t="s">
        <v>7717</v>
      </c>
      <c r="J525" s="483" t="s">
        <v>7676</v>
      </c>
      <c r="K525" s="485" t="s">
        <v>7715</v>
      </c>
    </row>
    <row r="526" spans="3:11" ht="33.75" customHeight="1" x14ac:dyDescent="0.25">
      <c r="C526" s="312" t="s">
        <v>7719</v>
      </c>
      <c r="D526" s="1" t="s">
        <v>7988</v>
      </c>
      <c r="E526" s="1" t="s">
        <v>7730</v>
      </c>
      <c r="F526" s="13" t="s">
        <v>8567</v>
      </c>
      <c r="G526" s="14">
        <v>215</v>
      </c>
      <c r="H526" s="14" t="s">
        <v>7679</v>
      </c>
      <c r="I526" s="1" t="s">
        <v>7684</v>
      </c>
      <c r="J526" s="1" t="s">
        <v>7676</v>
      </c>
      <c r="K526" s="486" t="s">
        <v>7715</v>
      </c>
    </row>
    <row r="527" spans="3:11" ht="33.75" customHeight="1" x14ac:dyDescent="0.25">
      <c r="C527" s="312" t="s">
        <v>7719</v>
      </c>
      <c r="D527" s="1" t="s">
        <v>7988</v>
      </c>
      <c r="E527" s="535" t="s">
        <v>7723</v>
      </c>
      <c r="F527" s="13" t="s">
        <v>7724</v>
      </c>
      <c r="G527" s="14">
        <v>208</v>
      </c>
      <c r="H527" s="14" t="s">
        <v>7679</v>
      </c>
      <c r="I527" s="1" t="s">
        <v>7717</v>
      </c>
      <c r="J527" s="22" t="s">
        <v>7676</v>
      </c>
      <c r="K527" s="486" t="s">
        <v>7715</v>
      </c>
    </row>
    <row r="528" spans="3:11" ht="33.75" customHeight="1" x14ac:dyDescent="0.25">
      <c r="C528" s="312" t="s">
        <v>7719</v>
      </c>
      <c r="D528" s="1" t="s">
        <v>7988</v>
      </c>
      <c r="E528" s="1" t="s">
        <v>7727</v>
      </c>
      <c r="F528" s="13" t="s">
        <v>807</v>
      </c>
      <c r="G528" s="14">
        <v>491</v>
      </c>
      <c r="H528" s="14" t="s">
        <v>7679</v>
      </c>
      <c r="I528" s="1" t="s">
        <v>7684</v>
      </c>
      <c r="J528" s="1" t="s">
        <v>7676</v>
      </c>
      <c r="K528" s="486" t="s">
        <v>7715</v>
      </c>
    </row>
    <row r="529" spans="3:11" ht="33.75" customHeight="1" x14ac:dyDescent="0.25">
      <c r="C529" s="312" t="s">
        <v>7719</v>
      </c>
      <c r="D529" s="1" t="s">
        <v>7988</v>
      </c>
      <c r="E529" s="1" t="s">
        <v>7725</v>
      </c>
      <c r="F529" s="13" t="s">
        <v>1430</v>
      </c>
      <c r="G529" s="14">
        <v>384</v>
      </c>
      <c r="H529" s="14" t="s">
        <v>7679</v>
      </c>
      <c r="I529" s="1" t="s">
        <v>7684</v>
      </c>
      <c r="J529" s="1" t="s">
        <v>7676</v>
      </c>
      <c r="K529" s="486" t="s">
        <v>7715</v>
      </c>
    </row>
    <row r="530" spans="3:11" ht="33.75" customHeight="1" x14ac:dyDescent="0.25">
      <c r="C530" s="312" t="s">
        <v>7719</v>
      </c>
      <c r="D530" s="1" t="s">
        <v>7988</v>
      </c>
      <c r="E530" s="1" t="s">
        <v>7726</v>
      </c>
      <c r="F530" s="13" t="s">
        <v>8568</v>
      </c>
      <c r="G530" s="14">
        <v>342</v>
      </c>
      <c r="H530" s="14" t="s">
        <v>7679</v>
      </c>
      <c r="I530" s="1" t="s">
        <v>7684</v>
      </c>
      <c r="J530" s="1" t="s">
        <v>7676</v>
      </c>
      <c r="K530" s="486" t="s">
        <v>7715</v>
      </c>
    </row>
    <row r="531" spans="3:11" ht="33.75" customHeight="1" x14ac:dyDescent="0.25">
      <c r="C531" s="312" t="s">
        <v>7719</v>
      </c>
      <c r="D531" s="1" t="s">
        <v>7988</v>
      </c>
      <c r="E531" s="1" t="s">
        <v>7722</v>
      </c>
      <c r="F531" s="13" t="s">
        <v>8569</v>
      </c>
      <c r="G531" s="14">
        <v>276</v>
      </c>
      <c r="H531" s="14" t="s">
        <v>7679</v>
      </c>
      <c r="I531" s="1" t="s">
        <v>7717</v>
      </c>
      <c r="J531" s="1" t="s">
        <v>7676</v>
      </c>
      <c r="K531" s="486" t="s">
        <v>7715</v>
      </c>
    </row>
    <row r="532" spans="3:11" ht="33.75" customHeight="1" x14ac:dyDescent="0.25">
      <c r="C532" s="312" t="s">
        <v>7719</v>
      </c>
      <c r="D532" s="1" t="s">
        <v>7988</v>
      </c>
      <c r="E532" s="1" t="s">
        <v>7728</v>
      </c>
      <c r="F532" s="13" t="s">
        <v>7729</v>
      </c>
      <c r="G532" s="1">
        <v>304</v>
      </c>
      <c r="H532" s="14" t="s">
        <v>7679</v>
      </c>
      <c r="I532" s="1" t="s">
        <v>7684</v>
      </c>
      <c r="J532" s="1" t="s">
        <v>7676</v>
      </c>
      <c r="K532" s="486" t="s">
        <v>7715</v>
      </c>
    </row>
    <row r="533" spans="3:11" ht="31.5" customHeight="1" x14ac:dyDescent="0.25">
      <c r="C533" s="312" t="s">
        <v>7719</v>
      </c>
      <c r="D533" s="1" t="s">
        <v>7988</v>
      </c>
      <c r="E533" s="1" t="s">
        <v>7718</v>
      </c>
      <c r="F533" s="13" t="s">
        <v>1985</v>
      </c>
      <c r="G533" s="14">
        <v>275</v>
      </c>
      <c r="H533" s="14" t="s">
        <v>7679</v>
      </c>
      <c r="I533" s="1" t="s">
        <v>7717</v>
      </c>
      <c r="J533" s="1" t="s">
        <v>7676</v>
      </c>
      <c r="K533" s="486" t="s">
        <v>7715</v>
      </c>
    </row>
    <row r="534" spans="3:11" ht="27" customHeight="1" thickBot="1" x14ac:dyDescent="0.3">
      <c r="C534" s="312" t="s">
        <v>7719</v>
      </c>
      <c r="D534" s="1" t="s">
        <v>7988</v>
      </c>
      <c r="E534" s="1" t="s">
        <v>7720</v>
      </c>
      <c r="F534" s="13" t="s">
        <v>8570</v>
      </c>
      <c r="G534" s="14">
        <v>272</v>
      </c>
      <c r="H534" s="14" t="s">
        <v>7679</v>
      </c>
      <c r="I534" s="1" t="s">
        <v>7717</v>
      </c>
      <c r="J534" s="1" t="s">
        <v>7676</v>
      </c>
      <c r="K534" s="486" t="s">
        <v>7715</v>
      </c>
    </row>
    <row r="535" spans="3:11" ht="30.75" customHeight="1" x14ac:dyDescent="0.25">
      <c r="C535" s="338" t="s">
        <v>7719</v>
      </c>
      <c r="D535" s="551" t="s">
        <v>7825</v>
      </c>
      <c r="E535" s="552">
        <f>COUNTA(E525:E534)</f>
        <v>10</v>
      </c>
      <c r="F535" s="339" t="s">
        <v>7826</v>
      </c>
      <c r="G535" s="553">
        <f>SUM(G525:G534)</f>
        <v>3531</v>
      </c>
      <c r="H535" s="320"/>
      <c r="I535" s="321"/>
      <c r="J535" s="321"/>
      <c r="K535" s="490"/>
    </row>
    <row r="536" spans="3:11" ht="31.5" customHeight="1" x14ac:dyDescent="0.25">
      <c r="D536" s="1"/>
      <c r="E536" s="1"/>
      <c r="F536" s="13"/>
      <c r="G536" s="14"/>
      <c r="H536" s="14"/>
      <c r="I536" s="1"/>
      <c r="J536" s="1"/>
      <c r="K536" s="1"/>
    </row>
    <row r="537" spans="3:11" ht="33.75" customHeight="1" x14ac:dyDescent="0.25">
      <c r="C537" s="235" t="s">
        <v>8</v>
      </c>
      <c r="D537" s="235" t="s">
        <v>7</v>
      </c>
      <c r="E537" s="235" t="s">
        <v>6</v>
      </c>
      <c r="F537" s="235" t="s">
        <v>5</v>
      </c>
      <c r="G537" s="237" t="s">
        <v>4</v>
      </c>
      <c r="H537" s="237" t="s">
        <v>3</v>
      </c>
      <c r="I537" s="235" t="s">
        <v>2</v>
      </c>
      <c r="J537" s="235" t="s">
        <v>1</v>
      </c>
      <c r="K537" s="235" t="s">
        <v>0</v>
      </c>
    </row>
    <row r="538" spans="3:11" ht="33.75" customHeight="1" x14ac:dyDescent="0.25">
      <c r="C538" s="547" t="s">
        <v>7750</v>
      </c>
      <c r="D538" s="483" t="s">
        <v>7988</v>
      </c>
      <c r="E538" s="483" t="s">
        <v>7766</v>
      </c>
      <c r="F538" s="491" t="s">
        <v>160</v>
      </c>
      <c r="G538" s="549">
        <v>650</v>
      </c>
      <c r="H538" s="549" t="s">
        <v>7679</v>
      </c>
      <c r="I538" s="483" t="s">
        <v>5505</v>
      </c>
      <c r="J538" s="483" t="s">
        <v>7676</v>
      </c>
      <c r="K538" s="485" t="s">
        <v>7749</v>
      </c>
    </row>
    <row r="539" spans="3:11" ht="33.75" customHeight="1" x14ac:dyDescent="0.25">
      <c r="C539" s="312" t="s">
        <v>7750</v>
      </c>
      <c r="D539" s="1" t="s">
        <v>7988</v>
      </c>
      <c r="E539" s="1" t="s">
        <v>7747</v>
      </c>
      <c r="F539" s="13" t="s">
        <v>7748</v>
      </c>
      <c r="G539" s="14">
        <v>415</v>
      </c>
      <c r="H539" s="14" t="s">
        <v>7679</v>
      </c>
      <c r="I539" s="1" t="s">
        <v>7751</v>
      </c>
      <c r="J539" s="1" t="s">
        <v>7676</v>
      </c>
      <c r="K539" s="486" t="s">
        <v>7749</v>
      </c>
    </row>
    <row r="540" spans="3:11" ht="33.75" customHeight="1" x14ac:dyDescent="0.25">
      <c r="C540" s="312" t="s">
        <v>7750</v>
      </c>
      <c r="D540" s="1" t="s">
        <v>7988</v>
      </c>
      <c r="E540" s="1" t="s">
        <v>7767</v>
      </c>
      <c r="F540" s="13" t="s">
        <v>8120</v>
      </c>
      <c r="G540" s="14">
        <v>516</v>
      </c>
      <c r="H540" s="14" t="s">
        <v>7679</v>
      </c>
      <c r="I540" s="1" t="s">
        <v>5505</v>
      </c>
      <c r="J540" s="1" t="s">
        <v>7676</v>
      </c>
      <c r="K540" s="486" t="s">
        <v>7749</v>
      </c>
    </row>
    <row r="541" spans="3:11" ht="33.75" customHeight="1" x14ac:dyDescent="0.25">
      <c r="C541" s="312" t="s">
        <v>7750</v>
      </c>
      <c r="D541" s="1" t="s">
        <v>7988</v>
      </c>
      <c r="E541" s="1" t="s">
        <v>7769</v>
      </c>
      <c r="F541" s="13" t="s">
        <v>7770</v>
      </c>
      <c r="G541" s="1">
        <v>398</v>
      </c>
      <c r="H541" s="14" t="s">
        <v>7679</v>
      </c>
      <c r="I541" s="1" t="s">
        <v>5505</v>
      </c>
      <c r="J541" s="1" t="s">
        <v>7676</v>
      </c>
      <c r="K541" s="486" t="s">
        <v>7749</v>
      </c>
    </row>
    <row r="542" spans="3:11" ht="33.75" customHeight="1" x14ac:dyDescent="0.25">
      <c r="C542" s="312" t="s">
        <v>7750</v>
      </c>
      <c r="D542" s="1" t="s">
        <v>7988</v>
      </c>
      <c r="E542" s="1" t="s">
        <v>7762</v>
      </c>
      <c r="F542" s="13" t="s">
        <v>8571</v>
      </c>
      <c r="G542" s="14">
        <v>349</v>
      </c>
      <c r="H542" s="14" t="s">
        <v>7679</v>
      </c>
      <c r="I542" s="1" t="s">
        <v>7751</v>
      </c>
      <c r="J542" s="1" t="s">
        <v>7676</v>
      </c>
      <c r="K542" s="486" t="s">
        <v>7749</v>
      </c>
    </row>
    <row r="543" spans="3:11" ht="33.75" customHeight="1" x14ac:dyDescent="0.25">
      <c r="C543" s="312" t="s">
        <v>7750</v>
      </c>
      <c r="D543" s="1" t="s">
        <v>7988</v>
      </c>
      <c r="E543" s="1" t="s">
        <v>7757</v>
      </c>
      <c r="F543" s="13" t="s">
        <v>8570</v>
      </c>
      <c r="G543" s="14">
        <v>319</v>
      </c>
      <c r="H543" s="14" t="s">
        <v>7679</v>
      </c>
      <c r="I543" s="1" t="s">
        <v>7751</v>
      </c>
      <c r="J543" s="1" t="s">
        <v>7676</v>
      </c>
      <c r="K543" s="486" t="s">
        <v>7749</v>
      </c>
    </row>
    <row r="544" spans="3:11" ht="33.75" customHeight="1" x14ac:dyDescent="0.25">
      <c r="C544" s="312" t="s">
        <v>7750</v>
      </c>
      <c r="D544" s="1" t="s">
        <v>7988</v>
      </c>
      <c r="E544" s="1" t="s">
        <v>7764</v>
      </c>
      <c r="F544" s="13" t="s">
        <v>1430</v>
      </c>
      <c r="G544" s="14">
        <v>316</v>
      </c>
      <c r="H544" s="14" t="s">
        <v>7679</v>
      </c>
      <c r="I544" s="1" t="s">
        <v>5505</v>
      </c>
      <c r="J544" s="1" t="s">
        <v>7676</v>
      </c>
      <c r="K544" s="486" t="s">
        <v>7749</v>
      </c>
    </row>
    <row r="545" spans="3:11" ht="33.75" customHeight="1" x14ac:dyDescent="0.25">
      <c r="C545" s="312" t="s">
        <v>7750</v>
      </c>
      <c r="D545" s="1" t="s">
        <v>7988</v>
      </c>
      <c r="E545" s="1" t="s">
        <v>7765</v>
      </c>
      <c r="F545" s="13" t="s">
        <v>276</v>
      </c>
      <c r="G545" s="14">
        <v>241</v>
      </c>
      <c r="H545" s="14" t="s">
        <v>7679</v>
      </c>
      <c r="I545" s="1" t="s">
        <v>5505</v>
      </c>
      <c r="J545" s="1" t="s">
        <v>7676</v>
      </c>
      <c r="K545" s="486" t="s">
        <v>7749</v>
      </c>
    </row>
    <row r="546" spans="3:11" ht="33.75" customHeight="1" x14ac:dyDescent="0.25">
      <c r="C546" s="312" t="s">
        <v>7750</v>
      </c>
      <c r="D546" s="1" t="s">
        <v>7988</v>
      </c>
      <c r="E546" s="1" t="s">
        <v>7759</v>
      </c>
      <c r="F546" s="13" t="s">
        <v>8143</v>
      </c>
      <c r="G546" s="1">
        <v>283</v>
      </c>
      <c r="H546" s="14" t="s">
        <v>7679</v>
      </c>
      <c r="I546" s="1" t="s">
        <v>7751</v>
      </c>
      <c r="J546" s="1" t="s">
        <v>7676</v>
      </c>
      <c r="K546" s="486" t="s">
        <v>7749</v>
      </c>
    </row>
    <row r="547" spans="3:11" ht="33.75" customHeight="1" x14ac:dyDescent="0.25">
      <c r="C547" s="312" t="s">
        <v>7750</v>
      </c>
      <c r="D547" s="1" t="s">
        <v>7988</v>
      </c>
      <c r="E547" s="1" t="s">
        <v>7763</v>
      </c>
      <c r="F547" s="13" t="s">
        <v>8329</v>
      </c>
      <c r="G547" s="14">
        <v>208</v>
      </c>
      <c r="H547" s="14" t="s">
        <v>7679</v>
      </c>
      <c r="I547" s="1" t="s">
        <v>7751</v>
      </c>
      <c r="J547" s="1" t="s">
        <v>7676</v>
      </c>
      <c r="K547" s="486" t="s">
        <v>7749</v>
      </c>
    </row>
    <row r="548" spans="3:11" ht="31.5" customHeight="1" x14ac:dyDescent="0.25">
      <c r="C548" s="312" t="s">
        <v>7750</v>
      </c>
      <c r="D548" s="1" t="s">
        <v>7988</v>
      </c>
      <c r="E548" s="1" t="s">
        <v>7768</v>
      </c>
      <c r="F548" s="13" t="s">
        <v>807</v>
      </c>
      <c r="G548" s="14">
        <v>148</v>
      </c>
      <c r="H548" s="14" t="s">
        <v>7679</v>
      </c>
      <c r="I548" s="1" t="s">
        <v>5505</v>
      </c>
      <c r="J548" s="1" t="s">
        <v>7676</v>
      </c>
      <c r="K548" s="486" t="s">
        <v>7749</v>
      </c>
    </row>
    <row r="549" spans="3:11" ht="20.25" customHeight="1" x14ac:dyDescent="0.25">
      <c r="C549" s="312" t="s">
        <v>7750</v>
      </c>
      <c r="D549" s="1" t="s">
        <v>7988</v>
      </c>
      <c r="E549" s="1" t="s">
        <v>7758</v>
      </c>
      <c r="F549" s="13" t="s">
        <v>8572</v>
      </c>
      <c r="G549" s="14">
        <v>110</v>
      </c>
      <c r="H549" s="14" t="s">
        <v>7679</v>
      </c>
      <c r="I549" s="1" t="s">
        <v>7751</v>
      </c>
      <c r="J549" s="1" t="s">
        <v>7676</v>
      </c>
      <c r="K549" s="486" t="s">
        <v>7749</v>
      </c>
    </row>
    <row r="550" spans="3:11" ht="21" customHeight="1" x14ac:dyDescent="0.25">
      <c r="C550" s="312" t="s">
        <v>7750</v>
      </c>
      <c r="D550" s="1" t="s">
        <v>7988</v>
      </c>
      <c r="E550" s="1" t="s">
        <v>7760</v>
      </c>
      <c r="F550" s="13" t="s">
        <v>538</v>
      </c>
      <c r="G550" s="14">
        <v>902</v>
      </c>
      <c r="H550" s="14" t="s">
        <v>7679</v>
      </c>
      <c r="I550" s="1" t="s">
        <v>7751</v>
      </c>
      <c r="J550" s="1" t="s">
        <v>7676</v>
      </c>
      <c r="K550" s="486" t="s">
        <v>7749</v>
      </c>
    </row>
    <row r="551" spans="3:11" ht="31.5" customHeight="1" thickBot="1" x14ac:dyDescent="0.3">
      <c r="C551" s="312" t="s">
        <v>7750</v>
      </c>
      <c r="D551" s="1" t="s">
        <v>7988</v>
      </c>
      <c r="E551" s="1" t="s">
        <v>7761</v>
      </c>
      <c r="F551" s="13" t="s">
        <v>8573</v>
      </c>
      <c r="G551" s="14">
        <v>933</v>
      </c>
      <c r="H551" s="14" t="s">
        <v>7679</v>
      </c>
      <c r="I551" s="1" t="s">
        <v>7751</v>
      </c>
      <c r="J551" s="1" t="s">
        <v>7676</v>
      </c>
      <c r="K551" s="486" t="s">
        <v>7749</v>
      </c>
    </row>
    <row r="552" spans="3:11" ht="33.75" customHeight="1" x14ac:dyDescent="0.25">
      <c r="C552" s="315" t="s">
        <v>7750</v>
      </c>
      <c r="D552" s="576" t="s">
        <v>7825</v>
      </c>
      <c r="E552" s="552">
        <f>COUNTA(E538:E551)</f>
        <v>14</v>
      </c>
      <c r="F552" s="316" t="s">
        <v>7826</v>
      </c>
      <c r="G552" s="553">
        <f>SUM(G538:G551)</f>
        <v>5788</v>
      </c>
      <c r="H552" s="320"/>
      <c r="I552" s="321"/>
      <c r="J552" s="321"/>
      <c r="K552" s="490"/>
    </row>
    <row r="553" spans="3:11" ht="33.75" customHeight="1" x14ac:dyDescent="0.25">
      <c r="D553" s="1"/>
      <c r="E553" s="1"/>
      <c r="F553" s="13"/>
      <c r="G553" s="14"/>
      <c r="H553" s="14"/>
      <c r="I553" s="1"/>
      <c r="J553" s="1"/>
      <c r="K553" s="1"/>
    </row>
    <row r="554" spans="3:11" ht="33.75" customHeight="1" x14ac:dyDescent="0.25">
      <c r="C554" s="235" t="s">
        <v>8</v>
      </c>
      <c r="D554" s="235" t="s">
        <v>7</v>
      </c>
      <c r="E554" s="235" t="s">
        <v>6</v>
      </c>
      <c r="F554" s="235" t="s">
        <v>5</v>
      </c>
      <c r="G554" s="237" t="s">
        <v>4</v>
      </c>
      <c r="H554" s="237" t="s">
        <v>3</v>
      </c>
      <c r="I554" s="235" t="s">
        <v>2</v>
      </c>
      <c r="J554" s="235" t="s">
        <v>1</v>
      </c>
      <c r="K554" s="235" t="s">
        <v>0</v>
      </c>
    </row>
    <row r="555" spans="3:11" ht="31.5" customHeight="1" x14ac:dyDescent="0.25">
      <c r="C555" s="577" t="s">
        <v>7772</v>
      </c>
      <c r="D555" s="578" t="s">
        <v>7988</v>
      </c>
      <c r="E555" s="578" t="s">
        <v>7789</v>
      </c>
      <c r="F555" s="578" t="s">
        <v>7790</v>
      </c>
      <c r="G555" s="578">
        <v>607</v>
      </c>
      <c r="H555" s="578" t="s">
        <v>3064</v>
      </c>
      <c r="I555" s="579" t="s">
        <v>7778</v>
      </c>
      <c r="J555" s="578" t="s">
        <v>7676</v>
      </c>
      <c r="K555" s="580" t="s">
        <v>7776</v>
      </c>
    </row>
    <row r="556" spans="3:11" ht="20.25" customHeight="1" x14ac:dyDescent="0.25">
      <c r="C556" s="312" t="s">
        <v>7772</v>
      </c>
      <c r="D556" s="1" t="s">
        <v>7988</v>
      </c>
      <c r="E556" s="1" t="s">
        <v>7784</v>
      </c>
      <c r="F556" s="13" t="s">
        <v>8574</v>
      </c>
      <c r="G556" s="14">
        <v>739</v>
      </c>
      <c r="H556" s="14" t="s">
        <v>3064</v>
      </c>
      <c r="I556" s="1" t="s">
        <v>7755</v>
      </c>
      <c r="J556" s="1" t="s">
        <v>7676</v>
      </c>
      <c r="K556" s="486" t="s">
        <v>7776</v>
      </c>
    </row>
    <row r="557" spans="3:11" ht="21" customHeight="1" x14ac:dyDescent="0.25">
      <c r="C557" s="312" t="s">
        <v>7772</v>
      </c>
      <c r="D557" s="1" t="s">
        <v>7988</v>
      </c>
      <c r="E557" s="1" t="s">
        <v>7785</v>
      </c>
      <c r="F557" s="13" t="s">
        <v>8575</v>
      </c>
      <c r="G557" s="14">
        <v>683</v>
      </c>
      <c r="H557" s="14" t="s">
        <v>3064</v>
      </c>
      <c r="I557" s="1" t="s">
        <v>7755</v>
      </c>
      <c r="J557" s="1" t="s">
        <v>7676</v>
      </c>
      <c r="K557" s="486" t="s">
        <v>7776</v>
      </c>
    </row>
    <row r="558" spans="3:11" ht="59.25" customHeight="1" x14ac:dyDescent="0.25">
      <c r="C558" s="312" t="s">
        <v>7772</v>
      </c>
      <c r="D558" s="1" t="s">
        <v>7988</v>
      </c>
      <c r="E558" s="1" t="s">
        <v>7786</v>
      </c>
      <c r="F558" s="13" t="s">
        <v>8576</v>
      </c>
      <c r="G558" s="1">
        <v>622</v>
      </c>
      <c r="H558" s="14" t="s">
        <v>3064</v>
      </c>
      <c r="I558" s="1" t="s">
        <v>7755</v>
      </c>
      <c r="J558" s="1" t="s">
        <v>7676</v>
      </c>
      <c r="K558" s="486" t="s">
        <v>7776</v>
      </c>
    </row>
    <row r="559" spans="3:11" ht="59.25" customHeight="1" x14ac:dyDescent="0.25">
      <c r="C559" s="312" t="s">
        <v>7772</v>
      </c>
      <c r="D559" s="1" t="s">
        <v>7988</v>
      </c>
      <c r="E559" s="1" t="s">
        <v>7792</v>
      </c>
      <c r="F559" s="13" t="s">
        <v>7793</v>
      </c>
      <c r="G559" s="14">
        <v>474</v>
      </c>
      <c r="H559" s="14" t="s">
        <v>3064</v>
      </c>
      <c r="I559" s="1" t="s">
        <v>7777</v>
      </c>
      <c r="J559" s="1" t="s">
        <v>7676</v>
      </c>
      <c r="K559" s="486" t="s">
        <v>7776</v>
      </c>
    </row>
    <row r="560" spans="3:11" ht="33.75" customHeight="1" x14ac:dyDescent="0.25">
      <c r="C560" s="312" t="s">
        <v>7772</v>
      </c>
      <c r="D560" s="1" t="s">
        <v>7988</v>
      </c>
      <c r="E560" s="1" t="s">
        <v>7794</v>
      </c>
      <c r="F560" s="13" t="s">
        <v>8577</v>
      </c>
      <c r="G560" s="1">
        <v>422</v>
      </c>
      <c r="H560" s="14" t="s">
        <v>3064</v>
      </c>
      <c r="I560" s="1" t="s">
        <v>7773</v>
      </c>
      <c r="J560" s="1" t="s">
        <v>7676</v>
      </c>
      <c r="K560" s="486" t="s">
        <v>7776</v>
      </c>
    </row>
    <row r="561" spans="3:11" ht="33.75" customHeight="1" x14ac:dyDescent="0.25">
      <c r="C561" s="312" t="s">
        <v>7772</v>
      </c>
      <c r="D561" s="1" t="s">
        <v>7988</v>
      </c>
      <c r="E561" s="1" t="s">
        <v>7787</v>
      </c>
      <c r="F561" s="13" t="s">
        <v>7788</v>
      </c>
      <c r="G561" s="14">
        <v>313</v>
      </c>
      <c r="H561" s="14" t="s">
        <v>3064</v>
      </c>
      <c r="I561" s="1" t="s">
        <v>7755</v>
      </c>
      <c r="J561" s="1" t="s">
        <v>7676</v>
      </c>
      <c r="K561" s="486" t="s">
        <v>7776</v>
      </c>
    </row>
    <row r="562" spans="3:11" ht="33.75" customHeight="1" x14ac:dyDescent="0.25">
      <c r="C562" s="312" t="s">
        <v>7772</v>
      </c>
      <c r="D562" s="1" t="s">
        <v>7988</v>
      </c>
      <c r="E562" s="1" t="s">
        <v>7781</v>
      </c>
      <c r="F562" s="13" t="s">
        <v>7782</v>
      </c>
      <c r="G562" s="14">
        <v>232</v>
      </c>
      <c r="H562" s="14" t="s">
        <v>3064</v>
      </c>
      <c r="I562" s="1" t="s">
        <v>7755</v>
      </c>
      <c r="J562" s="1" t="s">
        <v>7676</v>
      </c>
      <c r="K562" s="486" t="s">
        <v>7776</v>
      </c>
    </row>
    <row r="563" spans="3:11" ht="33.75" customHeight="1" x14ac:dyDescent="0.25">
      <c r="C563" s="312" t="s">
        <v>7772</v>
      </c>
      <c r="D563" s="1" t="s">
        <v>7988</v>
      </c>
      <c r="E563" s="535" t="s">
        <v>7774</v>
      </c>
      <c r="F563" s="13" t="s">
        <v>8578</v>
      </c>
      <c r="G563" s="14">
        <v>220</v>
      </c>
      <c r="H563" s="14" t="s">
        <v>3064</v>
      </c>
      <c r="I563" s="1" t="s">
        <v>7773</v>
      </c>
      <c r="J563" s="22" t="s">
        <v>7676</v>
      </c>
      <c r="K563" s="581" t="s">
        <v>7749</v>
      </c>
    </row>
    <row r="564" spans="3:11" ht="33.75" customHeight="1" x14ac:dyDescent="0.25">
      <c r="C564" s="312" t="s">
        <v>7772</v>
      </c>
      <c r="D564" s="1" t="s">
        <v>7988</v>
      </c>
      <c r="E564" s="535" t="s">
        <v>7771</v>
      </c>
      <c r="F564" s="13" t="s">
        <v>89</v>
      </c>
      <c r="G564" s="14">
        <v>157</v>
      </c>
      <c r="H564" s="14" t="s">
        <v>3064</v>
      </c>
      <c r="I564" s="1" t="s">
        <v>7773</v>
      </c>
      <c r="J564" s="22" t="s">
        <v>7676</v>
      </c>
      <c r="K564" s="581" t="s">
        <v>7749</v>
      </c>
    </row>
    <row r="565" spans="3:11" ht="33.75" customHeight="1" x14ac:dyDescent="0.25">
      <c r="C565" s="312" t="s">
        <v>7772</v>
      </c>
      <c r="D565" s="1" t="s">
        <v>7988</v>
      </c>
      <c r="E565" s="1" t="s">
        <v>7791</v>
      </c>
      <c r="F565" s="13" t="s">
        <v>8579</v>
      </c>
      <c r="G565" s="14">
        <v>752</v>
      </c>
      <c r="H565" s="14" t="s">
        <v>3064</v>
      </c>
      <c r="I565" s="1" t="s">
        <v>7777</v>
      </c>
      <c r="J565" s="1" t="s">
        <v>7676</v>
      </c>
      <c r="K565" s="486" t="s">
        <v>7776</v>
      </c>
    </row>
    <row r="566" spans="3:11" ht="33.75" customHeight="1" x14ac:dyDescent="0.25">
      <c r="C566" s="312" t="s">
        <v>7772</v>
      </c>
      <c r="D566" s="1" t="s">
        <v>7988</v>
      </c>
      <c r="E566" s="1" t="s">
        <v>7783</v>
      </c>
      <c r="F566" s="13" t="s">
        <v>8580</v>
      </c>
      <c r="G566" s="14">
        <v>773</v>
      </c>
      <c r="H566" s="14" t="s">
        <v>3064</v>
      </c>
      <c r="I566" s="1" t="s">
        <v>7755</v>
      </c>
      <c r="J566" s="1" t="s">
        <v>7676</v>
      </c>
      <c r="K566" s="486" t="s">
        <v>7776</v>
      </c>
    </row>
    <row r="567" spans="3:11" ht="33.75" customHeight="1" thickBot="1" x14ac:dyDescent="0.3">
      <c r="C567" s="312" t="s">
        <v>7772</v>
      </c>
      <c r="D567" s="1" t="s">
        <v>7988</v>
      </c>
      <c r="E567" s="1" t="s">
        <v>7795</v>
      </c>
      <c r="F567" s="13" t="s">
        <v>7796</v>
      </c>
      <c r="G567" s="14">
        <v>547</v>
      </c>
      <c r="H567" s="14" t="s">
        <v>3064</v>
      </c>
      <c r="I567" s="1" t="s">
        <v>7773</v>
      </c>
      <c r="J567" s="1" t="s">
        <v>7676</v>
      </c>
      <c r="K567" s="486" t="s">
        <v>7776</v>
      </c>
    </row>
    <row r="568" spans="3:11" ht="33.75" customHeight="1" x14ac:dyDescent="0.25">
      <c r="C568" s="338" t="s">
        <v>7772</v>
      </c>
      <c r="D568" s="551" t="s">
        <v>7825</v>
      </c>
      <c r="E568" s="552">
        <f>COUNTA(E555:E567)</f>
        <v>13</v>
      </c>
      <c r="F568" s="339" t="s">
        <v>7826</v>
      </c>
      <c r="G568" s="553">
        <f>SUM(G555:G567)</f>
        <v>6541</v>
      </c>
      <c r="H568" s="320"/>
      <c r="I568" s="321"/>
      <c r="J568" s="321"/>
      <c r="K568" s="490"/>
    </row>
    <row r="569" spans="3:11" ht="33.75" customHeight="1" x14ac:dyDescent="0.25">
      <c r="D569" s="1"/>
      <c r="E569" s="1"/>
      <c r="F569" s="13"/>
      <c r="G569" s="14"/>
      <c r="H569" s="14"/>
      <c r="I569" s="1"/>
      <c r="J569" s="1"/>
      <c r="K569" s="1"/>
    </row>
    <row r="570" spans="3:11" ht="33.75" customHeight="1" x14ac:dyDescent="0.25">
      <c r="C570" s="235" t="s">
        <v>8</v>
      </c>
      <c r="D570" s="235" t="s">
        <v>7</v>
      </c>
      <c r="E570" s="235" t="s">
        <v>6</v>
      </c>
      <c r="F570" s="235" t="s">
        <v>5</v>
      </c>
      <c r="G570" s="237" t="s">
        <v>4</v>
      </c>
      <c r="H570" s="237" t="s">
        <v>3</v>
      </c>
      <c r="I570" s="235" t="s">
        <v>2</v>
      </c>
      <c r="J570" s="235" t="s">
        <v>1</v>
      </c>
      <c r="K570" s="235" t="s">
        <v>0</v>
      </c>
    </row>
    <row r="571" spans="3:11" ht="33.75" customHeight="1" x14ac:dyDescent="0.25">
      <c r="C571" s="561" t="s">
        <v>7803</v>
      </c>
      <c r="D571" s="483" t="s">
        <v>7988</v>
      </c>
      <c r="E571" s="483" t="s">
        <v>7802</v>
      </c>
      <c r="F571" s="491" t="s">
        <v>8581</v>
      </c>
      <c r="G571" s="549">
        <v>736</v>
      </c>
      <c r="H571" s="549" t="s">
        <v>3064</v>
      </c>
      <c r="I571" s="483" t="s">
        <v>7801</v>
      </c>
      <c r="J571" s="483" t="s">
        <v>7676</v>
      </c>
      <c r="K571" s="485" t="s">
        <v>7798</v>
      </c>
    </row>
    <row r="572" spans="3:11" ht="33.75" customHeight="1" x14ac:dyDescent="0.25">
      <c r="C572" s="337" t="s">
        <v>7803</v>
      </c>
      <c r="D572" s="1" t="s">
        <v>7988</v>
      </c>
      <c r="E572" s="1" t="s">
        <v>7804</v>
      </c>
      <c r="F572" s="13" t="s">
        <v>8582</v>
      </c>
      <c r="G572" s="14">
        <v>349</v>
      </c>
      <c r="H572" s="14" t="s">
        <v>3064</v>
      </c>
      <c r="I572" s="1" t="s">
        <v>7801</v>
      </c>
      <c r="J572" s="1" t="s">
        <v>7676</v>
      </c>
      <c r="K572" s="486" t="s">
        <v>7798</v>
      </c>
    </row>
    <row r="573" spans="3:11" ht="33.75" customHeight="1" x14ac:dyDescent="0.25">
      <c r="C573" s="337" t="s">
        <v>7803</v>
      </c>
      <c r="D573" s="1" t="s">
        <v>7988</v>
      </c>
      <c r="E573" s="1" t="s">
        <v>7806</v>
      </c>
      <c r="F573" s="13" t="s">
        <v>8583</v>
      </c>
      <c r="G573" s="14">
        <v>229</v>
      </c>
      <c r="H573" s="14" t="s">
        <v>3064</v>
      </c>
      <c r="I573" s="1" t="s">
        <v>7801</v>
      </c>
      <c r="J573" s="1" t="s">
        <v>7676</v>
      </c>
      <c r="K573" s="486" t="s">
        <v>7798</v>
      </c>
    </row>
    <row r="574" spans="3:11" ht="33.75" customHeight="1" thickBot="1" x14ac:dyDescent="0.3">
      <c r="C574" s="337" t="s">
        <v>7803</v>
      </c>
      <c r="D574" s="1" t="s">
        <v>7988</v>
      </c>
      <c r="E574" s="1" t="s">
        <v>7805</v>
      </c>
      <c r="F574" s="13" t="s">
        <v>8584</v>
      </c>
      <c r="G574" s="14">
        <v>160</v>
      </c>
      <c r="H574" s="14" t="s">
        <v>3064</v>
      </c>
      <c r="I574" s="1" t="s">
        <v>7801</v>
      </c>
      <c r="J574" s="1" t="s">
        <v>7676</v>
      </c>
      <c r="K574" s="486" t="s">
        <v>7798</v>
      </c>
    </row>
    <row r="575" spans="3:11" ht="33.75" customHeight="1" x14ac:dyDescent="0.25">
      <c r="C575" s="338" t="s">
        <v>7803</v>
      </c>
      <c r="D575" s="551" t="s">
        <v>7825</v>
      </c>
      <c r="E575" s="552">
        <f>COUNTA(E571:E574)</f>
        <v>4</v>
      </c>
      <c r="F575" s="339" t="s">
        <v>7826</v>
      </c>
      <c r="G575" s="553">
        <f>SUM(G571:G574)</f>
        <v>1474</v>
      </c>
      <c r="H575" s="320"/>
      <c r="I575" s="321"/>
      <c r="J575" s="321"/>
      <c r="K575" s="490"/>
    </row>
    <row r="576" spans="3:11" ht="33.75" customHeight="1" x14ac:dyDescent="0.25">
      <c r="D576" s="1"/>
      <c r="G576" s="1"/>
      <c r="H576" s="13"/>
      <c r="I576" s="14"/>
      <c r="J576" s="14"/>
      <c r="K576" s="1"/>
    </row>
    <row r="577" spans="1:19" ht="33.75" customHeight="1" x14ac:dyDescent="0.25">
      <c r="C577" s="49"/>
      <c r="D577" s="12"/>
      <c r="E577" s="12"/>
      <c r="F577" s="150"/>
      <c r="G577" s="541"/>
      <c r="H577" s="542"/>
      <c r="I577" s="150"/>
      <c r="J577" s="534"/>
      <c r="K577" s="534"/>
    </row>
    <row r="578" spans="1:19" ht="33.75" customHeight="1" x14ac:dyDescent="0.25">
      <c r="C578" s="725" t="s">
        <v>7962</v>
      </c>
      <c r="D578" s="725"/>
      <c r="E578" s="725"/>
      <c r="F578" s="725"/>
      <c r="G578" s="725"/>
      <c r="H578" s="725"/>
      <c r="I578" s="725"/>
      <c r="J578" s="725"/>
      <c r="K578" s="725"/>
    </row>
    <row r="579" spans="1:19" ht="33.75" customHeight="1" x14ac:dyDescent="0.25"/>
    <row r="580" spans="1:19" ht="25.5" customHeight="1" x14ac:dyDescent="0.25">
      <c r="A580" s="543"/>
      <c r="B580" s="543"/>
      <c r="C580" s="254" t="s">
        <v>8</v>
      </c>
      <c r="D580" s="254" t="s">
        <v>7</v>
      </c>
      <c r="E580" s="254" t="s">
        <v>6</v>
      </c>
      <c r="F580" s="254" t="s">
        <v>5</v>
      </c>
      <c r="G580" s="255" t="s">
        <v>4</v>
      </c>
      <c r="H580" s="255" t="s">
        <v>3</v>
      </c>
      <c r="I580" s="254" t="s">
        <v>2</v>
      </c>
      <c r="J580" s="254" t="s">
        <v>1</v>
      </c>
      <c r="K580" s="254" t="s">
        <v>0</v>
      </c>
      <c r="L580" s="543"/>
      <c r="M580" s="543"/>
      <c r="N580" s="543"/>
      <c r="O580" s="543"/>
      <c r="P580" s="543"/>
      <c r="Q580" s="543"/>
      <c r="R580" s="543"/>
      <c r="S580" s="543"/>
    </row>
    <row r="581" spans="1:19" ht="25.5" customHeight="1" x14ac:dyDescent="0.25">
      <c r="A581" s="543"/>
      <c r="B581" s="543"/>
      <c r="C581" s="380" t="s">
        <v>100</v>
      </c>
      <c r="D581" s="582" t="s">
        <v>7989</v>
      </c>
      <c r="E581" s="582" t="s">
        <v>104</v>
      </c>
      <c r="F581" s="583" t="s">
        <v>105</v>
      </c>
      <c r="G581" s="584">
        <v>613</v>
      </c>
      <c r="H581" s="584" t="s">
        <v>84</v>
      </c>
      <c r="I581" s="582" t="s">
        <v>85</v>
      </c>
      <c r="J581" s="582" t="s">
        <v>53</v>
      </c>
      <c r="K581" s="585" t="s">
        <v>82</v>
      </c>
      <c r="L581" s="543"/>
      <c r="M581" s="543"/>
      <c r="N581" s="543"/>
      <c r="O581" s="543"/>
      <c r="P581" s="543"/>
      <c r="Q581" s="543"/>
      <c r="R581" s="543"/>
      <c r="S581" s="543"/>
    </row>
    <row r="582" spans="1:19" ht="25.5" customHeight="1" x14ac:dyDescent="0.25">
      <c r="A582" s="543"/>
      <c r="B582" s="543"/>
      <c r="C582" s="383" t="s">
        <v>100</v>
      </c>
      <c r="D582" s="118" t="s">
        <v>7989</v>
      </c>
      <c r="E582" s="118" t="s">
        <v>98</v>
      </c>
      <c r="F582" s="544" t="s">
        <v>99</v>
      </c>
      <c r="G582" s="143">
        <v>658</v>
      </c>
      <c r="H582" s="143" t="s">
        <v>84</v>
      </c>
      <c r="I582" s="118" t="s">
        <v>85</v>
      </c>
      <c r="J582" s="118" t="s">
        <v>53</v>
      </c>
      <c r="K582" s="586" t="s">
        <v>82</v>
      </c>
      <c r="L582" s="543"/>
      <c r="M582" s="543"/>
      <c r="N582" s="543"/>
      <c r="O582" s="543"/>
      <c r="P582" s="543"/>
      <c r="Q582" s="543"/>
      <c r="R582" s="543"/>
      <c r="S582" s="543"/>
    </row>
    <row r="583" spans="1:19" ht="25.5" customHeight="1" x14ac:dyDescent="0.25">
      <c r="A583" s="543"/>
      <c r="B583" s="543"/>
      <c r="C583" s="383" t="s">
        <v>100</v>
      </c>
      <c r="D583" s="118" t="s">
        <v>7989</v>
      </c>
      <c r="E583" s="118" t="s">
        <v>111</v>
      </c>
      <c r="F583" s="544" t="s">
        <v>8585</v>
      </c>
      <c r="G583" s="143">
        <v>310</v>
      </c>
      <c r="H583" s="143" t="s">
        <v>84</v>
      </c>
      <c r="I583" s="118" t="s">
        <v>94</v>
      </c>
      <c r="J583" s="118" t="s">
        <v>53</v>
      </c>
      <c r="K583" s="586" t="s">
        <v>82</v>
      </c>
      <c r="L583" s="543"/>
      <c r="M583" s="543"/>
      <c r="N583" s="543"/>
      <c r="O583" s="543"/>
      <c r="P583" s="543"/>
      <c r="Q583" s="543"/>
      <c r="R583" s="543"/>
      <c r="S583" s="543"/>
    </row>
    <row r="584" spans="1:19" ht="25.5" customHeight="1" x14ac:dyDescent="0.25">
      <c r="A584" s="543"/>
      <c r="B584" s="543"/>
      <c r="C584" s="383" t="s">
        <v>100</v>
      </c>
      <c r="D584" s="118" t="s">
        <v>7989</v>
      </c>
      <c r="E584" s="118" t="s">
        <v>109</v>
      </c>
      <c r="F584" s="544" t="s">
        <v>8586</v>
      </c>
      <c r="G584" s="143">
        <v>411</v>
      </c>
      <c r="H584" s="143" t="s">
        <v>84</v>
      </c>
      <c r="I584" s="118" t="s">
        <v>85</v>
      </c>
      <c r="J584" s="118" t="s">
        <v>53</v>
      </c>
      <c r="K584" s="586" t="s">
        <v>82</v>
      </c>
      <c r="L584" s="543"/>
      <c r="M584" s="543"/>
      <c r="N584" s="543"/>
      <c r="O584" s="543"/>
      <c r="P584" s="543"/>
      <c r="Q584" s="543"/>
      <c r="R584" s="543"/>
      <c r="S584" s="543"/>
    </row>
    <row r="585" spans="1:19" ht="25.5" customHeight="1" x14ac:dyDescent="0.25">
      <c r="A585" s="543"/>
      <c r="B585" s="543"/>
      <c r="C585" s="383" t="s">
        <v>100</v>
      </c>
      <c r="D585" s="118" t="s">
        <v>7989</v>
      </c>
      <c r="E585" s="118" t="s">
        <v>106</v>
      </c>
      <c r="F585" s="544" t="s">
        <v>107</v>
      </c>
      <c r="G585" s="143">
        <v>390</v>
      </c>
      <c r="H585" s="143" t="s">
        <v>84</v>
      </c>
      <c r="I585" s="118" t="s">
        <v>85</v>
      </c>
      <c r="J585" s="118" t="s">
        <v>53</v>
      </c>
      <c r="K585" s="586" t="s">
        <v>82</v>
      </c>
      <c r="L585" s="543"/>
      <c r="M585" s="543"/>
      <c r="N585" s="543"/>
      <c r="O585" s="543"/>
      <c r="P585" s="543"/>
      <c r="Q585" s="543"/>
      <c r="R585" s="543"/>
      <c r="S585" s="543"/>
    </row>
    <row r="586" spans="1:19" ht="25.5" customHeight="1" x14ac:dyDescent="0.25">
      <c r="A586" s="543"/>
      <c r="B586" s="543"/>
      <c r="C586" s="383" t="s">
        <v>100</v>
      </c>
      <c r="D586" s="118" t="s">
        <v>7989</v>
      </c>
      <c r="E586" s="118" t="s">
        <v>102</v>
      </c>
      <c r="F586" s="544" t="s">
        <v>103</v>
      </c>
      <c r="G586" s="143">
        <v>165</v>
      </c>
      <c r="H586" s="143" t="s">
        <v>84</v>
      </c>
      <c r="I586" s="118" t="s">
        <v>85</v>
      </c>
      <c r="J586" s="118" t="s">
        <v>53</v>
      </c>
      <c r="K586" s="586" t="s">
        <v>82</v>
      </c>
      <c r="L586" s="543"/>
      <c r="M586" s="543"/>
      <c r="N586" s="543"/>
      <c r="O586" s="543"/>
      <c r="P586" s="543"/>
      <c r="Q586" s="543"/>
      <c r="R586" s="543"/>
      <c r="S586" s="543"/>
    </row>
    <row r="587" spans="1:19" ht="25.5" customHeight="1" x14ac:dyDescent="0.25">
      <c r="A587" s="543"/>
      <c r="B587" s="543"/>
      <c r="C587" s="383" t="s">
        <v>100</v>
      </c>
      <c r="D587" s="118" t="s">
        <v>7989</v>
      </c>
      <c r="E587" s="118" t="s">
        <v>108</v>
      </c>
      <c r="F587" s="544" t="s">
        <v>90</v>
      </c>
      <c r="G587" s="143">
        <v>296</v>
      </c>
      <c r="H587" s="143" t="s">
        <v>84</v>
      </c>
      <c r="I587" s="118" t="s">
        <v>85</v>
      </c>
      <c r="J587" s="118" t="s">
        <v>53</v>
      </c>
      <c r="K587" s="586" t="s">
        <v>82</v>
      </c>
      <c r="L587" s="543"/>
      <c r="M587" s="543"/>
      <c r="N587" s="543"/>
      <c r="O587" s="543"/>
      <c r="P587" s="543"/>
      <c r="Q587" s="543"/>
      <c r="R587" s="543"/>
      <c r="S587" s="543"/>
    </row>
    <row r="588" spans="1:19" ht="25.5" customHeight="1" x14ac:dyDescent="0.25">
      <c r="A588" s="543"/>
      <c r="B588" s="543"/>
      <c r="C588" s="383" t="s">
        <v>100</v>
      </c>
      <c r="D588" s="118" t="s">
        <v>7989</v>
      </c>
      <c r="E588" s="118" t="s">
        <v>110</v>
      </c>
      <c r="F588" s="544" t="s">
        <v>8587</v>
      </c>
      <c r="G588" s="143">
        <v>73</v>
      </c>
      <c r="H588" s="143" t="s">
        <v>84</v>
      </c>
      <c r="I588" s="118" t="s">
        <v>85</v>
      </c>
      <c r="J588" s="118" t="s">
        <v>53</v>
      </c>
      <c r="K588" s="586" t="s">
        <v>82</v>
      </c>
      <c r="L588" s="543"/>
      <c r="M588" s="543"/>
      <c r="N588" s="543"/>
      <c r="O588" s="543"/>
      <c r="P588" s="543"/>
      <c r="Q588" s="543"/>
      <c r="R588" s="543"/>
      <c r="S588" s="543"/>
    </row>
    <row r="589" spans="1:19" ht="25.5" customHeight="1" thickBot="1" x14ac:dyDescent="0.3">
      <c r="A589" s="543"/>
      <c r="B589" s="543"/>
      <c r="C589" s="383" t="s">
        <v>100</v>
      </c>
      <c r="D589" s="118" t="s">
        <v>7989</v>
      </c>
      <c r="E589" s="111" t="s">
        <v>112</v>
      </c>
      <c r="F589" s="158" t="s">
        <v>8588</v>
      </c>
      <c r="G589" s="111">
        <v>422</v>
      </c>
      <c r="H589" s="143" t="s">
        <v>84</v>
      </c>
      <c r="I589" s="131" t="s">
        <v>94</v>
      </c>
      <c r="J589" s="118" t="s">
        <v>53</v>
      </c>
      <c r="K589" s="586" t="s">
        <v>82</v>
      </c>
      <c r="L589" s="543"/>
      <c r="M589" s="543"/>
      <c r="N589" s="543"/>
      <c r="O589" s="543"/>
      <c r="P589" s="543"/>
      <c r="Q589" s="543"/>
      <c r="R589" s="543"/>
      <c r="S589" s="543"/>
    </row>
    <row r="590" spans="1:19" ht="25.5" customHeight="1" x14ac:dyDescent="0.25">
      <c r="A590" s="543"/>
      <c r="B590" s="543"/>
      <c r="C590" s="384" t="s">
        <v>100</v>
      </c>
      <c r="D590" s="400" t="s">
        <v>7825</v>
      </c>
      <c r="E590" s="587">
        <f>COUNTA(E581:E589)</f>
        <v>9</v>
      </c>
      <c r="F590" s="588" t="s">
        <v>7826</v>
      </c>
      <c r="G590" s="589">
        <f>SUM(G581:G589)</f>
        <v>3338</v>
      </c>
      <c r="H590" s="590"/>
      <c r="I590" s="591"/>
      <c r="J590" s="591"/>
      <c r="K590" s="592"/>
      <c r="L590" s="543"/>
      <c r="M590" s="543"/>
      <c r="N590" s="543"/>
      <c r="O590" s="543"/>
      <c r="P590" s="543"/>
      <c r="Q590" s="543"/>
      <c r="R590" s="543"/>
      <c r="S590" s="543"/>
    </row>
    <row r="591" spans="1:19" ht="39.75" customHeight="1" x14ac:dyDescent="0.25">
      <c r="C591" s="111"/>
      <c r="D591" s="110"/>
      <c r="E591" s="110"/>
      <c r="F591" s="112"/>
      <c r="G591" s="113"/>
      <c r="H591" s="113"/>
      <c r="I591" s="110"/>
      <c r="J591" s="110"/>
      <c r="K591" s="110"/>
    </row>
    <row r="592" spans="1:19" ht="41.25" customHeight="1" x14ac:dyDescent="0.25">
      <c r="C592" s="248" t="s">
        <v>8</v>
      </c>
      <c r="D592" s="248" t="s">
        <v>7</v>
      </c>
      <c r="E592" s="248" t="s">
        <v>6</v>
      </c>
      <c r="F592" s="248" t="s">
        <v>5</v>
      </c>
      <c r="G592" s="249" t="s">
        <v>4</v>
      </c>
      <c r="H592" s="249" t="s">
        <v>3</v>
      </c>
      <c r="I592" s="248" t="s">
        <v>2</v>
      </c>
      <c r="J592" s="248" t="s">
        <v>1</v>
      </c>
      <c r="K592" s="248" t="s">
        <v>0</v>
      </c>
    </row>
    <row r="593" spans="3:11" ht="39" customHeight="1" x14ac:dyDescent="0.25">
      <c r="C593" s="380" t="s">
        <v>192</v>
      </c>
      <c r="D593" s="381" t="s">
        <v>7989</v>
      </c>
      <c r="E593" s="381" t="s">
        <v>292</v>
      </c>
      <c r="F593" s="593" t="s">
        <v>293</v>
      </c>
      <c r="G593" s="594">
        <v>347</v>
      </c>
      <c r="H593" s="382" t="s">
        <v>84</v>
      </c>
      <c r="I593" s="594" t="s">
        <v>262</v>
      </c>
      <c r="J593" s="381" t="s">
        <v>53</v>
      </c>
      <c r="K593" s="500" t="s">
        <v>260</v>
      </c>
    </row>
    <row r="594" spans="3:11" ht="39" customHeight="1" x14ac:dyDescent="0.25">
      <c r="C594" s="383" t="s">
        <v>192</v>
      </c>
      <c r="D594" s="110" t="s">
        <v>7989</v>
      </c>
      <c r="E594" s="110" t="s">
        <v>294</v>
      </c>
      <c r="F594" s="120" t="s">
        <v>295</v>
      </c>
      <c r="G594" s="119">
        <v>207</v>
      </c>
      <c r="H594" s="113" t="s">
        <v>84</v>
      </c>
      <c r="I594" s="119" t="s">
        <v>262</v>
      </c>
      <c r="J594" s="110" t="s">
        <v>53</v>
      </c>
      <c r="K594" s="502" t="s">
        <v>260</v>
      </c>
    </row>
    <row r="595" spans="3:11" ht="39" customHeight="1" x14ac:dyDescent="0.25">
      <c r="C595" s="383" t="s">
        <v>192</v>
      </c>
      <c r="D595" s="110" t="s">
        <v>7989</v>
      </c>
      <c r="E595" s="110" t="s">
        <v>296</v>
      </c>
      <c r="F595" s="120" t="s">
        <v>3233</v>
      </c>
      <c r="G595" s="119">
        <v>377</v>
      </c>
      <c r="H595" s="113" t="s">
        <v>84</v>
      </c>
      <c r="I595" s="119" t="s">
        <v>262</v>
      </c>
      <c r="J595" s="110" t="s">
        <v>53</v>
      </c>
      <c r="K595" s="502" t="s">
        <v>260</v>
      </c>
    </row>
    <row r="596" spans="3:11" ht="39" customHeight="1" x14ac:dyDescent="0.25">
      <c r="C596" s="383" t="s">
        <v>192</v>
      </c>
      <c r="D596" s="110" t="s">
        <v>7989</v>
      </c>
      <c r="E596" s="119" t="s">
        <v>190</v>
      </c>
      <c r="F596" s="120" t="s">
        <v>191</v>
      </c>
      <c r="G596" s="119">
        <v>1695</v>
      </c>
      <c r="H596" s="113" t="s">
        <v>84</v>
      </c>
      <c r="I596" s="119" t="s">
        <v>84</v>
      </c>
      <c r="J596" s="110" t="s">
        <v>53</v>
      </c>
      <c r="K596" s="502" t="s">
        <v>120</v>
      </c>
    </row>
    <row r="597" spans="3:11" ht="39" customHeight="1" thickBot="1" x14ac:dyDescent="0.3">
      <c r="C597" s="383" t="s">
        <v>192</v>
      </c>
      <c r="D597" s="110" t="s">
        <v>7989</v>
      </c>
      <c r="E597" s="119" t="s">
        <v>8589</v>
      </c>
      <c r="F597" s="120" t="s">
        <v>297</v>
      </c>
      <c r="G597" s="119">
        <v>377</v>
      </c>
      <c r="H597" s="113" t="s">
        <v>84</v>
      </c>
      <c r="I597" s="119" t="s">
        <v>262</v>
      </c>
      <c r="J597" s="110" t="s">
        <v>53</v>
      </c>
      <c r="K597" s="502" t="s">
        <v>260</v>
      </c>
    </row>
    <row r="598" spans="3:11" ht="36.75" customHeight="1" x14ac:dyDescent="0.25">
      <c r="C598" s="384" t="s">
        <v>192</v>
      </c>
      <c r="D598" s="595" t="s">
        <v>7825</v>
      </c>
      <c r="E598" s="587">
        <f>COUNTA(E593:E597)</f>
        <v>5</v>
      </c>
      <c r="F598" s="596" t="s">
        <v>7826</v>
      </c>
      <c r="G598" s="597">
        <f>SUM(G593:G597)</f>
        <v>3003</v>
      </c>
      <c r="H598" s="598"/>
      <c r="I598" s="386"/>
      <c r="J598" s="386"/>
      <c r="K598" s="506"/>
    </row>
    <row r="599" spans="3:11" ht="37.5" customHeight="1" x14ac:dyDescent="0.25">
      <c r="C599" s="111"/>
      <c r="D599" s="110"/>
      <c r="E599" s="110"/>
      <c r="F599" s="112"/>
      <c r="G599" s="113"/>
      <c r="H599" s="113"/>
      <c r="I599" s="110"/>
      <c r="J599" s="110"/>
      <c r="K599" s="110"/>
    </row>
    <row r="600" spans="3:11" ht="59.25" customHeight="1" x14ac:dyDescent="0.25">
      <c r="C600" s="248" t="s">
        <v>8</v>
      </c>
      <c r="D600" s="248" t="s">
        <v>7</v>
      </c>
      <c r="E600" s="248" t="s">
        <v>6</v>
      </c>
      <c r="F600" s="248" t="s">
        <v>5</v>
      </c>
      <c r="G600" s="249" t="s">
        <v>4</v>
      </c>
      <c r="H600" s="249" t="s">
        <v>3</v>
      </c>
      <c r="I600" s="248" t="s">
        <v>2</v>
      </c>
      <c r="J600" s="248" t="s">
        <v>1</v>
      </c>
      <c r="K600" s="248" t="s">
        <v>0</v>
      </c>
    </row>
    <row r="601" spans="3:11" ht="31.5" customHeight="1" x14ac:dyDescent="0.25">
      <c r="C601" s="380" t="s">
        <v>395</v>
      </c>
      <c r="D601" s="381" t="s">
        <v>7989</v>
      </c>
      <c r="E601" s="381" t="s">
        <v>393</v>
      </c>
      <c r="F601" s="499" t="s">
        <v>394</v>
      </c>
      <c r="G601" s="382">
        <v>1333</v>
      </c>
      <c r="H601" s="382" t="s">
        <v>346</v>
      </c>
      <c r="I601" s="381" t="s">
        <v>352</v>
      </c>
      <c r="J601" s="381" t="s">
        <v>300</v>
      </c>
      <c r="K601" s="500" t="s">
        <v>348</v>
      </c>
    </row>
    <row r="602" spans="3:11" ht="31.5" customHeight="1" x14ac:dyDescent="0.25">
      <c r="C602" s="383" t="s">
        <v>395</v>
      </c>
      <c r="D602" s="110" t="s">
        <v>7989</v>
      </c>
      <c r="E602" s="110" t="s">
        <v>397</v>
      </c>
      <c r="F602" s="112" t="s">
        <v>398</v>
      </c>
      <c r="G602" s="113">
        <v>146</v>
      </c>
      <c r="H602" s="113" t="s">
        <v>346</v>
      </c>
      <c r="I602" s="110" t="s">
        <v>352</v>
      </c>
      <c r="J602" s="110" t="s">
        <v>300</v>
      </c>
      <c r="K602" s="502" t="s">
        <v>348</v>
      </c>
    </row>
    <row r="603" spans="3:11" ht="31.5" customHeight="1" x14ac:dyDescent="0.25">
      <c r="C603" s="383" t="s">
        <v>395</v>
      </c>
      <c r="D603" s="110" t="s">
        <v>7989</v>
      </c>
      <c r="E603" s="110" t="s">
        <v>406</v>
      </c>
      <c r="F603" s="112" t="s">
        <v>407</v>
      </c>
      <c r="G603" s="113">
        <v>97</v>
      </c>
      <c r="H603" s="113" t="s">
        <v>346</v>
      </c>
      <c r="I603" s="110" t="s">
        <v>352</v>
      </c>
      <c r="J603" s="110" t="s">
        <v>300</v>
      </c>
      <c r="K603" s="502" t="s">
        <v>348</v>
      </c>
    </row>
    <row r="604" spans="3:11" ht="31.5" customHeight="1" x14ac:dyDescent="0.25">
      <c r="C604" s="383" t="s">
        <v>395</v>
      </c>
      <c r="D604" s="110" t="s">
        <v>7989</v>
      </c>
      <c r="E604" s="110" t="s">
        <v>399</v>
      </c>
      <c r="F604" s="112" t="s">
        <v>8590</v>
      </c>
      <c r="G604" s="113">
        <v>134</v>
      </c>
      <c r="H604" s="113" t="s">
        <v>346</v>
      </c>
      <c r="I604" s="110" t="s">
        <v>352</v>
      </c>
      <c r="J604" s="110" t="s">
        <v>300</v>
      </c>
      <c r="K604" s="502" t="s">
        <v>348</v>
      </c>
    </row>
    <row r="605" spans="3:11" ht="31.5" customHeight="1" x14ac:dyDescent="0.25">
      <c r="C605" s="383" t="s">
        <v>395</v>
      </c>
      <c r="D605" s="110" t="s">
        <v>7989</v>
      </c>
      <c r="E605" s="110" t="s">
        <v>402</v>
      </c>
      <c r="F605" s="112" t="s">
        <v>403</v>
      </c>
      <c r="G605" s="113">
        <v>91</v>
      </c>
      <c r="H605" s="113" t="s">
        <v>346</v>
      </c>
      <c r="I605" s="110" t="s">
        <v>352</v>
      </c>
      <c r="J605" s="110" t="s">
        <v>300</v>
      </c>
      <c r="K605" s="502" t="s">
        <v>348</v>
      </c>
    </row>
    <row r="606" spans="3:11" ht="31.5" customHeight="1" x14ac:dyDescent="0.25">
      <c r="C606" s="383" t="s">
        <v>395</v>
      </c>
      <c r="D606" s="110" t="s">
        <v>7989</v>
      </c>
      <c r="E606" s="110" t="s">
        <v>400</v>
      </c>
      <c r="F606" s="112" t="s">
        <v>401</v>
      </c>
      <c r="G606" s="113">
        <v>139</v>
      </c>
      <c r="H606" s="113" t="s">
        <v>346</v>
      </c>
      <c r="I606" s="110" t="s">
        <v>352</v>
      </c>
      <c r="J606" s="110" t="s">
        <v>300</v>
      </c>
      <c r="K606" s="502" t="s">
        <v>348</v>
      </c>
    </row>
    <row r="607" spans="3:11" ht="31.5" customHeight="1" x14ac:dyDescent="0.25">
      <c r="C607" s="383" t="s">
        <v>395</v>
      </c>
      <c r="D607" s="110" t="s">
        <v>7989</v>
      </c>
      <c r="E607" s="110" t="s">
        <v>408</v>
      </c>
      <c r="F607" s="112" t="s">
        <v>409</v>
      </c>
      <c r="G607" s="113">
        <v>72</v>
      </c>
      <c r="H607" s="113" t="s">
        <v>346</v>
      </c>
      <c r="I607" s="110" t="s">
        <v>352</v>
      </c>
      <c r="J607" s="110" t="s">
        <v>300</v>
      </c>
      <c r="K607" s="502" t="s">
        <v>348</v>
      </c>
    </row>
    <row r="608" spans="3:11" ht="31.5" customHeight="1" x14ac:dyDescent="0.25">
      <c r="C608" s="383" t="s">
        <v>395</v>
      </c>
      <c r="D608" s="110" t="s">
        <v>7989</v>
      </c>
      <c r="E608" s="110" t="s">
        <v>404</v>
      </c>
      <c r="F608" s="112" t="s">
        <v>405</v>
      </c>
      <c r="G608" s="113">
        <v>57</v>
      </c>
      <c r="H608" s="113" t="s">
        <v>346</v>
      </c>
      <c r="I608" s="110" t="s">
        <v>352</v>
      </c>
      <c r="J608" s="110" t="s">
        <v>300</v>
      </c>
      <c r="K608" s="502" t="s">
        <v>348</v>
      </c>
    </row>
    <row r="609" spans="1:19" ht="31.5" customHeight="1" thickBot="1" x14ac:dyDescent="0.3">
      <c r="C609" s="383" t="s">
        <v>395</v>
      </c>
      <c r="D609" s="110" t="s">
        <v>7989</v>
      </c>
      <c r="E609" s="110" t="s">
        <v>396</v>
      </c>
      <c r="F609" s="112" t="s">
        <v>8591</v>
      </c>
      <c r="G609" s="113">
        <v>42</v>
      </c>
      <c r="H609" s="113" t="s">
        <v>346</v>
      </c>
      <c r="I609" s="110" t="s">
        <v>352</v>
      </c>
      <c r="J609" s="110" t="s">
        <v>300</v>
      </c>
      <c r="K609" s="502" t="s">
        <v>348</v>
      </c>
    </row>
    <row r="610" spans="1:19" ht="36" customHeight="1" x14ac:dyDescent="0.25">
      <c r="C610" s="384" t="s">
        <v>395</v>
      </c>
      <c r="D610" s="595" t="s">
        <v>7825</v>
      </c>
      <c r="E610" s="587">
        <f>COUNTA(E601:E609)</f>
        <v>9</v>
      </c>
      <c r="F610" s="596" t="s">
        <v>7826</v>
      </c>
      <c r="G610" s="597">
        <f>SUM(G601:G609)</f>
        <v>2111</v>
      </c>
      <c r="H610" s="598"/>
      <c r="I610" s="386"/>
      <c r="J610" s="386"/>
      <c r="K610" s="506"/>
    </row>
    <row r="611" spans="1:19" ht="36.75" customHeight="1" x14ac:dyDescent="0.25">
      <c r="C611" s="111"/>
      <c r="D611" s="110"/>
      <c r="E611" s="110"/>
      <c r="F611" s="112"/>
      <c r="G611" s="113"/>
      <c r="H611" s="113"/>
      <c r="I611" s="110"/>
      <c r="J611" s="110"/>
      <c r="K611" s="110"/>
    </row>
    <row r="612" spans="1:19" ht="49.5" customHeight="1" x14ac:dyDescent="0.25">
      <c r="C612" s="248" t="s">
        <v>8</v>
      </c>
      <c r="D612" s="248" t="s">
        <v>7</v>
      </c>
      <c r="E612" s="248" t="s">
        <v>6</v>
      </c>
      <c r="F612" s="248" t="s">
        <v>5</v>
      </c>
      <c r="G612" s="249" t="s">
        <v>4</v>
      </c>
      <c r="H612" s="249" t="s">
        <v>3</v>
      </c>
      <c r="I612" s="248" t="s">
        <v>2</v>
      </c>
      <c r="J612" s="248" t="s">
        <v>1</v>
      </c>
      <c r="K612" s="248" t="s">
        <v>0</v>
      </c>
    </row>
    <row r="613" spans="1:19" ht="31.5" customHeight="1" x14ac:dyDescent="0.25">
      <c r="C613" s="380" t="s">
        <v>442</v>
      </c>
      <c r="D613" s="381" t="s">
        <v>7989</v>
      </c>
      <c r="E613" s="381" t="s">
        <v>443</v>
      </c>
      <c r="F613" s="499" t="s">
        <v>549</v>
      </c>
      <c r="G613" s="382">
        <v>145</v>
      </c>
      <c r="H613" s="382" t="s">
        <v>346</v>
      </c>
      <c r="I613" s="381" t="s">
        <v>414</v>
      </c>
      <c r="J613" s="381" t="s">
        <v>300</v>
      </c>
      <c r="K613" s="500" t="s">
        <v>413</v>
      </c>
    </row>
    <row r="614" spans="1:19" ht="31.5" customHeight="1" x14ac:dyDescent="0.25">
      <c r="C614" s="383" t="s">
        <v>442</v>
      </c>
      <c r="D614" s="110" t="s">
        <v>7989</v>
      </c>
      <c r="E614" s="110" t="s">
        <v>445</v>
      </c>
      <c r="F614" s="112" t="s">
        <v>8592</v>
      </c>
      <c r="G614" s="113">
        <v>110</v>
      </c>
      <c r="H614" s="113" t="s">
        <v>346</v>
      </c>
      <c r="I614" s="110" t="s">
        <v>446</v>
      </c>
      <c r="J614" s="110" t="s">
        <v>300</v>
      </c>
      <c r="K614" s="502" t="s">
        <v>413</v>
      </c>
    </row>
    <row r="615" spans="1:19" ht="31.5" customHeight="1" x14ac:dyDescent="0.25">
      <c r="C615" s="383" t="s">
        <v>442</v>
      </c>
      <c r="D615" s="110" t="s">
        <v>7989</v>
      </c>
      <c r="E615" s="110" t="s">
        <v>444</v>
      </c>
      <c r="F615" s="112" t="s">
        <v>8593</v>
      </c>
      <c r="G615" s="113">
        <v>104</v>
      </c>
      <c r="H615" s="113" t="s">
        <v>346</v>
      </c>
      <c r="I615" s="110" t="s">
        <v>414</v>
      </c>
      <c r="J615" s="110" t="s">
        <v>300</v>
      </c>
      <c r="K615" s="502" t="s">
        <v>413</v>
      </c>
    </row>
    <row r="616" spans="1:19" s="21" customFormat="1" ht="31.5" customHeight="1" x14ac:dyDescent="0.25">
      <c r="A616" s="45"/>
      <c r="B616" s="45"/>
      <c r="C616" s="383" t="s">
        <v>442</v>
      </c>
      <c r="D616" s="110" t="s">
        <v>7989</v>
      </c>
      <c r="E616" s="110" t="s">
        <v>430</v>
      </c>
      <c r="F616" s="112" t="s">
        <v>431</v>
      </c>
      <c r="G616" s="113">
        <v>387</v>
      </c>
      <c r="H616" s="113" t="s">
        <v>346</v>
      </c>
      <c r="I616" s="110" t="s">
        <v>419</v>
      </c>
      <c r="J616" s="110" t="s">
        <v>300</v>
      </c>
      <c r="K616" s="502" t="s">
        <v>413</v>
      </c>
      <c r="L616" s="45"/>
      <c r="M616" s="45"/>
      <c r="N616" s="45"/>
      <c r="O616" s="45"/>
      <c r="P616" s="45"/>
      <c r="Q616" s="45"/>
      <c r="R616" s="45"/>
      <c r="S616" s="45"/>
    </row>
    <row r="617" spans="1:19" ht="31.5" customHeight="1" x14ac:dyDescent="0.25">
      <c r="C617" s="383" t="s">
        <v>442</v>
      </c>
      <c r="D617" s="110" t="s">
        <v>7989</v>
      </c>
      <c r="E617" s="110" t="s">
        <v>441</v>
      </c>
      <c r="F617" s="112" t="s">
        <v>8594</v>
      </c>
      <c r="G617" s="113">
        <v>85</v>
      </c>
      <c r="H617" s="113" t="s">
        <v>346</v>
      </c>
      <c r="I617" s="110" t="s">
        <v>414</v>
      </c>
      <c r="J617" s="110" t="s">
        <v>300</v>
      </c>
      <c r="K617" s="502" t="s">
        <v>413</v>
      </c>
    </row>
    <row r="618" spans="1:19" ht="31.5" customHeight="1" thickBot="1" x14ac:dyDescent="0.3">
      <c r="C618" s="383" t="s">
        <v>442</v>
      </c>
      <c r="D618" s="110" t="s">
        <v>7989</v>
      </c>
      <c r="E618" s="110" t="s">
        <v>8595</v>
      </c>
      <c r="F618" s="112" t="s">
        <v>8596</v>
      </c>
      <c r="G618" s="113">
        <v>143</v>
      </c>
      <c r="H618" s="113" t="s">
        <v>346</v>
      </c>
      <c r="I618" s="110" t="s">
        <v>414</v>
      </c>
      <c r="J618" s="110" t="s">
        <v>300</v>
      </c>
      <c r="K618" s="502" t="s">
        <v>413</v>
      </c>
    </row>
    <row r="619" spans="1:19" ht="41.25" customHeight="1" x14ac:dyDescent="0.25">
      <c r="C619" s="384" t="s">
        <v>442</v>
      </c>
      <c r="D619" s="595" t="s">
        <v>7825</v>
      </c>
      <c r="E619" s="587">
        <f>COUNTA(E613:E618)</f>
        <v>6</v>
      </c>
      <c r="F619" s="596" t="s">
        <v>7826</v>
      </c>
      <c r="G619" s="597">
        <f>SUM(G613:G618)</f>
        <v>974</v>
      </c>
      <c r="H619" s="598"/>
      <c r="I619" s="386"/>
      <c r="J619" s="386"/>
      <c r="K619" s="506"/>
    </row>
    <row r="620" spans="1:19" ht="59.25" customHeight="1" x14ac:dyDescent="0.25">
      <c r="C620" s="111"/>
      <c r="D620" s="110"/>
      <c r="E620" s="110"/>
      <c r="F620" s="112"/>
      <c r="G620" s="113"/>
      <c r="H620" s="113"/>
      <c r="I620" s="110"/>
      <c r="J620" s="110"/>
      <c r="K620" s="110"/>
    </row>
    <row r="621" spans="1:19" ht="51" customHeight="1" x14ac:dyDescent="0.25">
      <c r="C621" s="248" t="s">
        <v>8</v>
      </c>
      <c r="D621" s="248" t="s">
        <v>7</v>
      </c>
      <c r="E621" s="248" t="s">
        <v>6</v>
      </c>
      <c r="F621" s="248" t="s">
        <v>5</v>
      </c>
      <c r="G621" s="249" t="s">
        <v>4</v>
      </c>
      <c r="H621" s="249" t="s">
        <v>3</v>
      </c>
      <c r="I621" s="248" t="s">
        <v>2</v>
      </c>
      <c r="J621" s="248" t="s">
        <v>1</v>
      </c>
      <c r="K621" s="248" t="s">
        <v>0</v>
      </c>
    </row>
    <row r="622" spans="1:19" ht="38.25" customHeight="1" x14ac:dyDescent="0.25">
      <c r="C622" s="380" t="s">
        <v>450</v>
      </c>
      <c r="D622" s="381" t="s">
        <v>7989</v>
      </c>
      <c r="E622" s="381" t="s">
        <v>518</v>
      </c>
      <c r="F622" s="499" t="s">
        <v>519</v>
      </c>
      <c r="G622" s="382">
        <v>1555</v>
      </c>
      <c r="H622" s="382" t="s">
        <v>346</v>
      </c>
      <c r="I622" s="381" t="s">
        <v>471</v>
      </c>
      <c r="J622" s="381" t="s">
        <v>300</v>
      </c>
      <c r="K622" s="500" t="s">
        <v>449</v>
      </c>
    </row>
    <row r="623" spans="1:19" ht="38.25" customHeight="1" x14ac:dyDescent="0.25">
      <c r="C623" s="383" t="s">
        <v>450</v>
      </c>
      <c r="D623" s="110" t="s">
        <v>7989</v>
      </c>
      <c r="E623" s="110" t="s">
        <v>520</v>
      </c>
      <c r="F623" s="112" t="s">
        <v>521</v>
      </c>
      <c r="G623" s="113">
        <v>1278</v>
      </c>
      <c r="H623" s="113" t="s">
        <v>346</v>
      </c>
      <c r="I623" s="110" t="s">
        <v>471</v>
      </c>
      <c r="J623" s="110" t="s">
        <v>300</v>
      </c>
      <c r="K623" s="502" t="s">
        <v>449</v>
      </c>
    </row>
    <row r="624" spans="1:19" ht="38.25" customHeight="1" x14ac:dyDescent="0.25">
      <c r="C624" s="383" t="s">
        <v>450</v>
      </c>
      <c r="D624" s="110" t="s">
        <v>7989</v>
      </c>
      <c r="E624" s="110" t="s">
        <v>447</v>
      </c>
      <c r="F624" s="112" t="s">
        <v>448</v>
      </c>
      <c r="G624" s="113">
        <v>470</v>
      </c>
      <c r="H624" s="113" t="s">
        <v>346</v>
      </c>
      <c r="I624" s="110" t="s">
        <v>451</v>
      </c>
      <c r="J624" s="110" t="s">
        <v>300</v>
      </c>
      <c r="K624" s="502" t="s">
        <v>449</v>
      </c>
    </row>
    <row r="625" spans="3:11" ht="38.25" customHeight="1" x14ac:dyDescent="0.25">
      <c r="C625" s="383" t="s">
        <v>450</v>
      </c>
      <c r="D625" s="110" t="s">
        <v>7989</v>
      </c>
      <c r="E625" s="110" t="s">
        <v>522</v>
      </c>
      <c r="F625" s="112" t="s">
        <v>8474</v>
      </c>
      <c r="G625" s="113">
        <v>368</v>
      </c>
      <c r="H625" s="113" t="s">
        <v>346</v>
      </c>
      <c r="I625" s="110" t="s">
        <v>471</v>
      </c>
      <c r="J625" s="110" t="s">
        <v>300</v>
      </c>
      <c r="K625" s="502" t="s">
        <v>449</v>
      </c>
    </row>
    <row r="626" spans="3:11" ht="38.25" customHeight="1" thickBot="1" x14ac:dyDescent="0.3">
      <c r="C626" s="383" t="s">
        <v>450</v>
      </c>
      <c r="D626" s="110" t="s">
        <v>7989</v>
      </c>
      <c r="E626" s="110" t="s">
        <v>516</v>
      </c>
      <c r="F626" s="112" t="s">
        <v>517</v>
      </c>
      <c r="G626" s="113">
        <v>326</v>
      </c>
      <c r="H626" s="113" t="s">
        <v>346</v>
      </c>
      <c r="I626" s="110" t="s">
        <v>471</v>
      </c>
      <c r="J626" s="110" t="s">
        <v>300</v>
      </c>
      <c r="K626" s="502" t="s">
        <v>449</v>
      </c>
    </row>
    <row r="627" spans="3:11" ht="45.75" customHeight="1" x14ac:dyDescent="0.25">
      <c r="C627" s="384" t="s">
        <v>450</v>
      </c>
      <c r="D627" s="595" t="s">
        <v>7825</v>
      </c>
      <c r="E627" s="587">
        <f>COUNTA(E622:E626)</f>
        <v>5</v>
      </c>
      <c r="F627" s="596" t="s">
        <v>7826</v>
      </c>
      <c r="G627" s="597">
        <f>SUM(G622:G626)</f>
        <v>3997</v>
      </c>
      <c r="H627" s="598"/>
      <c r="I627" s="386"/>
      <c r="J627" s="386"/>
      <c r="K627" s="506"/>
    </row>
    <row r="628" spans="3:11" ht="59.25" customHeight="1" x14ac:dyDescent="0.25">
      <c r="C628" s="111"/>
      <c r="D628" s="110"/>
      <c r="E628" s="110"/>
      <c r="F628" s="112"/>
      <c r="G628" s="113"/>
      <c r="H628" s="113"/>
      <c r="I628" s="110"/>
      <c r="J628" s="110"/>
      <c r="K628" s="110"/>
    </row>
    <row r="629" spans="3:11" ht="59.25" customHeight="1" x14ac:dyDescent="0.25">
      <c r="C629" s="111"/>
      <c r="D629" s="110"/>
      <c r="E629" s="110"/>
      <c r="F629" s="112"/>
      <c r="G629" s="113"/>
      <c r="H629" s="113"/>
      <c r="I629" s="110"/>
      <c r="J629" s="110"/>
      <c r="K629" s="110"/>
    </row>
    <row r="630" spans="3:11" ht="59.25" customHeight="1" x14ac:dyDescent="0.25">
      <c r="C630" s="248" t="s">
        <v>8</v>
      </c>
      <c r="D630" s="248" t="s">
        <v>7</v>
      </c>
      <c r="E630" s="248" t="s">
        <v>6</v>
      </c>
      <c r="F630" s="248" t="s">
        <v>5</v>
      </c>
      <c r="G630" s="249" t="s">
        <v>4</v>
      </c>
      <c r="H630" s="249" t="s">
        <v>3</v>
      </c>
      <c r="I630" s="248" t="s">
        <v>2</v>
      </c>
      <c r="J630" s="248" t="s">
        <v>1</v>
      </c>
      <c r="K630" s="248" t="s">
        <v>0</v>
      </c>
    </row>
    <row r="631" spans="3:11" ht="37.5" customHeight="1" x14ac:dyDescent="0.25">
      <c r="C631" s="383" t="s">
        <v>659</v>
      </c>
      <c r="D631" s="110" t="s">
        <v>7989</v>
      </c>
      <c r="E631" s="110" t="s">
        <v>662</v>
      </c>
      <c r="F631" s="112" t="s">
        <v>663</v>
      </c>
      <c r="G631" s="113">
        <v>511</v>
      </c>
      <c r="H631" s="113" t="s">
        <v>346</v>
      </c>
      <c r="I631" s="110" t="s">
        <v>471</v>
      </c>
      <c r="J631" s="110" t="s">
        <v>300</v>
      </c>
      <c r="K631" s="502" t="s">
        <v>573</v>
      </c>
    </row>
    <row r="632" spans="3:11" ht="37.5" customHeight="1" x14ac:dyDescent="0.25">
      <c r="C632" s="383" t="s">
        <v>659</v>
      </c>
      <c r="D632" s="110" t="s">
        <v>7989</v>
      </c>
      <c r="E632" s="110" t="s">
        <v>658</v>
      </c>
      <c r="F632" s="112" t="s">
        <v>8597</v>
      </c>
      <c r="G632" s="113">
        <v>870</v>
      </c>
      <c r="H632" s="113" t="s">
        <v>346</v>
      </c>
      <c r="I632" s="110" t="s">
        <v>471</v>
      </c>
      <c r="J632" s="110" t="s">
        <v>300</v>
      </c>
      <c r="K632" s="502" t="s">
        <v>573</v>
      </c>
    </row>
    <row r="633" spans="3:11" ht="37.5" customHeight="1" x14ac:dyDescent="0.25">
      <c r="C633" s="383" t="s">
        <v>659</v>
      </c>
      <c r="D633" s="110" t="s">
        <v>7989</v>
      </c>
      <c r="E633" s="110" t="s">
        <v>660</v>
      </c>
      <c r="F633" s="112" t="s">
        <v>661</v>
      </c>
      <c r="G633" s="113">
        <v>660</v>
      </c>
      <c r="H633" s="113" t="s">
        <v>346</v>
      </c>
      <c r="I633" s="110" t="s">
        <v>471</v>
      </c>
      <c r="J633" s="110" t="s">
        <v>300</v>
      </c>
      <c r="K633" s="502" t="s">
        <v>573</v>
      </c>
    </row>
    <row r="634" spans="3:11" ht="37.5" customHeight="1" thickBot="1" x14ac:dyDescent="0.3">
      <c r="C634" s="383" t="s">
        <v>659</v>
      </c>
      <c r="D634" s="110" t="s">
        <v>7989</v>
      </c>
      <c r="E634" s="110" t="s">
        <v>664</v>
      </c>
      <c r="F634" s="112" t="s">
        <v>665</v>
      </c>
      <c r="G634" s="113">
        <v>416</v>
      </c>
      <c r="H634" s="113" t="s">
        <v>346</v>
      </c>
      <c r="I634" s="110" t="s">
        <v>471</v>
      </c>
      <c r="J634" s="110" t="s">
        <v>300</v>
      </c>
      <c r="K634" s="502" t="s">
        <v>573</v>
      </c>
    </row>
    <row r="635" spans="3:11" ht="37.5" customHeight="1" x14ac:dyDescent="0.25">
      <c r="C635" s="384" t="s">
        <v>659</v>
      </c>
      <c r="D635" s="595" t="s">
        <v>7825</v>
      </c>
      <c r="E635" s="587">
        <f>COUNTA(E631:E634)</f>
        <v>4</v>
      </c>
      <c r="F635" s="596" t="s">
        <v>7826</v>
      </c>
      <c r="G635" s="597">
        <f>SUM(G631:G634)</f>
        <v>2457</v>
      </c>
      <c r="H635" s="598"/>
      <c r="I635" s="386"/>
      <c r="J635" s="386"/>
      <c r="K635" s="506"/>
    </row>
    <row r="636" spans="3:11" ht="37.5" customHeight="1" x14ac:dyDescent="0.25">
      <c r="C636" s="111"/>
      <c r="D636" s="110"/>
      <c r="E636" s="110"/>
      <c r="F636" s="112"/>
      <c r="G636" s="113"/>
      <c r="H636" s="113"/>
      <c r="I636" s="110"/>
      <c r="J636" s="110"/>
      <c r="K636" s="110"/>
    </row>
    <row r="637" spans="3:11" ht="59.25" customHeight="1" x14ac:dyDescent="0.25">
      <c r="C637" s="248" t="s">
        <v>8</v>
      </c>
      <c r="D637" s="248" t="s">
        <v>7</v>
      </c>
      <c r="E637" s="248" t="s">
        <v>6</v>
      </c>
      <c r="F637" s="248" t="s">
        <v>5</v>
      </c>
      <c r="G637" s="249" t="s">
        <v>4</v>
      </c>
      <c r="H637" s="249" t="s">
        <v>3</v>
      </c>
      <c r="I637" s="248" t="s">
        <v>2</v>
      </c>
      <c r="J637" s="248" t="s">
        <v>1</v>
      </c>
      <c r="K637" s="248" t="s">
        <v>0</v>
      </c>
    </row>
    <row r="638" spans="3:11" ht="45" customHeight="1" thickBot="1" x14ac:dyDescent="0.3">
      <c r="C638" s="380" t="s">
        <v>667</v>
      </c>
      <c r="D638" s="381" t="s">
        <v>7989</v>
      </c>
      <c r="E638" s="381" t="s">
        <v>666</v>
      </c>
      <c r="F638" s="499" t="s">
        <v>8598</v>
      </c>
      <c r="G638" s="382">
        <v>980</v>
      </c>
      <c r="H638" s="382" t="s">
        <v>346</v>
      </c>
      <c r="I638" s="381" t="s">
        <v>471</v>
      </c>
      <c r="J638" s="381" t="s">
        <v>300</v>
      </c>
      <c r="K638" s="500" t="s">
        <v>573</v>
      </c>
    </row>
    <row r="639" spans="3:11" ht="59.25" customHeight="1" x14ac:dyDescent="0.25">
      <c r="C639" s="384" t="s">
        <v>667</v>
      </c>
      <c r="D639" s="595" t="s">
        <v>7825</v>
      </c>
      <c r="E639" s="587">
        <f>COUNTA(E638)</f>
        <v>1</v>
      </c>
      <c r="F639" s="596" t="s">
        <v>7826</v>
      </c>
      <c r="G639" s="597">
        <f>SUM(G638)</f>
        <v>980</v>
      </c>
      <c r="H639" s="598"/>
      <c r="I639" s="386"/>
      <c r="J639" s="386"/>
      <c r="K639" s="506"/>
    </row>
    <row r="640" spans="3:11" ht="40.5" customHeight="1" x14ac:dyDescent="0.25">
      <c r="C640" s="111"/>
      <c r="D640" s="110"/>
      <c r="E640" s="110"/>
      <c r="F640" s="112"/>
      <c r="G640" s="113"/>
      <c r="H640" s="113"/>
      <c r="I640" s="110"/>
      <c r="J640" s="110"/>
      <c r="K640" s="110"/>
    </row>
    <row r="641" spans="3:11" ht="41.25" customHeight="1" x14ac:dyDescent="0.25">
      <c r="C641" s="248" t="s">
        <v>8</v>
      </c>
      <c r="D641" s="248" t="s">
        <v>7</v>
      </c>
      <c r="E641" s="248" t="s">
        <v>6</v>
      </c>
      <c r="F641" s="248" t="s">
        <v>5</v>
      </c>
      <c r="G641" s="249" t="s">
        <v>4</v>
      </c>
      <c r="H641" s="249" t="s">
        <v>3</v>
      </c>
      <c r="I641" s="248" t="s">
        <v>2</v>
      </c>
      <c r="J641" s="248" t="s">
        <v>1</v>
      </c>
      <c r="K641" s="248" t="s">
        <v>0</v>
      </c>
    </row>
    <row r="642" spans="3:11" ht="27" customHeight="1" x14ac:dyDescent="0.25">
      <c r="C642" s="380" t="s">
        <v>640</v>
      </c>
      <c r="D642" s="381" t="s">
        <v>7989</v>
      </c>
      <c r="E642" s="381" t="s">
        <v>643</v>
      </c>
      <c r="F642" s="499" t="s">
        <v>8599</v>
      </c>
      <c r="G642" s="382">
        <v>847</v>
      </c>
      <c r="H642" s="382" t="s">
        <v>346</v>
      </c>
      <c r="I642" s="381" t="s">
        <v>471</v>
      </c>
      <c r="J642" s="381" t="s">
        <v>300</v>
      </c>
      <c r="K642" s="500" t="s">
        <v>573</v>
      </c>
    </row>
    <row r="643" spans="3:11" ht="27" customHeight="1" x14ac:dyDescent="0.25">
      <c r="C643" s="383" t="s">
        <v>640</v>
      </c>
      <c r="D643" s="110" t="s">
        <v>7989</v>
      </c>
      <c r="E643" s="110" t="s">
        <v>650</v>
      </c>
      <c r="F643" s="112" t="s">
        <v>8600</v>
      </c>
      <c r="G643" s="113">
        <v>851</v>
      </c>
      <c r="H643" s="113" t="s">
        <v>346</v>
      </c>
      <c r="I643" s="110" t="s">
        <v>471</v>
      </c>
      <c r="J643" s="110" t="s">
        <v>300</v>
      </c>
      <c r="K643" s="502" t="s">
        <v>573</v>
      </c>
    </row>
    <row r="644" spans="3:11" ht="27" customHeight="1" x14ac:dyDescent="0.25">
      <c r="C644" s="383" t="s">
        <v>640</v>
      </c>
      <c r="D644" s="110" t="s">
        <v>7989</v>
      </c>
      <c r="E644" s="110" t="s">
        <v>652</v>
      </c>
      <c r="F644" s="112" t="s">
        <v>8601</v>
      </c>
      <c r="G644" s="113">
        <v>310</v>
      </c>
      <c r="H644" s="113" t="s">
        <v>346</v>
      </c>
      <c r="I644" s="110" t="s">
        <v>471</v>
      </c>
      <c r="J644" s="110" t="s">
        <v>300</v>
      </c>
      <c r="K644" s="502" t="s">
        <v>573</v>
      </c>
    </row>
    <row r="645" spans="3:11" ht="27" customHeight="1" x14ac:dyDescent="0.25">
      <c r="C645" s="383" t="s">
        <v>640</v>
      </c>
      <c r="D645" s="110" t="s">
        <v>7989</v>
      </c>
      <c r="E645" s="110" t="s">
        <v>649</v>
      </c>
      <c r="F645" s="112" t="s">
        <v>8602</v>
      </c>
      <c r="G645" s="113">
        <v>345</v>
      </c>
      <c r="H645" s="113" t="s">
        <v>346</v>
      </c>
      <c r="I645" s="110" t="s">
        <v>471</v>
      </c>
      <c r="J645" s="110" t="s">
        <v>300</v>
      </c>
      <c r="K645" s="502" t="s">
        <v>573</v>
      </c>
    </row>
    <row r="646" spans="3:11" ht="27" customHeight="1" x14ac:dyDescent="0.25">
      <c r="C646" s="383" t="s">
        <v>640</v>
      </c>
      <c r="D646" s="110" t="s">
        <v>7989</v>
      </c>
      <c r="E646" s="110" t="s">
        <v>645</v>
      </c>
      <c r="F646" s="112" t="s">
        <v>8603</v>
      </c>
      <c r="G646" s="113">
        <v>295</v>
      </c>
      <c r="H646" s="113" t="s">
        <v>346</v>
      </c>
      <c r="I646" s="110" t="s">
        <v>471</v>
      </c>
      <c r="J646" s="110" t="s">
        <v>300</v>
      </c>
      <c r="K646" s="502" t="s">
        <v>573</v>
      </c>
    </row>
    <row r="647" spans="3:11" ht="27" customHeight="1" x14ac:dyDescent="0.25">
      <c r="C647" s="383" t="s">
        <v>640</v>
      </c>
      <c r="D647" s="110" t="s">
        <v>7989</v>
      </c>
      <c r="E647" s="110" t="s">
        <v>651</v>
      </c>
      <c r="F647" s="112" t="s">
        <v>8604</v>
      </c>
      <c r="G647" s="113">
        <v>248</v>
      </c>
      <c r="H647" s="113" t="s">
        <v>346</v>
      </c>
      <c r="I647" s="110" t="s">
        <v>471</v>
      </c>
      <c r="J647" s="110" t="s">
        <v>300</v>
      </c>
      <c r="K647" s="502" t="s">
        <v>573</v>
      </c>
    </row>
    <row r="648" spans="3:11" ht="27" customHeight="1" x14ac:dyDescent="0.25">
      <c r="C648" s="383" t="s">
        <v>640</v>
      </c>
      <c r="D648" s="110" t="s">
        <v>7989</v>
      </c>
      <c r="E648" s="110" t="s">
        <v>641</v>
      </c>
      <c r="F648" s="112" t="s">
        <v>8605</v>
      </c>
      <c r="G648" s="113">
        <v>189</v>
      </c>
      <c r="H648" s="113" t="s">
        <v>346</v>
      </c>
      <c r="I648" s="110" t="s">
        <v>471</v>
      </c>
      <c r="J648" s="110" t="s">
        <v>300</v>
      </c>
      <c r="K648" s="502" t="s">
        <v>573</v>
      </c>
    </row>
    <row r="649" spans="3:11" ht="27" customHeight="1" x14ac:dyDescent="0.25">
      <c r="C649" s="383" t="s">
        <v>640</v>
      </c>
      <c r="D649" s="110" t="s">
        <v>7989</v>
      </c>
      <c r="E649" s="110" t="s">
        <v>655</v>
      </c>
      <c r="F649" s="112" t="s">
        <v>656</v>
      </c>
      <c r="G649" s="113">
        <v>163</v>
      </c>
      <c r="H649" s="113" t="s">
        <v>346</v>
      </c>
      <c r="I649" s="110" t="s">
        <v>471</v>
      </c>
      <c r="J649" s="110" t="s">
        <v>300</v>
      </c>
      <c r="K649" s="502" t="s">
        <v>573</v>
      </c>
    </row>
    <row r="650" spans="3:11" ht="27" customHeight="1" x14ac:dyDescent="0.25">
      <c r="C650" s="383" t="s">
        <v>640</v>
      </c>
      <c r="D650" s="110" t="s">
        <v>7989</v>
      </c>
      <c r="E650" s="110" t="s">
        <v>646</v>
      </c>
      <c r="F650" s="112" t="s">
        <v>8606</v>
      </c>
      <c r="G650" s="113">
        <v>190</v>
      </c>
      <c r="H650" s="113" t="s">
        <v>346</v>
      </c>
      <c r="I650" s="110" t="s">
        <v>471</v>
      </c>
      <c r="J650" s="110" t="s">
        <v>300</v>
      </c>
      <c r="K650" s="502" t="s">
        <v>573</v>
      </c>
    </row>
    <row r="651" spans="3:11" ht="27" customHeight="1" x14ac:dyDescent="0.25">
      <c r="C651" s="383" t="s">
        <v>640</v>
      </c>
      <c r="D651" s="110" t="s">
        <v>7989</v>
      </c>
      <c r="E651" s="110" t="s">
        <v>642</v>
      </c>
      <c r="F651" s="112" t="s">
        <v>8607</v>
      </c>
      <c r="G651" s="113">
        <v>80</v>
      </c>
      <c r="H651" s="113" t="s">
        <v>346</v>
      </c>
      <c r="I651" s="110" t="s">
        <v>471</v>
      </c>
      <c r="J651" s="110" t="s">
        <v>300</v>
      </c>
      <c r="K651" s="502" t="s">
        <v>573</v>
      </c>
    </row>
    <row r="652" spans="3:11" ht="27" customHeight="1" x14ac:dyDescent="0.25">
      <c r="C652" s="383" t="s">
        <v>640</v>
      </c>
      <c r="D652" s="110" t="s">
        <v>7989</v>
      </c>
      <c r="E652" s="110" t="s">
        <v>644</v>
      </c>
      <c r="F652" s="112" t="s">
        <v>8608</v>
      </c>
      <c r="G652" s="113">
        <v>130</v>
      </c>
      <c r="H652" s="113" t="s">
        <v>346</v>
      </c>
      <c r="I652" s="110" t="s">
        <v>471</v>
      </c>
      <c r="J652" s="110" t="s">
        <v>300</v>
      </c>
      <c r="K652" s="502" t="s">
        <v>573</v>
      </c>
    </row>
    <row r="653" spans="3:11" ht="27" customHeight="1" x14ac:dyDescent="0.25">
      <c r="C653" s="383" t="s">
        <v>640</v>
      </c>
      <c r="D653" s="110" t="s">
        <v>7989</v>
      </c>
      <c r="E653" s="110" t="s">
        <v>639</v>
      </c>
      <c r="F653" s="112" t="s">
        <v>8609</v>
      </c>
      <c r="G653" s="113">
        <v>42</v>
      </c>
      <c r="H653" s="113" t="s">
        <v>346</v>
      </c>
      <c r="I653" s="110" t="s">
        <v>471</v>
      </c>
      <c r="J653" s="110" t="s">
        <v>300</v>
      </c>
      <c r="K653" s="502" t="s">
        <v>573</v>
      </c>
    </row>
    <row r="654" spans="3:11" ht="27" customHeight="1" x14ac:dyDescent="0.25">
      <c r="C654" s="383" t="s">
        <v>640</v>
      </c>
      <c r="D654" s="110" t="s">
        <v>7989</v>
      </c>
      <c r="E654" s="110" t="s">
        <v>657</v>
      </c>
      <c r="F654" s="112" t="s">
        <v>8610</v>
      </c>
      <c r="G654" s="113">
        <v>260</v>
      </c>
      <c r="H654" s="113" t="s">
        <v>346</v>
      </c>
      <c r="I654" s="110" t="s">
        <v>471</v>
      </c>
      <c r="J654" s="110" t="s">
        <v>300</v>
      </c>
      <c r="K654" s="502" t="s">
        <v>573</v>
      </c>
    </row>
    <row r="655" spans="3:11" ht="27" customHeight="1" x14ac:dyDescent="0.25">
      <c r="C655" s="383" t="s">
        <v>640</v>
      </c>
      <c r="D655" s="110" t="s">
        <v>7989</v>
      </c>
      <c r="E655" s="110" t="s">
        <v>653</v>
      </c>
      <c r="F655" s="112" t="s">
        <v>654</v>
      </c>
      <c r="G655" s="113">
        <v>330</v>
      </c>
      <c r="H655" s="113" t="s">
        <v>346</v>
      </c>
      <c r="I655" s="110" t="s">
        <v>471</v>
      </c>
      <c r="J655" s="110" t="s">
        <v>300</v>
      </c>
      <c r="K655" s="502" t="s">
        <v>573</v>
      </c>
    </row>
    <row r="656" spans="3:11" ht="27" customHeight="1" x14ac:dyDescent="0.25">
      <c r="C656" s="383" t="s">
        <v>640</v>
      </c>
      <c r="D656" s="110" t="s">
        <v>7989</v>
      </c>
      <c r="E656" s="110" t="s">
        <v>7936</v>
      </c>
      <c r="F656" s="112" t="s">
        <v>7937</v>
      </c>
      <c r="G656" s="113">
        <v>696</v>
      </c>
      <c r="H656" s="113" t="s">
        <v>346</v>
      </c>
      <c r="I656" s="110" t="s">
        <v>471</v>
      </c>
      <c r="J656" s="110" t="s">
        <v>300</v>
      </c>
      <c r="K656" s="502" t="s">
        <v>573</v>
      </c>
    </row>
    <row r="657" spans="3:11" ht="27" customHeight="1" thickBot="1" x14ac:dyDescent="0.3">
      <c r="C657" s="383" t="s">
        <v>640</v>
      </c>
      <c r="D657" s="110" t="s">
        <v>7989</v>
      </c>
      <c r="E657" s="110" t="s">
        <v>647</v>
      </c>
      <c r="F657" s="112" t="s">
        <v>648</v>
      </c>
      <c r="G657" s="113">
        <v>99</v>
      </c>
      <c r="H657" s="113" t="s">
        <v>346</v>
      </c>
      <c r="I657" s="110" t="s">
        <v>471</v>
      </c>
      <c r="J657" s="110" t="s">
        <v>300</v>
      </c>
      <c r="K657" s="502" t="s">
        <v>573</v>
      </c>
    </row>
    <row r="658" spans="3:11" ht="39.75" customHeight="1" x14ac:dyDescent="0.25">
      <c r="C658" s="384" t="s">
        <v>640</v>
      </c>
      <c r="D658" s="595" t="s">
        <v>7825</v>
      </c>
      <c r="E658" s="587">
        <f>COUNTA(E642:E657)</f>
        <v>16</v>
      </c>
      <c r="F658" s="596" t="s">
        <v>7826</v>
      </c>
      <c r="G658" s="597">
        <f>SUM(G642:G657)</f>
        <v>5075</v>
      </c>
      <c r="H658" s="598"/>
      <c r="I658" s="386"/>
      <c r="J658" s="386"/>
      <c r="K658" s="506"/>
    </row>
    <row r="659" spans="3:11" ht="30" customHeight="1" x14ac:dyDescent="0.25">
      <c r="C659" s="111"/>
      <c r="D659" s="110"/>
      <c r="E659" s="110"/>
      <c r="F659" s="112"/>
      <c r="G659" s="113"/>
      <c r="H659" s="113"/>
      <c r="I659" s="110"/>
      <c r="J659" s="110"/>
      <c r="K659" s="110"/>
    </row>
    <row r="660" spans="3:11" ht="42" customHeight="1" x14ac:dyDescent="0.25">
      <c r="C660" s="248" t="s">
        <v>8</v>
      </c>
      <c r="D660" s="248" t="s">
        <v>7</v>
      </c>
      <c r="E660" s="248" t="s">
        <v>6</v>
      </c>
      <c r="F660" s="248" t="s">
        <v>5</v>
      </c>
      <c r="G660" s="249" t="s">
        <v>4</v>
      </c>
      <c r="H660" s="249" t="s">
        <v>3</v>
      </c>
      <c r="I660" s="248" t="s">
        <v>2</v>
      </c>
      <c r="J660" s="248" t="s">
        <v>1</v>
      </c>
      <c r="K660" s="248" t="s">
        <v>0</v>
      </c>
    </row>
    <row r="661" spans="3:11" ht="33.75" customHeight="1" x14ac:dyDescent="0.25">
      <c r="C661" s="380" t="s">
        <v>696</v>
      </c>
      <c r="D661" s="381" t="s">
        <v>7989</v>
      </c>
      <c r="E661" s="381" t="s">
        <v>694</v>
      </c>
      <c r="F661" s="499" t="s">
        <v>695</v>
      </c>
      <c r="G661" s="382">
        <v>1214</v>
      </c>
      <c r="H661" s="382" t="s">
        <v>692</v>
      </c>
      <c r="I661" s="381" t="s">
        <v>693</v>
      </c>
      <c r="J661" s="381" t="s">
        <v>689</v>
      </c>
      <c r="K661" s="500" t="s">
        <v>690</v>
      </c>
    </row>
    <row r="662" spans="3:11" ht="33.75" customHeight="1" x14ac:dyDescent="0.25">
      <c r="C662" s="383" t="s">
        <v>696</v>
      </c>
      <c r="D662" s="110" t="s">
        <v>7989</v>
      </c>
      <c r="E662" s="110" t="s">
        <v>826</v>
      </c>
      <c r="F662" s="112" t="s">
        <v>827</v>
      </c>
      <c r="G662" s="113">
        <v>152</v>
      </c>
      <c r="H662" s="113" t="s">
        <v>692</v>
      </c>
      <c r="I662" s="110" t="s">
        <v>709</v>
      </c>
      <c r="J662" s="110" t="s">
        <v>689</v>
      </c>
      <c r="K662" s="502" t="s">
        <v>690</v>
      </c>
    </row>
    <row r="663" spans="3:11" ht="33.75" customHeight="1" x14ac:dyDescent="0.25">
      <c r="C663" s="383" t="s">
        <v>696</v>
      </c>
      <c r="D663" s="110" t="s">
        <v>7989</v>
      </c>
      <c r="E663" s="110" t="s">
        <v>824</v>
      </c>
      <c r="F663" s="112" t="s">
        <v>825</v>
      </c>
      <c r="G663" s="113">
        <v>183</v>
      </c>
      <c r="H663" s="113" t="s">
        <v>692</v>
      </c>
      <c r="I663" s="110" t="s">
        <v>693</v>
      </c>
      <c r="J663" s="110" t="s">
        <v>689</v>
      </c>
      <c r="K663" s="502" t="s">
        <v>690</v>
      </c>
    </row>
    <row r="664" spans="3:11" ht="33.75" customHeight="1" x14ac:dyDescent="0.25">
      <c r="C664" s="383" t="s">
        <v>696</v>
      </c>
      <c r="D664" s="110" t="s">
        <v>7989</v>
      </c>
      <c r="E664" s="110" t="s">
        <v>828</v>
      </c>
      <c r="F664" s="112" t="s">
        <v>829</v>
      </c>
      <c r="G664" s="113">
        <v>159</v>
      </c>
      <c r="H664" s="113" t="s">
        <v>692</v>
      </c>
      <c r="I664" s="110" t="s">
        <v>713</v>
      </c>
      <c r="J664" s="110" t="s">
        <v>689</v>
      </c>
      <c r="K664" s="502" t="s">
        <v>690</v>
      </c>
    </row>
    <row r="665" spans="3:11" ht="33.75" customHeight="1" x14ac:dyDescent="0.25">
      <c r="C665" s="383" t="s">
        <v>696</v>
      </c>
      <c r="D665" s="110" t="s">
        <v>7989</v>
      </c>
      <c r="E665" s="110" t="s">
        <v>822</v>
      </c>
      <c r="F665" s="112" t="s">
        <v>8611</v>
      </c>
      <c r="G665" s="113">
        <v>502</v>
      </c>
      <c r="H665" s="113" t="s">
        <v>692</v>
      </c>
      <c r="I665" s="110" t="s">
        <v>693</v>
      </c>
      <c r="J665" s="110" t="s">
        <v>689</v>
      </c>
      <c r="K665" s="502" t="s">
        <v>690</v>
      </c>
    </row>
    <row r="666" spans="3:11" ht="33.75" customHeight="1" thickBot="1" x14ac:dyDescent="0.3">
      <c r="C666" s="383" t="s">
        <v>696</v>
      </c>
      <c r="D666" s="110" t="s">
        <v>7989</v>
      </c>
      <c r="E666" s="110" t="s">
        <v>823</v>
      </c>
      <c r="F666" s="112" t="s">
        <v>8612</v>
      </c>
      <c r="G666" s="113">
        <v>495</v>
      </c>
      <c r="H666" s="113" t="s">
        <v>692</v>
      </c>
      <c r="I666" s="110" t="s">
        <v>693</v>
      </c>
      <c r="J666" s="110" t="s">
        <v>689</v>
      </c>
      <c r="K666" s="502" t="s">
        <v>690</v>
      </c>
    </row>
    <row r="667" spans="3:11" ht="32.25" customHeight="1" x14ac:dyDescent="0.25">
      <c r="C667" s="384" t="s">
        <v>696</v>
      </c>
      <c r="D667" s="595" t="s">
        <v>7825</v>
      </c>
      <c r="E667" s="587">
        <f>COUNTA(E661:E666)</f>
        <v>6</v>
      </c>
      <c r="F667" s="596" t="s">
        <v>7826</v>
      </c>
      <c r="G667" s="597">
        <f>SUM(G661:G666)</f>
        <v>2705</v>
      </c>
      <c r="H667" s="598"/>
      <c r="I667" s="386"/>
      <c r="J667" s="386"/>
      <c r="K667" s="506"/>
    </row>
    <row r="668" spans="3:11" ht="34.5" customHeight="1" x14ac:dyDescent="0.25">
      <c r="C668" s="111"/>
      <c r="D668" s="110"/>
      <c r="E668" s="110"/>
      <c r="F668" s="112"/>
      <c r="G668" s="113"/>
      <c r="H668" s="113"/>
      <c r="I668" s="110"/>
      <c r="J668" s="110"/>
      <c r="K668" s="110"/>
    </row>
    <row r="669" spans="3:11" ht="45.75" customHeight="1" x14ac:dyDescent="0.25">
      <c r="C669" s="248" t="s">
        <v>8</v>
      </c>
      <c r="D669" s="248" t="s">
        <v>7</v>
      </c>
      <c r="E669" s="248" t="s">
        <v>6</v>
      </c>
      <c r="F669" s="248" t="s">
        <v>5</v>
      </c>
      <c r="G669" s="249" t="s">
        <v>4</v>
      </c>
      <c r="H669" s="249" t="s">
        <v>3</v>
      </c>
      <c r="I669" s="248" t="s">
        <v>2</v>
      </c>
      <c r="J669" s="248" t="s">
        <v>1</v>
      </c>
      <c r="K669" s="248" t="s">
        <v>0</v>
      </c>
    </row>
    <row r="670" spans="3:11" ht="40.5" customHeight="1" x14ac:dyDescent="0.25">
      <c r="C670" s="380" t="s">
        <v>769</v>
      </c>
      <c r="D670" s="381" t="s">
        <v>7989</v>
      </c>
      <c r="E670" s="381" t="s">
        <v>767</v>
      </c>
      <c r="F670" s="593" t="s">
        <v>768</v>
      </c>
      <c r="G670" s="594">
        <v>2085</v>
      </c>
      <c r="H670" s="594" t="s">
        <v>692</v>
      </c>
      <c r="I670" s="381" t="s">
        <v>693</v>
      </c>
      <c r="J670" s="381" t="s">
        <v>689</v>
      </c>
      <c r="K670" s="500" t="s">
        <v>690</v>
      </c>
    </row>
    <row r="671" spans="3:11" ht="40.5" customHeight="1" thickBot="1" x14ac:dyDescent="0.3">
      <c r="C671" s="383" t="s">
        <v>769</v>
      </c>
      <c r="D671" s="110" t="s">
        <v>7989</v>
      </c>
      <c r="E671" s="110" t="s">
        <v>770</v>
      </c>
      <c r="F671" s="120" t="s">
        <v>771</v>
      </c>
      <c r="G671" s="119">
        <v>500</v>
      </c>
      <c r="H671" s="119" t="s">
        <v>692</v>
      </c>
      <c r="I671" s="110" t="s">
        <v>693</v>
      </c>
      <c r="J671" s="110" t="s">
        <v>689</v>
      </c>
      <c r="K671" s="502" t="s">
        <v>690</v>
      </c>
    </row>
    <row r="672" spans="3:11" ht="30" customHeight="1" x14ac:dyDescent="0.25">
      <c r="C672" s="384" t="s">
        <v>769</v>
      </c>
      <c r="D672" s="595" t="s">
        <v>7825</v>
      </c>
      <c r="E672" s="587">
        <f>COUNTA(E670:E671)</f>
        <v>2</v>
      </c>
      <c r="F672" s="596" t="s">
        <v>7826</v>
      </c>
      <c r="G672" s="597">
        <f>SUM(G670:G671)</f>
        <v>2585</v>
      </c>
      <c r="H672" s="598"/>
      <c r="I672" s="386"/>
      <c r="J672" s="386"/>
      <c r="K672" s="506"/>
    </row>
    <row r="673" spans="3:11" ht="34.5" customHeight="1" x14ac:dyDescent="0.25">
      <c r="C673" s="111"/>
      <c r="D673" s="110"/>
      <c r="E673" s="110"/>
      <c r="F673" s="112"/>
      <c r="G673" s="113"/>
      <c r="H673" s="113"/>
      <c r="I673" s="110"/>
      <c r="J673" s="110"/>
      <c r="K673" s="110"/>
    </row>
    <row r="674" spans="3:11" ht="34.5" customHeight="1" x14ac:dyDescent="0.25">
      <c r="C674" s="248" t="s">
        <v>8</v>
      </c>
      <c r="D674" s="248" t="s">
        <v>7</v>
      </c>
      <c r="E674" s="248" t="s">
        <v>6</v>
      </c>
      <c r="F674" s="248" t="s">
        <v>5</v>
      </c>
      <c r="G674" s="249" t="s">
        <v>4</v>
      </c>
      <c r="H674" s="249" t="s">
        <v>3</v>
      </c>
      <c r="I674" s="248" t="s">
        <v>2</v>
      </c>
      <c r="J674" s="248" t="s">
        <v>1</v>
      </c>
      <c r="K674" s="248" t="s">
        <v>0</v>
      </c>
    </row>
    <row r="675" spans="3:11" ht="41.25" customHeight="1" x14ac:dyDescent="0.25">
      <c r="C675" s="380" t="s">
        <v>790</v>
      </c>
      <c r="D675" s="381" t="s">
        <v>7989</v>
      </c>
      <c r="E675" s="381" t="s">
        <v>794</v>
      </c>
      <c r="F675" s="499" t="s">
        <v>8613</v>
      </c>
      <c r="G675" s="382">
        <v>757</v>
      </c>
      <c r="H675" s="382" t="s">
        <v>692</v>
      </c>
      <c r="I675" s="381" t="s">
        <v>713</v>
      </c>
      <c r="J675" s="381" t="s">
        <v>689</v>
      </c>
      <c r="K675" s="500" t="s">
        <v>690</v>
      </c>
    </row>
    <row r="676" spans="3:11" ht="41.25" customHeight="1" x14ac:dyDescent="0.25">
      <c r="C676" s="383" t="s">
        <v>790</v>
      </c>
      <c r="D676" s="110" t="s">
        <v>7989</v>
      </c>
      <c r="E676" s="110" t="s">
        <v>797</v>
      </c>
      <c r="F676" s="112" t="s">
        <v>798</v>
      </c>
      <c r="G676" s="113">
        <v>706</v>
      </c>
      <c r="H676" s="113" t="s">
        <v>692</v>
      </c>
      <c r="I676" s="110" t="s">
        <v>713</v>
      </c>
      <c r="J676" s="110" t="s">
        <v>689</v>
      </c>
      <c r="K676" s="502" t="s">
        <v>690</v>
      </c>
    </row>
    <row r="677" spans="3:11" ht="41.25" customHeight="1" x14ac:dyDescent="0.25">
      <c r="C677" s="383" t="s">
        <v>790</v>
      </c>
      <c r="D677" s="110" t="s">
        <v>7989</v>
      </c>
      <c r="E677" s="110" t="s">
        <v>795</v>
      </c>
      <c r="F677" s="112" t="s">
        <v>796</v>
      </c>
      <c r="G677" s="113">
        <v>411</v>
      </c>
      <c r="H677" s="113" t="s">
        <v>692</v>
      </c>
      <c r="I677" s="110" t="s">
        <v>713</v>
      </c>
      <c r="J677" s="110" t="s">
        <v>689</v>
      </c>
      <c r="K677" s="502" t="s">
        <v>690</v>
      </c>
    </row>
    <row r="678" spans="3:11" ht="41.25" customHeight="1" x14ac:dyDescent="0.25">
      <c r="C678" s="383" t="s">
        <v>790</v>
      </c>
      <c r="D678" s="110" t="s">
        <v>7989</v>
      </c>
      <c r="E678" s="110" t="s">
        <v>791</v>
      </c>
      <c r="F678" s="112" t="s">
        <v>792</v>
      </c>
      <c r="G678" s="113">
        <v>227</v>
      </c>
      <c r="H678" s="113" t="s">
        <v>692</v>
      </c>
      <c r="I678" s="110" t="s">
        <v>693</v>
      </c>
      <c r="J678" s="110" t="s">
        <v>689</v>
      </c>
      <c r="K678" s="502" t="s">
        <v>690</v>
      </c>
    </row>
    <row r="679" spans="3:11" ht="41.25" customHeight="1" x14ac:dyDescent="0.25">
      <c r="C679" s="383" t="s">
        <v>790</v>
      </c>
      <c r="D679" s="110" t="s">
        <v>7989</v>
      </c>
      <c r="E679" s="119" t="s">
        <v>793</v>
      </c>
      <c r="F679" s="545" t="s">
        <v>8614</v>
      </c>
      <c r="G679" s="119">
        <v>35</v>
      </c>
      <c r="H679" s="143" t="s">
        <v>692</v>
      </c>
      <c r="I679" s="111" t="s">
        <v>715</v>
      </c>
      <c r="J679" s="110" t="s">
        <v>689</v>
      </c>
      <c r="K679" s="502" t="s">
        <v>690</v>
      </c>
    </row>
    <row r="680" spans="3:11" ht="41.25" customHeight="1" x14ac:dyDescent="0.25">
      <c r="C680" s="383" t="s">
        <v>790</v>
      </c>
      <c r="D680" s="110" t="s">
        <v>7989</v>
      </c>
      <c r="E680" s="119" t="s">
        <v>801</v>
      </c>
      <c r="F680" s="546" t="s">
        <v>802</v>
      </c>
      <c r="G680" s="119">
        <v>322</v>
      </c>
      <c r="H680" s="113" t="s">
        <v>692</v>
      </c>
      <c r="I680" s="119" t="s">
        <v>713</v>
      </c>
      <c r="J680" s="110" t="s">
        <v>689</v>
      </c>
      <c r="K680" s="502" t="s">
        <v>690</v>
      </c>
    </row>
    <row r="681" spans="3:11" ht="41.25" customHeight="1" x14ac:dyDescent="0.25">
      <c r="C681" s="383" t="s">
        <v>790</v>
      </c>
      <c r="D681" s="110" t="s">
        <v>7989</v>
      </c>
      <c r="E681" s="110" t="s">
        <v>799</v>
      </c>
      <c r="F681" s="112" t="s">
        <v>800</v>
      </c>
      <c r="G681" s="113">
        <v>396</v>
      </c>
      <c r="H681" s="113" t="s">
        <v>692</v>
      </c>
      <c r="I681" s="110" t="s">
        <v>713</v>
      </c>
      <c r="J681" s="110" t="s">
        <v>689</v>
      </c>
      <c r="K681" s="502" t="s">
        <v>690</v>
      </c>
    </row>
    <row r="682" spans="3:11" ht="41.25" customHeight="1" thickBot="1" x14ac:dyDescent="0.3">
      <c r="C682" s="383" t="s">
        <v>790</v>
      </c>
      <c r="D682" s="110" t="s">
        <v>7989</v>
      </c>
      <c r="E682" s="110" t="s">
        <v>8615</v>
      </c>
      <c r="F682" s="112" t="s">
        <v>8616</v>
      </c>
      <c r="G682" s="113">
        <v>300</v>
      </c>
      <c r="H682" s="113" t="s">
        <v>692</v>
      </c>
      <c r="I682" s="110" t="s">
        <v>8617</v>
      </c>
      <c r="J682" s="110" t="s">
        <v>689</v>
      </c>
      <c r="K682" s="502" t="s">
        <v>690</v>
      </c>
    </row>
    <row r="683" spans="3:11" ht="41.25" customHeight="1" x14ac:dyDescent="0.25">
      <c r="C683" s="384" t="s">
        <v>790</v>
      </c>
      <c r="D683" s="595" t="s">
        <v>7825</v>
      </c>
      <c r="E683" s="587">
        <f>COUNTA(E675:E682)</f>
        <v>8</v>
      </c>
      <c r="F683" s="596" t="s">
        <v>7826</v>
      </c>
      <c r="G683" s="597">
        <f>SUM(G675:G682)</f>
        <v>3154</v>
      </c>
      <c r="H683" s="598"/>
      <c r="I683" s="386"/>
      <c r="J683" s="386"/>
      <c r="K683" s="506"/>
    </row>
    <row r="684" spans="3:11" ht="37.5" customHeight="1" x14ac:dyDescent="0.25">
      <c r="C684" s="111"/>
      <c r="D684" s="110"/>
      <c r="E684" s="110"/>
      <c r="F684" s="112"/>
      <c r="G684" s="113"/>
      <c r="H684" s="113"/>
      <c r="I684" s="110"/>
      <c r="J684" s="110"/>
      <c r="K684" s="110"/>
    </row>
    <row r="685" spans="3:11" ht="44.25" customHeight="1" x14ac:dyDescent="0.25">
      <c r="C685" s="248" t="s">
        <v>8</v>
      </c>
      <c r="D685" s="248" t="s">
        <v>7</v>
      </c>
      <c r="E685" s="248" t="s">
        <v>6</v>
      </c>
      <c r="F685" s="248" t="s">
        <v>5</v>
      </c>
      <c r="G685" s="249" t="s">
        <v>4</v>
      </c>
      <c r="H685" s="249" t="s">
        <v>3</v>
      </c>
      <c r="I685" s="248" t="s">
        <v>2</v>
      </c>
      <c r="J685" s="248" t="s">
        <v>1</v>
      </c>
      <c r="K685" s="248" t="s">
        <v>0</v>
      </c>
    </row>
    <row r="686" spans="3:11" ht="34.5" customHeight="1" x14ac:dyDescent="0.25">
      <c r="C686" s="380" t="s">
        <v>930</v>
      </c>
      <c r="D686" s="381" t="s">
        <v>7989</v>
      </c>
      <c r="E686" s="381" t="s">
        <v>934</v>
      </c>
      <c r="F686" s="499" t="s">
        <v>935</v>
      </c>
      <c r="G686" s="382">
        <v>645</v>
      </c>
      <c r="H686" s="382" t="s">
        <v>893</v>
      </c>
      <c r="I686" s="381" t="s">
        <v>893</v>
      </c>
      <c r="J686" s="381" t="s">
        <v>689</v>
      </c>
      <c r="K686" s="500" t="s">
        <v>891</v>
      </c>
    </row>
    <row r="687" spans="3:11" ht="34.5" customHeight="1" x14ac:dyDescent="0.25">
      <c r="C687" s="383" t="s">
        <v>930</v>
      </c>
      <c r="D687" s="110" t="s">
        <v>7989</v>
      </c>
      <c r="E687" s="110" t="s">
        <v>933</v>
      </c>
      <c r="F687" s="112" t="s">
        <v>772</v>
      </c>
      <c r="G687" s="113">
        <v>518</v>
      </c>
      <c r="H687" s="113" t="s">
        <v>893</v>
      </c>
      <c r="I687" s="110" t="s">
        <v>893</v>
      </c>
      <c r="J687" s="110" t="s">
        <v>689</v>
      </c>
      <c r="K687" s="502" t="s">
        <v>891</v>
      </c>
    </row>
    <row r="688" spans="3:11" ht="34.5" customHeight="1" x14ac:dyDescent="0.25">
      <c r="C688" s="383" t="s">
        <v>930</v>
      </c>
      <c r="D688" s="110" t="s">
        <v>7989</v>
      </c>
      <c r="E688" s="110" t="s">
        <v>929</v>
      </c>
      <c r="F688" s="112" t="s">
        <v>898</v>
      </c>
      <c r="G688" s="113">
        <v>519</v>
      </c>
      <c r="H688" s="113" t="s">
        <v>893</v>
      </c>
      <c r="I688" s="110" t="s">
        <v>319</v>
      </c>
      <c r="J688" s="110" t="s">
        <v>689</v>
      </c>
      <c r="K688" s="502" t="s">
        <v>891</v>
      </c>
    </row>
    <row r="689" spans="3:11" ht="34.5" customHeight="1" x14ac:dyDescent="0.25">
      <c r="C689" s="383" t="s">
        <v>930</v>
      </c>
      <c r="D689" s="110" t="s">
        <v>7989</v>
      </c>
      <c r="E689" s="110" t="s">
        <v>931</v>
      </c>
      <c r="F689" s="112" t="s">
        <v>932</v>
      </c>
      <c r="G689" s="113">
        <v>248</v>
      </c>
      <c r="H689" s="113" t="s">
        <v>893</v>
      </c>
      <c r="I689" s="110" t="s">
        <v>893</v>
      </c>
      <c r="J689" s="110" t="s">
        <v>689</v>
      </c>
      <c r="K689" s="502" t="s">
        <v>891</v>
      </c>
    </row>
    <row r="690" spans="3:11" ht="34.5" customHeight="1" x14ac:dyDescent="0.25">
      <c r="C690" s="383" t="s">
        <v>930</v>
      </c>
      <c r="D690" s="110" t="s">
        <v>7989</v>
      </c>
      <c r="E690" s="110" t="s">
        <v>938</v>
      </c>
      <c r="F690" s="112" t="s">
        <v>8618</v>
      </c>
      <c r="G690" s="113">
        <v>144</v>
      </c>
      <c r="H690" s="113" t="s">
        <v>893</v>
      </c>
      <c r="I690" s="110" t="s">
        <v>893</v>
      </c>
      <c r="J690" s="110" t="s">
        <v>689</v>
      </c>
      <c r="K690" s="502" t="s">
        <v>891</v>
      </c>
    </row>
    <row r="691" spans="3:11" ht="34.5" customHeight="1" thickBot="1" x14ac:dyDescent="0.3">
      <c r="C691" s="383" t="s">
        <v>930</v>
      </c>
      <c r="D691" s="110" t="s">
        <v>7989</v>
      </c>
      <c r="E691" s="119" t="s">
        <v>936</v>
      </c>
      <c r="F691" s="120" t="s">
        <v>937</v>
      </c>
      <c r="G691" s="119">
        <v>660</v>
      </c>
      <c r="H691" s="113" t="s">
        <v>893</v>
      </c>
      <c r="I691" s="119" t="s">
        <v>893</v>
      </c>
      <c r="J691" s="110" t="s">
        <v>689</v>
      </c>
      <c r="K691" s="502" t="s">
        <v>891</v>
      </c>
    </row>
    <row r="692" spans="3:11" ht="34.5" customHeight="1" x14ac:dyDescent="0.25">
      <c r="C692" s="384" t="s">
        <v>930</v>
      </c>
      <c r="D692" s="595" t="s">
        <v>7825</v>
      </c>
      <c r="E692" s="587">
        <f>COUNTA(E686:E691)</f>
        <v>6</v>
      </c>
      <c r="F692" s="596" t="s">
        <v>7826</v>
      </c>
      <c r="G692" s="597">
        <f>SUM(G686:G691)</f>
        <v>2734</v>
      </c>
      <c r="H692" s="598"/>
      <c r="I692" s="386"/>
      <c r="J692" s="386"/>
      <c r="K692" s="506"/>
    </row>
    <row r="693" spans="3:11" ht="36.75" customHeight="1" x14ac:dyDescent="0.25">
      <c r="C693" s="111"/>
      <c r="D693" s="110"/>
      <c r="E693" s="110"/>
      <c r="F693" s="112"/>
      <c r="G693" s="113"/>
      <c r="H693" s="113"/>
      <c r="I693" s="110"/>
      <c r="J693" s="110"/>
      <c r="K693" s="110"/>
    </row>
    <row r="694" spans="3:11" ht="36.75" customHeight="1" x14ac:dyDescent="0.25">
      <c r="C694" s="248" t="s">
        <v>8</v>
      </c>
      <c r="D694" s="248" t="s">
        <v>7</v>
      </c>
      <c r="E694" s="248" t="s">
        <v>6</v>
      </c>
      <c r="F694" s="248" t="s">
        <v>5</v>
      </c>
      <c r="G694" s="249" t="s">
        <v>4</v>
      </c>
      <c r="H694" s="249" t="s">
        <v>3</v>
      </c>
      <c r="I694" s="248" t="s">
        <v>2</v>
      </c>
      <c r="J694" s="248" t="s">
        <v>1</v>
      </c>
      <c r="K694" s="248" t="s">
        <v>0</v>
      </c>
    </row>
    <row r="695" spans="3:11" ht="40.5" customHeight="1" x14ac:dyDescent="0.25">
      <c r="C695" s="380" t="s">
        <v>7716</v>
      </c>
      <c r="D695" s="381" t="s">
        <v>7989</v>
      </c>
      <c r="E695" s="381" t="s">
        <v>7735</v>
      </c>
      <c r="F695" s="499" t="s">
        <v>7736</v>
      </c>
      <c r="G695" s="382">
        <v>523</v>
      </c>
      <c r="H695" s="382" t="s">
        <v>7679</v>
      </c>
      <c r="I695" s="381" t="s">
        <v>7717</v>
      </c>
      <c r="J695" s="381" t="s">
        <v>7676</v>
      </c>
      <c r="K695" s="500" t="s">
        <v>7715</v>
      </c>
    </row>
    <row r="696" spans="3:11" ht="40.5" customHeight="1" x14ac:dyDescent="0.25">
      <c r="C696" s="383" t="s">
        <v>7716</v>
      </c>
      <c r="D696" s="110" t="s">
        <v>7989</v>
      </c>
      <c r="E696" s="110" t="s">
        <v>7732</v>
      </c>
      <c r="F696" s="112" t="s">
        <v>7733</v>
      </c>
      <c r="G696" s="113">
        <v>567</v>
      </c>
      <c r="H696" s="113" t="s">
        <v>7679</v>
      </c>
      <c r="I696" s="110" t="s">
        <v>7717</v>
      </c>
      <c r="J696" s="110" t="s">
        <v>7676</v>
      </c>
      <c r="K696" s="502" t="s">
        <v>7715</v>
      </c>
    </row>
    <row r="697" spans="3:11" ht="40.5" customHeight="1" x14ac:dyDescent="0.25">
      <c r="C697" s="383" t="s">
        <v>7716</v>
      </c>
      <c r="D697" s="110" t="s">
        <v>7989</v>
      </c>
      <c r="E697" s="110" t="s">
        <v>7731</v>
      </c>
      <c r="F697" s="112" t="s">
        <v>8619</v>
      </c>
      <c r="G697" s="113">
        <v>236</v>
      </c>
      <c r="H697" s="113" t="s">
        <v>7679</v>
      </c>
      <c r="I697" s="110" t="s">
        <v>7717</v>
      </c>
      <c r="J697" s="110" t="s">
        <v>7676</v>
      </c>
      <c r="K697" s="502" t="s">
        <v>7715</v>
      </c>
    </row>
    <row r="698" spans="3:11" ht="40.5" customHeight="1" x14ac:dyDescent="0.25">
      <c r="C698" s="383" t="s">
        <v>7716</v>
      </c>
      <c r="D698" s="110" t="s">
        <v>7989</v>
      </c>
      <c r="E698" s="110" t="s">
        <v>7734</v>
      </c>
      <c r="F698" s="112" t="s">
        <v>3134</v>
      </c>
      <c r="G698" s="113">
        <v>185</v>
      </c>
      <c r="H698" s="113" t="s">
        <v>7679</v>
      </c>
      <c r="I698" s="110" t="s">
        <v>7717</v>
      </c>
      <c r="J698" s="110" t="s">
        <v>7676</v>
      </c>
      <c r="K698" s="502" t="s">
        <v>7715</v>
      </c>
    </row>
    <row r="699" spans="3:11" s="12" customFormat="1" ht="40.5" customHeight="1" x14ac:dyDescent="0.25">
      <c r="C699" s="312" t="s">
        <v>7716</v>
      </c>
      <c r="D699" s="341" t="s">
        <v>7989</v>
      </c>
      <c r="E699" s="341" t="s">
        <v>7947</v>
      </c>
      <c r="F699" s="341" t="s">
        <v>7948</v>
      </c>
      <c r="G699" s="341">
        <v>554</v>
      </c>
      <c r="H699" s="341" t="s">
        <v>7679</v>
      </c>
      <c r="I699" s="341" t="s">
        <v>7717</v>
      </c>
      <c r="J699" s="341" t="s">
        <v>7676</v>
      </c>
      <c r="K699" s="599" t="s">
        <v>7715</v>
      </c>
    </row>
    <row r="700" spans="3:11" ht="40.5" customHeight="1" thickBot="1" x14ac:dyDescent="0.3">
      <c r="C700" s="383" t="s">
        <v>7716</v>
      </c>
      <c r="D700" s="110" t="s">
        <v>7989</v>
      </c>
      <c r="E700" s="110" t="s">
        <v>7714</v>
      </c>
      <c r="F700" s="112" t="s">
        <v>7682</v>
      </c>
      <c r="G700" s="113">
        <v>623</v>
      </c>
      <c r="H700" s="113" t="s">
        <v>7679</v>
      </c>
      <c r="I700" s="110" t="s">
        <v>7717</v>
      </c>
      <c r="J700" s="110" t="s">
        <v>7676</v>
      </c>
      <c r="K700" s="502" t="s">
        <v>7715</v>
      </c>
    </row>
    <row r="701" spans="3:11" ht="40.5" customHeight="1" x14ac:dyDescent="0.25">
      <c r="C701" s="384" t="s">
        <v>7716</v>
      </c>
      <c r="D701" s="595" t="s">
        <v>7825</v>
      </c>
      <c r="E701" s="587">
        <f>COUNTA(E695:E700)</f>
        <v>6</v>
      </c>
      <c r="F701" s="596" t="s">
        <v>7826</v>
      </c>
      <c r="G701" s="597">
        <f>SUM(G695:G700)</f>
        <v>2688</v>
      </c>
      <c r="H701" s="598"/>
      <c r="I701" s="386"/>
      <c r="J701" s="386"/>
      <c r="K701" s="506"/>
    </row>
    <row r="702" spans="3:11" ht="37.5" customHeight="1" x14ac:dyDescent="0.25">
      <c r="C702" s="111"/>
      <c r="D702" s="110"/>
      <c r="E702" s="110"/>
      <c r="F702" s="112"/>
      <c r="G702" s="113"/>
      <c r="H702" s="113"/>
      <c r="I702" s="113"/>
      <c r="J702" s="110"/>
      <c r="K702" s="110"/>
    </row>
    <row r="703" spans="3:11" ht="44.25" customHeight="1" x14ac:dyDescent="0.25">
      <c r="C703" s="248" t="s">
        <v>8</v>
      </c>
      <c r="D703" s="248" t="s">
        <v>7</v>
      </c>
      <c r="E703" s="248" t="s">
        <v>6</v>
      </c>
      <c r="F703" s="248" t="s">
        <v>5</v>
      </c>
      <c r="G703" s="249" t="s">
        <v>4</v>
      </c>
      <c r="H703" s="249" t="s">
        <v>3</v>
      </c>
      <c r="I703" s="248" t="s">
        <v>2</v>
      </c>
      <c r="J703" s="248" t="s">
        <v>1</v>
      </c>
      <c r="K703" s="248" t="s">
        <v>0</v>
      </c>
    </row>
    <row r="704" spans="3:11" ht="32.25" customHeight="1" x14ac:dyDescent="0.25">
      <c r="C704" s="380" t="s">
        <v>7738</v>
      </c>
      <c r="D704" s="381" t="s">
        <v>7989</v>
      </c>
      <c r="E704" s="381" t="s">
        <v>7742</v>
      </c>
      <c r="F704" s="499" t="s">
        <v>8620</v>
      </c>
      <c r="G704" s="381">
        <v>466</v>
      </c>
      <c r="H704" s="382" t="s">
        <v>7679</v>
      </c>
      <c r="I704" s="381" t="s">
        <v>7717</v>
      </c>
      <c r="J704" s="381" t="s">
        <v>7676</v>
      </c>
      <c r="K704" s="500" t="s">
        <v>7715</v>
      </c>
    </row>
    <row r="705" spans="3:11" ht="32.25" customHeight="1" x14ac:dyDescent="0.25">
      <c r="C705" s="383" t="s">
        <v>7738</v>
      </c>
      <c r="D705" s="110" t="s">
        <v>7989</v>
      </c>
      <c r="E705" s="110" t="s">
        <v>7743</v>
      </c>
      <c r="F705" s="112" t="s">
        <v>1128</v>
      </c>
      <c r="G705" s="113">
        <v>335</v>
      </c>
      <c r="H705" s="113" t="s">
        <v>7679</v>
      </c>
      <c r="I705" s="110" t="s">
        <v>7717</v>
      </c>
      <c r="J705" s="110" t="s">
        <v>7676</v>
      </c>
      <c r="K705" s="502" t="s">
        <v>7715</v>
      </c>
    </row>
    <row r="706" spans="3:11" ht="32.25" customHeight="1" x14ac:dyDescent="0.25">
      <c r="C706" s="383" t="s">
        <v>7738</v>
      </c>
      <c r="D706" s="110" t="s">
        <v>7989</v>
      </c>
      <c r="E706" s="110" t="s">
        <v>7740</v>
      </c>
      <c r="F706" s="112" t="s">
        <v>8290</v>
      </c>
      <c r="G706" s="113">
        <v>307</v>
      </c>
      <c r="H706" s="113" t="s">
        <v>7679</v>
      </c>
      <c r="I706" s="110" t="s">
        <v>7717</v>
      </c>
      <c r="J706" s="110" t="s">
        <v>7676</v>
      </c>
      <c r="K706" s="502" t="s">
        <v>7715</v>
      </c>
    </row>
    <row r="707" spans="3:11" ht="32.25" customHeight="1" x14ac:dyDescent="0.25">
      <c r="C707" s="383" t="s">
        <v>7738</v>
      </c>
      <c r="D707" s="110" t="s">
        <v>7989</v>
      </c>
      <c r="E707" s="110" t="s">
        <v>7737</v>
      </c>
      <c r="F707" s="112" t="s">
        <v>8621</v>
      </c>
      <c r="G707" s="113">
        <v>218</v>
      </c>
      <c r="H707" s="113" t="s">
        <v>7679</v>
      </c>
      <c r="I707" s="110" t="s">
        <v>7717</v>
      </c>
      <c r="J707" s="110" t="s">
        <v>7676</v>
      </c>
      <c r="K707" s="502" t="s">
        <v>7715</v>
      </c>
    </row>
    <row r="708" spans="3:11" ht="32.25" customHeight="1" x14ac:dyDescent="0.25">
      <c r="C708" s="383" t="s">
        <v>7738</v>
      </c>
      <c r="D708" s="110" t="s">
        <v>7989</v>
      </c>
      <c r="E708" s="110" t="s">
        <v>7739</v>
      </c>
      <c r="F708" s="112" t="s">
        <v>8354</v>
      </c>
      <c r="G708" s="113">
        <v>105</v>
      </c>
      <c r="H708" s="113" t="s">
        <v>7679</v>
      </c>
      <c r="I708" s="110" t="s">
        <v>7717</v>
      </c>
      <c r="J708" s="110" t="s">
        <v>7676</v>
      </c>
      <c r="K708" s="502" t="s">
        <v>7715</v>
      </c>
    </row>
    <row r="709" spans="3:11" ht="32.25" customHeight="1" x14ac:dyDescent="0.25">
      <c r="C709" s="383" t="s">
        <v>7738</v>
      </c>
      <c r="D709" s="110" t="s">
        <v>7989</v>
      </c>
      <c r="E709" s="110" t="s">
        <v>7741</v>
      </c>
      <c r="F709" s="112" t="s">
        <v>8622</v>
      </c>
      <c r="G709" s="110">
        <v>68</v>
      </c>
      <c r="H709" s="113" t="s">
        <v>7679</v>
      </c>
      <c r="I709" s="110" t="s">
        <v>7717</v>
      </c>
      <c r="J709" s="110" t="s">
        <v>7676</v>
      </c>
      <c r="K709" s="502" t="s">
        <v>7715</v>
      </c>
    </row>
    <row r="710" spans="3:11" ht="32.25" customHeight="1" x14ac:dyDescent="0.25">
      <c r="C710" s="383" t="s">
        <v>7738</v>
      </c>
      <c r="D710" s="110" t="s">
        <v>7989</v>
      </c>
      <c r="E710" s="110" t="s">
        <v>7744</v>
      </c>
      <c r="F710" s="112" t="s">
        <v>7745</v>
      </c>
      <c r="G710" s="113">
        <v>420</v>
      </c>
      <c r="H710" s="113" t="s">
        <v>7679</v>
      </c>
      <c r="I710" s="110" t="s">
        <v>7717</v>
      </c>
      <c r="J710" s="110" t="s">
        <v>7676</v>
      </c>
      <c r="K710" s="502" t="s">
        <v>7715</v>
      </c>
    </row>
    <row r="711" spans="3:11" ht="32.25" customHeight="1" thickBot="1" x14ac:dyDescent="0.3">
      <c r="C711" s="383" t="s">
        <v>7738</v>
      </c>
      <c r="D711" s="110" t="s">
        <v>7989</v>
      </c>
      <c r="E711" s="110" t="s">
        <v>7746</v>
      </c>
      <c r="F711" s="112" t="s">
        <v>8623</v>
      </c>
      <c r="G711" s="110">
        <v>234</v>
      </c>
      <c r="H711" s="113" t="s">
        <v>7679</v>
      </c>
      <c r="I711" s="110" t="s">
        <v>7717</v>
      </c>
      <c r="J711" s="110" t="s">
        <v>7676</v>
      </c>
      <c r="K711" s="502" t="s">
        <v>7715</v>
      </c>
    </row>
    <row r="712" spans="3:11" ht="38.25" customHeight="1" x14ac:dyDescent="0.25">
      <c r="C712" s="384" t="s">
        <v>7738</v>
      </c>
      <c r="D712" s="595" t="s">
        <v>7825</v>
      </c>
      <c r="E712" s="587">
        <f>COUNTA(E704:E711)</f>
        <v>8</v>
      </c>
      <c r="F712" s="596" t="s">
        <v>7826</v>
      </c>
      <c r="G712" s="597">
        <f>SUM(G704:G711)</f>
        <v>2153</v>
      </c>
      <c r="H712" s="598"/>
      <c r="I712" s="386"/>
      <c r="J712" s="386"/>
      <c r="K712" s="506"/>
    </row>
    <row r="713" spans="3:11" ht="26.25" customHeight="1" x14ac:dyDescent="0.25">
      <c r="C713" s="111"/>
      <c r="D713" s="110"/>
      <c r="E713" s="110"/>
      <c r="F713" s="112"/>
      <c r="G713" s="113"/>
      <c r="H713" s="113"/>
      <c r="I713" s="110"/>
      <c r="J713" s="110"/>
      <c r="K713" s="110"/>
    </row>
    <row r="714" spans="3:11" ht="37.5" customHeight="1" x14ac:dyDescent="0.25">
      <c r="C714" s="248" t="s">
        <v>8</v>
      </c>
      <c r="D714" s="248" t="s">
        <v>7</v>
      </c>
      <c r="E714" s="248" t="s">
        <v>6</v>
      </c>
      <c r="F714" s="248" t="s">
        <v>5</v>
      </c>
      <c r="G714" s="249" t="s">
        <v>4</v>
      </c>
      <c r="H714" s="249" t="s">
        <v>3</v>
      </c>
      <c r="I714" s="248" t="s">
        <v>2</v>
      </c>
      <c r="J714" s="248" t="s">
        <v>1</v>
      </c>
      <c r="K714" s="248" t="s">
        <v>0</v>
      </c>
    </row>
    <row r="715" spans="3:11" ht="37.5" customHeight="1" x14ac:dyDescent="0.25">
      <c r="C715" s="380" t="s">
        <v>7754</v>
      </c>
      <c r="D715" s="381" t="s">
        <v>7989</v>
      </c>
      <c r="E715" s="582" t="s">
        <v>7752</v>
      </c>
      <c r="F715" s="499" t="s">
        <v>7753</v>
      </c>
      <c r="G715" s="399">
        <v>444</v>
      </c>
      <c r="H715" s="382" t="s">
        <v>3064</v>
      </c>
      <c r="I715" s="381" t="s">
        <v>7755</v>
      </c>
      <c r="J715" s="399" t="s">
        <v>7676</v>
      </c>
      <c r="K715" s="600" t="s">
        <v>7776</v>
      </c>
    </row>
    <row r="716" spans="3:11" ht="37.5" customHeight="1" x14ac:dyDescent="0.25">
      <c r="C716" s="383" t="s">
        <v>7754</v>
      </c>
      <c r="D716" s="110" t="s">
        <v>7989</v>
      </c>
      <c r="E716" s="110" t="s">
        <v>7779</v>
      </c>
      <c r="F716" s="112" t="s">
        <v>7780</v>
      </c>
      <c r="G716" s="111">
        <v>268</v>
      </c>
      <c r="H716" s="113" t="s">
        <v>3064</v>
      </c>
      <c r="I716" s="110" t="s">
        <v>7755</v>
      </c>
      <c r="J716" s="110" t="s">
        <v>7676</v>
      </c>
      <c r="K716" s="502" t="s">
        <v>7776</v>
      </c>
    </row>
    <row r="717" spans="3:11" ht="37.5" customHeight="1" thickBot="1" x14ac:dyDescent="0.3">
      <c r="C717" s="383" t="s">
        <v>7754</v>
      </c>
      <c r="D717" s="110" t="s">
        <v>7989</v>
      </c>
      <c r="E717" s="118" t="s">
        <v>7756</v>
      </c>
      <c r="F717" s="112" t="s">
        <v>8624</v>
      </c>
      <c r="G717" s="111">
        <v>490</v>
      </c>
      <c r="H717" s="113" t="s">
        <v>3064</v>
      </c>
      <c r="I717" s="110" t="s">
        <v>7755</v>
      </c>
      <c r="J717" s="111" t="s">
        <v>7676</v>
      </c>
      <c r="K717" s="601" t="s">
        <v>7776</v>
      </c>
    </row>
    <row r="718" spans="3:11" ht="37.5" customHeight="1" x14ac:dyDescent="0.25">
      <c r="C718" s="384" t="s">
        <v>7754</v>
      </c>
      <c r="D718" s="595" t="s">
        <v>7825</v>
      </c>
      <c r="E718" s="587">
        <f>COUNTA(E715:E717)</f>
        <v>3</v>
      </c>
      <c r="F718" s="596" t="s">
        <v>7826</v>
      </c>
      <c r="G718" s="597">
        <f>SUM(G715:G717)</f>
        <v>1202</v>
      </c>
      <c r="H718" s="598"/>
      <c r="I718" s="386"/>
      <c r="J718" s="386"/>
      <c r="K718" s="506"/>
    </row>
    <row r="719" spans="3:11" ht="33" customHeight="1" x14ac:dyDescent="0.25">
      <c r="C719" s="111"/>
      <c r="D719" s="110"/>
      <c r="E719" s="110"/>
      <c r="F719" s="112"/>
      <c r="G719" s="113"/>
      <c r="H719" s="113"/>
      <c r="I719" s="110"/>
      <c r="J719" s="110"/>
      <c r="K719" s="110"/>
    </row>
    <row r="720" spans="3:11" ht="33" customHeight="1" x14ac:dyDescent="0.25">
      <c r="C720" s="248" t="s">
        <v>8</v>
      </c>
      <c r="D720" s="248" t="s">
        <v>7</v>
      </c>
      <c r="E720" s="248" t="s">
        <v>6</v>
      </c>
      <c r="F720" s="248" t="s">
        <v>5</v>
      </c>
      <c r="G720" s="249" t="s">
        <v>4</v>
      </c>
      <c r="H720" s="249" t="s">
        <v>3</v>
      </c>
      <c r="I720" s="248" t="s">
        <v>2</v>
      </c>
      <c r="J720" s="248" t="s">
        <v>1</v>
      </c>
      <c r="K720" s="248" t="s">
        <v>0</v>
      </c>
    </row>
    <row r="721" spans="3:11" ht="33" customHeight="1" x14ac:dyDescent="0.25">
      <c r="C721" s="380" t="s">
        <v>7799</v>
      </c>
      <c r="D721" s="381" t="s">
        <v>7989</v>
      </c>
      <c r="E721" s="381" t="s">
        <v>7811</v>
      </c>
      <c r="F721" s="499" t="s">
        <v>6500</v>
      </c>
      <c r="G721" s="381">
        <v>616</v>
      </c>
      <c r="H721" s="382" t="s">
        <v>3064</v>
      </c>
      <c r="I721" s="381" t="s">
        <v>967</v>
      </c>
      <c r="J721" s="381" t="s">
        <v>7676</v>
      </c>
      <c r="K721" s="500" t="s">
        <v>7798</v>
      </c>
    </row>
    <row r="722" spans="3:11" ht="33" customHeight="1" x14ac:dyDescent="0.25">
      <c r="C722" s="383" t="s">
        <v>7799</v>
      </c>
      <c r="D722" s="110" t="s">
        <v>7989</v>
      </c>
      <c r="E722" s="110" t="s">
        <v>7812</v>
      </c>
      <c r="F722" s="112" t="s">
        <v>7813</v>
      </c>
      <c r="G722" s="110">
        <v>511</v>
      </c>
      <c r="H722" s="113" t="s">
        <v>3064</v>
      </c>
      <c r="I722" s="110" t="s">
        <v>967</v>
      </c>
      <c r="J722" s="110" t="s">
        <v>7676</v>
      </c>
      <c r="K722" s="502" t="s">
        <v>7798</v>
      </c>
    </row>
    <row r="723" spans="3:11" ht="33" customHeight="1" x14ac:dyDescent="0.25">
      <c r="C723" s="383" t="s">
        <v>7799</v>
      </c>
      <c r="D723" s="110" t="s">
        <v>7989</v>
      </c>
      <c r="E723" s="110" t="s">
        <v>7818</v>
      </c>
      <c r="F723" s="112" t="s">
        <v>8625</v>
      </c>
      <c r="G723" s="110">
        <v>465</v>
      </c>
      <c r="H723" s="113" t="s">
        <v>3064</v>
      </c>
      <c r="I723" s="110" t="s">
        <v>788</v>
      </c>
      <c r="J723" s="110" t="s">
        <v>7676</v>
      </c>
      <c r="K723" s="502" t="s">
        <v>7798</v>
      </c>
    </row>
    <row r="724" spans="3:11" ht="33" customHeight="1" x14ac:dyDescent="0.25">
      <c r="C724" s="383" t="s">
        <v>7799</v>
      </c>
      <c r="D724" s="110" t="s">
        <v>7989</v>
      </c>
      <c r="E724" s="110" t="s">
        <v>7814</v>
      </c>
      <c r="F724" s="112" t="s">
        <v>8626</v>
      </c>
      <c r="G724" s="110">
        <v>436</v>
      </c>
      <c r="H724" s="113" t="s">
        <v>3064</v>
      </c>
      <c r="I724" s="110" t="s">
        <v>967</v>
      </c>
      <c r="J724" s="110" t="s">
        <v>7676</v>
      </c>
      <c r="K724" s="502" t="s">
        <v>7798</v>
      </c>
    </row>
    <row r="725" spans="3:11" ht="33" customHeight="1" x14ac:dyDescent="0.25">
      <c r="C725" s="383" t="s">
        <v>7799</v>
      </c>
      <c r="D725" s="110" t="s">
        <v>7989</v>
      </c>
      <c r="E725" s="110" t="s">
        <v>7809</v>
      </c>
      <c r="F725" s="112" t="s">
        <v>7810</v>
      </c>
      <c r="G725" s="113">
        <v>395</v>
      </c>
      <c r="H725" s="113" t="s">
        <v>3064</v>
      </c>
      <c r="I725" s="110" t="s">
        <v>967</v>
      </c>
      <c r="J725" s="110" t="s">
        <v>7676</v>
      </c>
      <c r="K725" s="502" t="s">
        <v>7798</v>
      </c>
    </row>
    <row r="726" spans="3:11" ht="33" customHeight="1" x14ac:dyDescent="0.25">
      <c r="C726" s="383" t="s">
        <v>7799</v>
      </c>
      <c r="D726" s="110" t="s">
        <v>7989</v>
      </c>
      <c r="E726" s="110" t="s">
        <v>7817</v>
      </c>
      <c r="F726" s="112" t="s">
        <v>8627</v>
      </c>
      <c r="G726" s="113">
        <v>326</v>
      </c>
      <c r="H726" s="113" t="s">
        <v>3064</v>
      </c>
      <c r="I726" s="110" t="s">
        <v>967</v>
      </c>
      <c r="J726" s="110" t="s">
        <v>7676</v>
      </c>
      <c r="K726" s="502" t="s">
        <v>7798</v>
      </c>
    </row>
    <row r="727" spans="3:11" ht="33" customHeight="1" x14ac:dyDescent="0.25">
      <c r="C727" s="383" t="s">
        <v>7799</v>
      </c>
      <c r="D727" s="110" t="s">
        <v>7989</v>
      </c>
      <c r="E727" s="110" t="s">
        <v>7821</v>
      </c>
      <c r="F727" s="112" t="s">
        <v>8628</v>
      </c>
      <c r="G727" s="110">
        <v>325</v>
      </c>
      <c r="H727" s="113" t="s">
        <v>3064</v>
      </c>
      <c r="I727" s="110" t="s">
        <v>788</v>
      </c>
      <c r="J727" s="110" t="s">
        <v>7676</v>
      </c>
      <c r="K727" s="502" t="s">
        <v>7798</v>
      </c>
    </row>
    <row r="728" spans="3:11" ht="33" customHeight="1" x14ac:dyDescent="0.25">
      <c r="C728" s="383" t="s">
        <v>7799</v>
      </c>
      <c r="D728" s="110" t="s">
        <v>7989</v>
      </c>
      <c r="E728" s="110" t="s">
        <v>7816</v>
      </c>
      <c r="F728" s="112" t="s">
        <v>3095</v>
      </c>
      <c r="G728" s="110">
        <v>311</v>
      </c>
      <c r="H728" s="113" t="s">
        <v>3064</v>
      </c>
      <c r="I728" s="110" t="s">
        <v>967</v>
      </c>
      <c r="J728" s="110" t="s">
        <v>7676</v>
      </c>
      <c r="K728" s="502" t="s">
        <v>7798</v>
      </c>
    </row>
    <row r="729" spans="3:11" ht="33" customHeight="1" x14ac:dyDescent="0.25">
      <c r="C729" s="383" t="s">
        <v>7799</v>
      </c>
      <c r="D729" s="110" t="s">
        <v>7989</v>
      </c>
      <c r="E729" s="110" t="s">
        <v>7815</v>
      </c>
      <c r="F729" s="112" t="s">
        <v>8629</v>
      </c>
      <c r="G729" s="113">
        <v>276</v>
      </c>
      <c r="H729" s="113" t="s">
        <v>3064</v>
      </c>
      <c r="I729" s="110" t="s">
        <v>967</v>
      </c>
      <c r="J729" s="110" t="s">
        <v>7676</v>
      </c>
      <c r="K729" s="502" t="s">
        <v>7798</v>
      </c>
    </row>
    <row r="730" spans="3:11" ht="33" customHeight="1" x14ac:dyDescent="0.25">
      <c r="C730" s="383" t="s">
        <v>7799</v>
      </c>
      <c r="D730" s="110" t="s">
        <v>7989</v>
      </c>
      <c r="E730" s="110" t="s">
        <v>7807</v>
      </c>
      <c r="F730" s="112" t="s">
        <v>7808</v>
      </c>
      <c r="G730" s="110">
        <v>206</v>
      </c>
      <c r="H730" s="113" t="s">
        <v>3064</v>
      </c>
      <c r="I730" s="110" t="s">
        <v>967</v>
      </c>
      <c r="J730" s="110" t="s">
        <v>7676</v>
      </c>
      <c r="K730" s="502" t="s">
        <v>7798</v>
      </c>
    </row>
    <row r="731" spans="3:11" ht="33" customHeight="1" x14ac:dyDescent="0.25">
      <c r="C731" s="383" t="s">
        <v>7799</v>
      </c>
      <c r="D731" s="110" t="s">
        <v>7989</v>
      </c>
      <c r="E731" s="110" t="s">
        <v>7800</v>
      </c>
      <c r="F731" s="112" t="s">
        <v>8630</v>
      </c>
      <c r="G731" s="110">
        <v>202</v>
      </c>
      <c r="H731" s="113" t="s">
        <v>3064</v>
      </c>
      <c r="I731" s="110" t="s">
        <v>967</v>
      </c>
      <c r="J731" s="110" t="s">
        <v>7676</v>
      </c>
      <c r="K731" s="502" t="s">
        <v>7798</v>
      </c>
    </row>
    <row r="732" spans="3:11" ht="33" customHeight="1" x14ac:dyDescent="0.25">
      <c r="C732" s="383" t="s">
        <v>7799</v>
      </c>
      <c r="D732" s="110" t="s">
        <v>7989</v>
      </c>
      <c r="E732" s="110" t="s">
        <v>7820</v>
      </c>
      <c r="F732" s="112" t="s">
        <v>8631</v>
      </c>
      <c r="G732" s="110">
        <v>208</v>
      </c>
      <c r="H732" s="113" t="s">
        <v>3064</v>
      </c>
      <c r="I732" s="110" t="s">
        <v>788</v>
      </c>
      <c r="J732" s="110" t="s">
        <v>7676</v>
      </c>
      <c r="K732" s="502" t="s">
        <v>7798</v>
      </c>
    </row>
    <row r="733" spans="3:11" ht="33" customHeight="1" x14ac:dyDescent="0.25">
      <c r="C733" s="383" t="s">
        <v>7799</v>
      </c>
      <c r="D733" s="110" t="s">
        <v>7989</v>
      </c>
      <c r="E733" s="110" t="s">
        <v>7819</v>
      </c>
      <c r="F733" s="112" t="s">
        <v>8632</v>
      </c>
      <c r="G733" s="113">
        <v>94</v>
      </c>
      <c r="H733" s="113" t="s">
        <v>3064</v>
      </c>
      <c r="I733" s="110" t="s">
        <v>788</v>
      </c>
      <c r="J733" s="110" t="s">
        <v>7676</v>
      </c>
      <c r="K733" s="502" t="s">
        <v>7798</v>
      </c>
    </row>
    <row r="734" spans="3:11" ht="33" customHeight="1" thickBot="1" x14ac:dyDescent="0.3">
      <c r="C734" s="383" t="s">
        <v>7799</v>
      </c>
      <c r="D734" s="110" t="s">
        <v>7989</v>
      </c>
      <c r="E734" s="110" t="s">
        <v>7797</v>
      </c>
      <c r="F734" s="112" t="s">
        <v>8633</v>
      </c>
      <c r="G734" s="110">
        <v>229</v>
      </c>
      <c r="H734" s="113" t="s">
        <v>3064</v>
      </c>
      <c r="I734" s="110" t="s">
        <v>967</v>
      </c>
      <c r="J734" s="110" t="s">
        <v>7676</v>
      </c>
      <c r="K734" s="502" t="s">
        <v>7798</v>
      </c>
    </row>
    <row r="735" spans="3:11" ht="33" customHeight="1" x14ac:dyDescent="0.25">
      <c r="C735" s="384" t="s">
        <v>7799</v>
      </c>
      <c r="D735" s="595" t="s">
        <v>7825</v>
      </c>
      <c r="E735" s="587">
        <f>COUNTA(E721:E734)</f>
        <v>14</v>
      </c>
      <c r="F735" s="596" t="s">
        <v>7826</v>
      </c>
      <c r="G735" s="597">
        <f>SUM(G721:G734)</f>
        <v>4600</v>
      </c>
      <c r="H735" s="598"/>
      <c r="I735" s="386"/>
      <c r="J735" s="386"/>
      <c r="K735" s="506"/>
    </row>
  </sheetData>
  <mergeCells count="16">
    <mergeCell ref="C578:K578"/>
    <mergeCell ref="C16:F16"/>
    <mergeCell ref="C17:F17"/>
    <mergeCell ref="C18:F18"/>
    <mergeCell ref="C19:F19"/>
    <mergeCell ref="C21:K21"/>
    <mergeCell ref="C11:F11"/>
    <mergeCell ref="C12:F12"/>
    <mergeCell ref="C13:F13"/>
    <mergeCell ref="C14:F14"/>
    <mergeCell ref="C15:F15"/>
    <mergeCell ref="B5:K5"/>
    <mergeCell ref="B6:K6"/>
    <mergeCell ref="B7:K7"/>
    <mergeCell ref="B8:K8"/>
    <mergeCell ref="B9:K9"/>
  </mergeCells>
  <conditionalFormatting sqref="E441">
    <cfRule type="duplicateValues" dxfId="945" priority="251"/>
  </conditionalFormatting>
  <conditionalFormatting sqref="E462">
    <cfRule type="duplicateValues" dxfId="944" priority="250"/>
  </conditionalFormatting>
  <conditionalFormatting sqref="E452">
    <cfRule type="duplicateValues" dxfId="943" priority="249"/>
  </conditionalFormatting>
  <conditionalFormatting sqref="G11">
    <cfRule type="duplicateValues" dxfId="942" priority="239"/>
  </conditionalFormatting>
  <conditionalFormatting sqref="G11">
    <cfRule type="duplicateValues" dxfId="941" priority="240"/>
  </conditionalFormatting>
  <conditionalFormatting sqref="G13">
    <cfRule type="duplicateValues" dxfId="940" priority="235"/>
  </conditionalFormatting>
  <conditionalFormatting sqref="G13">
    <cfRule type="duplicateValues" dxfId="939" priority="236"/>
  </conditionalFormatting>
  <conditionalFormatting sqref="G13">
    <cfRule type="duplicateValues" dxfId="938" priority="237"/>
  </conditionalFormatting>
  <conditionalFormatting sqref="G13">
    <cfRule type="duplicateValues" dxfId="937" priority="238"/>
  </conditionalFormatting>
  <conditionalFormatting sqref="G14">
    <cfRule type="duplicateValues" dxfId="936" priority="233"/>
  </conditionalFormatting>
  <conditionalFormatting sqref="G14">
    <cfRule type="duplicateValues" dxfId="935" priority="234"/>
  </conditionalFormatting>
  <conditionalFormatting sqref="G17">
    <cfRule type="duplicateValues" dxfId="934" priority="231"/>
  </conditionalFormatting>
  <conditionalFormatting sqref="G17">
    <cfRule type="duplicateValues" dxfId="933" priority="232"/>
  </conditionalFormatting>
  <conditionalFormatting sqref="G16">
    <cfRule type="duplicateValues" dxfId="932" priority="229"/>
  </conditionalFormatting>
  <conditionalFormatting sqref="G16">
    <cfRule type="duplicateValues" dxfId="931" priority="230"/>
  </conditionalFormatting>
  <conditionalFormatting sqref="G19">
    <cfRule type="duplicateValues" dxfId="930" priority="227"/>
  </conditionalFormatting>
  <conditionalFormatting sqref="G19">
    <cfRule type="duplicateValues" dxfId="929" priority="228"/>
  </conditionalFormatting>
  <conditionalFormatting sqref="G9">
    <cfRule type="duplicateValues" dxfId="928" priority="10"/>
  </conditionalFormatting>
  <conditionalFormatting sqref="H9">
    <cfRule type="duplicateValues" dxfId="927" priority="9"/>
  </conditionalFormatting>
  <conditionalFormatting sqref="G8">
    <cfRule type="duplicateValues" dxfId="926" priority="5"/>
  </conditionalFormatting>
  <conditionalFormatting sqref="I8">
    <cfRule type="duplicateValues" dxfId="925" priority="6"/>
  </conditionalFormatting>
  <conditionalFormatting sqref="H8">
    <cfRule type="duplicateValues" dxfId="924" priority="7"/>
  </conditionalFormatting>
  <conditionalFormatting sqref="G8">
    <cfRule type="duplicateValues" dxfId="923" priority="8"/>
  </conditionalFormatting>
  <conditionalFormatting sqref="G7">
    <cfRule type="duplicateValues" dxfId="922" priority="4"/>
  </conditionalFormatting>
  <conditionalFormatting sqref="H7">
    <cfRule type="duplicateValues" dxfId="921" priority="3"/>
  </conditionalFormatting>
  <conditionalFormatting sqref="E24:E36">
    <cfRule type="duplicateValues" dxfId="920" priority="2"/>
  </conditionalFormatting>
  <conditionalFormatting sqref="E401:E412">
    <cfRule type="duplicateValues" dxfId="919" priority="1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249977111117893"/>
  </sheetPr>
  <dimension ref="A1:R608"/>
  <sheetViews>
    <sheetView showGridLines="0" topLeftCell="A571" workbookViewId="0">
      <selection activeCell="F610" sqref="F610"/>
    </sheetView>
  </sheetViews>
  <sheetFormatPr baseColWidth="10" defaultColWidth="11.42578125" defaultRowHeight="45" customHeight="1" x14ac:dyDescent="0.25"/>
  <cols>
    <col min="1" max="1" width="11.42578125" style="224"/>
    <col min="2" max="2" width="15.5703125" style="224" customWidth="1"/>
    <col min="3" max="3" width="14" style="182" customWidth="1"/>
    <col min="4" max="4" width="11.42578125" style="28"/>
    <col min="5" max="5" width="11.42578125" style="182"/>
    <col min="6" max="6" width="31.7109375" style="28" customWidth="1"/>
    <col min="7" max="7" width="12.28515625" style="182" customWidth="1"/>
    <col min="8" max="8" width="21.28515625" style="182" customWidth="1"/>
    <col min="9" max="9" width="14.85546875" style="28" customWidth="1"/>
    <col min="10" max="10" width="11.42578125" style="182"/>
    <col min="11" max="11" width="9.7109375" style="182" customWidth="1"/>
    <col min="12" max="13" width="11.42578125" style="224" customWidth="1"/>
    <col min="14" max="18" width="11.42578125" style="224"/>
    <col min="19" max="16384" width="11.42578125" style="182"/>
  </cols>
  <sheetData>
    <row r="1" spans="2:11" ht="15" x14ac:dyDescent="0.25">
      <c r="B1" s="182"/>
    </row>
    <row r="2" spans="2:11" ht="15" x14ac:dyDescent="0.25">
      <c r="B2" s="182"/>
    </row>
    <row r="3" spans="2:11" ht="15" x14ac:dyDescent="0.25">
      <c r="B3" s="182"/>
    </row>
    <row r="4" spans="2:11" ht="15" x14ac:dyDescent="0.25">
      <c r="B4" s="182"/>
    </row>
    <row r="5" spans="2:11" ht="15" x14ac:dyDescent="0.25">
      <c r="B5" s="759" t="s">
        <v>7822</v>
      </c>
      <c r="C5" s="759"/>
      <c r="D5" s="759"/>
      <c r="E5" s="759"/>
      <c r="F5" s="759"/>
      <c r="G5" s="759"/>
      <c r="H5" s="759"/>
      <c r="I5" s="759"/>
      <c r="J5" s="759"/>
      <c r="K5" s="759"/>
    </row>
    <row r="6" spans="2:11" ht="15" x14ac:dyDescent="0.25">
      <c r="B6" s="760" t="s">
        <v>7823</v>
      </c>
      <c r="C6" s="760"/>
      <c r="D6" s="760"/>
      <c r="E6" s="760"/>
      <c r="F6" s="760"/>
      <c r="G6" s="760"/>
      <c r="H6" s="760"/>
      <c r="I6" s="760"/>
      <c r="J6" s="760"/>
      <c r="K6" s="760"/>
    </row>
    <row r="7" spans="2:11" ht="12.75" customHeight="1" x14ac:dyDescent="0.25">
      <c r="B7" s="761" t="s">
        <v>8006</v>
      </c>
      <c r="C7" s="761"/>
      <c r="D7" s="761"/>
      <c r="E7" s="761"/>
      <c r="F7" s="761"/>
      <c r="G7" s="761"/>
      <c r="H7" s="761"/>
      <c r="I7" s="761"/>
      <c r="J7" s="761"/>
      <c r="K7" s="761"/>
    </row>
    <row r="8" spans="2:11" ht="21" x14ac:dyDescent="0.35">
      <c r="B8" s="720" t="s">
        <v>8008</v>
      </c>
      <c r="C8" s="720"/>
      <c r="D8" s="720"/>
      <c r="E8" s="720"/>
      <c r="F8" s="720"/>
      <c r="G8" s="720"/>
      <c r="H8" s="720"/>
      <c r="I8" s="720"/>
      <c r="J8" s="720"/>
      <c r="K8" s="720"/>
    </row>
    <row r="9" spans="2:11" ht="18.75" x14ac:dyDescent="0.3">
      <c r="B9" s="762" t="s">
        <v>8009</v>
      </c>
      <c r="C9" s="762"/>
      <c r="D9" s="762"/>
      <c r="E9" s="762"/>
      <c r="F9" s="762"/>
      <c r="G9" s="762"/>
      <c r="H9" s="762"/>
      <c r="I9" s="762"/>
      <c r="J9" s="762"/>
      <c r="K9" s="762"/>
    </row>
    <row r="10" spans="2:11" ht="21" x14ac:dyDescent="0.35">
      <c r="B10" s="252"/>
      <c r="C10" s="252"/>
      <c r="D10" s="30"/>
      <c r="E10" s="252"/>
      <c r="F10" s="30"/>
      <c r="G10" s="252"/>
      <c r="H10" s="252"/>
      <c r="I10" s="30"/>
      <c r="J10" s="252"/>
      <c r="K10" s="252"/>
    </row>
    <row r="11" spans="2:11" ht="17.25" customHeight="1" x14ac:dyDescent="0.35">
      <c r="H11" s="252"/>
      <c r="I11" s="30"/>
      <c r="J11" s="252"/>
      <c r="K11" s="252"/>
    </row>
    <row r="12" spans="2:11" ht="17.25" customHeight="1" thickBot="1" x14ac:dyDescent="0.4">
      <c r="H12" s="224"/>
      <c r="I12" s="32"/>
      <c r="J12" s="224"/>
      <c r="K12" s="252"/>
    </row>
    <row r="13" spans="2:11" ht="16.5" thickBot="1" x14ac:dyDescent="0.3">
      <c r="C13" s="741" t="s">
        <v>7959</v>
      </c>
      <c r="D13" s="742"/>
      <c r="E13" s="742"/>
      <c r="F13" s="743"/>
      <c r="G13" s="474">
        <f>+G14+G15</f>
        <v>39</v>
      </c>
      <c r="H13" s="224"/>
      <c r="I13" s="32"/>
      <c r="J13" s="224"/>
    </row>
    <row r="14" spans="2:11" ht="16.5" thickBot="1" x14ac:dyDescent="0.3">
      <c r="C14" s="756" t="s">
        <v>7971</v>
      </c>
      <c r="D14" s="757"/>
      <c r="E14" s="757"/>
      <c r="F14" s="758"/>
      <c r="G14" s="475">
        <f>COUNTA(E39,E66,E94,E110,E131,E146,E190,E207,E219,E236,E264,E277,E287,E313,E340,E370,E388,E407,E451,E463,E472,E489)</f>
        <v>22</v>
      </c>
      <c r="H14" s="224"/>
      <c r="I14" s="32"/>
      <c r="J14" s="224"/>
    </row>
    <row r="15" spans="2:11" ht="16.5" thickBot="1" x14ac:dyDescent="0.3">
      <c r="C15" s="756" t="s">
        <v>7970</v>
      </c>
      <c r="D15" s="757"/>
      <c r="E15" s="757"/>
      <c r="F15" s="758"/>
      <c r="G15" s="476">
        <f>+COUNTA(E497,E503,E508,E513,E519,E524,E530,E536,E546,E553,E558,E563,E569,E580,E589,E598,E606)</f>
        <v>17</v>
      </c>
      <c r="H15" s="224"/>
      <c r="I15" s="144"/>
      <c r="J15" s="272"/>
    </row>
    <row r="16" spans="2:11" ht="16.5" thickBot="1" x14ac:dyDescent="0.3">
      <c r="C16" s="744" t="s">
        <v>7972</v>
      </c>
      <c r="D16" s="745"/>
      <c r="E16" s="745"/>
      <c r="F16" s="746"/>
      <c r="G16" s="477">
        <f>+G17+G18</f>
        <v>423</v>
      </c>
      <c r="H16" s="224"/>
      <c r="I16" s="32"/>
      <c r="J16" s="224"/>
    </row>
    <row r="17" spans="1:18" ht="16.5" thickBot="1" x14ac:dyDescent="0.3">
      <c r="C17" s="756" t="s">
        <v>7966</v>
      </c>
      <c r="D17" s="757"/>
      <c r="E17" s="757"/>
      <c r="F17" s="758"/>
      <c r="G17" s="475">
        <f>E39+E66+E94+E110+E131+E146+E190+E207+E219+E236+E264+E277+E287+E313+E340+E370+E388+E407+E451+E463+E472+E489</f>
        <v>377</v>
      </c>
      <c r="H17" s="224"/>
      <c r="I17" s="32"/>
      <c r="J17" s="224"/>
    </row>
    <row r="18" spans="1:18" ht="16.5" thickBot="1" x14ac:dyDescent="0.3">
      <c r="C18" s="747" t="s">
        <v>7967</v>
      </c>
      <c r="D18" s="748"/>
      <c r="E18" s="748"/>
      <c r="F18" s="749"/>
      <c r="G18" s="478">
        <f>+E497+E503+E508+E519+E524+E530+E536+E546+E553+E558+E563+E569+E580+E589+E598+E606+E513</f>
        <v>46</v>
      </c>
      <c r="H18" s="224"/>
      <c r="I18" s="32"/>
      <c r="J18" s="224"/>
    </row>
    <row r="19" spans="1:18" ht="16.5" thickBot="1" x14ac:dyDescent="0.3">
      <c r="C19" s="750" t="s">
        <v>7824</v>
      </c>
      <c r="D19" s="751"/>
      <c r="E19" s="751"/>
      <c r="F19" s="752"/>
      <c r="G19" s="479">
        <f>+G20+G21</f>
        <v>159878</v>
      </c>
      <c r="H19" s="224"/>
      <c r="I19" s="32"/>
      <c r="J19" s="224"/>
    </row>
    <row r="20" spans="1:18" ht="16.5" thickBot="1" x14ac:dyDescent="0.3">
      <c r="C20" s="753" t="s">
        <v>7969</v>
      </c>
      <c r="D20" s="754"/>
      <c r="E20" s="754"/>
      <c r="F20" s="755"/>
      <c r="G20" s="480">
        <f>G39+G66+G94+G110+G131+G146+G190+G207+G219+G236+G264+G277+G287+G313+G340+G370+G388+G407+G451+G463+G472+G489</f>
        <v>130915</v>
      </c>
      <c r="H20" s="224"/>
      <c r="I20" s="32"/>
      <c r="J20" s="224"/>
    </row>
    <row r="21" spans="1:18" ht="16.5" thickBot="1" x14ac:dyDescent="0.3">
      <c r="C21" s="753" t="s">
        <v>7968</v>
      </c>
      <c r="D21" s="754"/>
      <c r="E21" s="754"/>
      <c r="F21" s="755"/>
      <c r="G21" s="412">
        <f>+G497+G503+G508+G513+G519+G524+G530+G536+G546+G553+G558+G563+G569+G580+G589+G598+G606</f>
        <v>28963</v>
      </c>
      <c r="H21" s="224"/>
      <c r="I21" s="32"/>
      <c r="J21" s="224"/>
    </row>
    <row r="22" spans="1:18" ht="15.75" x14ac:dyDescent="0.25">
      <c r="C22" s="602"/>
      <c r="D22" s="602"/>
      <c r="E22" s="602"/>
      <c r="F22" s="602"/>
      <c r="G22" s="481"/>
      <c r="H22" s="224"/>
      <c r="I22" s="32"/>
      <c r="J22" s="224"/>
    </row>
    <row r="23" spans="1:18" s="284" customFormat="1" ht="15.75" x14ac:dyDescent="0.25">
      <c r="A23" s="224"/>
      <c r="B23" s="283"/>
      <c r="C23" s="602"/>
      <c r="D23" s="602"/>
      <c r="E23" s="602"/>
      <c r="F23" s="602"/>
      <c r="G23" s="481"/>
      <c r="H23" s="283"/>
      <c r="I23" s="141"/>
      <c r="J23" s="283"/>
      <c r="L23" s="224"/>
      <c r="M23" s="224"/>
      <c r="N23" s="224"/>
      <c r="O23" s="224"/>
      <c r="P23" s="224"/>
      <c r="Q23" s="224"/>
      <c r="R23" s="224"/>
    </row>
    <row r="24" spans="1:18" s="284" customFormat="1" ht="15.75" x14ac:dyDescent="0.25">
      <c r="A24" s="224"/>
      <c r="B24" s="283"/>
      <c r="C24" s="602"/>
      <c r="D24" s="602"/>
      <c r="E24" s="602"/>
      <c r="F24" s="602"/>
      <c r="G24" s="481"/>
      <c r="H24" s="283"/>
      <c r="I24" s="141"/>
      <c r="J24" s="283"/>
      <c r="L24" s="224"/>
      <c r="M24" s="224"/>
      <c r="N24" s="224"/>
      <c r="O24" s="224"/>
      <c r="P24" s="224"/>
      <c r="Q24" s="224"/>
      <c r="R24" s="224"/>
    </row>
    <row r="25" spans="1:18" s="284" customFormat="1" ht="33" customHeight="1" x14ac:dyDescent="0.25">
      <c r="A25" s="224"/>
      <c r="B25" s="224"/>
      <c r="C25" s="740" t="s">
        <v>7963</v>
      </c>
      <c r="D25" s="740"/>
      <c r="E25" s="740"/>
      <c r="F25" s="740"/>
      <c r="G25" s="740"/>
      <c r="H25" s="740"/>
      <c r="I25" s="740"/>
      <c r="J25" s="740"/>
      <c r="K25" s="740"/>
      <c r="L25" s="224"/>
      <c r="M25" s="224"/>
      <c r="N25" s="224"/>
      <c r="O25" s="224"/>
      <c r="P25" s="224"/>
      <c r="Q25" s="224"/>
      <c r="R25" s="224"/>
    </row>
    <row r="26" spans="1:18" ht="31.5" customHeight="1" x14ac:dyDescent="0.25"/>
    <row r="27" spans="1:18" ht="31.5" customHeight="1" x14ac:dyDescent="0.25">
      <c r="C27" s="235" t="s">
        <v>8</v>
      </c>
      <c r="D27" s="235" t="s">
        <v>7</v>
      </c>
      <c r="E27" s="235" t="s">
        <v>6</v>
      </c>
      <c r="F27" s="235" t="s">
        <v>5</v>
      </c>
      <c r="G27" s="237" t="s">
        <v>4</v>
      </c>
      <c r="H27" s="237" t="s">
        <v>3</v>
      </c>
      <c r="I27" s="235" t="s">
        <v>2</v>
      </c>
      <c r="J27" s="235" t="s">
        <v>1</v>
      </c>
      <c r="K27" s="235" t="s">
        <v>0</v>
      </c>
    </row>
    <row r="28" spans="1:18" s="224" customFormat="1" ht="34.5" customHeight="1" x14ac:dyDescent="0.25">
      <c r="C28" s="323" t="s">
        <v>964</v>
      </c>
      <c r="D28" s="279" t="s">
        <v>7988</v>
      </c>
      <c r="E28" s="288" t="s">
        <v>962</v>
      </c>
      <c r="F28" s="279" t="s">
        <v>963</v>
      </c>
      <c r="G28" s="273">
        <v>724</v>
      </c>
      <c r="H28" s="273" t="s">
        <v>950</v>
      </c>
      <c r="I28" s="279" t="s">
        <v>951</v>
      </c>
      <c r="J28" s="41" t="s">
        <v>689</v>
      </c>
      <c r="K28" s="610" t="s">
        <v>948</v>
      </c>
    </row>
    <row r="29" spans="1:18" s="224" customFormat="1" ht="34.5" customHeight="1" x14ac:dyDescent="0.25">
      <c r="C29" s="323" t="s">
        <v>964</v>
      </c>
      <c r="D29" s="279" t="s">
        <v>7988</v>
      </c>
      <c r="E29" s="41" t="s">
        <v>1032</v>
      </c>
      <c r="F29" s="279" t="s">
        <v>8634</v>
      </c>
      <c r="G29" s="273">
        <v>820</v>
      </c>
      <c r="H29" s="273" t="s">
        <v>950</v>
      </c>
      <c r="I29" s="279" t="s">
        <v>951</v>
      </c>
      <c r="J29" s="41" t="s">
        <v>689</v>
      </c>
      <c r="K29" s="610" t="s">
        <v>948</v>
      </c>
    </row>
    <row r="30" spans="1:18" ht="29.25" customHeight="1" x14ac:dyDescent="0.25">
      <c r="C30" s="323" t="s">
        <v>964</v>
      </c>
      <c r="D30" s="279" t="s">
        <v>7988</v>
      </c>
      <c r="E30" s="41" t="s">
        <v>965</v>
      </c>
      <c r="F30" s="279" t="s">
        <v>8635</v>
      </c>
      <c r="G30" s="273">
        <v>1188</v>
      </c>
      <c r="H30" s="273" t="s">
        <v>950</v>
      </c>
      <c r="I30" s="279" t="s">
        <v>951</v>
      </c>
      <c r="J30" s="41" t="s">
        <v>689</v>
      </c>
      <c r="K30" s="610" t="s">
        <v>948</v>
      </c>
    </row>
    <row r="31" spans="1:18" ht="29.25" customHeight="1" x14ac:dyDescent="0.25">
      <c r="C31" s="323" t="s">
        <v>964</v>
      </c>
      <c r="D31" s="279" t="s">
        <v>7988</v>
      </c>
      <c r="E31" s="41" t="s">
        <v>1028</v>
      </c>
      <c r="F31" s="279" t="s">
        <v>1029</v>
      </c>
      <c r="G31" s="273">
        <v>957</v>
      </c>
      <c r="H31" s="273" t="s">
        <v>950</v>
      </c>
      <c r="I31" s="279" t="s">
        <v>951</v>
      </c>
      <c r="J31" s="41" t="s">
        <v>689</v>
      </c>
      <c r="K31" s="610" t="s">
        <v>948</v>
      </c>
    </row>
    <row r="32" spans="1:18" ht="29.25" customHeight="1" x14ac:dyDescent="0.25">
      <c r="C32" s="323" t="s">
        <v>964</v>
      </c>
      <c r="D32" s="279" t="s">
        <v>7988</v>
      </c>
      <c r="E32" s="41" t="s">
        <v>1030</v>
      </c>
      <c r="F32" s="279" t="s">
        <v>1031</v>
      </c>
      <c r="G32" s="273">
        <v>682</v>
      </c>
      <c r="H32" s="273" t="s">
        <v>950</v>
      </c>
      <c r="I32" s="279" t="s">
        <v>951</v>
      </c>
      <c r="J32" s="41" t="s">
        <v>689</v>
      </c>
      <c r="K32" s="610" t="s">
        <v>948</v>
      </c>
    </row>
    <row r="33" spans="3:11" ht="29.25" customHeight="1" x14ac:dyDescent="0.25">
      <c r="C33" s="323" t="s">
        <v>964</v>
      </c>
      <c r="D33" s="279" t="s">
        <v>7988</v>
      </c>
      <c r="E33" s="41" t="s">
        <v>1025</v>
      </c>
      <c r="F33" s="279" t="s">
        <v>1026</v>
      </c>
      <c r="G33" s="273">
        <v>1083</v>
      </c>
      <c r="H33" s="273" t="s">
        <v>950</v>
      </c>
      <c r="I33" s="279" t="s">
        <v>951</v>
      </c>
      <c r="J33" s="41" t="s">
        <v>689</v>
      </c>
      <c r="K33" s="610" t="s">
        <v>948</v>
      </c>
    </row>
    <row r="34" spans="3:11" ht="29.25" customHeight="1" x14ac:dyDescent="0.25">
      <c r="C34" s="323" t="s">
        <v>964</v>
      </c>
      <c r="D34" s="279" t="s">
        <v>7988</v>
      </c>
      <c r="E34" s="41" t="s">
        <v>1027</v>
      </c>
      <c r="F34" s="279" t="s">
        <v>8636</v>
      </c>
      <c r="G34" s="273">
        <v>682</v>
      </c>
      <c r="H34" s="273" t="s">
        <v>950</v>
      </c>
      <c r="I34" s="279" t="s">
        <v>951</v>
      </c>
      <c r="J34" s="41" t="s">
        <v>689</v>
      </c>
      <c r="K34" s="610" t="s">
        <v>948</v>
      </c>
    </row>
    <row r="35" spans="3:11" ht="29.25" customHeight="1" x14ac:dyDescent="0.25">
      <c r="C35" s="323" t="s">
        <v>964</v>
      </c>
      <c r="D35" s="279" t="s">
        <v>7988</v>
      </c>
      <c r="E35" s="41" t="s">
        <v>1024</v>
      </c>
      <c r="F35" s="279" t="s">
        <v>8637</v>
      </c>
      <c r="G35" s="273">
        <v>153</v>
      </c>
      <c r="H35" s="273" t="s">
        <v>950</v>
      </c>
      <c r="I35" s="279" t="s">
        <v>951</v>
      </c>
      <c r="J35" s="41" t="s">
        <v>689</v>
      </c>
      <c r="K35" s="610" t="s">
        <v>948</v>
      </c>
    </row>
    <row r="36" spans="3:11" ht="29.25" customHeight="1" x14ac:dyDescent="0.25">
      <c r="C36" s="323" t="s">
        <v>964</v>
      </c>
      <c r="D36" s="279" t="s">
        <v>7988</v>
      </c>
      <c r="E36" s="41" t="s">
        <v>1035</v>
      </c>
      <c r="F36" s="279" t="s">
        <v>1036</v>
      </c>
      <c r="G36" s="273">
        <v>113</v>
      </c>
      <c r="H36" s="273" t="s">
        <v>950</v>
      </c>
      <c r="I36" s="279" t="s">
        <v>951</v>
      </c>
      <c r="J36" s="41" t="s">
        <v>689</v>
      </c>
      <c r="K36" s="610" t="s">
        <v>948</v>
      </c>
    </row>
    <row r="37" spans="3:11" ht="29.25" customHeight="1" x14ac:dyDescent="0.25">
      <c r="C37" s="323" t="s">
        <v>964</v>
      </c>
      <c r="D37" s="279" t="s">
        <v>7988</v>
      </c>
      <c r="E37" s="41" t="s">
        <v>1037</v>
      </c>
      <c r="F37" s="279" t="s">
        <v>1038</v>
      </c>
      <c r="G37" s="273">
        <v>117</v>
      </c>
      <c r="H37" s="273" t="s">
        <v>950</v>
      </c>
      <c r="I37" s="279" t="s">
        <v>951</v>
      </c>
      <c r="J37" s="41" t="s">
        <v>689</v>
      </c>
      <c r="K37" s="610" t="s">
        <v>948</v>
      </c>
    </row>
    <row r="38" spans="3:11" ht="31.5" customHeight="1" thickBot="1" x14ac:dyDescent="0.3">
      <c r="C38" s="323" t="s">
        <v>964</v>
      </c>
      <c r="D38" s="279" t="s">
        <v>7988</v>
      </c>
      <c r="E38" s="41" t="s">
        <v>1033</v>
      </c>
      <c r="F38" s="279" t="s">
        <v>1034</v>
      </c>
      <c r="G38" s="273">
        <v>66</v>
      </c>
      <c r="H38" s="273" t="s">
        <v>950</v>
      </c>
      <c r="I38" s="279" t="s">
        <v>951</v>
      </c>
      <c r="J38" s="41" t="s">
        <v>689</v>
      </c>
      <c r="K38" s="610" t="s">
        <v>948</v>
      </c>
    </row>
    <row r="39" spans="3:11" ht="20.25" customHeight="1" x14ac:dyDescent="0.25">
      <c r="C39" s="351" t="s">
        <v>964</v>
      </c>
      <c r="D39" s="340" t="s">
        <v>7825</v>
      </c>
      <c r="E39" s="426">
        <f>COUNTA(E28:E38)</f>
        <v>11</v>
      </c>
      <c r="F39" s="340" t="s">
        <v>7826</v>
      </c>
      <c r="G39" s="328">
        <f>SUM(G28:G38)</f>
        <v>6585</v>
      </c>
      <c r="H39" s="329"/>
      <c r="I39" s="428"/>
      <c r="J39" s="330"/>
      <c r="K39" s="611"/>
    </row>
    <row r="40" spans="3:11" ht="21" customHeight="1" x14ac:dyDescent="0.25">
      <c r="D40" s="279"/>
      <c r="E40" s="41"/>
      <c r="F40" s="279"/>
      <c r="G40" s="273"/>
      <c r="H40" s="273"/>
      <c r="I40" s="279"/>
      <c r="J40" s="41"/>
      <c r="K40" s="41"/>
    </row>
    <row r="41" spans="3:11" ht="31.5" customHeight="1" x14ac:dyDescent="0.25">
      <c r="D41" s="279"/>
      <c r="E41" s="41"/>
      <c r="F41" s="279"/>
      <c r="G41" s="273"/>
      <c r="H41" s="273"/>
      <c r="I41" s="279"/>
      <c r="J41" s="41"/>
      <c r="K41" s="41"/>
    </row>
    <row r="42" spans="3:11" s="224" customFormat="1" ht="36.75" customHeight="1" x14ac:dyDescent="0.25">
      <c r="C42" s="235" t="s">
        <v>8</v>
      </c>
      <c r="D42" s="235" t="s">
        <v>7</v>
      </c>
      <c r="E42" s="235" t="s">
        <v>6</v>
      </c>
      <c r="F42" s="235" t="s">
        <v>5</v>
      </c>
      <c r="G42" s="237" t="s">
        <v>4</v>
      </c>
      <c r="H42" s="237" t="s">
        <v>3</v>
      </c>
      <c r="I42" s="235" t="s">
        <v>2</v>
      </c>
      <c r="J42" s="235" t="s">
        <v>1</v>
      </c>
      <c r="K42" s="235" t="s">
        <v>0</v>
      </c>
    </row>
    <row r="43" spans="3:11" ht="29.25" customHeight="1" x14ac:dyDescent="0.25">
      <c r="C43" s="346" t="s">
        <v>954</v>
      </c>
      <c r="D43" s="352" t="s">
        <v>7988</v>
      </c>
      <c r="E43" s="612" t="s">
        <v>952</v>
      </c>
      <c r="F43" s="352" t="s">
        <v>953</v>
      </c>
      <c r="G43" s="354">
        <v>469</v>
      </c>
      <c r="H43" s="354" t="s">
        <v>950</v>
      </c>
      <c r="I43" s="352" t="s">
        <v>951</v>
      </c>
      <c r="J43" s="355" t="s">
        <v>689</v>
      </c>
      <c r="K43" s="613" t="s">
        <v>948</v>
      </c>
    </row>
    <row r="44" spans="3:11" ht="29.25" customHeight="1" x14ac:dyDescent="0.25">
      <c r="C44" s="323" t="s">
        <v>954</v>
      </c>
      <c r="D44" s="279" t="s">
        <v>7988</v>
      </c>
      <c r="E44" s="41" t="s">
        <v>975</v>
      </c>
      <c r="F44" s="279" t="s">
        <v>8638</v>
      </c>
      <c r="G44" s="273">
        <v>1200</v>
      </c>
      <c r="H44" s="273" t="s">
        <v>950</v>
      </c>
      <c r="I44" s="279" t="s">
        <v>951</v>
      </c>
      <c r="J44" s="41" t="s">
        <v>689</v>
      </c>
      <c r="K44" s="610" t="s">
        <v>948</v>
      </c>
    </row>
    <row r="45" spans="3:11" ht="29.25" customHeight="1" x14ac:dyDescent="0.25">
      <c r="C45" s="323" t="s">
        <v>954</v>
      </c>
      <c r="D45" s="279" t="s">
        <v>7988</v>
      </c>
      <c r="E45" s="41" t="s">
        <v>980</v>
      </c>
      <c r="F45" s="279" t="s">
        <v>8639</v>
      </c>
      <c r="G45" s="273">
        <v>842</v>
      </c>
      <c r="H45" s="273" t="s">
        <v>950</v>
      </c>
      <c r="I45" s="279" t="s">
        <v>951</v>
      </c>
      <c r="J45" s="41" t="s">
        <v>689</v>
      </c>
      <c r="K45" s="610" t="s">
        <v>948</v>
      </c>
    </row>
    <row r="46" spans="3:11" ht="29.25" customHeight="1" x14ac:dyDescent="0.25">
      <c r="C46" s="323" t="s">
        <v>954</v>
      </c>
      <c r="D46" s="279" t="s">
        <v>7988</v>
      </c>
      <c r="E46" s="41" t="s">
        <v>991</v>
      </c>
      <c r="F46" s="279" t="s">
        <v>992</v>
      </c>
      <c r="G46" s="273">
        <v>401</v>
      </c>
      <c r="H46" s="273" t="s">
        <v>950</v>
      </c>
      <c r="I46" s="279" t="s">
        <v>951</v>
      </c>
      <c r="J46" s="41" t="s">
        <v>689</v>
      </c>
      <c r="K46" s="610" t="s">
        <v>948</v>
      </c>
    </row>
    <row r="47" spans="3:11" ht="29.25" customHeight="1" x14ac:dyDescent="0.25">
      <c r="C47" s="323" t="s">
        <v>954</v>
      </c>
      <c r="D47" s="279" t="s">
        <v>7988</v>
      </c>
      <c r="E47" s="41" t="s">
        <v>982</v>
      </c>
      <c r="F47" s="279" t="s">
        <v>983</v>
      </c>
      <c r="G47" s="273">
        <v>867</v>
      </c>
      <c r="H47" s="273" t="s">
        <v>950</v>
      </c>
      <c r="I47" s="279" t="s">
        <v>951</v>
      </c>
      <c r="J47" s="41" t="s">
        <v>689</v>
      </c>
      <c r="K47" s="610" t="s">
        <v>948</v>
      </c>
    </row>
    <row r="48" spans="3:11" ht="29.25" customHeight="1" x14ac:dyDescent="0.25">
      <c r="C48" s="323" t="s">
        <v>954</v>
      </c>
      <c r="D48" s="279" t="s">
        <v>7988</v>
      </c>
      <c r="E48" s="41" t="s">
        <v>955</v>
      </c>
      <c r="F48" s="279" t="s">
        <v>956</v>
      </c>
      <c r="G48" s="273">
        <v>605</v>
      </c>
      <c r="H48" s="273" t="s">
        <v>950</v>
      </c>
      <c r="I48" s="279" t="s">
        <v>951</v>
      </c>
      <c r="J48" s="41" t="s">
        <v>689</v>
      </c>
      <c r="K48" s="610" t="s">
        <v>948</v>
      </c>
    </row>
    <row r="49" spans="1:18" ht="29.25" customHeight="1" x14ac:dyDescent="0.25">
      <c r="C49" s="323" t="s">
        <v>954</v>
      </c>
      <c r="D49" s="279" t="s">
        <v>7988</v>
      </c>
      <c r="E49" s="41" t="s">
        <v>972</v>
      </c>
      <c r="F49" s="279" t="s">
        <v>973</v>
      </c>
      <c r="G49" s="273">
        <v>640</v>
      </c>
      <c r="H49" s="273" t="s">
        <v>950</v>
      </c>
      <c r="I49" s="279" t="s">
        <v>951</v>
      </c>
      <c r="J49" s="41" t="s">
        <v>689</v>
      </c>
      <c r="K49" s="610" t="s">
        <v>948</v>
      </c>
    </row>
    <row r="50" spans="1:18" s="284" customFormat="1" ht="29.25" customHeight="1" x14ac:dyDescent="0.25">
      <c r="A50" s="283"/>
      <c r="B50" s="283"/>
      <c r="C50" s="614" t="s">
        <v>954</v>
      </c>
      <c r="D50" s="279" t="s">
        <v>7988</v>
      </c>
      <c r="E50" s="41" t="s">
        <v>968</v>
      </c>
      <c r="F50" s="279" t="s">
        <v>969</v>
      </c>
      <c r="G50" s="273">
        <v>579</v>
      </c>
      <c r="H50" s="273" t="s">
        <v>692</v>
      </c>
      <c r="I50" s="279" t="s">
        <v>709</v>
      </c>
      <c r="J50" s="41" t="s">
        <v>689</v>
      </c>
      <c r="K50" s="610" t="s">
        <v>948</v>
      </c>
      <c r="L50" s="283"/>
      <c r="M50" s="283"/>
      <c r="N50" s="283"/>
      <c r="O50" s="283"/>
      <c r="P50" s="283"/>
      <c r="Q50" s="283"/>
      <c r="R50" s="283"/>
    </row>
    <row r="51" spans="1:18" ht="29.25" customHeight="1" x14ac:dyDescent="0.25">
      <c r="C51" s="323" t="s">
        <v>954</v>
      </c>
      <c r="D51" s="279" t="s">
        <v>7988</v>
      </c>
      <c r="E51" s="41" t="s">
        <v>974</v>
      </c>
      <c r="F51" s="279" t="s">
        <v>8640</v>
      </c>
      <c r="G51" s="273">
        <v>544</v>
      </c>
      <c r="H51" s="273" t="s">
        <v>950</v>
      </c>
      <c r="I51" s="279" t="s">
        <v>951</v>
      </c>
      <c r="J51" s="41" t="s">
        <v>689</v>
      </c>
      <c r="K51" s="610" t="s">
        <v>948</v>
      </c>
    </row>
    <row r="52" spans="1:18" ht="29.25" customHeight="1" x14ac:dyDescent="0.25">
      <c r="C52" s="323" t="s">
        <v>954</v>
      </c>
      <c r="D52" s="279" t="s">
        <v>7988</v>
      </c>
      <c r="E52" s="41" t="s">
        <v>995</v>
      </c>
      <c r="F52" s="279" t="s">
        <v>996</v>
      </c>
      <c r="G52" s="273">
        <v>504</v>
      </c>
      <c r="H52" s="273" t="s">
        <v>950</v>
      </c>
      <c r="I52" s="279" t="s">
        <v>951</v>
      </c>
      <c r="J52" s="41" t="s">
        <v>689</v>
      </c>
      <c r="K52" s="610" t="s">
        <v>948</v>
      </c>
    </row>
    <row r="53" spans="1:18" ht="29.25" customHeight="1" x14ac:dyDescent="0.25">
      <c r="C53" s="323" t="s">
        <v>954</v>
      </c>
      <c r="D53" s="279" t="s">
        <v>7988</v>
      </c>
      <c r="E53" s="41" t="s">
        <v>993</v>
      </c>
      <c r="F53" s="279" t="s">
        <v>994</v>
      </c>
      <c r="G53" s="273">
        <v>375</v>
      </c>
      <c r="H53" s="273" t="s">
        <v>950</v>
      </c>
      <c r="I53" s="279" t="s">
        <v>951</v>
      </c>
      <c r="J53" s="41" t="s">
        <v>689</v>
      </c>
      <c r="K53" s="610" t="s">
        <v>948</v>
      </c>
    </row>
    <row r="54" spans="1:18" ht="29.25" customHeight="1" x14ac:dyDescent="0.25">
      <c r="C54" s="323" t="s">
        <v>954</v>
      </c>
      <c r="D54" s="279" t="s">
        <v>7988</v>
      </c>
      <c r="E54" s="41" t="s">
        <v>984</v>
      </c>
      <c r="F54" s="279" t="s">
        <v>985</v>
      </c>
      <c r="G54" s="273">
        <v>480</v>
      </c>
      <c r="H54" s="273" t="s">
        <v>950</v>
      </c>
      <c r="I54" s="279" t="s">
        <v>951</v>
      </c>
      <c r="J54" s="41" t="s">
        <v>689</v>
      </c>
      <c r="K54" s="610" t="s">
        <v>948</v>
      </c>
    </row>
    <row r="55" spans="1:18" ht="29.25" customHeight="1" x14ac:dyDescent="0.25">
      <c r="C55" s="323" t="s">
        <v>954</v>
      </c>
      <c r="D55" s="279" t="s">
        <v>7988</v>
      </c>
      <c r="E55" s="41" t="s">
        <v>986</v>
      </c>
      <c r="F55" s="279" t="s">
        <v>987</v>
      </c>
      <c r="G55" s="273">
        <v>448</v>
      </c>
      <c r="H55" s="273" t="s">
        <v>950</v>
      </c>
      <c r="I55" s="279" t="s">
        <v>951</v>
      </c>
      <c r="J55" s="41" t="s">
        <v>689</v>
      </c>
      <c r="K55" s="610" t="s">
        <v>948</v>
      </c>
    </row>
    <row r="56" spans="1:18" ht="29.25" customHeight="1" x14ac:dyDescent="0.25">
      <c r="C56" s="323" t="s">
        <v>954</v>
      </c>
      <c r="D56" s="279" t="s">
        <v>7988</v>
      </c>
      <c r="E56" s="41" t="s">
        <v>976</v>
      </c>
      <c r="F56" s="279" t="s">
        <v>8641</v>
      </c>
      <c r="G56" s="273">
        <v>339</v>
      </c>
      <c r="H56" s="273" t="s">
        <v>950</v>
      </c>
      <c r="I56" s="279" t="s">
        <v>951</v>
      </c>
      <c r="J56" s="41" t="s">
        <v>689</v>
      </c>
      <c r="K56" s="610" t="s">
        <v>948</v>
      </c>
    </row>
    <row r="57" spans="1:18" ht="29.25" customHeight="1" x14ac:dyDescent="0.25">
      <c r="C57" s="323" t="s">
        <v>954</v>
      </c>
      <c r="D57" s="279" t="s">
        <v>7988</v>
      </c>
      <c r="E57" s="41" t="s">
        <v>978</v>
      </c>
      <c r="F57" s="279" t="s">
        <v>8642</v>
      </c>
      <c r="G57" s="273">
        <v>348</v>
      </c>
      <c r="H57" s="273" t="s">
        <v>950</v>
      </c>
      <c r="I57" s="279" t="s">
        <v>951</v>
      </c>
      <c r="J57" s="41" t="s">
        <v>689</v>
      </c>
      <c r="K57" s="610" t="s">
        <v>948</v>
      </c>
    </row>
    <row r="58" spans="1:18" ht="29.25" customHeight="1" x14ac:dyDescent="0.25">
      <c r="C58" s="323" t="s">
        <v>954</v>
      </c>
      <c r="D58" s="279" t="s">
        <v>7988</v>
      </c>
      <c r="E58" s="41" t="s">
        <v>989</v>
      </c>
      <c r="F58" s="279" t="s">
        <v>990</v>
      </c>
      <c r="G58" s="273">
        <v>349</v>
      </c>
      <c r="H58" s="273" t="s">
        <v>950</v>
      </c>
      <c r="I58" s="279" t="s">
        <v>951</v>
      </c>
      <c r="J58" s="41" t="s">
        <v>689</v>
      </c>
      <c r="K58" s="610" t="s">
        <v>948</v>
      </c>
    </row>
    <row r="59" spans="1:18" ht="29.25" customHeight="1" x14ac:dyDescent="0.25">
      <c r="C59" s="323" t="s">
        <v>954</v>
      </c>
      <c r="D59" s="279" t="s">
        <v>7988</v>
      </c>
      <c r="E59" s="41" t="s">
        <v>977</v>
      </c>
      <c r="F59" s="279" t="s">
        <v>8643</v>
      </c>
      <c r="G59" s="273">
        <v>326</v>
      </c>
      <c r="H59" s="273" t="s">
        <v>950</v>
      </c>
      <c r="I59" s="279" t="s">
        <v>951</v>
      </c>
      <c r="J59" s="41" t="s">
        <v>689</v>
      </c>
      <c r="K59" s="610" t="s">
        <v>948</v>
      </c>
    </row>
    <row r="60" spans="1:18" s="284" customFormat="1" ht="29.25" customHeight="1" x14ac:dyDescent="0.25">
      <c r="A60" s="224"/>
      <c r="B60" s="224"/>
      <c r="C60" s="615" t="s">
        <v>954</v>
      </c>
      <c r="D60" s="603" t="s">
        <v>7988</v>
      </c>
      <c r="E60" s="603" t="s">
        <v>7932</v>
      </c>
      <c r="F60" s="279" t="s">
        <v>7933</v>
      </c>
      <c r="G60" s="603">
        <v>830</v>
      </c>
      <c r="H60" s="273" t="s">
        <v>950</v>
      </c>
      <c r="I60" s="279" t="s">
        <v>999</v>
      </c>
      <c r="J60" s="603" t="s">
        <v>689</v>
      </c>
      <c r="K60" s="616" t="s">
        <v>948</v>
      </c>
      <c r="L60" s="224"/>
      <c r="M60" s="224"/>
      <c r="N60" s="224"/>
      <c r="O60" s="224"/>
      <c r="P60" s="224"/>
      <c r="Q60" s="224"/>
      <c r="R60" s="224"/>
    </row>
    <row r="61" spans="1:18" ht="29.25" customHeight="1" x14ac:dyDescent="0.25">
      <c r="C61" s="323" t="s">
        <v>954</v>
      </c>
      <c r="D61" s="279" t="s">
        <v>7988</v>
      </c>
      <c r="E61" s="41" t="s">
        <v>981</v>
      </c>
      <c r="F61" s="279" t="s">
        <v>8644</v>
      </c>
      <c r="G61" s="273">
        <v>250</v>
      </c>
      <c r="H61" s="273" t="s">
        <v>950</v>
      </c>
      <c r="I61" s="279" t="s">
        <v>951</v>
      </c>
      <c r="J61" s="41" t="s">
        <v>689</v>
      </c>
      <c r="K61" s="610" t="s">
        <v>948</v>
      </c>
    </row>
    <row r="62" spans="1:18" ht="29.25" customHeight="1" x14ac:dyDescent="0.25">
      <c r="C62" s="323" t="s">
        <v>954</v>
      </c>
      <c r="D62" s="279" t="s">
        <v>7988</v>
      </c>
      <c r="E62" s="41" t="s">
        <v>997</v>
      </c>
      <c r="F62" s="279" t="s">
        <v>998</v>
      </c>
      <c r="G62" s="273">
        <v>480</v>
      </c>
      <c r="H62" s="273" t="s">
        <v>950</v>
      </c>
      <c r="I62" s="279" t="s">
        <v>999</v>
      </c>
      <c r="J62" s="41" t="s">
        <v>689</v>
      </c>
      <c r="K62" s="610" t="s">
        <v>948</v>
      </c>
    </row>
    <row r="63" spans="1:18" ht="29.25" customHeight="1" x14ac:dyDescent="0.25">
      <c r="C63" s="323" t="s">
        <v>954</v>
      </c>
      <c r="D63" s="279" t="s">
        <v>7988</v>
      </c>
      <c r="E63" s="41" t="s">
        <v>979</v>
      </c>
      <c r="F63" s="279" t="s">
        <v>8645</v>
      </c>
      <c r="G63" s="273">
        <v>174</v>
      </c>
      <c r="H63" s="273" t="s">
        <v>950</v>
      </c>
      <c r="I63" s="279" t="s">
        <v>951</v>
      </c>
      <c r="J63" s="41" t="s">
        <v>689</v>
      </c>
      <c r="K63" s="610" t="s">
        <v>948</v>
      </c>
    </row>
    <row r="64" spans="1:18" ht="31.5" customHeight="1" x14ac:dyDescent="0.25">
      <c r="C64" s="323" t="s">
        <v>954</v>
      </c>
      <c r="D64" s="279" t="s">
        <v>7988</v>
      </c>
      <c r="E64" s="41" t="s">
        <v>988</v>
      </c>
      <c r="F64" s="279" t="s">
        <v>8646</v>
      </c>
      <c r="G64" s="273">
        <v>127</v>
      </c>
      <c r="H64" s="273" t="s">
        <v>950</v>
      </c>
      <c r="I64" s="279" t="s">
        <v>951</v>
      </c>
      <c r="J64" s="41" t="s">
        <v>689</v>
      </c>
      <c r="K64" s="610" t="s">
        <v>948</v>
      </c>
    </row>
    <row r="65" spans="1:18" s="284" customFormat="1" ht="20.25" customHeight="1" thickBot="1" x14ac:dyDescent="0.3">
      <c r="A65" s="283"/>
      <c r="B65" s="283"/>
      <c r="C65" s="614" t="s">
        <v>954</v>
      </c>
      <c r="D65" s="279" t="s">
        <v>7988</v>
      </c>
      <c r="E65" s="41" t="s">
        <v>970</v>
      </c>
      <c r="F65" s="279" t="s">
        <v>971</v>
      </c>
      <c r="G65" s="273">
        <v>46</v>
      </c>
      <c r="H65" s="273" t="s">
        <v>950</v>
      </c>
      <c r="I65" s="279" t="s">
        <v>951</v>
      </c>
      <c r="J65" s="41" t="s">
        <v>689</v>
      </c>
      <c r="K65" s="610" t="s">
        <v>948</v>
      </c>
      <c r="L65" s="283"/>
      <c r="M65" s="283"/>
      <c r="N65" s="283"/>
      <c r="O65" s="283"/>
      <c r="P65" s="283"/>
      <c r="Q65" s="283"/>
      <c r="R65" s="283"/>
    </row>
    <row r="66" spans="1:18" ht="31.5" customHeight="1" x14ac:dyDescent="0.25">
      <c r="C66" s="351" t="s">
        <v>954</v>
      </c>
      <c r="D66" s="340" t="s">
        <v>7825</v>
      </c>
      <c r="E66" s="426">
        <f>COUNTA(E43:E65)</f>
        <v>23</v>
      </c>
      <c r="F66" s="340" t="s">
        <v>7826</v>
      </c>
      <c r="G66" s="328">
        <f>SUM(G43:G65)</f>
        <v>11223</v>
      </c>
      <c r="H66" s="329"/>
      <c r="I66" s="428"/>
      <c r="J66" s="330"/>
      <c r="K66" s="611"/>
    </row>
    <row r="67" spans="1:18" ht="29.25" customHeight="1" x14ac:dyDescent="0.25">
      <c r="D67" s="279"/>
      <c r="E67" s="41"/>
      <c r="F67" s="279"/>
      <c r="G67" s="286"/>
      <c r="H67" s="286"/>
      <c r="I67" s="279"/>
      <c r="J67" s="41"/>
      <c r="K67" s="41"/>
    </row>
    <row r="68" spans="1:18" ht="29.25" customHeight="1" x14ac:dyDescent="0.25">
      <c r="D68" s="279"/>
      <c r="E68" s="41"/>
      <c r="F68" s="279"/>
      <c r="G68" s="273"/>
      <c r="H68" s="273"/>
      <c r="I68" s="279"/>
      <c r="J68" s="41"/>
      <c r="K68" s="41"/>
    </row>
    <row r="69" spans="1:18" ht="29.25" customHeight="1" x14ac:dyDescent="0.25">
      <c r="C69" s="235" t="s">
        <v>8</v>
      </c>
      <c r="D69" s="235" t="s">
        <v>7</v>
      </c>
      <c r="E69" s="235" t="s">
        <v>6</v>
      </c>
      <c r="F69" s="235" t="s">
        <v>5</v>
      </c>
      <c r="G69" s="237" t="s">
        <v>4</v>
      </c>
      <c r="H69" s="237" t="s">
        <v>3</v>
      </c>
      <c r="I69" s="235" t="s">
        <v>2</v>
      </c>
      <c r="J69" s="235" t="s">
        <v>1</v>
      </c>
      <c r="K69" s="235" t="s">
        <v>0</v>
      </c>
    </row>
    <row r="70" spans="1:18" ht="29.25" customHeight="1" x14ac:dyDescent="0.25">
      <c r="C70" s="346" t="s">
        <v>949</v>
      </c>
      <c r="D70" s="352" t="s">
        <v>7988</v>
      </c>
      <c r="E70" s="355" t="s">
        <v>1053</v>
      </c>
      <c r="F70" s="352" t="s">
        <v>8647</v>
      </c>
      <c r="G70" s="354">
        <v>1029</v>
      </c>
      <c r="H70" s="354" t="s">
        <v>950</v>
      </c>
      <c r="I70" s="352" t="s">
        <v>951</v>
      </c>
      <c r="J70" s="355" t="s">
        <v>689</v>
      </c>
      <c r="K70" s="613" t="s">
        <v>948</v>
      </c>
    </row>
    <row r="71" spans="1:18" ht="29.25" customHeight="1" x14ac:dyDescent="0.25">
      <c r="C71" s="323" t="s">
        <v>949</v>
      </c>
      <c r="D71" s="279" t="s">
        <v>7988</v>
      </c>
      <c r="E71" s="41" t="s">
        <v>1049</v>
      </c>
      <c r="F71" s="279" t="s">
        <v>1050</v>
      </c>
      <c r="G71" s="273">
        <v>667</v>
      </c>
      <c r="H71" s="273" t="s">
        <v>950</v>
      </c>
      <c r="I71" s="279" t="s">
        <v>951</v>
      </c>
      <c r="J71" s="41" t="s">
        <v>689</v>
      </c>
      <c r="K71" s="610" t="s">
        <v>948</v>
      </c>
    </row>
    <row r="72" spans="1:18" ht="29.25" customHeight="1" x14ac:dyDescent="0.25">
      <c r="C72" s="323" t="s">
        <v>949</v>
      </c>
      <c r="D72" s="279" t="s">
        <v>7988</v>
      </c>
      <c r="E72" s="41" t="s">
        <v>960</v>
      </c>
      <c r="F72" s="279" t="s">
        <v>961</v>
      </c>
      <c r="G72" s="273">
        <v>637</v>
      </c>
      <c r="H72" s="273" t="s">
        <v>950</v>
      </c>
      <c r="I72" s="279" t="s">
        <v>951</v>
      </c>
      <c r="J72" s="41" t="s">
        <v>689</v>
      </c>
      <c r="K72" s="610" t="s">
        <v>948</v>
      </c>
    </row>
    <row r="73" spans="1:18" ht="29.25" customHeight="1" x14ac:dyDescent="0.25">
      <c r="C73" s="323" t="s">
        <v>949</v>
      </c>
      <c r="D73" s="279" t="s">
        <v>7988</v>
      </c>
      <c r="E73" s="41" t="s">
        <v>1054</v>
      </c>
      <c r="F73" s="279" t="s">
        <v>8648</v>
      </c>
      <c r="G73" s="273">
        <v>581</v>
      </c>
      <c r="H73" s="273" t="s">
        <v>950</v>
      </c>
      <c r="I73" s="279" t="s">
        <v>951</v>
      </c>
      <c r="J73" s="41" t="s">
        <v>689</v>
      </c>
      <c r="K73" s="610" t="s">
        <v>948</v>
      </c>
    </row>
    <row r="74" spans="1:18" ht="29.25" customHeight="1" x14ac:dyDescent="0.25">
      <c r="C74" s="323" t="s">
        <v>949</v>
      </c>
      <c r="D74" s="279" t="s">
        <v>7988</v>
      </c>
      <c r="E74" s="41" t="s">
        <v>959</v>
      </c>
      <c r="F74" s="279" t="s">
        <v>950</v>
      </c>
      <c r="G74" s="273">
        <v>543</v>
      </c>
      <c r="H74" s="273" t="s">
        <v>950</v>
      </c>
      <c r="I74" s="279" t="s">
        <v>951</v>
      </c>
      <c r="J74" s="41" t="s">
        <v>689</v>
      </c>
      <c r="K74" s="610" t="s">
        <v>948</v>
      </c>
    </row>
    <row r="75" spans="1:18" ht="29.25" customHeight="1" x14ac:dyDescent="0.25">
      <c r="C75" s="323" t="s">
        <v>949</v>
      </c>
      <c r="D75" s="279" t="s">
        <v>7988</v>
      </c>
      <c r="E75" s="41" t="s">
        <v>1047</v>
      </c>
      <c r="F75" s="279" t="s">
        <v>1048</v>
      </c>
      <c r="G75" s="273">
        <v>457</v>
      </c>
      <c r="H75" s="273" t="s">
        <v>950</v>
      </c>
      <c r="I75" s="279" t="s">
        <v>951</v>
      </c>
      <c r="J75" s="41" t="s">
        <v>689</v>
      </c>
      <c r="K75" s="610" t="s">
        <v>948</v>
      </c>
    </row>
    <row r="76" spans="1:18" ht="29.25" customHeight="1" x14ac:dyDescent="0.25">
      <c r="C76" s="323" t="s">
        <v>949</v>
      </c>
      <c r="D76" s="279" t="s">
        <v>7988</v>
      </c>
      <c r="E76" s="41" t="s">
        <v>1059</v>
      </c>
      <c r="F76" s="279" t="s">
        <v>1443</v>
      </c>
      <c r="G76" s="273">
        <v>406</v>
      </c>
      <c r="H76" s="273" t="s">
        <v>950</v>
      </c>
      <c r="I76" s="279" t="s">
        <v>951</v>
      </c>
      <c r="J76" s="41" t="s">
        <v>689</v>
      </c>
      <c r="K76" s="610" t="s">
        <v>948</v>
      </c>
    </row>
    <row r="77" spans="1:18" ht="29.25" customHeight="1" x14ac:dyDescent="0.25">
      <c r="C77" s="323" t="s">
        <v>949</v>
      </c>
      <c r="D77" s="279" t="s">
        <v>7988</v>
      </c>
      <c r="E77" s="41" t="s">
        <v>1057</v>
      </c>
      <c r="F77" s="279" t="s">
        <v>1058</v>
      </c>
      <c r="G77" s="273">
        <v>482</v>
      </c>
      <c r="H77" s="273" t="s">
        <v>950</v>
      </c>
      <c r="I77" s="279" t="s">
        <v>951</v>
      </c>
      <c r="J77" s="41" t="s">
        <v>689</v>
      </c>
      <c r="K77" s="610" t="s">
        <v>948</v>
      </c>
    </row>
    <row r="78" spans="1:18" ht="29.25" customHeight="1" x14ac:dyDescent="0.25">
      <c r="C78" s="323" t="s">
        <v>949</v>
      </c>
      <c r="D78" s="279" t="s">
        <v>7988</v>
      </c>
      <c r="E78" s="41" t="s">
        <v>1043</v>
      </c>
      <c r="F78" s="279" t="s">
        <v>8649</v>
      </c>
      <c r="G78" s="273">
        <v>332</v>
      </c>
      <c r="H78" s="273" t="s">
        <v>950</v>
      </c>
      <c r="I78" s="279" t="s">
        <v>951</v>
      </c>
      <c r="J78" s="41" t="s">
        <v>689</v>
      </c>
      <c r="K78" s="610" t="s">
        <v>948</v>
      </c>
    </row>
    <row r="79" spans="1:18" ht="29.25" customHeight="1" x14ac:dyDescent="0.25">
      <c r="C79" s="323" t="s">
        <v>949</v>
      </c>
      <c r="D79" s="279" t="s">
        <v>7988</v>
      </c>
      <c r="E79" s="41" t="s">
        <v>1045</v>
      </c>
      <c r="F79" s="279" t="s">
        <v>8650</v>
      </c>
      <c r="G79" s="273">
        <v>351</v>
      </c>
      <c r="H79" s="273" t="s">
        <v>950</v>
      </c>
      <c r="I79" s="279" t="s">
        <v>951</v>
      </c>
      <c r="J79" s="41" t="s">
        <v>689</v>
      </c>
      <c r="K79" s="610" t="s">
        <v>948</v>
      </c>
    </row>
    <row r="80" spans="1:18" ht="29.25" customHeight="1" x14ac:dyDescent="0.25">
      <c r="C80" s="323" t="s">
        <v>949</v>
      </c>
      <c r="D80" s="279" t="s">
        <v>7988</v>
      </c>
      <c r="E80" s="41" t="s">
        <v>1051</v>
      </c>
      <c r="F80" s="279" t="s">
        <v>1052</v>
      </c>
      <c r="G80" s="273">
        <v>326</v>
      </c>
      <c r="H80" s="273" t="s">
        <v>950</v>
      </c>
      <c r="I80" s="279" t="s">
        <v>951</v>
      </c>
      <c r="J80" s="41" t="s">
        <v>689</v>
      </c>
      <c r="K80" s="610" t="s">
        <v>948</v>
      </c>
    </row>
    <row r="81" spans="3:11" ht="29.25" customHeight="1" x14ac:dyDescent="0.25">
      <c r="C81" s="323" t="s">
        <v>949</v>
      </c>
      <c r="D81" s="279" t="s">
        <v>7988</v>
      </c>
      <c r="E81" s="41" t="s">
        <v>1046</v>
      </c>
      <c r="F81" s="279" t="s">
        <v>410</v>
      </c>
      <c r="G81" s="273">
        <v>302</v>
      </c>
      <c r="H81" s="273" t="s">
        <v>950</v>
      </c>
      <c r="I81" s="279" t="s">
        <v>951</v>
      </c>
      <c r="J81" s="41" t="s">
        <v>689</v>
      </c>
      <c r="K81" s="610" t="s">
        <v>948</v>
      </c>
    </row>
    <row r="82" spans="3:11" ht="29.25" customHeight="1" x14ac:dyDescent="0.25">
      <c r="C82" s="323" t="s">
        <v>949</v>
      </c>
      <c r="D82" s="279" t="s">
        <v>7988</v>
      </c>
      <c r="E82" s="41" t="s">
        <v>1041</v>
      </c>
      <c r="F82" s="279" t="s">
        <v>1042</v>
      </c>
      <c r="G82" s="273">
        <v>294</v>
      </c>
      <c r="H82" s="273" t="s">
        <v>950</v>
      </c>
      <c r="I82" s="279" t="s">
        <v>951</v>
      </c>
      <c r="J82" s="41" t="s">
        <v>689</v>
      </c>
      <c r="K82" s="610" t="s">
        <v>948</v>
      </c>
    </row>
    <row r="83" spans="3:11" ht="29.25" customHeight="1" x14ac:dyDescent="0.25">
      <c r="C83" s="323" t="s">
        <v>949</v>
      </c>
      <c r="D83" s="279" t="s">
        <v>7988</v>
      </c>
      <c r="E83" s="41" t="s">
        <v>1072</v>
      </c>
      <c r="F83" s="279" t="s">
        <v>886</v>
      </c>
      <c r="G83" s="273">
        <v>254</v>
      </c>
      <c r="H83" s="273" t="s">
        <v>950</v>
      </c>
      <c r="I83" s="279" t="s">
        <v>951</v>
      </c>
      <c r="J83" s="41" t="s">
        <v>689</v>
      </c>
      <c r="K83" s="610" t="s">
        <v>948</v>
      </c>
    </row>
    <row r="84" spans="3:11" ht="29.25" customHeight="1" x14ac:dyDescent="0.25">
      <c r="C84" s="323" t="s">
        <v>949</v>
      </c>
      <c r="D84" s="279" t="s">
        <v>7988</v>
      </c>
      <c r="E84" s="41" t="s">
        <v>1055</v>
      </c>
      <c r="F84" s="279" t="s">
        <v>1056</v>
      </c>
      <c r="G84" s="273">
        <v>181</v>
      </c>
      <c r="H84" s="273" t="s">
        <v>950</v>
      </c>
      <c r="I84" s="279" t="s">
        <v>951</v>
      </c>
      <c r="J84" s="41" t="s">
        <v>689</v>
      </c>
      <c r="K84" s="610" t="s">
        <v>948</v>
      </c>
    </row>
    <row r="85" spans="3:11" ht="29.25" customHeight="1" x14ac:dyDescent="0.25">
      <c r="C85" s="323" t="s">
        <v>949</v>
      </c>
      <c r="D85" s="279" t="s">
        <v>7988</v>
      </c>
      <c r="E85" s="41" t="s">
        <v>1071</v>
      </c>
      <c r="F85" s="279" t="s">
        <v>940</v>
      </c>
      <c r="G85" s="273">
        <v>71</v>
      </c>
      <c r="H85" s="273" t="s">
        <v>950</v>
      </c>
      <c r="I85" s="279" t="s">
        <v>951</v>
      </c>
      <c r="J85" s="41" t="s">
        <v>689</v>
      </c>
      <c r="K85" s="610" t="s">
        <v>948</v>
      </c>
    </row>
    <row r="86" spans="3:11" ht="29.25" customHeight="1" x14ac:dyDescent="0.25">
      <c r="C86" s="323" t="s">
        <v>949</v>
      </c>
      <c r="D86" s="279" t="s">
        <v>7988</v>
      </c>
      <c r="E86" s="41" t="s">
        <v>1069</v>
      </c>
      <c r="F86" s="279" t="s">
        <v>1070</v>
      </c>
      <c r="G86" s="273">
        <v>61</v>
      </c>
      <c r="H86" s="273" t="s">
        <v>950</v>
      </c>
      <c r="I86" s="279" t="s">
        <v>951</v>
      </c>
      <c r="J86" s="41" t="s">
        <v>689</v>
      </c>
      <c r="K86" s="610" t="s">
        <v>948</v>
      </c>
    </row>
    <row r="87" spans="3:11" ht="29.25" customHeight="1" x14ac:dyDescent="0.25">
      <c r="C87" s="323" t="s">
        <v>949</v>
      </c>
      <c r="D87" s="279" t="s">
        <v>7988</v>
      </c>
      <c r="E87" s="41" t="s">
        <v>1039</v>
      </c>
      <c r="F87" s="279" t="s">
        <v>1040</v>
      </c>
      <c r="G87" s="273">
        <v>63</v>
      </c>
      <c r="H87" s="273" t="s">
        <v>950</v>
      </c>
      <c r="I87" s="279" t="s">
        <v>951</v>
      </c>
      <c r="J87" s="41" t="s">
        <v>689</v>
      </c>
      <c r="K87" s="610" t="s">
        <v>948</v>
      </c>
    </row>
    <row r="88" spans="3:11" ht="29.25" customHeight="1" x14ac:dyDescent="0.25">
      <c r="C88" s="614" t="s">
        <v>949</v>
      </c>
      <c r="D88" s="279" t="s">
        <v>7988</v>
      </c>
      <c r="E88" s="41" t="s">
        <v>1060</v>
      </c>
      <c r="F88" s="279" t="s">
        <v>1061</v>
      </c>
      <c r="G88" s="273">
        <v>42</v>
      </c>
      <c r="H88" s="273" t="s">
        <v>950</v>
      </c>
      <c r="I88" s="279" t="s">
        <v>951</v>
      </c>
      <c r="J88" s="41" t="s">
        <v>689</v>
      </c>
      <c r="K88" s="610" t="s">
        <v>948</v>
      </c>
    </row>
    <row r="89" spans="3:11" ht="29.25" customHeight="1" x14ac:dyDescent="0.25">
      <c r="C89" s="614" t="s">
        <v>949</v>
      </c>
      <c r="D89" s="279" t="s">
        <v>7988</v>
      </c>
      <c r="E89" s="41" t="s">
        <v>1066</v>
      </c>
      <c r="F89" s="279" t="s">
        <v>836</v>
      </c>
      <c r="G89" s="273">
        <v>23</v>
      </c>
      <c r="H89" s="273" t="s">
        <v>950</v>
      </c>
      <c r="I89" s="279" t="s">
        <v>951</v>
      </c>
      <c r="J89" s="41" t="s">
        <v>689</v>
      </c>
      <c r="K89" s="610" t="s">
        <v>948</v>
      </c>
    </row>
    <row r="90" spans="3:11" ht="29.25" customHeight="1" x14ac:dyDescent="0.25">
      <c r="C90" s="323" t="s">
        <v>949</v>
      </c>
      <c r="D90" s="279" t="s">
        <v>7988</v>
      </c>
      <c r="E90" s="41" t="s">
        <v>946</v>
      </c>
      <c r="F90" s="279" t="s">
        <v>947</v>
      </c>
      <c r="G90" s="273">
        <v>32</v>
      </c>
      <c r="H90" s="273" t="s">
        <v>950</v>
      </c>
      <c r="I90" s="279" t="s">
        <v>951</v>
      </c>
      <c r="J90" s="41" t="s">
        <v>689</v>
      </c>
      <c r="K90" s="610" t="s">
        <v>948</v>
      </c>
    </row>
    <row r="91" spans="3:11" ht="31.5" customHeight="1" x14ac:dyDescent="0.25">
      <c r="C91" s="323" t="s">
        <v>949</v>
      </c>
      <c r="D91" s="279" t="s">
        <v>7988</v>
      </c>
      <c r="E91" s="41" t="s">
        <v>1067</v>
      </c>
      <c r="F91" s="279" t="s">
        <v>1068</v>
      </c>
      <c r="G91" s="273">
        <v>26</v>
      </c>
      <c r="H91" s="273" t="s">
        <v>950</v>
      </c>
      <c r="I91" s="279" t="s">
        <v>951</v>
      </c>
      <c r="J91" s="41" t="s">
        <v>689</v>
      </c>
      <c r="K91" s="610" t="s">
        <v>948</v>
      </c>
    </row>
    <row r="92" spans="3:11" ht="20.25" customHeight="1" x14ac:dyDescent="0.25">
      <c r="C92" s="323" t="s">
        <v>949</v>
      </c>
      <c r="D92" s="279" t="s">
        <v>7988</v>
      </c>
      <c r="E92" s="41" t="s">
        <v>1064</v>
      </c>
      <c r="F92" s="279" t="s">
        <v>1065</v>
      </c>
      <c r="G92" s="273">
        <v>17</v>
      </c>
      <c r="H92" s="273" t="s">
        <v>950</v>
      </c>
      <c r="I92" s="279" t="s">
        <v>951</v>
      </c>
      <c r="J92" s="41" t="s">
        <v>689</v>
      </c>
      <c r="K92" s="610" t="s">
        <v>948</v>
      </c>
    </row>
    <row r="93" spans="3:11" ht="21" customHeight="1" thickBot="1" x14ac:dyDescent="0.3">
      <c r="C93" s="323" t="s">
        <v>949</v>
      </c>
      <c r="D93" s="279" t="s">
        <v>7988</v>
      </c>
      <c r="E93" s="41" t="s">
        <v>1062</v>
      </c>
      <c r="F93" s="279" t="s">
        <v>1063</v>
      </c>
      <c r="G93" s="273">
        <v>13</v>
      </c>
      <c r="H93" s="273" t="s">
        <v>950</v>
      </c>
      <c r="I93" s="279" t="s">
        <v>951</v>
      </c>
      <c r="J93" s="41" t="s">
        <v>689</v>
      </c>
      <c r="K93" s="610" t="s">
        <v>948</v>
      </c>
    </row>
    <row r="94" spans="3:11" ht="31.5" customHeight="1" x14ac:dyDescent="0.25">
      <c r="C94" s="351" t="s">
        <v>949</v>
      </c>
      <c r="D94" s="340" t="s">
        <v>7825</v>
      </c>
      <c r="E94" s="426">
        <f>COUNTA(E70:E93)</f>
        <v>24</v>
      </c>
      <c r="F94" s="340" t="s">
        <v>7826</v>
      </c>
      <c r="G94" s="328">
        <f>SUM(G70:G93)</f>
        <v>7190</v>
      </c>
      <c r="H94" s="329"/>
      <c r="I94" s="428"/>
      <c r="J94" s="330"/>
      <c r="K94" s="611"/>
    </row>
    <row r="95" spans="3:11" ht="29.25" customHeight="1" x14ac:dyDescent="0.25">
      <c r="D95" s="279"/>
      <c r="E95" s="41"/>
      <c r="F95" s="279"/>
      <c r="G95" s="273"/>
      <c r="H95" s="273"/>
      <c r="I95" s="279"/>
      <c r="J95" s="41"/>
      <c r="K95" s="41"/>
    </row>
    <row r="96" spans="3:11" ht="29.25" customHeight="1" x14ac:dyDescent="0.25">
      <c r="D96" s="279"/>
      <c r="E96" s="41"/>
      <c r="F96" s="279"/>
      <c r="G96" s="273"/>
      <c r="H96" s="273"/>
      <c r="I96" s="279"/>
      <c r="J96" s="41"/>
      <c r="K96" s="41"/>
    </row>
    <row r="97" spans="3:11" ht="29.25" customHeight="1" x14ac:dyDescent="0.25">
      <c r="C97" s="235" t="s">
        <v>8</v>
      </c>
      <c r="D97" s="235" t="s">
        <v>7</v>
      </c>
      <c r="E97" s="235" t="s">
        <v>6</v>
      </c>
      <c r="F97" s="235" t="s">
        <v>5</v>
      </c>
      <c r="G97" s="237" t="s">
        <v>4</v>
      </c>
      <c r="H97" s="237" t="s">
        <v>3</v>
      </c>
      <c r="I97" s="235" t="s">
        <v>2</v>
      </c>
      <c r="J97" s="235" t="s">
        <v>1</v>
      </c>
      <c r="K97" s="235" t="s">
        <v>0</v>
      </c>
    </row>
    <row r="98" spans="3:11" ht="29.25" customHeight="1" x14ac:dyDescent="0.25">
      <c r="C98" s="346" t="s">
        <v>1005</v>
      </c>
      <c r="D98" s="352" t="s">
        <v>7988</v>
      </c>
      <c r="E98" s="355" t="s">
        <v>1011</v>
      </c>
      <c r="F98" s="352" t="s">
        <v>710</v>
      </c>
      <c r="G98" s="354">
        <v>1705</v>
      </c>
      <c r="H98" s="354" t="s">
        <v>950</v>
      </c>
      <c r="I98" s="352" t="s">
        <v>951</v>
      </c>
      <c r="J98" s="355" t="s">
        <v>689</v>
      </c>
      <c r="K98" s="613" t="s">
        <v>948</v>
      </c>
    </row>
    <row r="99" spans="3:11" ht="29.25" customHeight="1" x14ac:dyDescent="0.25">
      <c r="C99" s="323" t="s">
        <v>1005</v>
      </c>
      <c r="D99" s="279" t="s">
        <v>7988</v>
      </c>
      <c r="E99" s="41" t="s">
        <v>1003</v>
      </c>
      <c r="F99" s="279" t="s">
        <v>1004</v>
      </c>
      <c r="G99" s="273">
        <v>1056</v>
      </c>
      <c r="H99" s="273" t="s">
        <v>950</v>
      </c>
      <c r="I99" s="279" t="s">
        <v>951</v>
      </c>
      <c r="J99" s="41" t="s">
        <v>689</v>
      </c>
      <c r="K99" s="610" t="s">
        <v>948</v>
      </c>
    </row>
    <row r="100" spans="3:11" ht="29.25" customHeight="1" x14ac:dyDescent="0.25">
      <c r="C100" s="323" t="s">
        <v>1005</v>
      </c>
      <c r="D100" s="279" t="s">
        <v>7988</v>
      </c>
      <c r="E100" s="41" t="s">
        <v>1015</v>
      </c>
      <c r="F100" s="279" t="s">
        <v>1016</v>
      </c>
      <c r="G100" s="273">
        <v>1005</v>
      </c>
      <c r="H100" s="273" t="s">
        <v>950</v>
      </c>
      <c r="I100" s="279" t="s">
        <v>951</v>
      </c>
      <c r="J100" s="41" t="s">
        <v>689</v>
      </c>
      <c r="K100" s="610" t="s">
        <v>948</v>
      </c>
    </row>
    <row r="101" spans="3:11" ht="29.25" customHeight="1" x14ac:dyDescent="0.25">
      <c r="C101" s="323" t="s">
        <v>1005</v>
      </c>
      <c r="D101" s="279" t="s">
        <v>7988</v>
      </c>
      <c r="E101" s="41" t="s">
        <v>1013</v>
      </c>
      <c r="F101" s="279" t="s">
        <v>1014</v>
      </c>
      <c r="G101" s="273">
        <v>915</v>
      </c>
      <c r="H101" s="273" t="s">
        <v>950</v>
      </c>
      <c r="I101" s="279" t="s">
        <v>951</v>
      </c>
      <c r="J101" s="41" t="s">
        <v>689</v>
      </c>
      <c r="K101" s="610" t="s">
        <v>948</v>
      </c>
    </row>
    <row r="102" spans="3:11" ht="29.25" customHeight="1" x14ac:dyDescent="0.25">
      <c r="C102" s="323" t="s">
        <v>1005</v>
      </c>
      <c r="D102" s="279" t="s">
        <v>7988</v>
      </c>
      <c r="E102" s="41" t="s">
        <v>1008</v>
      </c>
      <c r="F102" s="279" t="s">
        <v>411</v>
      </c>
      <c r="G102" s="273">
        <v>459</v>
      </c>
      <c r="H102" s="273" t="s">
        <v>950</v>
      </c>
      <c r="I102" s="279" t="s">
        <v>951</v>
      </c>
      <c r="J102" s="41" t="s">
        <v>689</v>
      </c>
      <c r="K102" s="610" t="s">
        <v>948</v>
      </c>
    </row>
    <row r="103" spans="3:11" ht="29.25" customHeight="1" x14ac:dyDescent="0.25">
      <c r="C103" s="323" t="s">
        <v>1005</v>
      </c>
      <c r="D103" s="279" t="s">
        <v>7988</v>
      </c>
      <c r="E103" s="41" t="s">
        <v>1012</v>
      </c>
      <c r="F103" s="279" t="s">
        <v>8651</v>
      </c>
      <c r="G103" s="273">
        <v>341</v>
      </c>
      <c r="H103" s="273" t="s">
        <v>950</v>
      </c>
      <c r="I103" s="279" t="s">
        <v>951</v>
      </c>
      <c r="J103" s="41" t="s">
        <v>689</v>
      </c>
      <c r="K103" s="610" t="s">
        <v>948</v>
      </c>
    </row>
    <row r="104" spans="3:11" ht="29.25" customHeight="1" x14ac:dyDescent="0.25">
      <c r="C104" s="323" t="s">
        <v>1005</v>
      </c>
      <c r="D104" s="279" t="s">
        <v>7988</v>
      </c>
      <c r="E104" s="41" t="s">
        <v>1017</v>
      </c>
      <c r="F104" s="279" t="s">
        <v>1018</v>
      </c>
      <c r="G104" s="273">
        <v>276</v>
      </c>
      <c r="H104" s="273" t="s">
        <v>950</v>
      </c>
      <c r="I104" s="279" t="s">
        <v>951</v>
      </c>
      <c r="J104" s="41" t="s">
        <v>689</v>
      </c>
      <c r="K104" s="610" t="s">
        <v>948</v>
      </c>
    </row>
    <row r="105" spans="3:11" ht="29.25" customHeight="1" x14ac:dyDescent="0.25">
      <c r="C105" s="323" t="s">
        <v>1005</v>
      </c>
      <c r="D105" s="279" t="s">
        <v>7988</v>
      </c>
      <c r="E105" s="41" t="s">
        <v>1006</v>
      </c>
      <c r="F105" s="279" t="s">
        <v>1007</v>
      </c>
      <c r="G105" s="273">
        <v>239</v>
      </c>
      <c r="H105" s="273" t="s">
        <v>950</v>
      </c>
      <c r="I105" s="279" t="s">
        <v>951</v>
      </c>
      <c r="J105" s="41" t="s">
        <v>689</v>
      </c>
      <c r="K105" s="610" t="s">
        <v>948</v>
      </c>
    </row>
    <row r="106" spans="3:11" ht="29.25" customHeight="1" x14ac:dyDescent="0.25">
      <c r="C106" s="323" t="s">
        <v>1005</v>
      </c>
      <c r="D106" s="279" t="s">
        <v>7988</v>
      </c>
      <c r="E106" s="41" t="s">
        <v>1009</v>
      </c>
      <c r="F106" s="279" t="s">
        <v>1010</v>
      </c>
      <c r="G106" s="273">
        <v>124</v>
      </c>
      <c r="H106" s="273" t="s">
        <v>950</v>
      </c>
      <c r="I106" s="279" t="s">
        <v>951</v>
      </c>
      <c r="J106" s="41" t="s">
        <v>689</v>
      </c>
      <c r="K106" s="610" t="s">
        <v>948</v>
      </c>
    </row>
    <row r="107" spans="3:11" ht="31.5" customHeight="1" x14ac:dyDescent="0.25">
      <c r="C107" s="323" t="s">
        <v>1005</v>
      </c>
      <c r="D107" s="279" t="s">
        <v>7988</v>
      </c>
      <c r="E107" s="41" t="s">
        <v>1021</v>
      </c>
      <c r="F107" s="279" t="s">
        <v>8652</v>
      </c>
      <c r="G107" s="273">
        <v>70</v>
      </c>
      <c r="H107" s="273" t="s">
        <v>950</v>
      </c>
      <c r="I107" s="279" t="s">
        <v>951</v>
      </c>
      <c r="J107" s="41" t="s">
        <v>689</v>
      </c>
      <c r="K107" s="610" t="s">
        <v>948</v>
      </c>
    </row>
    <row r="108" spans="3:11" ht="20.25" customHeight="1" x14ac:dyDescent="0.25">
      <c r="C108" s="323" t="s">
        <v>1005</v>
      </c>
      <c r="D108" s="279" t="s">
        <v>7988</v>
      </c>
      <c r="E108" s="41" t="s">
        <v>1023</v>
      </c>
      <c r="F108" s="279" t="s">
        <v>337</v>
      </c>
      <c r="G108" s="273">
        <v>54</v>
      </c>
      <c r="H108" s="273" t="s">
        <v>950</v>
      </c>
      <c r="I108" s="279" t="s">
        <v>951</v>
      </c>
      <c r="J108" s="41" t="s">
        <v>689</v>
      </c>
      <c r="K108" s="610" t="s">
        <v>948</v>
      </c>
    </row>
    <row r="109" spans="3:11" ht="21" customHeight="1" thickBot="1" x14ac:dyDescent="0.3">
      <c r="C109" s="323" t="s">
        <v>1005</v>
      </c>
      <c r="D109" s="279" t="s">
        <v>7988</v>
      </c>
      <c r="E109" s="41" t="s">
        <v>1019</v>
      </c>
      <c r="F109" s="279" t="s">
        <v>1020</v>
      </c>
      <c r="G109" s="273">
        <v>18</v>
      </c>
      <c r="H109" s="273" t="s">
        <v>950</v>
      </c>
      <c r="I109" s="279" t="s">
        <v>951</v>
      </c>
      <c r="J109" s="41" t="s">
        <v>689</v>
      </c>
      <c r="K109" s="610" t="s">
        <v>948</v>
      </c>
    </row>
    <row r="110" spans="3:11" ht="31.5" customHeight="1" x14ac:dyDescent="0.25">
      <c r="C110" s="617" t="s">
        <v>1005</v>
      </c>
      <c r="D110" s="618" t="s">
        <v>7825</v>
      </c>
      <c r="E110" s="426">
        <f>COUNTA(E98:E109)</f>
        <v>12</v>
      </c>
      <c r="F110" s="618" t="s">
        <v>7826</v>
      </c>
      <c r="G110" s="328">
        <f>SUM(G98:G109)</f>
        <v>6262</v>
      </c>
      <c r="H110" s="329"/>
      <c r="I110" s="428"/>
      <c r="J110" s="330"/>
      <c r="K110" s="611"/>
    </row>
    <row r="111" spans="3:11" s="224" customFormat="1" ht="36.75" customHeight="1" x14ac:dyDescent="0.25">
      <c r="C111" s="182"/>
      <c r="D111" s="279"/>
      <c r="E111" s="41"/>
      <c r="F111" s="279"/>
      <c r="G111" s="273"/>
      <c r="H111" s="273"/>
      <c r="I111" s="279"/>
      <c r="J111" s="41"/>
      <c r="K111" s="41"/>
    </row>
    <row r="112" spans="3:11" s="224" customFormat="1" ht="36.75" customHeight="1" x14ac:dyDescent="0.25">
      <c r="C112" s="182"/>
      <c r="D112" s="279"/>
      <c r="E112" s="41"/>
      <c r="F112" s="279"/>
      <c r="G112" s="273"/>
      <c r="H112" s="273"/>
      <c r="I112" s="279"/>
      <c r="J112" s="41"/>
      <c r="K112" s="41"/>
    </row>
    <row r="113" spans="3:11" ht="29.25" customHeight="1" x14ac:dyDescent="0.25">
      <c r="C113" s="235" t="s">
        <v>8</v>
      </c>
      <c r="D113" s="235" t="s">
        <v>7</v>
      </c>
      <c r="E113" s="235" t="s">
        <v>6</v>
      </c>
      <c r="F113" s="235" t="s">
        <v>5</v>
      </c>
      <c r="G113" s="237" t="s">
        <v>4</v>
      </c>
      <c r="H113" s="237" t="s">
        <v>3</v>
      </c>
      <c r="I113" s="235" t="s">
        <v>2</v>
      </c>
      <c r="J113" s="235" t="s">
        <v>1</v>
      </c>
      <c r="K113" s="235" t="s">
        <v>0</v>
      </c>
    </row>
    <row r="114" spans="3:11" ht="29.25" customHeight="1" x14ac:dyDescent="0.25">
      <c r="C114" s="346" t="s">
        <v>958</v>
      </c>
      <c r="D114" s="352" t="s">
        <v>7988</v>
      </c>
      <c r="E114" s="612" t="s">
        <v>957</v>
      </c>
      <c r="F114" s="352" t="s">
        <v>519</v>
      </c>
      <c r="G114" s="354">
        <v>501</v>
      </c>
      <c r="H114" s="354" t="s">
        <v>950</v>
      </c>
      <c r="I114" s="352" t="s">
        <v>951</v>
      </c>
      <c r="J114" s="355" t="s">
        <v>689</v>
      </c>
      <c r="K114" s="613" t="s">
        <v>948</v>
      </c>
    </row>
    <row r="115" spans="3:11" ht="29.25" customHeight="1" x14ac:dyDescent="0.25">
      <c r="C115" s="323" t="s">
        <v>958</v>
      </c>
      <c r="D115" s="279" t="s">
        <v>7988</v>
      </c>
      <c r="E115" s="288" t="s">
        <v>1079</v>
      </c>
      <c r="F115" s="279" t="s">
        <v>1080</v>
      </c>
      <c r="G115" s="273">
        <v>659</v>
      </c>
      <c r="H115" s="273" t="s">
        <v>950</v>
      </c>
      <c r="I115" s="279" t="s">
        <v>951</v>
      </c>
      <c r="J115" s="41" t="s">
        <v>689</v>
      </c>
      <c r="K115" s="610" t="s">
        <v>948</v>
      </c>
    </row>
    <row r="116" spans="3:11" ht="29.25" customHeight="1" x14ac:dyDescent="0.25">
      <c r="C116" s="323" t="s">
        <v>958</v>
      </c>
      <c r="D116" s="279" t="s">
        <v>7988</v>
      </c>
      <c r="E116" s="41" t="s">
        <v>1091</v>
      </c>
      <c r="F116" s="279" t="s">
        <v>1092</v>
      </c>
      <c r="G116" s="273">
        <v>671</v>
      </c>
      <c r="H116" s="273" t="s">
        <v>950</v>
      </c>
      <c r="I116" s="279" t="s">
        <v>942</v>
      </c>
      <c r="J116" s="41" t="s">
        <v>689</v>
      </c>
      <c r="K116" s="610" t="s">
        <v>948</v>
      </c>
    </row>
    <row r="117" spans="3:11" ht="29.25" customHeight="1" x14ac:dyDescent="0.25">
      <c r="C117" s="323" t="s">
        <v>958</v>
      </c>
      <c r="D117" s="279" t="s">
        <v>7988</v>
      </c>
      <c r="E117" s="41" t="s">
        <v>1088</v>
      </c>
      <c r="F117" s="279" t="s">
        <v>1089</v>
      </c>
      <c r="G117" s="273">
        <v>1098</v>
      </c>
      <c r="H117" s="273" t="s">
        <v>950</v>
      </c>
      <c r="I117" s="279" t="s">
        <v>942</v>
      </c>
      <c r="J117" s="41" t="s">
        <v>689</v>
      </c>
      <c r="K117" s="610" t="s">
        <v>948</v>
      </c>
    </row>
    <row r="118" spans="3:11" ht="29.25" customHeight="1" x14ac:dyDescent="0.25">
      <c r="C118" s="323" t="s">
        <v>958</v>
      </c>
      <c r="D118" s="279" t="s">
        <v>7988</v>
      </c>
      <c r="E118" s="41" t="s">
        <v>1094</v>
      </c>
      <c r="F118" s="279" t="s">
        <v>1095</v>
      </c>
      <c r="G118" s="273">
        <v>382</v>
      </c>
      <c r="H118" s="273" t="s">
        <v>950</v>
      </c>
      <c r="I118" s="279" t="s">
        <v>942</v>
      </c>
      <c r="J118" s="41" t="s">
        <v>689</v>
      </c>
      <c r="K118" s="610" t="s">
        <v>948</v>
      </c>
    </row>
    <row r="119" spans="3:11" ht="29.25" customHeight="1" x14ac:dyDescent="0.25">
      <c r="C119" s="323" t="s">
        <v>958</v>
      </c>
      <c r="D119" s="279" t="s">
        <v>7988</v>
      </c>
      <c r="E119" s="41" t="s">
        <v>1076</v>
      </c>
      <c r="F119" s="279" t="s">
        <v>1077</v>
      </c>
      <c r="G119" s="273">
        <v>847</v>
      </c>
      <c r="H119" s="273" t="s">
        <v>950</v>
      </c>
      <c r="I119" s="279" t="s">
        <v>951</v>
      </c>
      <c r="J119" s="41" t="s">
        <v>689</v>
      </c>
      <c r="K119" s="610" t="s">
        <v>948</v>
      </c>
    </row>
    <row r="120" spans="3:11" ht="29.25" customHeight="1" x14ac:dyDescent="0.25">
      <c r="C120" s="323" t="s">
        <v>958</v>
      </c>
      <c r="D120" s="279" t="s">
        <v>7988</v>
      </c>
      <c r="E120" s="41" t="s">
        <v>1090</v>
      </c>
      <c r="F120" s="279" t="s">
        <v>8653</v>
      </c>
      <c r="G120" s="273">
        <v>539</v>
      </c>
      <c r="H120" s="273" t="s">
        <v>950</v>
      </c>
      <c r="I120" s="279" t="s">
        <v>942</v>
      </c>
      <c r="J120" s="41" t="s">
        <v>689</v>
      </c>
      <c r="K120" s="610" t="s">
        <v>948</v>
      </c>
    </row>
    <row r="121" spans="3:11" ht="29.25" customHeight="1" x14ac:dyDescent="0.25">
      <c r="C121" s="323" t="s">
        <v>958</v>
      </c>
      <c r="D121" s="279" t="s">
        <v>7988</v>
      </c>
      <c r="E121" s="41" t="s">
        <v>1096</v>
      </c>
      <c r="F121" s="279" t="s">
        <v>1097</v>
      </c>
      <c r="G121" s="273">
        <v>375</v>
      </c>
      <c r="H121" s="273" t="s">
        <v>950</v>
      </c>
      <c r="I121" s="279" t="s">
        <v>942</v>
      </c>
      <c r="J121" s="41" t="s">
        <v>689</v>
      </c>
      <c r="K121" s="610" t="s">
        <v>948</v>
      </c>
    </row>
    <row r="122" spans="3:11" ht="29.25" customHeight="1" x14ac:dyDescent="0.25">
      <c r="C122" s="323" t="s">
        <v>958</v>
      </c>
      <c r="D122" s="279" t="s">
        <v>7988</v>
      </c>
      <c r="E122" s="41" t="s">
        <v>1078</v>
      </c>
      <c r="F122" s="279" t="s">
        <v>8654</v>
      </c>
      <c r="G122" s="273">
        <v>491</v>
      </c>
      <c r="H122" s="273" t="s">
        <v>950</v>
      </c>
      <c r="I122" s="279" t="s">
        <v>951</v>
      </c>
      <c r="J122" s="41" t="s">
        <v>689</v>
      </c>
      <c r="K122" s="610" t="s">
        <v>948</v>
      </c>
    </row>
    <row r="123" spans="3:11" ht="29.25" customHeight="1" x14ac:dyDescent="0.25">
      <c r="C123" s="323" t="s">
        <v>958</v>
      </c>
      <c r="D123" s="279" t="s">
        <v>7988</v>
      </c>
      <c r="E123" s="41" t="s">
        <v>1083</v>
      </c>
      <c r="F123" s="279" t="s">
        <v>1084</v>
      </c>
      <c r="G123" s="273">
        <v>229</v>
      </c>
      <c r="H123" s="273" t="s">
        <v>950</v>
      </c>
      <c r="I123" s="279" t="s">
        <v>951</v>
      </c>
      <c r="J123" s="41" t="s">
        <v>689</v>
      </c>
      <c r="K123" s="610" t="s">
        <v>948</v>
      </c>
    </row>
    <row r="124" spans="3:11" ht="29.25" customHeight="1" x14ac:dyDescent="0.25">
      <c r="C124" s="323" t="s">
        <v>958</v>
      </c>
      <c r="D124" s="279" t="s">
        <v>7988</v>
      </c>
      <c r="E124" s="41" t="s">
        <v>1075</v>
      </c>
      <c r="F124" s="279" t="s">
        <v>8655</v>
      </c>
      <c r="G124" s="273">
        <v>140</v>
      </c>
      <c r="H124" s="273" t="s">
        <v>950</v>
      </c>
      <c r="I124" s="279" t="s">
        <v>951</v>
      </c>
      <c r="J124" s="41" t="s">
        <v>689</v>
      </c>
      <c r="K124" s="610" t="s">
        <v>948</v>
      </c>
    </row>
    <row r="125" spans="3:11" ht="29.25" customHeight="1" x14ac:dyDescent="0.25">
      <c r="C125" s="323" t="s">
        <v>958</v>
      </c>
      <c r="D125" s="279" t="s">
        <v>7988</v>
      </c>
      <c r="E125" s="41" t="s">
        <v>1081</v>
      </c>
      <c r="F125" s="279" t="s">
        <v>319</v>
      </c>
      <c r="G125" s="273">
        <v>101</v>
      </c>
      <c r="H125" s="273" t="s">
        <v>950</v>
      </c>
      <c r="I125" s="279" t="s">
        <v>951</v>
      </c>
      <c r="J125" s="41" t="s">
        <v>689</v>
      </c>
      <c r="K125" s="610" t="s">
        <v>948</v>
      </c>
    </row>
    <row r="126" spans="3:11" ht="29.25" customHeight="1" x14ac:dyDescent="0.25">
      <c r="C126" s="323" t="s">
        <v>958</v>
      </c>
      <c r="D126" s="279" t="s">
        <v>7988</v>
      </c>
      <c r="E126" s="41" t="s">
        <v>1098</v>
      </c>
      <c r="F126" s="279" t="s">
        <v>8656</v>
      </c>
      <c r="G126" s="273">
        <v>96</v>
      </c>
      <c r="H126" s="273" t="s">
        <v>950</v>
      </c>
      <c r="I126" s="279" t="s">
        <v>942</v>
      </c>
      <c r="J126" s="41" t="s">
        <v>689</v>
      </c>
      <c r="K126" s="610" t="s">
        <v>948</v>
      </c>
    </row>
    <row r="127" spans="3:11" ht="29.25" customHeight="1" x14ac:dyDescent="0.25">
      <c r="C127" s="323" t="s">
        <v>958</v>
      </c>
      <c r="D127" s="279" t="s">
        <v>7988</v>
      </c>
      <c r="E127" s="41" t="s">
        <v>1082</v>
      </c>
      <c r="F127" s="279" t="s">
        <v>8657</v>
      </c>
      <c r="G127" s="273">
        <v>74</v>
      </c>
      <c r="H127" s="273" t="s">
        <v>950</v>
      </c>
      <c r="I127" s="279" t="s">
        <v>951</v>
      </c>
      <c r="J127" s="41" t="s">
        <v>689</v>
      </c>
      <c r="K127" s="610" t="s">
        <v>948</v>
      </c>
    </row>
    <row r="128" spans="3:11" ht="20.25" customHeight="1" x14ac:dyDescent="0.25">
      <c r="C128" s="323" t="s">
        <v>958</v>
      </c>
      <c r="D128" s="279" t="s">
        <v>7988</v>
      </c>
      <c r="E128" s="41" t="s">
        <v>1073</v>
      </c>
      <c r="F128" s="279" t="s">
        <v>1074</v>
      </c>
      <c r="G128" s="273">
        <v>54</v>
      </c>
      <c r="H128" s="273" t="s">
        <v>950</v>
      </c>
      <c r="I128" s="279" t="s">
        <v>951</v>
      </c>
      <c r="J128" s="41" t="s">
        <v>689</v>
      </c>
      <c r="K128" s="610" t="s">
        <v>948</v>
      </c>
    </row>
    <row r="129" spans="3:11" ht="21" customHeight="1" x14ac:dyDescent="0.25">
      <c r="C129" s="323" t="s">
        <v>958</v>
      </c>
      <c r="D129" s="279" t="s">
        <v>7988</v>
      </c>
      <c r="E129" s="41" t="s">
        <v>1087</v>
      </c>
      <c r="F129" s="279" t="s">
        <v>8658</v>
      </c>
      <c r="G129" s="273">
        <v>805</v>
      </c>
      <c r="H129" s="273" t="s">
        <v>950</v>
      </c>
      <c r="I129" s="279" t="s">
        <v>999</v>
      </c>
      <c r="J129" s="41" t="s">
        <v>689</v>
      </c>
      <c r="K129" s="610" t="s">
        <v>948</v>
      </c>
    </row>
    <row r="130" spans="3:11" ht="31.5" customHeight="1" thickBot="1" x14ac:dyDescent="0.3">
      <c r="C130" s="619" t="s">
        <v>958</v>
      </c>
      <c r="D130" s="335" t="s">
        <v>7988</v>
      </c>
      <c r="E130" s="41" t="s">
        <v>1085</v>
      </c>
      <c r="F130" s="335" t="s">
        <v>1086</v>
      </c>
      <c r="G130" s="335">
        <v>35</v>
      </c>
      <c r="H130" s="335" t="s">
        <v>950</v>
      </c>
      <c r="I130" s="335" t="s">
        <v>951</v>
      </c>
      <c r="J130" s="335" t="s">
        <v>689</v>
      </c>
      <c r="K130" s="620" t="s">
        <v>948</v>
      </c>
    </row>
    <row r="131" spans="3:11" ht="29.25" customHeight="1" x14ac:dyDescent="0.25">
      <c r="C131" s="351" t="s">
        <v>958</v>
      </c>
      <c r="D131" s="340" t="s">
        <v>7825</v>
      </c>
      <c r="E131" s="426">
        <f>COUNTA(E114:E130)</f>
        <v>17</v>
      </c>
      <c r="F131" s="340" t="s">
        <v>7826</v>
      </c>
      <c r="G131" s="328">
        <f>SUM(G114:G130)</f>
        <v>7097</v>
      </c>
      <c r="H131" s="329"/>
      <c r="I131" s="428"/>
      <c r="J131" s="330"/>
      <c r="K131" s="611"/>
    </row>
    <row r="132" spans="3:11" ht="29.25" customHeight="1" x14ac:dyDescent="0.25">
      <c r="D132" s="279"/>
      <c r="E132" s="41"/>
      <c r="F132" s="279"/>
      <c r="G132" s="273"/>
      <c r="H132" s="273"/>
      <c r="I132" s="279"/>
      <c r="J132" s="41"/>
      <c r="K132" s="41"/>
    </row>
    <row r="133" spans="3:11" ht="29.25" customHeight="1" x14ac:dyDescent="0.25">
      <c r="D133" s="279"/>
      <c r="E133" s="41"/>
      <c r="F133" s="279"/>
      <c r="G133" s="273"/>
      <c r="H133" s="273"/>
      <c r="I133" s="279"/>
      <c r="J133" s="41"/>
      <c r="K133" s="41"/>
    </row>
    <row r="134" spans="3:11" ht="29.25" customHeight="1" x14ac:dyDescent="0.25">
      <c r="C134" s="235" t="s">
        <v>8</v>
      </c>
      <c r="D134" s="235" t="s">
        <v>7</v>
      </c>
      <c r="E134" s="235" t="s">
        <v>6</v>
      </c>
      <c r="F134" s="235" t="s">
        <v>5</v>
      </c>
      <c r="G134" s="237" t="s">
        <v>4</v>
      </c>
      <c r="H134" s="237" t="s">
        <v>3</v>
      </c>
      <c r="I134" s="235" t="s">
        <v>2</v>
      </c>
      <c r="J134" s="235" t="s">
        <v>1</v>
      </c>
      <c r="K134" s="235" t="s">
        <v>0</v>
      </c>
    </row>
    <row r="135" spans="3:11" ht="29.25" customHeight="1" x14ac:dyDescent="0.25">
      <c r="C135" s="346" t="s">
        <v>1103</v>
      </c>
      <c r="D135" s="352" t="s">
        <v>7988</v>
      </c>
      <c r="E135" s="355" t="s">
        <v>1106</v>
      </c>
      <c r="F135" s="352" t="s">
        <v>1107</v>
      </c>
      <c r="G135" s="354">
        <v>455</v>
      </c>
      <c r="H135" s="354" t="s">
        <v>343</v>
      </c>
      <c r="I135" s="352" t="s">
        <v>1104</v>
      </c>
      <c r="J135" s="355" t="s">
        <v>1101</v>
      </c>
      <c r="K135" s="613" t="s">
        <v>1102</v>
      </c>
    </row>
    <row r="136" spans="3:11" ht="29.25" customHeight="1" x14ac:dyDescent="0.25">
      <c r="C136" s="323" t="s">
        <v>1103</v>
      </c>
      <c r="D136" s="279" t="s">
        <v>7988</v>
      </c>
      <c r="E136" s="41" t="s">
        <v>1108</v>
      </c>
      <c r="F136" s="279" t="s">
        <v>549</v>
      </c>
      <c r="G136" s="273">
        <v>387</v>
      </c>
      <c r="H136" s="273" t="s">
        <v>343</v>
      </c>
      <c r="I136" s="279" t="s">
        <v>1104</v>
      </c>
      <c r="J136" s="41" t="s">
        <v>1101</v>
      </c>
      <c r="K136" s="610" t="s">
        <v>1102</v>
      </c>
    </row>
    <row r="137" spans="3:11" ht="29.25" customHeight="1" x14ac:dyDescent="0.25">
      <c r="C137" s="323" t="s">
        <v>1103</v>
      </c>
      <c r="D137" s="279" t="s">
        <v>7988</v>
      </c>
      <c r="E137" s="41" t="s">
        <v>1109</v>
      </c>
      <c r="F137" s="279" t="s">
        <v>177</v>
      </c>
      <c r="G137" s="273">
        <v>333</v>
      </c>
      <c r="H137" s="273" t="s">
        <v>343</v>
      </c>
      <c r="I137" s="279" t="s">
        <v>1104</v>
      </c>
      <c r="J137" s="41" t="s">
        <v>1101</v>
      </c>
      <c r="K137" s="610" t="s">
        <v>1102</v>
      </c>
    </row>
    <row r="138" spans="3:11" ht="29.25" customHeight="1" x14ac:dyDescent="0.25">
      <c r="C138" s="323" t="s">
        <v>1103</v>
      </c>
      <c r="D138" s="279" t="s">
        <v>7988</v>
      </c>
      <c r="E138" s="41" t="s">
        <v>1105</v>
      </c>
      <c r="F138" s="279" t="s">
        <v>1510</v>
      </c>
      <c r="G138" s="273">
        <v>265</v>
      </c>
      <c r="H138" s="273" t="s">
        <v>343</v>
      </c>
      <c r="I138" s="279" t="s">
        <v>1104</v>
      </c>
      <c r="J138" s="41" t="s">
        <v>1101</v>
      </c>
      <c r="K138" s="610" t="s">
        <v>1102</v>
      </c>
    </row>
    <row r="139" spans="3:11" ht="31.5" customHeight="1" x14ac:dyDescent="0.25">
      <c r="C139" s="619" t="s">
        <v>1103</v>
      </c>
      <c r="D139" s="335" t="s">
        <v>7988</v>
      </c>
      <c r="E139" s="335" t="s">
        <v>1116</v>
      </c>
      <c r="F139" s="335" t="s">
        <v>1117</v>
      </c>
      <c r="G139" s="335">
        <v>9</v>
      </c>
      <c r="H139" s="335" t="s">
        <v>343</v>
      </c>
      <c r="I139" s="279" t="s">
        <v>1118</v>
      </c>
      <c r="J139" s="335" t="s">
        <v>1101</v>
      </c>
      <c r="K139" s="620" t="s">
        <v>1102</v>
      </c>
    </row>
    <row r="140" spans="3:11" ht="31.5" customHeight="1" x14ac:dyDescent="0.25">
      <c r="C140" s="619" t="s">
        <v>1103</v>
      </c>
      <c r="D140" s="335" t="s">
        <v>7988</v>
      </c>
      <c r="E140" s="335" t="s">
        <v>7980</v>
      </c>
      <c r="F140" s="335" t="s">
        <v>8659</v>
      </c>
      <c r="G140" s="335">
        <v>88</v>
      </c>
      <c r="H140" s="335" t="s">
        <v>343</v>
      </c>
      <c r="I140" s="279" t="s">
        <v>1158</v>
      </c>
      <c r="J140" s="335" t="s">
        <v>1101</v>
      </c>
      <c r="K140" s="620" t="s">
        <v>1102</v>
      </c>
    </row>
    <row r="141" spans="3:11" ht="20.25" customHeight="1" x14ac:dyDescent="0.25">
      <c r="C141" s="323" t="s">
        <v>1103</v>
      </c>
      <c r="D141" s="279" t="s">
        <v>7988</v>
      </c>
      <c r="E141" s="41" t="s">
        <v>1115</v>
      </c>
      <c r="F141" s="279" t="s">
        <v>798</v>
      </c>
      <c r="G141" s="273">
        <v>241</v>
      </c>
      <c r="H141" s="273" t="s">
        <v>343</v>
      </c>
      <c r="I141" s="279" t="s">
        <v>1104</v>
      </c>
      <c r="J141" s="41" t="s">
        <v>1101</v>
      </c>
      <c r="K141" s="610" t="s">
        <v>1102</v>
      </c>
    </row>
    <row r="142" spans="3:11" ht="21" customHeight="1" x14ac:dyDescent="0.25">
      <c r="C142" s="323" t="s">
        <v>1103</v>
      </c>
      <c r="D142" s="279" t="s">
        <v>7988</v>
      </c>
      <c r="E142" s="41" t="s">
        <v>1099</v>
      </c>
      <c r="F142" s="279" t="s">
        <v>1100</v>
      </c>
      <c r="G142" s="604">
        <v>192</v>
      </c>
      <c r="H142" s="273" t="s">
        <v>343</v>
      </c>
      <c r="I142" s="279" t="s">
        <v>1104</v>
      </c>
      <c r="J142" s="41" t="s">
        <v>1101</v>
      </c>
      <c r="K142" s="610" t="s">
        <v>1102</v>
      </c>
    </row>
    <row r="143" spans="3:11" ht="31.5" customHeight="1" x14ac:dyDescent="0.25">
      <c r="C143" s="323" t="s">
        <v>1103</v>
      </c>
      <c r="D143" s="279" t="s">
        <v>7988</v>
      </c>
      <c r="E143" s="41" t="s">
        <v>1113</v>
      </c>
      <c r="F143" s="279" t="s">
        <v>1114</v>
      </c>
      <c r="G143" s="273">
        <v>72</v>
      </c>
      <c r="H143" s="273" t="s">
        <v>343</v>
      </c>
      <c r="I143" s="279" t="s">
        <v>1104</v>
      </c>
      <c r="J143" s="41" t="s">
        <v>1101</v>
      </c>
      <c r="K143" s="610" t="s">
        <v>1102</v>
      </c>
    </row>
    <row r="144" spans="3:11" s="224" customFormat="1" ht="21" customHeight="1" x14ac:dyDescent="0.25">
      <c r="C144" s="323" t="s">
        <v>1103</v>
      </c>
      <c r="D144" s="279" t="s">
        <v>7988</v>
      </c>
      <c r="E144" s="41" t="s">
        <v>1112</v>
      </c>
      <c r="F144" s="279" t="s">
        <v>858</v>
      </c>
      <c r="G144" s="273">
        <v>60</v>
      </c>
      <c r="H144" s="273" t="s">
        <v>343</v>
      </c>
      <c r="I144" s="279" t="s">
        <v>1104</v>
      </c>
      <c r="J144" s="41" t="s">
        <v>1101</v>
      </c>
      <c r="K144" s="610" t="s">
        <v>1102</v>
      </c>
    </row>
    <row r="145" spans="3:11" ht="21" customHeight="1" thickBot="1" x14ac:dyDescent="0.3">
      <c r="C145" s="323" t="s">
        <v>1103</v>
      </c>
      <c r="D145" s="279" t="s">
        <v>7988</v>
      </c>
      <c r="E145" s="41" t="s">
        <v>1110</v>
      </c>
      <c r="F145" s="279" t="s">
        <v>1111</v>
      </c>
      <c r="G145" s="273">
        <v>31</v>
      </c>
      <c r="H145" s="273" t="s">
        <v>343</v>
      </c>
      <c r="I145" s="279" t="s">
        <v>1104</v>
      </c>
      <c r="J145" s="41" t="s">
        <v>1101</v>
      </c>
      <c r="K145" s="610" t="s">
        <v>1102</v>
      </c>
    </row>
    <row r="146" spans="3:11" s="224" customFormat="1" ht="24" customHeight="1" x14ac:dyDescent="0.25">
      <c r="C146" s="351" t="s">
        <v>1103</v>
      </c>
      <c r="D146" s="340" t="s">
        <v>7825</v>
      </c>
      <c r="E146" s="426">
        <f>COUNTA(E135:E145)</f>
        <v>11</v>
      </c>
      <c r="F146" s="340" t="s">
        <v>7826</v>
      </c>
      <c r="G146" s="328">
        <f>SUM(G135:G145)</f>
        <v>2133</v>
      </c>
      <c r="H146" s="329"/>
      <c r="I146" s="428"/>
      <c r="J146" s="330"/>
      <c r="K146" s="611"/>
    </row>
    <row r="147" spans="3:11" s="224" customFormat="1" ht="19.5" customHeight="1" x14ac:dyDescent="0.25">
      <c r="C147" s="182"/>
      <c r="D147" s="279"/>
      <c r="E147" s="41"/>
      <c r="F147" s="279"/>
      <c r="G147" s="273"/>
      <c r="H147" s="273"/>
      <c r="I147" s="279"/>
      <c r="J147" s="41"/>
      <c r="K147" s="41"/>
    </row>
    <row r="148" spans="3:11" ht="29.25" customHeight="1" x14ac:dyDescent="0.25">
      <c r="D148" s="279"/>
      <c r="E148" s="41"/>
      <c r="F148" s="279"/>
      <c r="G148" s="273"/>
      <c r="H148" s="273"/>
      <c r="I148" s="279"/>
      <c r="J148" s="41"/>
      <c r="K148" s="41"/>
    </row>
    <row r="149" spans="3:11" ht="29.25" customHeight="1" x14ac:dyDescent="0.25">
      <c r="C149" s="235" t="s">
        <v>8</v>
      </c>
      <c r="D149" s="235" t="s">
        <v>7</v>
      </c>
      <c r="E149" s="235" t="s">
        <v>6</v>
      </c>
      <c r="F149" s="235" t="s">
        <v>5</v>
      </c>
      <c r="G149" s="237" t="s">
        <v>4</v>
      </c>
      <c r="H149" s="237" t="s">
        <v>3</v>
      </c>
      <c r="I149" s="235" t="s">
        <v>2</v>
      </c>
      <c r="J149" s="235" t="s">
        <v>1</v>
      </c>
      <c r="K149" s="235" t="s">
        <v>0</v>
      </c>
    </row>
    <row r="150" spans="3:11" ht="29.25" customHeight="1" x14ac:dyDescent="0.25">
      <c r="C150" s="346" t="s">
        <v>1120</v>
      </c>
      <c r="D150" s="352" t="s">
        <v>7988</v>
      </c>
      <c r="E150" s="621" t="s">
        <v>1125</v>
      </c>
      <c r="F150" s="622" t="s">
        <v>1126</v>
      </c>
      <c r="G150" s="621">
        <v>35</v>
      </c>
      <c r="H150" s="354" t="s">
        <v>343</v>
      </c>
      <c r="I150" s="622" t="s">
        <v>1104</v>
      </c>
      <c r="J150" s="355" t="s">
        <v>1101</v>
      </c>
      <c r="K150" s="613" t="s">
        <v>1102</v>
      </c>
    </row>
    <row r="151" spans="3:11" ht="29.25" customHeight="1" x14ac:dyDescent="0.25">
      <c r="C151" s="323" t="s">
        <v>1120</v>
      </c>
      <c r="D151" s="279" t="s">
        <v>7988</v>
      </c>
      <c r="E151" s="41" t="s">
        <v>1119</v>
      </c>
      <c r="F151" s="279" t="s">
        <v>8660</v>
      </c>
      <c r="G151" s="604">
        <v>222</v>
      </c>
      <c r="H151" s="273" t="s">
        <v>343</v>
      </c>
      <c r="I151" s="279" t="s">
        <v>1104</v>
      </c>
      <c r="J151" s="41" t="s">
        <v>1101</v>
      </c>
      <c r="K151" s="610" t="s">
        <v>1102</v>
      </c>
    </row>
    <row r="152" spans="3:11" ht="29.25" customHeight="1" x14ac:dyDescent="0.25">
      <c r="C152" s="323" t="s">
        <v>1120</v>
      </c>
      <c r="D152" s="279" t="s">
        <v>7988</v>
      </c>
      <c r="E152" s="41" t="s">
        <v>1154</v>
      </c>
      <c r="F152" s="279" t="s">
        <v>1155</v>
      </c>
      <c r="G152" s="273">
        <v>164</v>
      </c>
      <c r="H152" s="273" t="s">
        <v>343</v>
      </c>
      <c r="I152" s="279" t="s">
        <v>1104</v>
      </c>
      <c r="J152" s="41" t="s">
        <v>1101</v>
      </c>
      <c r="K152" s="610" t="s">
        <v>1102</v>
      </c>
    </row>
    <row r="153" spans="3:11" ht="29.25" customHeight="1" x14ac:dyDescent="0.25">
      <c r="C153" s="323" t="s">
        <v>1120</v>
      </c>
      <c r="D153" s="279" t="s">
        <v>7988</v>
      </c>
      <c r="E153" s="41" t="s">
        <v>1177</v>
      </c>
      <c r="F153" s="279" t="s">
        <v>8179</v>
      </c>
      <c r="G153" s="273">
        <v>40</v>
      </c>
      <c r="H153" s="273" t="s">
        <v>343</v>
      </c>
      <c r="I153" s="279" t="s">
        <v>1161</v>
      </c>
      <c r="J153" s="41" t="s">
        <v>1101</v>
      </c>
      <c r="K153" s="610" t="s">
        <v>1102</v>
      </c>
    </row>
    <row r="154" spans="3:11" ht="29.25" customHeight="1" x14ac:dyDescent="0.25">
      <c r="C154" s="323" t="s">
        <v>1120</v>
      </c>
      <c r="D154" s="279" t="s">
        <v>7988</v>
      </c>
      <c r="E154" s="292" t="s">
        <v>1129</v>
      </c>
      <c r="F154" s="291" t="s">
        <v>1130</v>
      </c>
      <c r="G154" s="292">
        <v>140</v>
      </c>
      <c r="H154" s="273" t="s">
        <v>343</v>
      </c>
      <c r="I154" s="291" t="s">
        <v>1104</v>
      </c>
      <c r="J154" s="41" t="s">
        <v>1101</v>
      </c>
      <c r="K154" s="610" t="s">
        <v>1102</v>
      </c>
    </row>
    <row r="155" spans="3:11" ht="29.25" customHeight="1" x14ac:dyDescent="0.25">
      <c r="C155" s="323" t="s">
        <v>1120</v>
      </c>
      <c r="D155" s="279" t="s">
        <v>7988</v>
      </c>
      <c r="E155" s="41" t="s">
        <v>1184</v>
      </c>
      <c r="F155" s="279" t="s">
        <v>1185</v>
      </c>
      <c r="G155" s="273">
        <v>547</v>
      </c>
      <c r="H155" s="273" t="s">
        <v>343</v>
      </c>
      <c r="I155" s="279" t="s">
        <v>343</v>
      </c>
      <c r="J155" s="41" t="s">
        <v>1101</v>
      </c>
      <c r="K155" s="610" t="s">
        <v>1102</v>
      </c>
    </row>
    <row r="156" spans="3:11" ht="29.25" customHeight="1" x14ac:dyDescent="0.25">
      <c r="C156" s="323" t="s">
        <v>1120</v>
      </c>
      <c r="D156" s="279" t="s">
        <v>7988</v>
      </c>
      <c r="E156" s="41" t="s">
        <v>1123</v>
      </c>
      <c r="F156" s="279" t="s">
        <v>1124</v>
      </c>
      <c r="G156" s="273">
        <v>1100</v>
      </c>
      <c r="H156" s="273" t="s">
        <v>343</v>
      </c>
      <c r="I156" s="279" t="s">
        <v>1104</v>
      </c>
      <c r="J156" s="41" t="s">
        <v>1101</v>
      </c>
      <c r="K156" s="610" t="s">
        <v>1102</v>
      </c>
    </row>
    <row r="157" spans="3:11" ht="29.25" customHeight="1" x14ac:dyDescent="0.25">
      <c r="C157" s="323" t="s">
        <v>1120</v>
      </c>
      <c r="D157" s="279" t="s">
        <v>7988</v>
      </c>
      <c r="E157" s="41" t="s">
        <v>1127</v>
      </c>
      <c r="F157" s="279" t="s">
        <v>1128</v>
      </c>
      <c r="G157" s="273">
        <v>640</v>
      </c>
      <c r="H157" s="273" t="s">
        <v>343</v>
      </c>
      <c r="I157" s="279" t="s">
        <v>1104</v>
      </c>
      <c r="J157" s="41" t="s">
        <v>1101</v>
      </c>
      <c r="K157" s="610" t="s">
        <v>1102</v>
      </c>
    </row>
    <row r="158" spans="3:11" ht="29.25" customHeight="1" x14ac:dyDescent="0.25">
      <c r="C158" s="323" t="s">
        <v>1120</v>
      </c>
      <c r="D158" s="279" t="s">
        <v>7988</v>
      </c>
      <c r="E158" s="41" t="s">
        <v>1131</v>
      </c>
      <c r="F158" s="279" t="s">
        <v>1132</v>
      </c>
      <c r="G158" s="273">
        <v>632</v>
      </c>
      <c r="H158" s="273" t="s">
        <v>343</v>
      </c>
      <c r="I158" s="279" t="s">
        <v>1104</v>
      </c>
      <c r="J158" s="41" t="s">
        <v>1101</v>
      </c>
      <c r="K158" s="610" t="s">
        <v>1102</v>
      </c>
    </row>
    <row r="159" spans="3:11" ht="29.25" customHeight="1" x14ac:dyDescent="0.25">
      <c r="C159" s="323" t="s">
        <v>1120</v>
      </c>
      <c r="D159" s="279" t="s">
        <v>7988</v>
      </c>
      <c r="E159" s="41" t="s">
        <v>1133</v>
      </c>
      <c r="F159" s="279" t="s">
        <v>1134</v>
      </c>
      <c r="G159" s="273">
        <v>460</v>
      </c>
      <c r="H159" s="273" t="s">
        <v>343</v>
      </c>
      <c r="I159" s="279" t="s">
        <v>1104</v>
      </c>
      <c r="J159" s="41" t="s">
        <v>1101</v>
      </c>
      <c r="K159" s="610" t="s">
        <v>1102</v>
      </c>
    </row>
    <row r="160" spans="3:11" ht="29.25" customHeight="1" x14ac:dyDescent="0.25">
      <c r="C160" s="323" t="s">
        <v>1120</v>
      </c>
      <c r="D160" s="279" t="s">
        <v>7988</v>
      </c>
      <c r="E160" s="41" t="s">
        <v>1163</v>
      </c>
      <c r="F160" s="279" t="s">
        <v>8661</v>
      </c>
      <c r="G160" s="273">
        <v>269</v>
      </c>
      <c r="H160" s="273" t="s">
        <v>343</v>
      </c>
      <c r="I160" s="279" t="s">
        <v>1161</v>
      </c>
      <c r="J160" s="41" t="s">
        <v>1101</v>
      </c>
      <c r="K160" s="610" t="s">
        <v>1102</v>
      </c>
    </row>
    <row r="161" spans="3:11" ht="29.25" customHeight="1" x14ac:dyDescent="0.25">
      <c r="C161" s="323" t="s">
        <v>1120</v>
      </c>
      <c r="D161" s="279" t="s">
        <v>7988</v>
      </c>
      <c r="E161" s="41" t="s">
        <v>1173</v>
      </c>
      <c r="F161" s="279" t="s">
        <v>1174</v>
      </c>
      <c r="G161" s="604">
        <v>274</v>
      </c>
      <c r="H161" s="273" t="s">
        <v>343</v>
      </c>
      <c r="I161" s="279" t="s">
        <v>1161</v>
      </c>
      <c r="J161" s="41" t="s">
        <v>1101</v>
      </c>
      <c r="K161" s="610" t="s">
        <v>1102</v>
      </c>
    </row>
    <row r="162" spans="3:11" ht="29.25" customHeight="1" x14ac:dyDescent="0.25">
      <c r="C162" s="323" t="s">
        <v>1120</v>
      </c>
      <c r="D162" s="279" t="s">
        <v>7988</v>
      </c>
      <c r="E162" s="41" t="s">
        <v>1121</v>
      </c>
      <c r="F162" s="279" t="s">
        <v>1122</v>
      </c>
      <c r="G162" s="273">
        <v>286</v>
      </c>
      <c r="H162" s="273" t="s">
        <v>343</v>
      </c>
      <c r="I162" s="279" t="s">
        <v>1104</v>
      </c>
      <c r="J162" s="41" t="s">
        <v>1101</v>
      </c>
      <c r="K162" s="610" t="s">
        <v>1102</v>
      </c>
    </row>
    <row r="163" spans="3:11" ht="29.25" customHeight="1" x14ac:dyDescent="0.25">
      <c r="C163" s="323" t="s">
        <v>1120</v>
      </c>
      <c r="D163" s="279" t="s">
        <v>7988</v>
      </c>
      <c r="E163" s="41" t="s">
        <v>1175</v>
      </c>
      <c r="F163" s="279" t="s">
        <v>8662</v>
      </c>
      <c r="G163" s="273">
        <v>112</v>
      </c>
      <c r="H163" s="273" t="s">
        <v>343</v>
      </c>
      <c r="I163" s="279" t="s">
        <v>1161</v>
      </c>
      <c r="J163" s="41" t="s">
        <v>1101</v>
      </c>
      <c r="K163" s="610" t="s">
        <v>1102</v>
      </c>
    </row>
    <row r="164" spans="3:11" ht="29.25" customHeight="1" x14ac:dyDescent="0.25">
      <c r="C164" s="323" t="s">
        <v>1120</v>
      </c>
      <c r="D164" s="279" t="s">
        <v>7988</v>
      </c>
      <c r="E164" s="41" t="s">
        <v>1142</v>
      </c>
      <c r="F164" s="279" t="s">
        <v>1143</v>
      </c>
      <c r="G164" s="273">
        <v>150</v>
      </c>
      <c r="H164" s="273" t="s">
        <v>343</v>
      </c>
      <c r="I164" s="279" t="s">
        <v>1104</v>
      </c>
      <c r="J164" s="41" t="s">
        <v>1101</v>
      </c>
      <c r="K164" s="610" t="s">
        <v>1102</v>
      </c>
    </row>
    <row r="165" spans="3:11" ht="29.25" customHeight="1" x14ac:dyDescent="0.25">
      <c r="C165" s="323" t="s">
        <v>1120</v>
      </c>
      <c r="D165" s="279" t="s">
        <v>7988</v>
      </c>
      <c r="E165" s="41" t="s">
        <v>1180</v>
      </c>
      <c r="F165" s="279" t="s">
        <v>8663</v>
      </c>
      <c r="G165" s="273">
        <v>101</v>
      </c>
      <c r="H165" s="273" t="s">
        <v>343</v>
      </c>
      <c r="I165" s="279" t="s">
        <v>1161</v>
      </c>
      <c r="J165" s="41" t="s">
        <v>1101</v>
      </c>
      <c r="K165" s="610" t="s">
        <v>1102</v>
      </c>
    </row>
    <row r="166" spans="3:11" ht="29.25" customHeight="1" x14ac:dyDescent="0.25">
      <c r="C166" s="323" t="s">
        <v>1120</v>
      </c>
      <c r="D166" s="279" t="s">
        <v>7988</v>
      </c>
      <c r="E166" s="41" t="s">
        <v>1182</v>
      </c>
      <c r="F166" s="279" t="s">
        <v>8664</v>
      </c>
      <c r="G166" s="273">
        <v>160</v>
      </c>
      <c r="H166" s="273" t="s">
        <v>343</v>
      </c>
      <c r="I166" s="279" t="s">
        <v>1161</v>
      </c>
      <c r="J166" s="41" t="s">
        <v>1101</v>
      </c>
      <c r="K166" s="610" t="s">
        <v>1102</v>
      </c>
    </row>
    <row r="167" spans="3:11" ht="29.25" customHeight="1" x14ac:dyDescent="0.25">
      <c r="C167" s="323" t="s">
        <v>1120</v>
      </c>
      <c r="D167" s="279" t="s">
        <v>7988</v>
      </c>
      <c r="E167" s="41" t="s">
        <v>1150</v>
      </c>
      <c r="F167" s="279" t="s">
        <v>1151</v>
      </c>
      <c r="G167" s="273">
        <v>110</v>
      </c>
      <c r="H167" s="273" t="s">
        <v>343</v>
      </c>
      <c r="I167" s="279" t="s">
        <v>1104</v>
      </c>
      <c r="J167" s="41" t="s">
        <v>1101</v>
      </c>
      <c r="K167" s="610" t="s">
        <v>1102</v>
      </c>
    </row>
    <row r="168" spans="3:11" ht="29.25" customHeight="1" x14ac:dyDescent="0.25">
      <c r="C168" s="323" t="s">
        <v>1120</v>
      </c>
      <c r="D168" s="279" t="s">
        <v>7988</v>
      </c>
      <c r="E168" s="41" t="s">
        <v>1183</v>
      </c>
      <c r="F168" s="279" t="s">
        <v>8665</v>
      </c>
      <c r="G168" s="273">
        <v>102</v>
      </c>
      <c r="H168" s="273" t="s">
        <v>343</v>
      </c>
      <c r="I168" s="279" t="s">
        <v>1161</v>
      </c>
      <c r="J168" s="41" t="s">
        <v>1101</v>
      </c>
      <c r="K168" s="610" t="s">
        <v>1102</v>
      </c>
    </row>
    <row r="169" spans="3:11" ht="29.25" customHeight="1" x14ac:dyDescent="0.25">
      <c r="C169" s="323" t="s">
        <v>1120</v>
      </c>
      <c r="D169" s="279" t="s">
        <v>7988</v>
      </c>
      <c r="E169" s="41" t="s">
        <v>1176</v>
      </c>
      <c r="F169" s="279" t="s">
        <v>8666</v>
      </c>
      <c r="G169" s="273">
        <v>83</v>
      </c>
      <c r="H169" s="273" t="s">
        <v>343</v>
      </c>
      <c r="I169" s="279" t="s">
        <v>1161</v>
      </c>
      <c r="J169" s="41" t="s">
        <v>1101</v>
      </c>
      <c r="K169" s="610" t="s">
        <v>1102</v>
      </c>
    </row>
    <row r="170" spans="3:11" ht="29.25" customHeight="1" x14ac:dyDescent="0.25">
      <c r="C170" s="323" t="s">
        <v>1120</v>
      </c>
      <c r="D170" s="279" t="s">
        <v>7988</v>
      </c>
      <c r="E170" s="41" t="s">
        <v>1146</v>
      </c>
      <c r="F170" s="279" t="s">
        <v>1147</v>
      </c>
      <c r="G170" s="273">
        <v>78</v>
      </c>
      <c r="H170" s="273" t="s">
        <v>343</v>
      </c>
      <c r="I170" s="279" t="s">
        <v>1104</v>
      </c>
      <c r="J170" s="41" t="s">
        <v>1101</v>
      </c>
      <c r="K170" s="610" t="s">
        <v>1102</v>
      </c>
    </row>
    <row r="171" spans="3:11" ht="29.25" customHeight="1" x14ac:dyDescent="0.25">
      <c r="C171" s="323" t="s">
        <v>1120</v>
      </c>
      <c r="D171" s="279" t="s">
        <v>7988</v>
      </c>
      <c r="E171" s="41" t="s">
        <v>1148</v>
      </c>
      <c r="F171" s="279" t="s">
        <v>1141</v>
      </c>
      <c r="G171" s="273">
        <v>88</v>
      </c>
      <c r="H171" s="273" t="s">
        <v>343</v>
      </c>
      <c r="I171" s="279" t="s">
        <v>1104</v>
      </c>
      <c r="J171" s="41" t="s">
        <v>1101</v>
      </c>
      <c r="K171" s="610" t="s">
        <v>1102</v>
      </c>
    </row>
    <row r="172" spans="3:11" ht="29.25" customHeight="1" x14ac:dyDescent="0.25">
      <c r="C172" s="323" t="s">
        <v>1120</v>
      </c>
      <c r="D172" s="279" t="s">
        <v>7988</v>
      </c>
      <c r="E172" s="41" t="s">
        <v>1152</v>
      </c>
      <c r="F172" s="279" t="s">
        <v>1153</v>
      </c>
      <c r="G172" s="273">
        <v>69</v>
      </c>
      <c r="H172" s="273" t="s">
        <v>343</v>
      </c>
      <c r="I172" s="279" t="s">
        <v>1104</v>
      </c>
      <c r="J172" s="41" t="s">
        <v>1101</v>
      </c>
      <c r="K172" s="610" t="s">
        <v>1102</v>
      </c>
    </row>
    <row r="173" spans="3:11" ht="29.25" customHeight="1" x14ac:dyDescent="0.25">
      <c r="C173" s="323" t="s">
        <v>1120</v>
      </c>
      <c r="D173" s="279" t="s">
        <v>7988</v>
      </c>
      <c r="E173" s="41" t="s">
        <v>1181</v>
      </c>
      <c r="F173" s="279" t="s">
        <v>944</v>
      </c>
      <c r="G173" s="273">
        <v>92</v>
      </c>
      <c r="H173" s="273" t="s">
        <v>343</v>
      </c>
      <c r="I173" s="279" t="s">
        <v>1161</v>
      </c>
      <c r="J173" s="41" t="s">
        <v>1101</v>
      </c>
      <c r="K173" s="610" t="s">
        <v>1102</v>
      </c>
    </row>
    <row r="174" spans="3:11" ht="29.25" customHeight="1" x14ac:dyDescent="0.25">
      <c r="C174" s="323" t="s">
        <v>1120</v>
      </c>
      <c r="D174" s="279" t="s">
        <v>7988</v>
      </c>
      <c r="E174" s="41" t="s">
        <v>1170</v>
      </c>
      <c r="F174" s="279" t="s">
        <v>835</v>
      </c>
      <c r="G174" s="273">
        <v>42</v>
      </c>
      <c r="H174" s="273" t="s">
        <v>343</v>
      </c>
      <c r="I174" s="279" t="s">
        <v>1161</v>
      </c>
      <c r="J174" s="41" t="s">
        <v>1101</v>
      </c>
      <c r="K174" s="610" t="s">
        <v>1102</v>
      </c>
    </row>
    <row r="175" spans="3:11" ht="29.25" customHeight="1" x14ac:dyDescent="0.25">
      <c r="C175" s="323" t="s">
        <v>1120</v>
      </c>
      <c r="D175" s="279" t="s">
        <v>7988</v>
      </c>
      <c r="E175" s="41" t="s">
        <v>1178</v>
      </c>
      <c r="F175" s="279" t="s">
        <v>1179</v>
      </c>
      <c r="G175" s="273">
        <v>43</v>
      </c>
      <c r="H175" s="273" t="s">
        <v>343</v>
      </c>
      <c r="I175" s="279" t="s">
        <v>1161</v>
      </c>
      <c r="J175" s="41" t="s">
        <v>1101</v>
      </c>
      <c r="K175" s="610" t="s">
        <v>1102</v>
      </c>
    </row>
    <row r="176" spans="3:11" ht="29.25" customHeight="1" x14ac:dyDescent="0.25">
      <c r="C176" s="323" t="s">
        <v>1120</v>
      </c>
      <c r="D176" s="279" t="s">
        <v>7988</v>
      </c>
      <c r="E176" s="41" t="s">
        <v>1149</v>
      </c>
      <c r="F176" s="279" t="s">
        <v>256</v>
      </c>
      <c r="G176" s="273">
        <v>42</v>
      </c>
      <c r="H176" s="273" t="s">
        <v>343</v>
      </c>
      <c r="I176" s="279" t="s">
        <v>1104</v>
      </c>
      <c r="J176" s="41" t="s">
        <v>1101</v>
      </c>
      <c r="K176" s="610" t="s">
        <v>1102</v>
      </c>
    </row>
    <row r="177" spans="3:11" ht="29.25" customHeight="1" x14ac:dyDescent="0.25">
      <c r="C177" s="323" t="s">
        <v>1120</v>
      </c>
      <c r="D177" s="279" t="s">
        <v>7988</v>
      </c>
      <c r="E177" s="41" t="s">
        <v>1139</v>
      </c>
      <c r="F177" s="279" t="s">
        <v>1140</v>
      </c>
      <c r="G177" s="273">
        <v>25</v>
      </c>
      <c r="H177" s="273" t="s">
        <v>343</v>
      </c>
      <c r="I177" s="279" t="s">
        <v>1104</v>
      </c>
      <c r="J177" s="41" t="s">
        <v>1101</v>
      </c>
      <c r="K177" s="610" t="s">
        <v>1102</v>
      </c>
    </row>
    <row r="178" spans="3:11" ht="29.25" customHeight="1" x14ac:dyDescent="0.25">
      <c r="C178" s="619" t="s">
        <v>1120</v>
      </c>
      <c r="D178" s="335" t="s">
        <v>7988</v>
      </c>
      <c r="E178" s="335" t="s">
        <v>1162</v>
      </c>
      <c r="F178" s="335" t="s">
        <v>8667</v>
      </c>
      <c r="G178" s="335">
        <v>445</v>
      </c>
      <c r="H178" s="335" t="s">
        <v>343</v>
      </c>
      <c r="I178" s="335" t="s">
        <v>1161</v>
      </c>
      <c r="J178" s="335" t="s">
        <v>1101</v>
      </c>
      <c r="K178" s="620" t="s">
        <v>1102</v>
      </c>
    </row>
    <row r="179" spans="3:11" ht="31.5" customHeight="1" x14ac:dyDescent="0.25">
      <c r="C179" s="619" t="s">
        <v>1120</v>
      </c>
      <c r="D179" s="335" t="s">
        <v>7988</v>
      </c>
      <c r="E179" s="335" t="s">
        <v>1159</v>
      </c>
      <c r="F179" s="335" t="s">
        <v>416</v>
      </c>
      <c r="G179" s="335">
        <v>49</v>
      </c>
      <c r="H179" s="335" t="s">
        <v>343</v>
      </c>
      <c r="I179" s="335" t="s">
        <v>1118</v>
      </c>
      <c r="J179" s="335" t="s">
        <v>1101</v>
      </c>
      <c r="K179" s="620" t="s">
        <v>1102</v>
      </c>
    </row>
    <row r="180" spans="3:11" ht="20.25" customHeight="1" x14ac:dyDescent="0.25">
      <c r="C180" s="619" t="s">
        <v>1120</v>
      </c>
      <c r="D180" s="335" t="s">
        <v>7988</v>
      </c>
      <c r="E180" s="335" t="s">
        <v>1186</v>
      </c>
      <c r="F180" s="335" t="s">
        <v>1187</v>
      </c>
      <c r="G180" s="335">
        <v>20</v>
      </c>
      <c r="H180" s="335" t="s">
        <v>25</v>
      </c>
      <c r="I180" s="335" t="s">
        <v>25</v>
      </c>
      <c r="J180" s="335" t="s">
        <v>1101</v>
      </c>
      <c r="K180" s="620" t="s">
        <v>1102</v>
      </c>
    </row>
    <row r="181" spans="3:11" ht="21" customHeight="1" x14ac:dyDescent="0.25">
      <c r="C181" s="619" t="s">
        <v>1120</v>
      </c>
      <c r="D181" s="335" t="s">
        <v>7988</v>
      </c>
      <c r="E181" s="335" t="s">
        <v>1160</v>
      </c>
      <c r="F181" s="335" t="s">
        <v>8668</v>
      </c>
      <c r="G181" s="335">
        <v>13</v>
      </c>
      <c r="H181" s="335" t="s">
        <v>343</v>
      </c>
      <c r="I181" s="335" t="s">
        <v>1161</v>
      </c>
      <c r="J181" s="335" t="s">
        <v>1101</v>
      </c>
      <c r="K181" s="620" t="s">
        <v>1102</v>
      </c>
    </row>
    <row r="182" spans="3:11" ht="31.5" customHeight="1" x14ac:dyDescent="0.25">
      <c r="C182" s="323" t="s">
        <v>1120</v>
      </c>
      <c r="D182" s="279" t="s">
        <v>7988</v>
      </c>
      <c r="E182" s="41" t="s">
        <v>1144</v>
      </c>
      <c r="F182" s="279" t="s">
        <v>1145</v>
      </c>
      <c r="G182" s="273">
        <v>27</v>
      </c>
      <c r="H182" s="273" t="s">
        <v>343</v>
      </c>
      <c r="I182" s="279" t="s">
        <v>1104</v>
      </c>
      <c r="J182" s="41" t="s">
        <v>1101</v>
      </c>
      <c r="K182" s="610" t="s">
        <v>1102</v>
      </c>
    </row>
    <row r="183" spans="3:11" ht="29.25" customHeight="1" x14ac:dyDescent="0.25">
      <c r="C183" s="323" t="s">
        <v>1120</v>
      </c>
      <c r="D183" s="279" t="s">
        <v>7988</v>
      </c>
      <c r="E183" s="41" t="s">
        <v>1137</v>
      </c>
      <c r="F183" s="279" t="s">
        <v>1138</v>
      </c>
      <c r="G183" s="273">
        <v>27</v>
      </c>
      <c r="H183" s="273" t="s">
        <v>343</v>
      </c>
      <c r="I183" s="279" t="s">
        <v>1104</v>
      </c>
      <c r="J183" s="41" t="s">
        <v>1101</v>
      </c>
      <c r="K183" s="610" t="s">
        <v>1102</v>
      </c>
    </row>
    <row r="184" spans="3:11" ht="29.25" customHeight="1" x14ac:dyDescent="0.25">
      <c r="C184" s="323" t="s">
        <v>1120</v>
      </c>
      <c r="D184" s="279" t="s">
        <v>7988</v>
      </c>
      <c r="E184" s="41" t="s">
        <v>1166</v>
      </c>
      <c r="F184" s="279" t="s">
        <v>1167</v>
      </c>
      <c r="G184" s="273">
        <v>24</v>
      </c>
      <c r="H184" s="273" t="s">
        <v>343</v>
      </c>
      <c r="I184" s="279" t="s">
        <v>1161</v>
      </c>
      <c r="J184" s="41" t="s">
        <v>1101</v>
      </c>
      <c r="K184" s="610" t="s">
        <v>1102</v>
      </c>
    </row>
    <row r="185" spans="3:11" ht="29.25" customHeight="1" x14ac:dyDescent="0.25">
      <c r="C185" s="323" t="s">
        <v>1120</v>
      </c>
      <c r="D185" s="279" t="s">
        <v>7988</v>
      </c>
      <c r="E185" s="41" t="s">
        <v>1164</v>
      </c>
      <c r="F185" s="279" t="s">
        <v>1165</v>
      </c>
      <c r="G185" s="273">
        <v>23</v>
      </c>
      <c r="H185" s="273" t="s">
        <v>343</v>
      </c>
      <c r="I185" s="279" t="s">
        <v>1161</v>
      </c>
      <c r="J185" s="41" t="s">
        <v>1101</v>
      </c>
      <c r="K185" s="610" t="s">
        <v>1102</v>
      </c>
    </row>
    <row r="186" spans="3:11" ht="29.25" customHeight="1" x14ac:dyDescent="0.25">
      <c r="C186" s="323" t="s">
        <v>1120</v>
      </c>
      <c r="D186" s="279" t="s">
        <v>7988</v>
      </c>
      <c r="E186" s="41" t="s">
        <v>1168</v>
      </c>
      <c r="F186" s="279" t="s">
        <v>1169</v>
      </c>
      <c r="G186" s="273">
        <v>16</v>
      </c>
      <c r="H186" s="273" t="s">
        <v>343</v>
      </c>
      <c r="I186" s="279" t="s">
        <v>1161</v>
      </c>
      <c r="J186" s="41" t="s">
        <v>1101</v>
      </c>
      <c r="K186" s="610" t="s">
        <v>1102</v>
      </c>
    </row>
    <row r="187" spans="3:11" ht="29.25" customHeight="1" x14ac:dyDescent="0.25">
      <c r="C187" s="323" t="s">
        <v>1120</v>
      </c>
      <c r="D187" s="279" t="s">
        <v>7988</v>
      </c>
      <c r="E187" s="41" t="s">
        <v>1156</v>
      </c>
      <c r="F187" s="279" t="s">
        <v>1157</v>
      </c>
      <c r="G187" s="273">
        <v>178</v>
      </c>
      <c r="H187" s="273" t="s">
        <v>343</v>
      </c>
      <c r="I187" s="279" t="s">
        <v>1158</v>
      </c>
      <c r="J187" s="41" t="s">
        <v>1101</v>
      </c>
      <c r="K187" s="610" t="s">
        <v>1102</v>
      </c>
    </row>
    <row r="188" spans="3:11" ht="29.25" customHeight="1" x14ac:dyDescent="0.25">
      <c r="C188" s="323" t="s">
        <v>1120</v>
      </c>
      <c r="D188" s="279" t="s">
        <v>7988</v>
      </c>
      <c r="E188" s="41" t="s">
        <v>1135</v>
      </c>
      <c r="F188" s="279" t="s">
        <v>1136</v>
      </c>
      <c r="G188" s="273">
        <v>12</v>
      </c>
      <c r="H188" s="273" t="s">
        <v>343</v>
      </c>
      <c r="I188" s="279" t="s">
        <v>1104</v>
      </c>
      <c r="J188" s="41" t="s">
        <v>1101</v>
      </c>
      <c r="K188" s="610" t="s">
        <v>1102</v>
      </c>
    </row>
    <row r="189" spans="3:11" ht="29.25" customHeight="1" thickBot="1" x14ac:dyDescent="0.3">
      <c r="C189" s="323" t="s">
        <v>1120</v>
      </c>
      <c r="D189" s="279" t="s">
        <v>7988</v>
      </c>
      <c r="E189" s="41" t="s">
        <v>1171</v>
      </c>
      <c r="F189" s="279" t="s">
        <v>1172</v>
      </c>
      <c r="G189" s="273">
        <v>7</v>
      </c>
      <c r="H189" s="273" t="s">
        <v>343</v>
      </c>
      <c r="I189" s="279" t="s">
        <v>1161</v>
      </c>
      <c r="J189" s="41" t="s">
        <v>1101</v>
      </c>
      <c r="K189" s="610" t="s">
        <v>1102</v>
      </c>
    </row>
    <row r="190" spans="3:11" ht="29.25" customHeight="1" x14ac:dyDescent="0.25">
      <c r="C190" s="351" t="s">
        <v>1120</v>
      </c>
      <c r="D190" s="340" t="s">
        <v>7825</v>
      </c>
      <c r="E190" s="426">
        <f>COUNTA(E150:E189)</f>
        <v>40</v>
      </c>
      <c r="F190" s="340" t="s">
        <v>7826</v>
      </c>
      <c r="G190" s="328">
        <f>SUM(G150:G189)</f>
        <v>6947</v>
      </c>
      <c r="H190" s="329"/>
      <c r="I190" s="428"/>
      <c r="J190" s="330"/>
      <c r="K190" s="611"/>
    </row>
    <row r="191" spans="3:11" ht="29.25" customHeight="1" x14ac:dyDescent="0.25">
      <c r="D191" s="279"/>
      <c r="E191" s="41"/>
      <c r="F191" s="279"/>
      <c r="G191" s="273"/>
      <c r="H191" s="273"/>
      <c r="I191" s="279"/>
      <c r="J191" s="41"/>
      <c r="K191" s="41"/>
    </row>
    <row r="192" spans="3:11" ht="29.25" customHeight="1" x14ac:dyDescent="0.25">
      <c r="D192" s="279"/>
      <c r="E192" s="41"/>
      <c r="F192" s="279"/>
      <c r="G192" s="273"/>
      <c r="H192" s="273"/>
      <c r="I192" s="279"/>
      <c r="J192" s="41"/>
      <c r="K192" s="41"/>
    </row>
    <row r="193" spans="3:11" ht="29.25" customHeight="1" x14ac:dyDescent="0.25">
      <c r="C193" s="235" t="s">
        <v>8</v>
      </c>
      <c r="D193" s="235" t="s">
        <v>7</v>
      </c>
      <c r="E193" s="235" t="s">
        <v>6</v>
      </c>
      <c r="F193" s="235" t="s">
        <v>5</v>
      </c>
      <c r="G193" s="237" t="s">
        <v>4</v>
      </c>
      <c r="H193" s="237" t="s">
        <v>3</v>
      </c>
      <c r="I193" s="235" t="s">
        <v>2</v>
      </c>
      <c r="J193" s="235" t="s">
        <v>1</v>
      </c>
      <c r="K193" s="235" t="s">
        <v>0</v>
      </c>
    </row>
    <row r="194" spans="3:11" ht="29.25" customHeight="1" x14ac:dyDescent="0.25">
      <c r="C194" s="346" t="s">
        <v>1192</v>
      </c>
      <c r="D194" s="352" t="s">
        <v>7988</v>
      </c>
      <c r="E194" s="355" t="s">
        <v>1211</v>
      </c>
      <c r="F194" s="352" t="s">
        <v>1212</v>
      </c>
      <c r="G194" s="354">
        <v>980</v>
      </c>
      <c r="H194" s="354" t="s">
        <v>343</v>
      </c>
      <c r="I194" s="352" t="s">
        <v>343</v>
      </c>
      <c r="J194" s="355" t="s">
        <v>1101</v>
      </c>
      <c r="K194" s="613" t="s">
        <v>1191</v>
      </c>
    </row>
    <row r="195" spans="3:11" ht="29.25" customHeight="1" x14ac:dyDescent="0.25">
      <c r="C195" s="323" t="s">
        <v>1192</v>
      </c>
      <c r="D195" s="279" t="s">
        <v>7988</v>
      </c>
      <c r="E195" s="41" t="s">
        <v>1196</v>
      </c>
      <c r="F195" s="279" t="s">
        <v>1197</v>
      </c>
      <c r="G195" s="273">
        <v>675</v>
      </c>
      <c r="H195" s="273" t="s">
        <v>343</v>
      </c>
      <c r="I195" s="279" t="s">
        <v>343</v>
      </c>
      <c r="J195" s="41" t="s">
        <v>1101</v>
      </c>
      <c r="K195" s="610" t="s">
        <v>1191</v>
      </c>
    </row>
    <row r="196" spans="3:11" ht="29.25" customHeight="1" x14ac:dyDescent="0.25">
      <c r="C196" s="323" t="s">
        <v>1192</v>
      </c>
      <c r="D196" s="279" t="s">
        <v>7988</v>
      </c>
      <c r="E196" s="41" t="s">
        <v>1206</v>
      </c>
      <c r="F196" s="279" t="s">
        <v>1207</v>
      </c>
      <c r="G196" s="273">
        <v>390</v>
      </c>
      <c r="H196" s="273" t="s">
        <v>343</v>
      </c>
      <c r="I196" s="279" t="s">
        <v>343</v>
      </c>
      <c r="J196" s="41" t="s">
        <v>1101</v>
      </c>
      <c r="K196" s="610" t="s">
        <v>1191</v>
      </c>
    </row>
    <row r="197" spans="3:11" ht="31.5" customHeight="1" x14ac:dyDescent="0.25">
      <c r="C197" s="323" t="s">
        <v>1192</v>
      </c>
      <c r="D197" s="279" t="s">
        <v>7988</v>
      </c>
      <c r="E197" s="41" t="s">
        <v>1200</v>
      </c>
      <c r="F197" s="279" t="s">
        <v>1201</v>
      </c>
      <c r="G197" s="273">
        <v>700</v>
      </c>
      <c r="H197" s="273" t="s">
        <v>343</v>
      </c>
      <c r="I197" s="279" t="s">
        <v>343</v>
      </c>
      <c r="J197" s="41" t="s">
        <v>1101</v>
      </c>
      <c r="K197" s="610" t="s">
        <v>1191</v>
      </c>
    </row>
    <row r="198" spans="3:11" ht="20.25" customHeight="1" x14ac:dyDescent="0.25">
      <c r="C198" s="323" t="s">
        <v>1192</v>
      </c>
      <c r="D198" s="279" t="s">
        <v>7988</v>
      </c>
      <c r="E198" s="41" t="s">
        <v>1198</v>
      </c>
      <c r="F198" s="279" t="s">
        <v>1199</v>
      </c>
      <c r="G198" s="273">
        <v>526</v>
      </c>
      <c r="H198" s="273" t="s">
        <v>343</v>
      </c>
      <c r="I198" s="279" t="s">
        <v>343</v>
      </c>
      <c r="J198" s="41" t="s">
        <v>1101</v>
      </c>
      <c r="K198" s="610" t="s">
        <v>1191</v>
      </c>
    </row>
    <row r="199" spans="3:11" ht="21" customHeight="1" x14ac:dyDescent="0.25">
      <c r="C199" s="323" t="s">
        <v>1192</v>
      </c>
      <c r="D199" s="279" t="s">
        <v>7988</v>
      </c>
      <c r="E199" s="41" t="s">
        <v>1203</v>
      </c>
      <c r="F199" s="279" t="s">
        <v>1204</v>
      </c>
      <c r="G199" s="273">
        <v>638</v>
      </c>
      <c r="H199" s="273" t="s">
        <v>343</v>
      </c>
      <c r="I199" s="279" t="s">
        <v>343</v>
      </c>
      <c r="J199" s="41" t="s">
        <v>1101</v>
      </c>
      <c r="K199" s="610" t="s">
        <v>1191</v>
      </c>
    </row>
    <row r="200" spans="3:11" ht="31.5" customHeight="1" x14ac:dyDescent="0.25">
      <c r="C200" s="323" t="s">
        <v>1192</v>
      </c>
      <c r="D200" s="279" t="s">
        <v>7988</v>
      </c>
      <c r="E200" s="41" t="s">
        <v>1205</v>
      </c>
      <c r="F200" s="279" t="s">
        <v>8669</v>
      </c>
      <c r="G200" s="273">
        <v>549</v>
      </c>
      <c r="H200" s="273" t="s">
        <v>343</v>
      </c>
      <c r="I200" s="279" t="s">
        <v>343</v>
      </c>
      <c r="J200" s="41" t="s">
        <v>1101</v>
      </c>
      <c r="K200" s="610" t="s">
        <v>1191</v>
      </c>
    </row>
    <row r="201" spans="3:11" ht="29.25" customHeight="1" x14ac:dyDescent="0.25">
      <c r="C201" s="323" t="s">
        <v>1192</v>
      </c>
      <c r="D201" s="279" t="s">
        <v>7988</v>
      </c>
      <c r="E201" s="41" t="s">
        <v>1210</v>
      </c>
      <c r="F201" s="279" t="s">
        <v>8670</v>
      </c>
      <c r="G201" s="273">
        <v>404</v>
      </c>
      <c r="H201" s="273" t="s">
        <v>343</v>
      </c>
      <c r="I201" s="279" t="s">
        <v>343</v>
      </c>
      <c r="J201" s="41" t="s">
        <v>1101</v>
      </c>
      <c r="K201" s="610" t="s">
        <v>1191</v>
      </c>
    </row>
    <row r="202" spans="3:11" ht="29.25" customHeight="1" x14ac:dyDescent="0.25">
      <c r="C202" s="323" t="s">
        <v>1192</v>
      </c>
      <c r="D202" s="279" t="s">
        <v>7988</v>
      </c>
      <c r="E202" s="41" t="s">
        <v>1208</v>
      </c>
      <c r="F202" s="279" t="s">
        <v>1209</v>
      </c>
      <c r="G202" s="273">
        <v>391</v>
      </c>
      <c r="H202" s="273" t="s">
        <v>343</v>
      </c>
      <c r="I202" s="279" t="s">
        <v>343</v>
      </c>
      <c r="J202" s="41" t="s">
        <v>1101</v>
      </c>
      <c r="K202" s="610" t="s">
        <v>1191</v>
      </c>
    </row>
    <row r="203" spans="3:11" ht="29.25" customHeight="1" x14ac:dyDescent="0.25">
      <c r="C203" s="323" t="s">
        <v>1192</v>
      </c>
      <c r="D203" s="279" t="s">
        <v>7988</v>
      </c>
      <c r="E203" s="41" t="s">
        <v>1202</v>
      </c>
      <c r="F203" s="279" t="s">
        <v>347</v>
      </c>
      <c r="G203" s="273">
        <v>410</v>
      </c>
      <c r="H203" s="273" t="s">
        <v>343</v>
      </c>
      <c r="I203" s="279" t="s">
        <v>343</v>
      </c>
      <c r="J203" s="41" t="s">
        <v>1101</v>
      </c>
      <c r="K203" s="610" t="s">
        <v>1191</v>
      </c>
    </row>
    <row r="204" spans="3:11" ht="29.25" customHeight="1" x14ac:dyDescent="0.25">
      <c r="C204" s="323" t="s">
        <v>1192</v>
      </c>
      <c r="D204" s="279" t="s">
        <v>7988</v>
      </c>
      <c r="E204" s="41" t="s">
        <v>1189</v>
      </c>
      <c r="F204" s="279" t="s">
        <v>1190</v>
      </c>
      <c r="G204" s="273">
        <v>368</v>
      </c>
      <c r="H204" s="273" t="s">
        <v>343</v>
      </c>
      <c r="I204" s="279" t="s">
        <v>343</v>
      </c>
      <c r="J204" s="41" t="s">
        <v>1101</v>
      </c>
      <c r="K204" s="610" t="s">
        <v>1191</v>
      </c>
    </row>
    <row r="205" spans="3:11" ht="29.25" customHeight="1" x14ac:dyDescent="0.25">
      <c r="C205" s="323" t="s">
        <v>1192</v>
      </c>
      <c r="D205" s="279" t="s">
        <v>7988</v>
      </c>
      <c r="E205" s="41" t="s">
        <v>1195</v>
      </c>
      <c r="F205" s="279" t="s">
        <v>8671</v>
      </c>
      <c r="G205" s="273">
        <v>301</v>
      </c>
      <c r="H205" s="273" t="s">
        <v>343</v>
      </c>
      <c r="I205" s="279" t="s">
        <v>343</v>
      </c>
      <c r="J205" s="41" t="s">
        <v>1101</v>
      </c>
      <c r="K205" s="610" t="s">
        <v>1191</v>
      </c>
    </row>
    <row r="206" spans="3:11" ht="29.25" customHeight="1" thickBot="1" x14ac:dyDescent="0.3">
      <c r="C206" s="323" t="s">
        <v>1192</v>
      </c>
      <c r="D206" s="279" t="s">
        <v>7988</v>
      </c>
      <c r="E206" s="41" t="s">
        <v>1193</v>
      </c>
      <c r="F206" s="279" t="s">
        <v>1194</v>
      </c>
      <c r="G206" s="273">
        <v>264</v>
      </c>
      <c r="H206" s="273" t="s">
        <v>343</v>
      </c>
      <c r="I206" s="279" t="s">
        <v>343</v>
      </c>
      <c r="J206" s="41" t="s">
        <v>1101</v>
      </c>
      <c r="K206" s="610" t="s">
        <v>1191</v>
      </c>
    </row>
    <row r="207" spans="3:11" ht="29.25" customHeight="1" x14ac:dyDescent="0.25">
      <c r="C207" s="351" t="s">
        <v>1192</v>
      </c>
      <c r="D207" s="340" t="s">
        <v>7825</v>
      </c>
      <c r="E207" s="426">
        <f>COUNTA(E194:E206)</f>
        <v>13</v>
      </c>
      <c r="F207" s="340" t="s">
        <v>7826</v>
      </c>
      <c r="G207" s="328">
        <f>SUM(G194:G206)</f>
        <v>6596</v>
      </c>
      <c r="H207" s="329"/>
      <c r="I207" s="428"/>
      <c r="J207" s="330"/>
      <c r="K207" s="611"/>
    </row>
    <row r="208" spans="3:11" ht="29.25" customHeight="1" x14ac:dyDescent="0.25">
      <c r="D208" s="279"/>
      <c r="E208" s="41"/>
      <c r="F208" s="279"/>
      <c r="G208" s="273"/>
      <c r="H208" s="273"/>
      <c r="I208" s="279"/>
      <c r="J208" s="41"/>
      <c r="K208" s="41"/>
    </row>
    <row r="209" spans="3:11" ht="31.5" customHeight="1" x14ac:dyDescent="0.25">
      <c r="D209" s="279"/>
      <c r="E209" s="41"/>
      <c r="F209" s="279"/>
      <c r="G209" s="273"/>
      <c r="H209" s="273"/>
      <c r="I209" s="279"/>
      <c r="J209" s="41"/>
      <c r="K209" s="41"/>
    </row>
    <row r="210" spans="3:11" ht="20.25" customHeight="1" x14ac:dyDescent="0.25">
      <c r="C210" s="235" t="s">
        <v>8</v>
      </c>
      <c r="D210" s="235" t="s">
        <v>7</v>
      </c>
      <c r="E210" s="235" t="s">
        <v>6</v>
      </c>
      <c r="F210" s="235" t="s">
        <v>5</v>
      </c>
      <c r="G210" s="237" t="s">
        <v>4</v>
      </c>
      <c r="H210" s="237" t="s">
        <v>3</v>
      </c>
      <c r="I210" s="235" t="s">
        <v>2</v>
      </c>
      <c r="J210" s="235" t="s">
        <v>1</v>
      </c>
      <c r="K210" s="235" t="s">
        <v>0</v>
      </c>
    </row>
    <row r="211" spans="3:11" ht="21" customHeight="1" x14ac:dyDescent="0.25">
      <c r="C211" s="346" t="s">
        <v>1266</v>
      </c>
      <c r="D211" s="352" t="s">
        <v>7988</v>
      </c>
      <c r="E211" s="355" t="s">
        <v>1268</v>
      </c>
      <c r="F211" s="352" t="s">
        <v>1269</v>
      </c>
      <c r="G211" s="354">
        <v>1452</v>
      </c>
      <c r="H211" s="354" t="s">
        <v>343</v>
      </c>
      <c r="I211" s="352" t="s">
        <v>343</v>
      </c>
      <c r="J211" s="355" t="s">
        <v>1101</v>
      </c>
      <c r="K211" s="613" t="s">
        <v>1191</v>
      </c>
    </row>
    <row r="212" spans="3:11" ht="31.5" customHeight="1" x14ac:dyDescent="0.25">
      <c r="C212" s="323" t="s">
        <v>1266</v>
      </c>
      <c r="D212" s="279" t="s">
        <v>7988</v>
      </c>
      <c r="E212" s="41" t="s">
        <v>1276</v>
      </c>
      <c r="F212" s="279" t="s">
        <v>1277</v>
      </c>
      <c r="G212" s="273">
        <v>688</v>
      </c>
      <c r="H212" s="273" t="s">
        <v>343</v>
      </c>
      <c r="I212" s="279" t="s">
        <v>343</v>
      </c>
      <c r="J212" s="41" t="s">
        <v>1101</v>
      </c>
      <c r="K212" s="610" t="s">
        <v>1191</v>
      </c>
    </row>
    <row r="213" spans="3:11" ht="29.25" customHeight="1" x14ac:dyDescent="0.25">
      <c r="C213" s="323" t="s">
        <v>1266</v>
      </c>
      <c r="D213" s="279" t="s">
        <v>7988</v>
      </c>
      <c r="E213" s="41" t="s">
        <v>1270</v>
      </c>
      <c r="F213" s="279" t="s">
        <v>1271</v>
      </c>
      <c r="G213" s="273">
        <v>870</v>
      </c>
      <c r="H213" s="273" t="s">
        <v>343</v>
      </c>
      <c r="I213" s="279" t="s">
        <v>343</v>
      </c>
      <c r="J213" s="41" t="s">
        <v>1101</v>
      </c>
      <c r="K213" s="610" t="s">
        <v>1191</v>
      </c>
    </row>
    <row r="214" spans="3:11" ht="29.25" customHeight="1" x14ac:dyDescent="0.25">
      <c r="C214" s="323" t="s">
        <v>1266</v>
      </c>
      <c r="D214" s="279" t="s">
        <v>7988</v>
      </c>
      <c r="E214" s="41" t="s">
        <v>1264</v>
      </c>
      <c r="F214" s="279" t="s">
        <v>1265</v>
      </c>
      <c r="G214" s="273">
        <v>733</v>
      </c>
      <c r="H214" s="273" t="s">
        <v>343</v>
      </c>
      <c r="I214" s="279" t="s">
        <v>343</v>
      </c>
      <c r="J214" s="41" t="s">
        <v>1101</v>
      </c>
      <c r="K214" s="610" t="s">
        <v>1191</v>
      </c>
    </row>
    <row r="215" spans="3:11" ht="29.25" customHeight="1" x14ac:dyDescent="0.25">
      <c r="C215" s="323" t="s">
        <v>1266</v>
      </c>
      <c r="D215" s="279" t="s">
        <v>7988</v>
      </c>
      <c r="E215" s="41" t="s">
        <v>1272</v>
      </c>
      <c r="F215" s="279" t="s">
        <v>1273</v>
      </c>
      <c r="G215" s="273">
        <v>649</v>
      </c>
      <c r="H215" s="273" t="s">
        <v>343</v>
      </c>
      <c r="I215" s="279" t="s">
        <v>343</v>
      </c>
      <c r="J215" s="41" t="s">
        <v>1101</v>
      </c>
      <c r="K215" s="610" t="s">
        <v>1191</v>
      </c>
    </row>
    <row r="216" spans="3:11" ht="29.25" customHeight="1" x14ac:dyDescent="0.25">
      <c r="C216" s="323" t="s">
        <v>1266</v>
      </c>
      <c r="D216" s="279" t="s">
        <v>7988</v>
      </c>
      <c r="E216" s="41" t="s">
        <v>1267</v>
      </c>
      <c r="F216" s="279" t="s">
        <v>8520</v>
      </c>
      <c r="G216" s="273">
        <v>618</v>
      </c>
      <c r="H216" s="273" t="s">
        <v>343</v>
      </c>
      <c r="I216" s="279" t="s">
        <v>343</v>
      </c>
      <c r="J216" s="41" t="s">
        <v>1101</v>
      </c>
      <c r="K216" s="610" t="s">
        <v>1191</v>
      </c>
    </row>
    <row r="217" spans="3:11" ht="29.25" customHeight="1" x14ac:dyDescent="0.25">
      <c r="C217" s="323" t="s">
        <v>1266</v>
      </c>
      <c r="D217" s="279" t="s">
        <v>7988</v>
      </c>
      <c r="E217" s="41" t="s">
        <v>1274</v>
      </c>
      <c r="F217" s="279" t="s">
        <v>1275</v>
      </c>
      <c r="G217" s="273">
        <v>603</v>
      </c>
      <c r="H217" s="273" t="s">
        <v>343</v>
      </c>
      <c r="I217" s="279" t="s">
        <v>343</v>
      </c>
      <c r="J217" s="41" t="s">
        <v>1101</v>
      </c>
      <c r="K217" s="610" t="s">
        <v>1191</v>
      </c>
    </row>
    <row r="218" spans="3:11" ht="29.25" customHeight="1" thickBot="1" x14ac:dyDescent="0.3">
      <c r="C218" s="323" t="s">
        <v>1266</v>
      </c>
      <c r="D218" s="279" t="s">
        <v>7988</v>
      </c>
      <c r="E218" s="41" t="s">
        <v>1278</v>
      </c>
      <c r="F218" s="279" t="s">
        <v>1271</v>
      </c>
      <c r="G218" s="273">
        <v>726</v>
      </c>
      <c r="H218" s="273" t="s">
        <v>343</v>
      </c>
      <c r="I218" s="279" t="s">
        <v>343</v>
      </c>
      <c r="J218" s="41" t="s">
        <v>1101</v>
      </c>
      <c r="K218" s="610" t="s">
        <v>1191</v>
      </c>
    </row>
    <row r="219" spans="3:11" ht="29.25" customHeight="1" x14ac:dyDescent="0.25">
      <c r="C219" s="351" t="s">
        <v>1266</v>
      </c>
      <c r="D219" s="340" t="s">
        <v>7825</v>
      </c>
      <c r="E219" s="426">
        <f>COUNTA(E211:E218)</f>
        <v>8</v>
      </c>
      <c r="F219" s="340" t="s">
        <v>7826</v>
      </c>
      <c r="G219" s="328">
        <f>SUM(G211:G218)</f>
        <v>6339</v>
      </c>
      <c r="H219" s="329"/>
      <c r="I219" s="428"/>
      <c r="J219" s="330"/>
      <c r="K219" s="611"/>
    </row>
    <row r="220" spans="3:11" ht="29.25" customHeight="1" x14ac:dyDescent="0.25">
      <c r="D220" s="279"/>
      <c r="E220" s="41"/>
      <c r="F220" s="279"/>
      <c r="G220" s="273"/>
      <c r="H220" s="273"/>
      <c r="I220" s="279"/>
      <c r="J220" s="41"/>
      <c r="K220" s="41"/>
    </row>
    <row r="221" spans="3:11" ht="29.25" customHeight="1" x14ac:dyDescent="0.25">
      <c r="D221" s="279"/>
      <c r="E221" s="41"/>
      <c r="F221" s="279"/>
      <c r="G221" s="273"/>
      <c r="H221" s="273"/>
      <c r="I221" s="279"/>
      <c r="J221" s="41"/>
      <c r="K221" s="41"/>
    </row>
    <row r="222" spans="3:11" ht="29.25" customHeight="1" x14ac:dyDescent="0.25">
      <c r="C222" s="235" t="s">
        <v>8</v>
      </c>
      <c r="D222" s="235" t="s">
        <v>7</v>
      </c>
      <c r="E222" s="235" t="s">
        <v>6</v>
      </c>
      <c r="F222" s="235" t="s">
        <v>5</v>
      </c>
      <c r="G222" s="237" t="s">
        <v>4</v>
      </c>
      <c r="H222" s="237" t="s">
        <v>3</v>
      </c>
      <c r="I222" s="235" t="s">
        <v>2</v>
      </c>
      <c r="J222" s="235" t="s">
        <v>1</v>
      </c>
      <c r="K222" s="235" t="s">
        <v>0</v>
      </c>
    </row>
    <row r="223" spans="3:11" ht="29.25" customHeight="1" x14ac:dyDescent="0.25">
      <c r="C223" s="346" t="s">
        <v>1248</v>
      </c>
      <c r="D223" s="352" t="s">
        <v>7988</v>
      </c>
      <c r="E223" s="355" t="s">
        <v>1574</v>
      </c>
      <c r="F223" s="352" t="s">
        <v>1575</v>
      </c>
      <c r="G223" s="354">
        <v>398</v>
      </c>
      <c r="H223" s="354" t="s">
        <v>343</v>
      </c>
      <c r="I223" s="352" t="s">
        <v>1375</v>
      </c>
      <c r="J223" s="355" t="s">
        <v>1101</v>
      </c>
      <c r="K223" s="613" t="s">
        <v>1576</v>
      </c>
    </row>
    <row r="224" spans="3:11" ht="29.25" customHeight="1" x14ac:dyDescent="0.25">
      <c r="C224" s="323" t="s">
        <v>1248</v>
      </c>
      <c r="D224" s="279" t="s">
        <v>7988</v>
      </c>
      <c r="E224" s="41" t="s">
        <v>1260</v>
      </c>
      <c r="F224" s="279" t="s">
        <v>8672</v>
      </c>
      <c r="G224" s="273">
        <v>544</v>
      </c>
      <c r="H224" s="273" t="s">
        <v>343</v>
      </c>
      <c r="I224" s="279" t="s">
        <v>343</v>
      </c>
      <c r="J224" s="41" t="s">
        <v>1101</v>
      </c>
      <c r="K224" s="610" t="s">
        <v>1191</v>
      </c>
    </row>
    <row r="225" spans="3:11" ht="31.5" customHeight="1" x14ac:dyDescent="0.25">
      <c r="C225" s="323" t="s">
        <v>1248</v>
      </c>
      <c r="D225" s="279" t="s">
        <v>7988</v>
      </c>
      <c r="E225" s="41" t="s">
        <v>1254</v>
      </c>
      <c r="F225" s="279" t="s">
        <v>1255</v>
      </c>
      <c r="G225" s="273">
        <v>404</v>
      </c>
      <c r="H225" s="273" t="s">
        <v>343</v>
      </c>
      <c r="I225" s="279" t="s">
        <v>343</v>
      </c>
      <c r="J225" s="41" t="s">
        <v>1101</v>
      </c>
      <c r="K225" s="610" t="s">
        <v>1191</v>
      </c>
    </row>
    <row r="226" spans="3:11" ht="20.25" customHeight="1" x14ac:dyDescent="0.25">
      <c r="C226" s="323" t="s">
        <v>1248</v>
      </c>
      <c r="D226" s="279" t="s">
        <v>7988</v>
      </c>
      <c r="E226" s="41" t="s">
        <v>1253</v>
      </c>
      <c r="F226" s="279" t="s">
        <v>8134</v>
      </c>
      <c r="G226" s="273">
        <v>486</v>
      </c>
      <c r="H226" s="273" t="s">
        <v>343</v>
      </c>
      <c r="I226" s="279" t="s">
        <v>343</v>
      </c>
      <c r="J226" s="41" t="s">
        <v>1101</v>
      </c>
      <c r="K226" s="610" t="s">
        <v>1191</v>
      </c>
    </row>
    <row r="227" spans="3:11" ht="21" customHeight="1" x14ac:dyDescent="0.25">
      <c r="C227" s="323" t="s">
        <v>1248</v>
      </c>
      <c r="D227" s="279" t="s">
        <v>7988</v>
      </c>
      <c r="E227" s="41" t="s">
        <v>1259</v>
      </c>
      <c r="F227" s="279" t="s">
        <v>8673</v>
      </c>
      <c r="G227" s="273">
        <v>439</v>
      </c>
      <c r="H227" s="273" t="s">
        <v>343</v>
      </c>
      <c r="I227" s="279" t="s">
        <v>343</v>
      </c>
      <c r="J227" s="41" t="s">
        <v>1101</v>
      </c>
      <c r="K227" s="610" t="s">
        <v>1191</v>
      </c>
    </row>
    <row r="228" spans="3:11" ht="31.5" customHeight="1" x14ac:dyDescent="0.25">
      <c r="C228" s="323" t="s">
        <v>1248</v>
      </c>
      <c r="D228" s="279" t="s">
        <v>7988</v>
      </c>
      <c r="E228" s="41" t="s">
        <v>1247</v>
      </c>
      <c r="F228" s="279" t="s">
        <v>8674</v>
      </c>
      <c r="G228" s="273">
        <v>497</v>
      </c>
      <c r="H228" s="273" t="s">
        <v>343</v>
      </c>
      <c r="I228" s="279" t="s">
        <v>343</v>
      </c>
      <c r="J228" s="41" t="s">
        <v>1101</v>
      </c>
      <c r="K228" s="610" t="s">
        <v>1191</v>
      </c>
    </row>
    <row r="229" spans="3:11" ht="29.25" customHeight="1" x14ac:dyDescent="0.25">
      <c r="C229" s="323" t="s">
        <v>1248</v>
      </c>
      <c r="D229" s="279" t="s">
        <v>7988</v>
      </c>
      <c r="E229" s="41" t="s">
        <v>1250</v>
      </c>
      <c r="F229" s="279" t="s">
        <v>8675</v>
      </c>
      <c r="G229" s="273">
        <v>359</v>
      </c>
      <c r="H229" s="273" t="s">
        <v>343</v>
      </c>
      <c r="I229" s="279" t="s">
        <v>343</v>
      </c>
      <c r="J229" s="41" t="s">
        <v>1101</v>
      </c>
      <c r="K229" s="610" t="s">
        <v>1191</v>
      </c>
    </row>
    <row r="230" spans="3:11" ht="29.25" customHeight="1" x14ac:dyDescent="0.25">
      <c r="C230" s="323" t="s">
        <v>1248</v>
      </c>
      <c r="D230" s="279" t="s">
        <v>7988</v>
      </c>
      <c r="E230" s="41" t="s">
        <v>1249</v>
      </c>
      <c r="F230" s="279" t="s">
        <v>8676</v>
      </c>
      <c r="G230" s="273">
        <v>635</v>
      </c>
      <c r="H230" s="273" t="s">
        <v>343</v>
      </c>
      <c r="I230" s="279" t="s">
        <v>343</v>
      </c>
      <c r="J230" s="41" t="s">
        <v>1101</v>
      </c>
      <c r="K230" s="610" t="s">
        <v>1191</v>
      </c>
    </row>
    <row r="231" spans="3:11" ht="29.25" customHeight="1" x14ac:dyDescent="0.25">
      <c r="C231" s="323" t="s">
        <v>1248</v>
      </c>
      <c r="D231" s="279" t="s">
        <v>7988</v>
      </c>
      <c r="E231" s="41" t="s">
        <v>1251</v>
      </c>
      <c r="F231" s="279" t="s">
        <v>8677</v>
      </c>
      <c r="G231" s="273">
        <v>351</v>
      </c>
      <c r="H231" s="273" t="s">
        <v>343</v>
      </c>
      <c r="I231" s="279" t="s">
        <v>343</v>
      </c>
      <c r="J231" s="41" t="s">
        <v>1101</v>
      </c>
      <c r="K231" s="610" t="s">
        <v>1191</v>
      </c>
    </row>
    <row r="232" spans="3:11" ht="29.25" customHeight="1" x14ac:dyDescent="0.25">
      <c r="C232" s="323" t="s">
        <v>1248</v>
      </c>
      <c r="D232" s="279" t="s">
        <v>7988</v>
      </c>
      <c r="E232" s="41" t="s">
        <v>1257</v>
      </c>
      <c r="F232" s="279" t="s">
        <v>1258</v>
      </c>
      <c r="G232" s="273">
        <v>298</v>
      </c>
      <c r="H232" s="273" t="s">
        <v>343</v>
      </c>
      <c r="I232" s="279" t="s">
        <v>343</v>
      </c>
      <c r="J232" s="41" t="s">
        <v>1101</v>
      </c>
      <c r="K232" s="610" t="s">
        <v>1191</v>
      </c>
    </row>
    <row r="233" spans="3:11" ht="29.25" customHeight="1" x14ac:dyDescent="0.25">
      <c r="C233" s="323" t="s">
        <v>1248</v>
      </c>
      <c r="D233" s="279" t="s">
        <v>7988</v>
      </c>
      <c r="E233" s="41" t="s">
        <v>1252</v>
      </c>
      <c r="F233" s="279" t="s">
        <v>8678</v>
      </c>
      <c r="G233" s="273">
        <v>83</v>
      </c>
      <c r="H233" s="273" t="s">
        <v>343</v>
      </c>
      <c r="I233" s="279" t="s">
        <v>343</v>
      </c>
      <c r="J233" s="41" t="s">
        <v>1101</v>
      </c>
      <c r="K233" s="610" t="s">
        <v>1191</v>
      </c>
    </row>
    <row r="234" spans="3:11" ht="29.25" customHeight="1" x14ac:dyDescent="0.25">
      <c r="C234" s="323" t="s">
        <v>1248</v>
      </c>
      <c r="D234" s="279" t="s">
        <v>7988</v>
      </c>
      <c r="E234" s="41" t="s">
        <v>1256</v>
      </c>
      <c r="F234" s="279" t="s">
        <v>8679</v>
      </c>
      <c r="G234" s="273">
        <v>56</v>
      </c>
      <c r="H234" s="273" t="s">
        <v>343</v>
      </c>
      <c r="I234" s="279" t="s">
        <v>343</v>
      </c>
      <c r="J234" s="41" t="s">
        <v>1101</v>
      </c>
      <c r="K234" s="610" t="s">
        <v>1191</v>
      </c>
    </row>
    <row r="235" spans="3:11" ht="29.25" customHeight="1" thickBot="1" x14ac:dyDescent="0.3">
      <c r="C235" s="323" t="s">
        <v>1248</v>
      </c>
      <c r="D235" s="279" t="s">
        <v>7988</v>
      </c>
      <c r="E235" s="41" t="s">
        <v>8680</v>
      </c>
      <c r="F235" s="279" t="s">
        <v>8681</v>
      </c>
      <c r="G235" s="273">
        <v>735</v>
      </c>
      <c r="H235" s="273" t="s">
        <v>5542</v>
      </c>
      <c r="I235" s="279" t="s">
        <v>1375</v>
      </c>
      <c r="J235" s="41" t="s">
        <v>1101</v>
      </c>
      <c r="K235" s="610" t="s">
        <v>1576</v>
      </c>
    </row>
    <row r="236" spans="3:11" ht="29.25" customHeight="1" x14ac:dyDescent="0.25">
      <c r="C236" s="351" t="s">
        <v>1248</v>
      </c>
      <c r="D236" s="340" t="s">
        <v>7825</v>
      </c>
      <c r="E236" s="426">
        <f>COUNTA(E223:E235)</f>
        <v>13</v>
      </c>
      <c r="F236" s="340" t="s">
        <v>7826</v>
      </c>
      <c r="G236" s="328">
        <f>SUM(G223:G235)</f>
        <v>5285</v>
      </c>
      <c r="H236" s="329"/>
      <c r="I236" s="428"/>
      <c r="J236" s="330"/>
      <c r="K236" s="611"/>
    </row>
    <row r="237" spans="3:11" ht="29.25" customHeight="1" x14ac:dyDescent="0.25">
      <c r="D237" s="279"/>
      <c r="E237" s="41"/>
      <c r="F237" s="279"/>
      <c r="G237" s="273"/>
      <c r="H237" s="273"/>
      <c r="I237" s="279"/>
      <c r="J237" s="41"/>
      <c r="K237" s="41"/>
    </row>
    <row r="238" spans="3:11" ht="29.25" customHeight="1" x14ac:dyDescent="0.25">
      <c r="D238" s="279"/>
      <c r="E238" s="41"/>
      <c r="F238" s="279"/>
      <c r="G238" s="273"/>
      <c r="H238" s="273"/>
      <c r="I238" s="279"/>
      <c r="J238" s="41"/>
      <c r="K238" s="41"/>
    </row>
    <row r="239" spans="3:11" ht="29.25" customHeight="1" x14ac:dyDescent="0.25">
      <c r="C239" s="235" t="s">
        <v>8</v>
      </c>
      <c r="D239" s="235" t="s">
        <v>7</v>
      </c>
      <c r="E239" s="235" t="s">
        <v>6</v>
      </c>
      <c r="F239" s="235" t="s">
        <v>5</v>
      </c>
      <c r="G239" s="237" t="s">
        <v>4</v>
      </c>
      <c r="H239" s="237" t="s">
        <v>3</v>
      </c>
      <c r="I239" s="235" t="s">
        <v>2</v>
      </c>
      <c r="J239" s="235" t="s">
        <v>1</v>
      </c>
      <c r="K239" s="235" t="s">
        <v>0</v>
      </c>
    </row>
    <row r="240" spans="3:11" ht="29.25" customHeight="1" x14ac:dyDescent="0.25">
      <c r="C240" s="346" t="s">
        <v>1214</v>
      </c>
      <c r="D240" s="352" t="s">
        <v>7988</v>
      </c>
      <c r="E240" s="355" t="s">
        <v>1223</v>
      </c>
      <c r="F240" s="352" t="s">
        <v>678</v>
      </c>
      <c r="G240" s="354">
        <v>566</v>
      </c>
      <c r="H240" s="354" t="s">
        <v>343</v>
      </c>
      <c r="I240" s="352" t="s">
        <v>343</v>
      </c>
      <c r="J240" s="355" t="s">
        <v>1101</v>
      </c>
      <c r="K240" s="613" t="s">
        <v>1191</v>
      </c>
    </row>
    <row r="241" spans="3:11" ht="29.25" customHeight="1" x14ac:dyDescent="0.25">
      <c r="C241" s="323" t="s">
        <v>1214</v>
      </c>
      <c r="D241" s="279" t="s">
        <v>7988</v>
      </c>
      <c r="E241" s="41" t="s">
        <v>1234</v>
      </c>
      <c r="F241" s="279" t="s">
        <v>1235</v>
      </c>
      <c r="G241" s="273">
        <v>595</v>
      </c>
      <c r="H241" s="273" t="s">
        <v>343</v>
      </c>
      <c r="I241" s="279" t="s">
        <v>343</v>
      </c>
      <c r="J241" s="41" t="s">
        <v>1101</v>
      </c>
      <c r="K241" s="610" t="s">
        <v>1191</v>
      </c>
    </row>
    <row r="242" spans="3:11" ht="29.25" customHeight="1" x14ac:dyDescent="0.25">
      <c r="C242" s="323" t="s">
        <v>1214</v>
      </c>
      <c r="D242" s="279" t="s">
        <v>7988</v>
      </c>
      <c r="E242" s="41" t="s">
        <v>1239</v>
      </c>
      <c r="F242" s="279" t="s">
        <v>1240</v>
      </c>
      <c r="G242" s="273">
        <v>427</v>
      </c>
      <c r="H242" s="273" t="s">
        <v>343</v>
      </c>
      <c r="I242" s="279" t="s">
        <v>343</v>
      </c>
      <c r="J242" s="41" t="s">
        <v>1101</v>
      </c>
      <c r="K242" s="610" t="s">
        <v>1191</v>
      </c>
    </row>
    <row r="243" spans="3:11" ht="29.25" customHeight="1" x14ac:dyDescent="0.25">
      <c r="C243" s="323" t="s">
        <v>1214</v>
      </c>
      <c r="D243" s="279" t="s">
        <v>7988</v>
      </c>
      <c r="E243" s="41" t="s">
        <v>1231</v>
      </c>
      <c r="F243" s="279" t="s">
        <v>1232</v>
      </c>
      <c r="G243" s="273">
        <v>445</v>
      </c>
      <c r="H243" s="273" t="s">
        <v>343</v>
      </c>
      <c r="I243" s="279" t="s">
        <v>343</v>
      </c>
      <c r="J243" s="41" t="s">
        <v>1101</v>
      </c>
      <c r="K243" s="610" t="s">
        <v>1191</v>
      </c>
    </row>
    <row r="244" spans="3:11" ht="29.25" customHeight="1" x14ac:dyDescent="0.25">
      <c r="C244" s="323" t="s">
        <v>1214</v>
      </c>
      <c r="D244" s="279" t="s">
        <v>7988</v>
      </c>
      <c r="E244" s="41" t="s">
        <v>1241</v>
      </c>
      <c r="F244" s="279" t="s">
        <v>1985</v>
      </c>
      <c r="G244" s="273">
        <v>354</v>
      </c>
      <c r="H244" s="273" t="s">
        <v>343</v>
      </c>
      <c r="I244" s="279" t="s">
        <v>343</v>
      </c>
      <c r="J244" s="41" t="s">
        <v>1101</v>
      </c>
      <c r="K244" s="610" t="s">
        <v>1191</v>
      </c>
    </row>
    <row r="245" spans="3:11" ht="29.25" customHeight="1" x14ac:dyDescent="0.25">
      <c r="C245" s="323" t="s">
        <v>1214</v>
      </c>
      <c r="D245" s="279" t="s">
        <v>7988</v>
      </c>
      <c r="E245" s="41" t="s">
        <v>1237</v>
      </c>
      <c r="F245" s="279" t="s">
        <v>887</v>
      </c>
      <c r="G245" s="273">
        <v>348</v>
      </c>
      <c r="H245" s="273" t="s">
        <v>343</v>
      </c>
      <c r="I245" s="279" t="s">
        <v>343</v>
      </c>
      <c r="J245" s="41" t="s">
        <v>1101</v>
      </c>
      <c r="K245" s="610" t="s">
        <v>1191</v>
      </c>
    </row>
    <row r="246" spans="3:11" ht="29.25" customHeight="1" x14ac:dyDescent="0.25">
      <c r="C246" s="323" t="s">
        <v>1214</v>
      </c>
      <c r="D246" s="279" t="s">
        <v>7988</v>
      </c>
      <c r="E246" s="41" t="s">
        <v>1221</v>
      </c>
      <c r="F246" s="279" t="s">
        <v>1222</v>
      </c>
      <c r="G246" s="273">
        <v>331</v>
      </c>
      <c r="H246" s="273" t="s">
        <v>343</v>
      </c>
      <c r="I246" s="279" t="s">
        <v>343</v>
      </c>
      <c r="J246" s="41" t="s">
        <v>1101</v>
      </c>
      <c r="K246" s="610" t="s">
        <v>1191</v>
      </c>
    </row>
    <row r="247" spans="3:11" ht="29.25" customHeight="1" x14ac:dyDescent="0.25">
      <c r="C247" s="323" t="s">
        <v>1214</v>
      </c>
      <c r="D247" s="279" t="s">
        <v>7988</v>
      </c>
      <c r="E247" s="41" t="s">
        <v>1230</v>
      </c>
      <c r="F247" s="279" t="s">
        <v>8682</v>
      </c>
      <c r="G247" s="273">
        <v>329</v>
      </c>
      <c r="H247" s="273" t="s">
        <v>343</v>
      </c>
      <c r="I247" s="279" t="s">
        <v>343</v>
      </c>
      <c r="J247" s="41" t="s">
        <v>1101</v>
      </c>
      <c r="K247" s="610" t="s">
        <v>1191</v>
      </c>
    </row>
    <row r="248" spans="3:11" ht="29.25" customHeight="1" x14ac:dyDescent="0.25">
      <c r="C248" s="323" t="s">
        <v>1214</v>
      </c>
      <c r="D248" s="279" t="s">
        <v>7988</v>
      </c>
      <c r="E248" s="41" t="s">
        <v>1238</v>
      </c>
      <c r="F248" s="279" t="s">
        <v>8683</v>
      </c>
      <c r="G248" s="273">
        <v>296</v>
      </c>
      <c r="H248" s="273" t="s">
        <v>343</v>
      </c>
      <c r="I248" s="279" t="s">
        <v>343</v>
      </c>
      <c r="J248" s="41" t="s">
        <v>1101</v>
      </c>
      <c r="K248" s="610" t="s">
        <v>1191</v>
      </c>
    </row>
    <row r="249" spans="3:11" ht="29.25" customHeight="1" x14ac:dyDescent="0.25">
      <c r="C249" s="323" t="s">
        <v>1214</v>
      </c>
      <c r="D249" s="279" t="s">
        <v>7988</v>
      </c>
      <c r="E249" s="41" t="s">
        <v>1218</v>
      </c>
      <c r="F249" s="279" t="s">
        <v>8684</v>
      </c>
      <c r="G249" s="273">
        <v>292</v>
      </c>
      <c r="H249" s="273" t="s">
        <v>343</v>
      </c>
      <c r="I249" s="279" t="s">
        <v>343</v>
      </c>
      <c r="J249" s="41" t="s">
        <v>1101</v>
      </c>
      <c r="K249" s="610" t="s">
        <v>1191</v>
      </c>
    </row>
    <row r="250" spans="3:11" ht="29.25" customHeight="1" x14ac:dyDescent="0.25">
      <c r="C250" s="323" t="s">
        <v>1214</v>
      </c>
      <c r="D250" s="279" t="s">
        <v>7988</v>
      </c>
      <c r="E250" s="41" t="s">
        <v>1233</v>
      </c>
      <c r="F250" s="279" t="s">
        <v>8685</v>
      </c>
      <c r="G250" s="273">
        <v>240</v>
      </c>
      <c r="H250" s="273" t="s">
        <v>343</v>
      </c>
      <c r="I250" s="279" t="s">
        <v>343</v>
      </c>
      <c r="J250" s="41" t="s">
        <v>1101</v>
      </c>
      <c r="K250" s="610" t="s">
        <v>1191</v>
      </c>
    </row>
    <row r="251" spans="3:11" ht="29.25" customHeight="1" x14ac:dyDescent="0.25">
      <c r="C251" s="323" t="s">
        <v>1214</v>
      </c>
      <c r="D251" s="279" t="s">
        <v>7988</v>
      </c>
      <c r="E251" s="41" t="s">
        <v>1228</v>
      </c>
      <c r="F251" s="279" t="s">
        <v>1229</v>
      </c>
      <c r="G251" s="273">
        <v>234</v>
      </c>
      <c r="H251" s="273" t="s">
        <v>343</v>
      </c>
      <c r="I251" s="279" t="s">
        <v>343</v>
      </c>
      <c r="J251" s="41" t="s">
        <v>1101</v>
      </c>
      <c r="K251" s="610" t="s">
        <v>1191</v>
      </c>
    </row>
    <row r="252" spans="3:11" ht="29.25" customHeight="1" x14ac:dyDescent="0.25">
      <c r="C252" s="323" t="s">
        <v>1214</v>
      </c>
      <c r="D252" s="279" t="s">
        <v>7988</v>
      </c>
      <c r="E252" s="41" t="s">
        <v>1219</v>
      </c>
      <c r="F252" s="279" t="s">
        <v>1220</v>
      </c>
      <c r="G252" s="273">
        <v>183</v>
      </c>
      <c r="H252" s="273" t="s">
        <v>343</v>
      </c>
      <c r="I252" s="279" t="s">
        <v>343</v>
      </c>
      <c r="J252" s="41" t="s">
        <v>1101</v>
      </c>
      <c r="K252" s="610" t="s">
        <v>1191</v>
      </c>
    </row>
    <row r="253" spans="3:11" ht="29.25" customHeight="1" x14ac:dyDescent="0.25">
      <c r="C253" s="323" t="s">
        <v>1214</v>
      </c>
      <c r="D253" s="279" t="s">
        <v>7988</v>
      </c>
      <c r="E253" s="41" t="s">
        <v>1213</v>
      </c>
      <c r="F253" s="279" t="s">
        <v>8686</v>
      </c>
      <c r="G253" s="273">
        <v>158</v>
      </c>
      <c r="H253" s="273" t="s">
        <v>343</v>
      </c>
      <c r="I253" s="279" t="s">
        <v>343</v>
      </c>
      <c r="J253" s="41" t="s">
        <v>1101</v>
      </c>
      <c r="K253" s="610" t="s">
        <v>1191</v>
      </c>
    </row>
    <row r="254" spans="3:11" ht="31.5" customHeight="1" x14ac:dyDescent="0.25">
      <c r="C254" s="323" t="s">
        <v>1214</v>
      </c>
      <c r="D254" s="279" t="s">
        <v>7988</v>
      </c>
      <c r="E254" s="41" t="s">
        <v>1244</v>
      </c>
      <c r="F254" s="279" t="s">
        <v>8687</v>
      </c>
      <c r="G254" s="273">
        <v>177</v>
      </c>
      <c r="H254" s="273" t="s">
        <v>343</v>
      </c>
      <c r="I254" s="279" t="s">
        <v>343</v>
      </c>
      <c r="J254" s="41" t="s">
        <v>1101</v>
      </c>
      <c r="K254" s="610" t="s">
        <v>1191</v>
      </c>
    </row>
    <row r="255" spans="3:11" ht="20.25" customHeight="1" x14ac:dyDescent="0.25">
      <c r="C255" s="323" t="s">
        <v>1214</v>
      </c>
      <c r="D255" s="279" t="s">
        <v>7988</v>
      </c>
      <c r="E255" s="41" t="s">
        <v>1216</v>
      </c>
      <c r="F255" s="279" t="s">
        <v>8688</v>
      </c>
      <c r="G255" s="273">
        <v>180</v>
      </c>
      <c r="H255" s="273" t="s">
        <v>343</v>
      </c>
      <c r="I255" s="279" t="s">
        <v>343</v>
      </c>
      <c r="J255" s="41" t="s">
        <v>1101</v>
      </c>
      <c r="K255" s="610" t="s">
        <v>1191</v>
      </c>
    </row>
    <row r="256" spans="3:11" ht="21" customHeight="1" x14ac:dyDescent="0.25">
      <c r="C256" s="323" t="s">
        <v>1214</v>
      </c>
      <c r="D256" s="279" t="s">
        <v>7988</v>
      </c>
      <c r="E256" s="41" t="s">
        <v>1245</v>
      </c>
      <c r="F256" s="279" t="s">
        <v>8689</v>
      </c>
      <c r="G256" s="273">
        <v>167</v>
      </c>
      <c r="H256" s="273" t="s">
        <v>343</v>
      </c>
      <c r="I256" s="279" t="s">
        <v>343</v>
      </c>
      <c r="J256" s="41" t="s">
        <v>1101</v>
      </c>
      <c r="K256" s="610" t="s">
        <v>1191</v>
      </c>
    </row>
    <row r="257" spans="1:18" ht="31.5" customHeight="1" x14ac:dyDescent="0.25">
      <c r="C257" s="323" t="s">
        <v>1214</v>
      </c>
      <c r="D257" s="279" t="s">
        <v>7988</v>
      </c>
      <c r="E257" s="41" t="s">
        <v>1236</v>
      </c>
      <c r="F257" s="279" t="s">
        <v>8690</v>
      </c>
      <c r="G257" s="273">
        <v>158</v>
      </c>
      <c r="H257" s="273" t="s">
        <v>343</v>
      </c>
      <c r="I257" s="279" t="s">
        <v>343</v>
      </c>
      <c r="J257" s="41" t="s">
        <v>1101</v>
      </c>
      <c r="K257" s="610" t="s">
        <v>1191</v>
      </c>
    </row>
    <row r="258" spans="1:18" ht="29.25" customHeight="1" x14ac:dyDescent="0.25">
      <c r="C258" s="323" t="s">
        <v>1214</v>
      </c>
      <c r="D258" s="279" t="s">
        <v>7988</v>
      </c>
      <c r="E258" s="41" t="s">
        <v>1224</v>
      </c>
      <c r="F258" s="279" t="s">
        <v>1225</v>
      </c>
      <c r="G258" s="273">
        <v>106</v>
      </c>
      <c r="H258" s="273" t="s">
        <v>343</v>
      </c>
      <c r="I258" s="279" t="s">
        <v>343</v>
      </c>
      <c r="J258" s="41" t="s">
        <v>1101</v>
      </c>
      <c r="K258" s="610" t="s">
        <v>1191</v>
      </c>
    </row>
    <row r="259" spans="1:18" ht="29.25" customHeight="1" x14ac:dyDescent="0.25">
      <c r="C259" s="323" t="s">
        <v>1214</v>
      </c>
      <c r="D259" s="279" t="s">
        <v>7988</v>
      </c>
      <c r="E259" s="41" t="s">
        <v>1217</v>
      </c>
      <c r="F259" s="279" t="s">
        <v>8691</v>
      </c>
      <c r="G259" s="273">
        <v>46</v>
      </c>
      <c r="H259" s="273" t="s">
        <v>343</v>
      </c>
      <c r="I259" s="279" t="s">
        <v>343</v>
      </c>
      <c r="J259" s="41" t="s">
        <v>1101</v>
      </c>
      <c r="K259" s="610" t="s">
        <v>1191</v>
      </c>
    </row>
    <row r="260" spans="1:18" ht="29.25" customHeight="1" x14ac:dyDescent="0.25">
      <c r="C260" s="323" t="s">
        <v>1214</v>
      </c>
      <c r="D260" s="279" t="s">
        <v>7988</v>
      </c>
      <c r="E260" s="41" t="s">
        <v>1246</v>
      </c>
      <c r="F260" s="279" t="s">
        <v>8692</v>
      </c>
      <c r="G260" s="273">
        <v>65</v>
      </c>
      <c r="H260" s="273" t="s">
        <v>343</v>
      </c>
      <c r="I260" s="279" t="s">
        <v>343</v>
      </c>
      <c r="J260" s="41" t="s">
        <v>1101</v>
      </c>
      <c r="K260" s="610" t="s">
        <v>1191</v>
      </c>
    </row>
    <row r="261" spans="1:18" ht="29.25" customHeight="1" x14ac:dyDescent="0.25">
      <c r="C261" s="323" t="s">
        <v>1214</v>
      </c>
      <c r="D261" s="279" t="s">
        <v>7988</v>
      </c>
      <c r="E261" s="41" t="s">
        <v>1215</v>
      </c>
      <c r="F261" s="279" t="s">
        <v>8693</v>
      </c>
      <c r="G261" s="273">
        <v>58</v>
      </c>
      <c r="H261" s="273" t="s">
        <v>343</v>
      </c>
      <c r="I261" s="279" t="s">
        <v>343</v>
      </c>
      <c r="J261" s="41" t="s">
        <v>1101</v>
      </c>
      <c r="K261" s="610" t="s">
        <v>1191</v>
      </c>
    </row>
    <row r="262" spans="1:18" ht="29.25" customHeight="1" x14ac:dyDescent="0.25">
      <c r="C262" s="323" t="s">
        <v>1214</v>
      </c>
      <c r="D262" s="279" t="s">
        <v>7988</v>
      </c>
      <c r="E262" s="41" t="s">
        <v>1226</v>
      </c>
      <c r="F262" s="279" t="s">
        <v>1227</v>
      </c>
      <c r="G262" s="273">
        <v>46</v>
      </c>
      <c r="H262" s="273" t="s">
        <v>343</v>
      </c>
      <c r="I262" s="279" t="s">
        <v>343</v>
      </c>
      <c r="J262" s="41" t="s">
        <v>1101</v>
      </c>
      <c r="K262" s="610" t="s">
        <v>1191</v>
      </c>
    </row>
    <row r="263" spans="1:18" ht="29.25" customHeight="1" thickBot="1" x14ac:dyDescent="0.3">
      <c r="C263" s="323" t="s">
        <v>1214</v>
      </c>
      <c r="D263" s="279" t="s">
        <v>7988</v>
      </c>
      <c r="E263" s="41" t="s">
        <v>1242</v>
      </c>
      <c r="F263" s="279" t="s">
        <v>1243</v>
      </c>
      <c r="G263" s="273">
        <v>12</v>
      </c>
      <c r="H263" s="273" t="s">
        <v>343</v>
      </c>
      <c r="I263" s="279" t="s">
        <v>343</v>
      </c>
      <c r="J263" s="41" t="s">
        <v>1101</v>
      </c>
      <c r="K263" s="610" t="s">
        <v>1191</v>
      </c>
    </row>
    <row r="264" spans="1:18" s="224" customFormat="1" ht="36.75" customHeight="1" x14ac:dyDescent="0.25">
      <c r="C264" s="351" t="s">
        <v>1214</v>
      </c>
      <c r="D264" s="340" t="s">
        <v>7825</v>
      </c>
      <c r="E264" s="426">
        <f>COUNTA(E240:E263)</f>
        <v>24</v>
      </c>
      <c r="F264" s="340" t="s">
        <v>7826</v>
      </c>
      <c r="G264" s="328">
        <f>SUM(G240:G263)</f>
        <v>5813</v>
      </c>
      <c r="H264" s="329"/>
      <c r="I264" s="428"/>
      <c r="J264" s="330"/>
      <c r="K264" s="611"/>
    </row>
    <row r="265" spans="1:18" s="224" customFormat="1" ht="36.75" customHeight="1" x14ac:dyDescent="0.25">
      <c r="C265" s="182"/>
      <c r="D265" s="279"/>
      <c r="E265" s="41"/>
      <c r="F265" s="279"/>
      <c r="G265" s="273"/>
      <c r="H265" s="273"/>
      <c r="I265" s="279"/>
      <c r="J265" s="41"/>
      <c r="K265" s="41"/>
    </row>
    <row r="266" spans="1:18" s="224" customFormat="1" ht="36.75" customHeight="1" x14ac:dyDescent="0.25">
      <c r="C266" s="182"/>
      <c r="D266" s="279"/>
      <c r="E266" s="41"/>
      <c r="F266" s="279"/>
      <c r="G266" s="273"/>
      <c r="H266" s="273"/>
      <c r="I266" s="279"/>
      <c r="J266" s="41"/>
      <c r="K266" s="41"/>
    </row>
    <row r="267" spans="1:18" ht="31.5" customHeight="1" x14ac:dyDescent="0.25">
      <c r="C267" s="235" t="s">
        <v>8</v>
      </c>
      <c r="D267" s="235" t="s">
        <v>7</v>
      </c>
      <c r="E267" s="235" t="s">
        <v>6</v>
      </c>
      <c r="F267" s="235" t="s">
        <v>5</v>
      </c>
      <c r="G267" s="237" t="s">
        <v>4</v>
      </c>
      <c r="H267" s="237" t="s">
        <v>3</v>
      </c>
      <c r="I267" s="235" t="s">
        <v>2</v>
      </c>
      <c r="J267" s="235" t="s">
        <v>1</v>
      </c>
      <c r="K267" s="235" t="s">
        <v>0</v>
      </c>
    </row>
    <row r="268" spans="1:18" ht="20.25" customHeight="1" x14ac:dyDescent="0.25">
      <c r="C268" s="623" t="s">
        <v>1281</v>
      </c>
      <c r="D268" s="352" t="s">
        <v>7988</v>
      </c>
      <c r="E268" s="355" t="s">
        <v>1296</v>
      </c>
      <c r="F268" s="352" t="s">
        <v>1297</v>
      </c>
      <c r="G268" s="354">
        <v>755</v>
      </c>
      <c r="H268" s="354" t="s">
        <v>343</v>
      </c>
      <c r="I268" s="352" t="s">
        <v>343</v>
      </c>
      <c r="J268" s="355" t="s">
        <v>1101</v>
      </c>
      <c r="K268" s="613" t="s">
        <v>1280</v>
      </c>
    </row>
    <row r="269" spans="1:18" ht="21" customHeight="1" x14ac:dyDescent="0.25">
      <c r="C269" s="614" t="s">
        <v>1281</v>
      </c>
      <c r="D269" s="279" t="s">
        <v>7988</v>
      </c>
      <c r="E269" s="41" t="s">
        <v>1293</v>
      </c>
      <c r="F269" s="279" t="s">
        <v>282</v>
      </c>
      <c r="G269" s="273">
        <v>864</v>
      </c>
      <c r="H269" s="273" t="s">
        <v>343</v>
      </c>
      <c r="I269" s="279" t="s">
        <v>343</v>
      </c>
      <c r="J269" s="41" t="s">
        <v>1101</v>
      </c>
      <c r="K269" s="610" t="s">
        <v>1280</v>
      </c>
    </row>
    <row r="270" spans="1:18" ht="31.5" customHeight="1" x14ac:dyDescent="0.25">
      <c r="C270" s="614" t="s">
        <v>1281</v>
      </c>
      <c r="D270" s="279" t="s">
        <v>7988</v>
      </c>
      <c r="E270" s="41" t="s">
        <v>1294</v>
      </c>
      <c r="F270" s="279" t="s">
        <v>1295</v>
      </c>
      <c r="G270" s="273">
        <v>643</v>
      </c>
      <c r="H270" s="273" t="s">
        <v>343</v>
      </c>
      <c r="I270" s="279" t="s">
        <v>343</v>
      </c>
      <c r="J270" s="41" t="s">
        <v>1101</v>
      </c>
      <c r="K270" s="610" t="s">
        <v>1280</v>
      </c>
    </row>
    <row r="271" spans="1:18" ht="29.25" customHeight="1" x14ac:dyDescent="0.25">
      <c r="C271" s="614" t="s">
        <v>1281</v>
      </c>
      <c r="D271" s="279" t="s">
        <v>7988</v>
      </c>
      <c r="E271" s="41" t="s">
        <v>1298</v>
      </c>
      <c r="F271" s="279" t="s">
        <v>8694</v>
      </c>
      <c r="G271" s="273">
        <v>561</v>
      </c>
      <c r="H271" s="273" t="s">
        <v>343</v>
      </c>
      <c r="I271" s="279" t="s">
        <v>343</v>
      </c>
      <c r="J271" s="41" t="s">
        <v>1101</v>
      </c>
      <c r="K271" s="610" t="s">
        <v>1280</v>
      </c>
    </row>
    <row r="272" spans="1:18" s="284" customFormat="1" ht="29.25" customHeight="1" x14ac:dyDescent="0.25">
      <c r="A272" s="283"/>
      <c r="B272" s="283"/>
      <c r="C272" s="614" t="s">
        <v>1281</v>
      </c>
      <c r="D272" s="279" t="s">
        <v>7988</v>
      </c>
      <c r="E272" s="41" t="s">
        <v>1291</v>
      </c>
      <c r="F272" s="279" t="s">
        <v>1292</v>
      </c>
      <c r="G272" s="273">
        <v>593</v>
      </c>
      <c r="H272" s="273" t="s">
        <v>343</v>
      </c>
      <c r="I272" s="279" t="s">
        <v>1290</v>
      </c>
      <c r="J272" s="41" t="s">
        <v>1101</v>
      </c>
      <c r="K272" s="610" t="s">
        <v>1280</v>
      </c>
      <c r="L272" s="283"/>
      <c r="M272" s="283"/>
      <c r="N272" s="283"/>
      <c r="O272" s="283"/>
      <c r="P272" s="283"/>
      <c r="Q272" s="283"/>
      <c r="R272" s="283"/>
    </row>
    <row r="273" spans="1:18" s="284" customFormat="1" ht="29.25" customHeight="1" x14ac:dyDescent="0.25">
      <c r="A273" s="283"/>
      <c r="B273" s="283"/>
      <c r="C273" s="614" t="s">
        <v>1281</v>
      </c>
      <c r="D273" s="279" t="s">
        <v>7988</v>
      </c>
      <c r="E273" s="41" t="s">
        <v>1301</v>
      </c>
      <c r="F273" s="279" t="s">
        <v>1302</v>
      </c>
      <c r="G273" s="273">
        <v>214</v>
      </c>
      <c r="H273" s="273" t="s">
        <v>343</v>
      </c>
      <c r="I273" s="279" t="s">
        <v>343</v>
      </c>
      <c r="J273" s="41" t="s">
        <v>1101</v>
      </c>
      <c r="K273" s="610" t="s">
        <v>1280</v>
      </c>
      <c r="L273" s="283"/>
      <c r="M273" s="283"/>
      <c r="N273" s="283"/>
      <c r="O273" s="283"/>
      <c r="P273" s="283"/>
      <c r="Q273" s="283"/>
      <c r="R273" s="283"/>
    </row>
    <row r="274" spans="1:18" s="284" customFormat="1" ht="29.25" customHeight="1" x14ac:dyDescent="0.25">
      <c r="A274" s="283"/>
      <c r="B274" s="283"/>
      <c r="C274" s="614" t="s">
        <v>1281</v>
      </c>
      <c r="D274" s="279" t="s">
        <v>7988</v>
      </c>
      <c r="E274" s="41" t="s">
        <v>1289</v>
      </c>
      <c r="F274" s="279" t="s">
        <v>8695</v>
      </c>
      <c r="G274" s="273">
        <v>561</v>
      </c>
      <c r="H274" s="273" t="s">
        <v>343</v>
      </c>
      <c r="I274" s="279" t="s">
        <v>1290</v>
      </c>
      <c r="J274" s="41" t="s">
        <v>1101</v>
      </c>
      <c r="K274" s="610" t="s">
        <v>1280</v>
      </c>
      <c r="L274" s="283"/>
      <c r="M274" s="283"/>
      <c r="N274" s="283"/>
      <c r="O274" s="283"/>
      <c r="P274" s="283"/>
      <c r="Q274" s="283"/>
      <c r="R274" s="283"/>
    </row>
    <row r="275" spans="1:18" ht="29.25" customHeight="1" x14ac:dyDescent="0.25">
      <c r="C275" s="614" t="s">
        <v>1281</v>
      </c>
      <c r="D275" s="279" t="s">
        <v>7988</v>
      </c>
      <c r="E275" s="41" t="s">
        <v>1299</v>
      </c>
      <c r="F275" s="279" t="s">
        <v>1300</v>
      </c>
      <c r="G275" s="273">
        <v>345</v>
      </c>
      <c r="H275" s="273" t="s">
        <v>343</v>
      </c>
      <c r="I275" s="279" t="s">
        <v>343</v>
      </c>
      <c r="J275" s="41" t="s">
        <v>1101</v>
      </c>
      <c r="K275" s="610" t="s">
        <v>1280</v>
      </c>
    </row>
    <row r="276" spans="1:18" ht="29.25" customHeight="1" thickBot="1" x14ac:dyDescent="0.3">
      <c r="C276" s="614" t="s">
        <v>1281</v>
      </c>
      <c r="D276" s="279" t="s">
        <v>7988</v>
      </c>
      <c r="E276" s="41" t="s">
        <v>1279</v>
      </c>
      <c r="F276" s="279" t="s">
        <v>8696</v>
      </c>
      <c r="G276" s="273">
        <v>722</v>
      </c>
      <c r="H276" s="273" t="s">
        <v>343</v>
      </c>
      <c r="I276" s="279" t="s">
        <v>343</v>
      </c>
      <c r="J276" s="41" t="s">
        <v>1101</v>
      </c>
      <c r="K276" s="610" t="s">
        <v>1280</v>
      </c>
    </row>
    <row r="277" spans="1:18" ht="31.5" customHeight="1" x14ac:dyDescent="0.25">
      <c r="C277" s="351" t="s">
        <v>1281</v>
      </c>
      <c r="D277" s="340" t="s">
        <v>7825</v>
      </c>
      <c r="E277" s="426">
        <f>COUNTA(E268:E276)</f>
        <v>9</v>
      </c>
      <c r="F277" s="340" t="s">
        <v>7826</v>
      </c>
      <c r="G277" s="328">
        <f>SUM(G268:G276)</f>
        <v>5258</v>
      </c>
      <c r="H277" s="329"/>
      <c r="I277" s="428"/>
      <c r="J277" s="330"/>
      <c r="K277" s="611"/>
    </row>
    <row r="278" spans="1:18" ht="20.25" customHeight="1" x14ac:dyDescent="0.25">
      <c r="D278" s="279"/>
      <c r="E278" s="41"/>
      <c r="F278" s="279"/>
      <c r="G278" s="273"/>
      <c r="H278" s="273"/>
      <c r="I278" s="279"/>
      <c r="J278" s="41"/>
      <c r="K278" s="41"/>
    </row>
    <row r="279" spans="1:18" ht="21" customHeight="1" x14ac:dyDescent="0.25">
      <c r="D279" s="279"/>
      <c r="E279" s="41"/>
      <c r="F279" s="279"/>
      <c r="G279" s="273"/>
      <c r="H279" s="273"/>
      <c r="I279" s="279"/>
      <c r="J279" s="41"/>
      <c r="K279" s="41"/>
    </row>
    <row r="280" spans="1:18" ht="31.5" customHeight="1" x14ac:dyDescent="0.25">
      <c r="C280" s="235" t="s">
        <v>8</v>
      </c>
      <c r="D280" s="235" t="s">
        <v>7</v>
      </c>
      <c r="E280" s="235" t="s">
        <v>6</v>
      </c>
      <c r="F280" s="235" t="s">
        <v>5</v>
      </c>
      <c r="G280" s="237" t="s">
        <v>4</v>
      </c>
      <c r="H280" s="237" t="s">
        <v>3</v>
      </c>
      <c r="I280" s="235" t="s">
        <v>2</v>
      </c>
      <c r="J280" s="235" t="s">
        <v>1</v>
      </c>
      <c r="K280" s="235" t="s">
        <v>0</v>
      </c>
    </row>
    <row r="281" spans="1:18" ht="29.25" customHeight="1" x14ac:dyDescent="0.25">
      <c r="C281" s="346" t="s">
        <v>1402</v>
      </c>
      <c r="D281" s="352" t="s">
        <v>7988</v>
      </c>
      <c r="E281" s="355" t="s">
        <v>1405</v>
      </c>
      <c r="F281" s="352" t="s">
        <v>1406</v>
      </c>
      <c r="G281" s="354">
        <v>1121</v>
      </c>
      <c r="H281" s="354" t="s">
        <v>343</v>
      </c>
      <c r="I281" s="352" t="s">
        <v>343</v>
      </c>
      <c r="J281" s="355" t="s">
        <v>1101</v>
      </c>
      <c r="K281" s="613" t="s">
        <v>1280</v>
      </c>
    </row>
    <row r="282" spans="1:18" ht="29.25" customHeight="1" x14ac:dyDescent="0.25">
      <c r="C282" s="323" t="s">
        <v>1402</v>
      </c>
      <c r="D282" s="279" t="s">
        <v>7988</v>
      </c>
      <c r="E282" s="41" t="s">
        <v>1403</v>
      </c>
      <c r="F282" s="279" t="s">
        <v>1404</v>
      </c>
      <c r="G282" s="273">
        <v>619</v>
      </c>
      <c r="H282" s="273" t="s">
        <v>343</v>
      </c>
      <c r="I282" s="279" t="s">
        <v>343</v>
      </c>
      <c r="J282" s="41" t="s">
        <v>1101</v>
      </c>
      <c r="K282" s="610" t="s">
        <v>1280</v>
      </c>
    </row>
    <row r="283" spans="1:18" s="284" customFormat="1" ht="29.25" customHeight="1" x14ac:dyDescent="0.25">
      <c r="A283" s="283"/>
      <c r="B283" s="283"/>
      <c r="C283" s="614" t="s">
        <v>1402</v>
      </c>
      <c r="D283" s="279" t="s">
        <v>7988</v>
      </c>
      <c r="E283" s="41" t="s">
        <v>1400</v>
      </c>
      <c r="F283" s="279" t="s">
        <v>1401</v>
      </c>
      <c r="G283" s="273">
        <v>619</v>
      </c>
      <c r="H283" s="273" t="s">
        <v>343</v>
      </c>
      <c r="I283" s="279" t="s">
        <v>1290</v>
      </c>
      <c r="J283" s="41" t="s">
        <v>1101</v>
      </c>
      <c r="K283" s="610" t="s">
        <v>1280</v>
      </c>
      <c r="L283" s="283"/>
      <c r="M283" s="283"/>
      <c r="N283" s="283"/>
      <c r="O283" s="283"/>
      <c r="P283" s="283"/>
      <c r="Q283" s="283"/>
      <c r="R283" s="283"/>
    </row>
    <row r="284" spans="1:18" ht="29.25" customHeight="1" x14ac:dyDescent="0.25">
      <c r="C284" s="323" t="s">
        <v>1402</v>
      </c>
      <c r="D284" s="279" t="s">
        <v>7988</v>
      </c>
      <c r="E284" s="41" t="s">
        <v>1409</v>
      </c>
      <c r="F284" s="279" t="s">
        <v>1410</v>
      </c>
      <c r="G284" s="273">
        <v>308</v>
      </c>
      <c r="H284" s="273" t="s">
        <v>343</v>
      </c>
      <c r="I284" s="279" t="s">
        <v>343</v>
      </c>
      <c r="J284" s="41" t="s">
        <v>1101</v>
      </c>
      <c r="K284" s="610" t="s">
        <v>1280</v>
      </c>
    </row>
    <row r="285" spans="1:18" ht="29.25" customHeight="1" x14ac:dyDescent="0.25">
      <c r="C285" s="323" t="s">
        <v>1402</v>
      </c>
      <c r="D285" s="279" t="s">
        <v>7988</v>
      </c>
      <c r="E285" s="41" t="s">
        <v>1407</v>
      </c>
      <c r="F285" s="279" t="s">
        <v>1408</v>
      </c>
      <c r="G285" s="604">
        <v>600</v>
      </c>
      <c r="H285" s="273" t="s">
        <v>343</v>
      </c>
      <c r="I285" s="279" t="s">
        <v>343</v>
      </c>
      <c r="J285" s="41" t="s">
        <v>1101</v>
      </c>
      <c r="K285" s="610" t="s">
        <v>1280</v>
      </c>
    </row>
    <row r="286" spans="1:18" ht="29.25" customHeight="1" thickBot="1" x14ac:dyDescent="0.3">
      <c r="C286" s="323" t="s">
        <v>1402</v>
      </c>
      <c r="D286" s="279" t="s">
        <v>7988</v>
      </c>
      <c r="E286" s="41" t="s">
        <v>1411</v>
      </c>
      <c r="F286" s="279" t="s">
        <v>117</v>
      </c>
      <c r="G286" s="273">
        <v>388</v>
      </c>
      <c r="H286" s="273" t="s">
        <v>343</v>
      </c>
      <c r="I286" s="279" t="s">
        <v>343</v>
      </c>
      <c r="J286" s="41" t="s">
        <v>1101</v>
      </c>
      <c r="K286" s="610" t="s">
        <v>1280</v>
      </c>
    </row>
    <row r="287" spans="1:18" ht="29.25" customHeight="1" x14ac:dyDescent="0.25">
      <c r="C287" s="351" t="s">
        <v>1402</v>
      </c>
      <c r="D287" s="340" t="s">
        <v>7825</v>
      </c>
      <c r="E287" s="426">
        <f>COUNTA(E281:E286)</f>
        <v>6</v>
      </c>
      <c r="F287" s="340" t="s">
        <v>7826</v>
      </c>
      <c r="G287" s="328">
        <f>SUM(G281:G286)</f>
        <v>3655</v>
      </c>
      <c r="H287" s="329"/>
      <c r="I287" s="428"/>
      <c r="J287" s="330"/>
      <c r="K287" s="611"/>
    </row>
    <row r="288" spans="1:18" ht="29.25" customHeight="1" x14ac:dyDescent="0.25">
      <c r="D288" s="279"/>
      <c r="E288" s="41"/>
      <c r="F288" s="279"/>
      <c r="G288" s="273"/>
      <c r="H288" s="273"/>
      <c r="I288" s="279"/>
      <c r="J288" s="41"/>
      <c r="K288" s="41"/>
    </row>
    <row r="289" spans="3:11" ht="29.25" customHeight="1" x14ac:dyDescent="0.25">
      <c r="D289" s="279"/>
      <c r="E289" s="41"/>
      <c r="F289" s="279"/>
      <c r="G289" s="273"/>
      <c r="H289" s="273"/>
      <c r="I289" s="279"/>
      <c r="J289" s="41"/>
      <c r="K289" s="41"/>
    </row>
    <row r="290" spans="3:11" ht="29.25" customHeight="1" x14ac:dyDescent="0.25">
      <c r="C290" s="235" t="s">
        <v>8</v>
      </c>
      <c r="D290" s="235" t="s">
        <v>7</v>
      </c>
      <c r="E290" s="235" t="s">
        <v>6</v>
      </c>
      <c r="F290" s="235" t="s">
        <v>5</v>
      </c>
      <c r="G290" s="237" t="s">
        <v>4</v>
      </c>
      <c r="H290" s="237" t="s">
        <v>3</v>
      </c>
      <c r="I290" s="235" t="s">
        <v>2</v>
      </c>
      <c r="J290" s="235" t="s">
        <v>1</v>
      </c>
      <c r="K290" s="235" t="s">
        <v>0</v>
      </c>
    </row>
    <row r="291" spans="3:11" ht="29.25" customHeight="1" x14ac:dyDescent="0.25">
      <c r="C291" s="346" t="s">
        <v>1305</v>
      </c>
      <c r="D291" s="352" t="s">
        <v>7988</v>
      </c>
      <c r="E291" s="355" t="s">
        <v>1333</v>
      </c>
      <c r="F291" s="352" t="s">
        <v>1334</v>
      </c>
      <c r="G291" s="354">
        <v>646</v>
      </c>
      <c r="H291" s="354" t="s">
        <v>343</v>
      </c>
      <c r="I291" s="352" t="s">
        <v>343</v>
      </c>
      <c r="J291" s="355" t="s">
        <v>1101</v>
      </c>
      <c r="K291" s="613" t="s">
        <v>1280</v>
      </c>
    </row>
    <row r="292" spans="3:11" ht="29.25" customHeight="1" x14ac:dyDescent="0.25">
      <c r="C292" s="323" t="s">
        <v>1305</v>
      </c>
      <c r="D292" s="279" t="s">
        <v>7988</v>
      </c>
      <c r="E292" s="41" t="s">
        <v>1303</v>
      </c>
      <c r="F292" s="279" t="s">
        <v>1304</v>
      </c>
      <c r="G292" s="273">
        <v>469</v>
      </c>
      <c r="H292" s="273" t="s">
        <v>343</v>
      </c>
      <c r="I292" s="279" t="s">
        <v>343</v>
      </c>
      <c r="J292" s="41" t="s">
        <v>1101</v>
      </c>
      <c r="K292" s="610" t="s">
        <v>1280</v>
      </c>
    </row>
    <row r="293" spans="3:11" ht="29.25" customHeight="1" x14ac:dyDescent="0.25">
      <c r="C293" s="323" t="s">
        <v>1305</v>
      </c>
      <c r="D293" s="279" t="s">
        <v>7988</v>
      </c>
      <c r="E293" s="41" t="s">
        <v>1320</v>
      </c>
      <c r="F293" s="279" t="s">
        <v>416</v>
      </c>
      <c r="G293" s="273">
        <v>548</v>
      </c>
      <c r="H293" s="273" t="s">
        <v>343</v>
      </c>
      <c r="I293" s="279" t="s">
        <v>343</v>
      </c>
      <c r="J293" s="41" t="s">
        <v>1101</v>
      </c>
      <c r="K293" s="610" t="s">
        <v>1280</v>
      </c>
    </row>
    <row r="294" spans="3:11" ht="29.25" customHeight="1" x14ac:dyDescent="0.25">
      <c r="C294" s="323" t="s">
        <v>1305</v>
      </c>
      <c r="D294" s="279" t="s">
        <v>7988</v>
      </c>
      <c r="E294" s="41" t="s">
        <v>1335</v>
      </c>
      <c r="F294" s="279" t="s">
        <v>1336</v>
      </c>
      <c r="G294" s="273">
        <v>406</v>
      </c>
      <c r="H294" s="273" t="s">
        <v>343</v>
      </c>
      <c r="I294" s="279" t="s">
        <v>343</v>
      </c>
      <c r="J294" s="41" t="s">
        <v>1101</v>
      </c>
      <c r="K294" s="610" t="s">
        <v>1280</v>
      </c>
    </row>
    <row r="295" spans="3:11" ht="29.25" customHeight="1" x14ac:dyDescent="0.25">
      <c r="C295" s="323" t="s">
        <v>1305</v>
      </c>
      <c r="D295" s="279" t="s">
        <v>7988</v>
      </c>
      <c r="E295" s="41" t="s">
        <v>1321</v>
      </c>
      <c r="F295" s="279" t="s">
        <v>1322</v>
      </c>
      <c r="G295" s="273">
        <v>384</v>
      </c>
      <c r="H295" s="273" t="s">
        <v>343</v>
      </c>
      <c r="I295" s="279" t="s">
        <v>343</v>
      </c>
      <c r="J295" s="41" t="s">
        <v>1101</v>
      </c>
      <c r="K295" s="610" t="s">
        <v>1280</v>
      </c>
    </row>
    <row r="296" spans="3:11" ht="29.25" customHeight="1" x14ac:dyDescent="0.25">
      <c r="C296" s="323" t="s">
        <v>1305</v>
      </c>
      <c r="D296" s="279" t="s">
        <v>7988</v>
      </c>
      <c r="E296" s="41" t="s">
        <v>1318</v>
      </c>
      <c r="F296" s="279" t="s">
        <v>1319</v>
      </c>
      <c r="G296" s="273">
        <v>361</v>
      </c>
      <c r="H296" s="273" t="s">
        <v>343</v>
      </c>
      <c r="I296" s="279" t="s">
        <v>343</v>
      </c>
      <c r="J296" s="41" t="s">
        <v>1101</v>
      </c>
      <c r="K296" s="610" t="s">
        <v>1280</v>
      </c>
    </row>
    <row r="297" spans="3:11" ht="29.25" customHeight="1" x14ac:dyDescent="0.25">
      <c r="C297" s="323" t="s">
        <v>1305</v>
      </c>
      <c r="D297" s="279" t="s">
        <v>7988</v>
      </c>
      <c r="E297" s="41" t="s">
        <v>1325</v>
      </c>
      <c r="F297" s="279" t="s">
        <v>1326</v>
      </c>
      <c r="G297" s="273">
        <v>368</v>
      </c>
      <c r="H297" s="273" t="s">
        <v>343</v>
      </c>
      <c r="I297" s="279" t="s">
        <v>343</v>
      </c>
      <c r="J297" s="41" t="s">
        <v>1101</v>
      </c>
      <c r="K297" s="610" t="s">
        <v>1280</v>
      </c>
    </row>
    <row r="298" spans="3:11" ht="29.25" customHeight="1" x14ac:dyDescent="0.25">
      <c r="C298" s="323" t="s">
        <v>1305</v>
      </c>
      <c r="D298" s="279" t="s">
        <v>7988</v>
      </c>
      <c r="E298" s="41" t="s">
        <v>1329</v>
      </c>
      <c r="F298" s="279" t="s">
        <v>1330</v>
      </c>
      <c r="G298" s="273">
        <v>314</v>
      </c>
      <c r="H298" s="273" t="s">
        <v>343</v>
      </c>
      <c r="I298" s="279" t="s">
        <v>343</v>
      </c>
      <c r="J298" s="41" t="s">
        <v>1101</v>
      </c>
      <c r="K298" s="610" t="s">
        <v>1280</v>
      </c>
    </row>
    <row r="299" spans="3:11" ht="29.25" customHeight="1" x14ac:dyDescent="0.25">
      <c r="C299" s="323" t="s">
        <v>1305</v>
      </c>
      <c r="D299" s="279" t="s">
        <v>7988</v>
      </c>
      <c r="E299" s="41" t="s">
        <v>1316</v>
      </c>
      <c r="F299" s="279" t="s">
        <v>1317</v>
      </c>
      <c r="G299" s="273">
        <v>314</v>
      </c>
      <c r="H299" s="273" t="s">
        <v>343</v>
      </c>
      <c r="I299" s="279" t="s">
        <v>343</v>
      </c>
      <c r="J299" s="41" t="s">
        <v>1101</v>
      </c>
      <c r="K299" s="610" t="s">
        <v>1280</v>
      </c>
    </row>
    <row r="300" spans="3:11" ht="29.25" customHeight="1" x14ac:dyDescent="0.25">
      <c r="C300" s="323" t="s">
        <v>1305</v>
      </c>
      <c r="D300" s="279" t="s">
        <v>7988</v>
      </c>
      <c r="E300" s="41" t="s">
        <v>1327</v>
      </c>
      <c r="F300" s="279" t="s">
        <v>1328</v>
      </c>
      <c r="G300" s="273">
        <v>300</v>
      </c>
      <c r="H300" s="273" t="s">
        <v>343</v>
      </c>
      <c r="I300" s="279" t="s">
        <v>343</v>
      </c>
      <c r="J300" s="41" t="s">
        <v>1101</v>
      </c>
      <c r="K300" s="610" t="s">
        <v>1280</v>
      </c>
    </row>
    <row r="301" spans="3:11" ht="29.25" customHeight="1" x14ac:dyDescent="0.25">
      <c r="C301" s="323" t="s">
        <v>1305</v>
      </c>
      <c r="D301" s="279" t="s">
        <v>7988</v>
      </c>
      <c r="E301" s="41" t="s">
        <v>1309</v>
      </c>
      <c r="F301" s="279" t="s">
        <v>1310</v>
      </c>
      <c r="G301" s="273">
        <v>293</v>
      </c>
      <c r="H301" s="273" t="s">
        <v>343</v>
      </c>
      <c r="I301" s="279" t="s">
        <v>343</v>
      </c>
      <c r="J301" s="41" t="s">
        <v>1101</v>
      </c>
      <c r="K301" s="610" t="s">
        <v>1280</v>
      </c>
    </row>
    <row r="302" spans="3:11" ht="29.25" customHeight="1" x14ac:dyDescent="0.25">
      <c r="C302" s="323" t="s">
        <v>1305</v>
      </c>
      <c r="D302" s="279" t="s">
        <v>7988</v>
      </c>
      <c r="E302" s="41" t="s">
        <v>1311</v>
      </c>
      <c r="F302" s="279" t="s">
        <v>8697</v>
      </c>
      <c r="G302" s="273">
        <v>275</v>
      </c>
      <c r="H302" s="273" t="s">
        <v>343</v>
      </c>
      <c r="I302" s="279" t="s">
        <v>343</v>
      </c>
      <c r="J302" s="41" t="s">
        <v>1101</v>
      </c>
      <c r="K302" s="610" t="s">
        <v>1280</v>
      </c>
    </row>
    <row r="303" spans="3:11" ht="31.5" customHeight="1" x14ac:dyDescent="0.25">
      <c r="C303" s="323" t="s">
        <v>1305</v>
      </c>
      <c r="D303" s="279" t="s">
        <v>7988</v>
      </c>
      <c r="E303" s="41" t="s">
        <v>1312</v>
      </c>
      <c r="F303" s="279" t="s">
        <v>1313</v>
      </c>
      <c r="G303" s="273">
        <v>267</v>
      </c>
      <c r="H303" s="273" t="s">
        <v>343</v>
      </c>
      <c r="I303" s="279" t="s">
        <v>343</v>
      </c>
      <c r="J303" s="41" t="s">
        <v>1101</v>
      </c>
      <c r="K303" s="610" t="s">
        <v>1280</v>
      </c>
    </row>
    <row r="304" spans="3:11" ht="20.25" customHeight="1" x14ac:dyDescent="0.25">
      <c r="C304" s="323" t="s">
        <v>1305</v>
      </c>
      <c r="D304" s="279" t="s">
        <v>7988</v>
      </c>
      <c r="E304" s="41" t="s">
        <v>1314</v>
      </c>
      <c r="F304" s="279" t="s">
        <v>1315</v>
      </c>
      <c r="G304" s="273">
        <v>268</v>
      </c>
      <c r="H304" s="273" t="s">
        <v>343</v>
      </c>
      <c r="I304" s="279" t="s">
        <v>343</v>
      </c>
      <c r="J304" s="41" t="s">
        <v>1101</v>
      </c>
      <c r="K304" s="610" t="s">
        <v>1280</v>
      </c>
    </row>
    <row r="305" spans="3:11" ht="21" customHeight="1" x14ac:dyDescent="0.25">
      <c r="C305" s="323" t="s">
        <v>1305</v>
      </c>
      <c r="D305" s="279" t="s">
        <v>7988</v>
      </c>
      <c r="E305" s="41" t="s">
        <v>1306</v>
      </c>
      <c r="F305" s="279" t="s">
        <v>8698</v>
      </c>
      <c r="G305" s="273">
        <v>193</v>
      </c>
      <c r="H305" s="273" t="s">
        <v>343</v>
      </c>
      <c r="I305" s="279" t="s">
        <v>343</v>
      </c>
      <c r="J305" s="41" t="s">
        <v>1101</v>
      </c>
      <c r="K305" s="610" t="s">
        <v>1280</v>
      </c>
    </row>
    <row r="306" spans="3:11" ht="31.5" customHeight="1" x14ac:dyDescent="0.25">
      <c r="C306" s="323" t="s">
        <v>1305</v>
      </c>
      <c r="D306" s="279" t="s">
        <v>7988</v>
      </c>
      <c r="E306" s="41" t="s">
        <v>1331</v>
      </c>
      <c r="F306" s="279" t="s">
        <v>1332</v>
      </c>
      <c r="G306" s="273">
        <v>147</v>
      </c>
      <c r="H306" s="273" t="s">
        <v>343</v>
      </c>
      <c r="I306" s="279" t="s">
        <v>343</v>
      </c>
      <c r="J306" s="41" t="s">
        <v>1101</v>
      </c>
      <c r="K306" s="610" t="s">
        <v>1280</v>
      </c>
    </row>
    <row r="307" spans="3:11" ht="29.25" customHeight="1" x14ac:dyDescent="0.25">
      <c r="C307" s="323" t="s">
        <v>1305</v>
      </c>
      <c r="D307" s="279" t="s">
        <v>7988</v>
      </c>
      <c r="E307" s="41" t="s">
        <v>1323</v>
      </c>
      <c r="F307" s="279" t="s">
        <v>1324</v>
      </c>
      <c r="G307" s="273">
        <v>133</v>
      </c>
      <c r="H307" s="273" t="s">
        <v>343</v>
      </c>
      <c r="I307" s="279" t="s">
        <v>343</v>
      </c>
      <c r="J307" s="41" t="s">
        <v>1101</v>
      </c>
      <c r="K307" s="610" t="s">
        <v>1280</v>
      </c>
    </row>
    <row r="308" spans="3:11" ht="29.25" customHeight="1" x14ac:dyDescent="0.25">
      <c r="C308" s="323" t="s">
        <v>1305</v>
      </c>
      <c r="D308" s="279" t="s">
        <v>7988</v>
      </c>
      <c r="E308" s="41" t="s">
        <v>1307</v>
      </c>
      <c r="F308" s="279" t="s">
        <v>1308</v>
      </c>
      <c r="G308" s="273">
        <v>71</v>
      </c>
      <c r="H308" s="273" t="s">
        <v>343</v>
      </c>
      <c r="I308" s="279" t="s">
        <v>343</v>
      </c>
      <c r="J308" s="41" t="s">
        <v>1101</v>
      </c>
      <c r="K308" s="610" t="s">
        <v>1280</v>
      </c>
    </row>
    <row r="309" spans="3:11" ht="29.25" customHeight="1" x14ac:dyDescent="0.25">
      <c r="C309" s="323" t="s">
        <v>1305</v>
      </c>
      <c r="D309" s="279" t="s">
        <v>7988</v>
      </c>
      <c r="E309" s="41" t="s">
        <v>1341</v>
      </c>
      <c r="F309" s="279" t="s">
        <v>1342</v>
      </c>
      <c r="G309" s="273">
        <v>95</v>
      </c>
      <c r="H309" s="273" t="s">
        <v>343</v>
      </c>
      <c r="I309" s="279" t="s">
        <v>343</v>
      </c>
      <c r="J309" s="41" t="s">
        <v>1101</v>
      </c>
      <c r="K309" s="610" t="s">
        <v>1280</v>
      </c>
    </row>
    <row r="310" spans="3:11" ht="29.25" customHeight="1" x14ac:dyDescent="0.25">
      <c r="C310" s="323" t="s">
        <v>1305</v>
      </c>
      <c r="D310" s="279" t="s">
        <v>7988</v>
      </c>
      <c r="E310" s="41" t="s">
        <v>1343</v>
      </c>
      <c r="F310" s="279" t="s">
        <v>1344</v>
      </c>
      <c r="G310" s="273">
        <v>73</v>
      </c>
      <c r="H310" s="273" t="s">
        <v>343</v>
      </c>
      <c r="I310" s="279" t="s">
        <v>343</v>
      </c>
      <c r="J310" s="41" t="s">
        <v>1101</v>
      </c>
      <c r="K310" s="610" t="s">
        <v>1280</v>
      </c>
    </row>
    <row r="311" spans="3:11" ht="29.25" customHeight="1" x14ac:dyDescent="0.25">
      <c r="C311" s="323" t="s">
        <v>1305</v>
      </c>
      <c r="D311" s="279" t="s">
        <v>7988</v>
      </c>
      <c r="E311" s="41" t="s">
        <v>1339</v>
      </c>
      <c r="F311" s="279" t="s">
        <v>1340</v>
      </c>
      <c r="G311" s="273">
        <v>202</v>
      </c>
      <c r="H311" s="273" t="s">
        <v>343</v>
      </c>
      <c r="I311" s="279" t="s">
        <v>343</v>
      </c>
      <c r="J311" s="41" t="s">
        <v>1101</v>
      </c>
      <c r="K311" s="610" t="s">
        <v>1280</v>
      </c>
    </row>
    <row r="312" spans="3:11" ht="29.25" customHeight="1" thickBot="1" x14ac:dyDescent="0.3">
      <c r="C312" s="323" t="s">
        <v>1305</v>
      </c>
      <c r="D312" s="279" t="s">
        <v>7988</v>
      </c>
      <c r="E312" s="41" t="s">
        <v>1337</v>
      </c>
      <c r="F312" s="279" t="s">
        <v>1338</v>
      </c>
      <c r="G312" s="273">
        <v>21</v>
      </c>
      <c r="H312" s="273" t="s">
        <v>343</v>
      </c>
      <c r="I312" s="279" t="s">
        <v>343</v>
      </c>
      <c r="J312" s="41" t="s">
        <v>1101</v>
      </c>
      <c r="K312" s="610" t="s">
        <v>1280</v>
      </c>
    </row>
    <row r="313" spans="3:11" ht="29.25" customHeight="1" x14ac:dyDescent="0.25">
      <c r="C313" s="351" t="s">
        <v>1305</v>
      </c>
      <c r="D313" s="340" t="s">
        <v>7825</v>
      </c>
      <c r="E313" s="426">
        <f>COUNTA(E291:E312)</f>
        <v>22</v>
      </c>
      <c r="F313" s="340" t="s">
        <v>7826</v>
      </c>
      <c r="G313" s="328">
        <f>SUM(G291:G312)</f>
        <v>6148</v>
      </c>
      <c r="H313" s="329"/>
      <c r="I313" s="428"/>
      <c r="J313" s="330"/>
      <c r="K313" s="611"/>
    </row>
    <row r="314" spans="3:11" ht="29.25" customHeight="1" x14ac:dyDescent="0.25">
      <c r="D314" s="279"/>
      <c r="E314" s="41"/>
      <c r="F314" s="279"/>
      <c r="G314" s="273"/>
      <c r="H314" s="273"/>
      <c r="I314" s="279"/>
      <c r="J314" s="41"/>
      <c r="K314" s="41"/>
    </row>
    <row r="315" spans="3:11" ht="29.25" customHeight="1" x14ac:dyDescent="0.25">
      <c r="D315" s="279"/>
      <c r="E315" s="41"/>
      <c r="F315" s="279"/>
      <c r="G315" s="273"/>
      <c r="H315" s="273"/>
      <c r="I315" s="279"/>
      <c r="J315" s="41"/>
      <c r="K315" s="41"/>
    </row>
    <row r="316" spans="3:11" ht="29.25" customHeight="1" x14ac:dyDescent="0.25">
      <c r="C316" s="235" t="s">
        <v>8</v>
      </c>
      <c r="D316" s="235" t="s">
        <v>7</v>
      </c>
      <c r="E316" s="235" t="s">
        <v>6</v>
      </c>
      <c r="F316" s="235" t="s">
        <v>5</v>
      </c>
      <c r="G316" s="237" t="s">
        <v>4</v>
      </c>
      <c r="H316" s="237" t="s">
        <v>3</v>
      </c>
      <c r="I316" s="235" t="s">
        <v>2</v>
      </c>
      <c r="J316" s="235" t="s">
        <v>1</v>
      </c>
      <c r="K316" s="235" t="s">
        <v>0</v>
      </c>
    </row>
    <row r="317" spans="3:11" ht="29.25" customHeight="1" x14ac:dyDescent="0.25">
      <c r="C317" s="346" t="s">
        <v>1349</v>
      </c>
      <c r="D317" s="352" t="s">
        <v>7988</v>
      </c>
      <c r="E317" s="355" t="s">
        <v>1356</v>
      </c>
      <c r="F317" s="352" t="s">
        <v>1357</v>
      </c>
      <c r="G317" s="354">
        <v>398</v>
      </c>
      <c r="H317" s="354" t="s">
        <v>343</v>
      </c>
      <c r="I317" s="352" t="s">
        <v>1290</v>
      </c>
      <c r="J317" s="355" t="s">
        <v>1101</v>
      </c>
      <c r="K317" s="613" t="s">
        <v>1280</v>
      </c>
    </row>
    <row r="318" spans="3:11" ht="29.25" customHeight="1" x14ac:dyDescent="0.25">
      <c r="C318" s="323" t="s">
        <v>1349</v>
      </c>
      <c r="D318" s="279" t="s">
        <v>7988</v>
      </c>
      <c r="E318" s="41" t="s">
        <v>1352</v>
      </c>
      <c r="F318" s="279" t="s">
        <v>1353</v>
      </c>
      <c r="G318" s="273">
        <v>386</v>
      </c>
      <c r="H318" s="273" t="s">
        <v>343</v>
      </c>
      <c r="I318" s="279" t="s">
        <v>1290</v>
      </c>
      <c r="J318" s="41" t="s">
        <v>1101</v>
      </c>
      <c r="K318" s="610" t="s">
        <v>1280</v>
      </c>
    </row>
    <row r="319" spans="3:11" ht="29.25" customHeight="1" x14ac:dyDescent="0.25">
      <c r="C319" s="323" t="s">
        <v>1349</v>
      </c>
      <c r="D319" s="279" t="s">
        <v>7988</v>
      </c>
      <c r="E319" s="41" t="s">
        <v>1368</v>
      </c>
      <c r="F319" s="279" t="s">
        <v>1369</v>
      </c>
      <c r="G319" s="273">
        <v>458</v>
      </c>
      <c r="H319" s="273" t="s">
        <v>343</v>
      </c>
      <c r="I319" s="279" t="s">
        <v>343</v>
      </c>
      <c r="J319" s="41" t="s">
        <v>1101</v>
      </c>
      <c r="K319" s="610" t="s">
        <v>1280</v>
      </c>
    </row>
    <row r="320" spans="3:11" ht="29.25" customHeight="1" x14ac:dyDescent="0.25">
      <c r="C320" s="323" t="s">
        <v>1349</v>
      </c>
      <c r="D320" s="279" t="s">
        <v>7988</v>
      </c>
      <c r="E320" s="41" t="s">
        <v>1387</v>
      </c>
      <c r="F320" s="279" t="s">
        <v>8699</v>
      </c>
      <c r="G320" s="273">
        <v>407</v>
      </c>
      <c r="H320" s="273" t="s">
        <v>343</v>
      </c>
      <c r="I320" s="279" t="s">
        <v>1375</v>
      </c>
      <c r="J320" s="41" t="s">
        <v>1101</v>
      </c>
      <c r="K320" s="610" t="s">
        <v>1280</v>
      </c>
    </row>
    <row r="321" spans="3:11" ht="29.25" customHeight="1" x14ac:dyDescent="0.25">
      <c r="C321" s="323" t="s">
        <v>1349</v>
      </c>
      <c r="D321" s="279" t="s">
        <v>7988</v>
      </c>
      <c r="E321" s="41" t="s">
        <v>1383</v>
      </c>
      <c r="F321" s="279" t="s">
        <v>1384</v>
      </c>
      <c r="G321" s="273">
        <v>411</v>
      </c>
      <c r="H321" s="273" t="s">
        <v>343</v>
      </c>
      <c r="I321" s="279" t="s">
        <v>1375</v>
      </c>
      <c r="J321" s="41" t="s">
        <v>1101</v>
      </c>
      <c r="K321" s="610" t="s">
        <v>1280</v>
      </c>
    </row>
    <row r="322" spans="3:11" ht="29.25" customHeight="1" x14ac:dyDescent="0.25">
      <c r="C322" s="323" t="s">
        <v>1349</v>
      </c>
      <c r="D322" s="279" t="s">
        <v>7988</v>
      </c>
      <c r="E322" s="41" t="s">
        <v>1376</v>
      </c>
      <c r="F322" s="279" t="s">
        <v>1377</v>
      </c>
      <c r="G322" s="273">
        <v>391</v>
      </c>
      <c r="H322" s="273" t="s">
        <v>343</v>
      </c>
      <c r="I322" s="279" t="s">
        <v>1375</v>
      </c>
      <c r="J322" s="41" t="s">
        <v>1101</v>
      </c>
      <c r="K322" s="610" t="s">
        <v>1280</v>
      </c>
    </row>
    <row r="323" spans="3:11" ht="29.25" customHeight="1" x14ac:dyDescent="0.25">
      <c r="C323" s="323" t="s">
        <v>1349</v>
      </c>
      <c r="D323" s="279" t="s">
        <v>7988</v>
      </c>
      <c r="E323" s="41" t="s">
        <v>1347</v>
      </c>
      <c r="F323" s="279" t="s">
        <v>1348</v>
      </c>
      <c r="G323" s="273">
        <v>258</v>
      </c>
      <c r="H323" s="273" t="s">
        <v>343</v>
      </c>
      <c r="I323" s="279" t="s">
        <v>1290</v>
      </c>
      <c r="J323" s="41" t="s">
        <v>1101</v>
      </c>
      <c r="K323" s="610" t="s">
        <v>1280</v>
      </c>
    </row>
    <row r="324" spans="3:11" ht="29.25" customHeight="1" x14ac:dyDescent="0.25">
      <c r="C324" s="323" t="s">
        <v>1349</v>
      </c>
      <c r="D324" s="279" t="s">
        <v>7988</v>
      </c>
      <c r="E324" s="41" t="s">
        <v>1385</v>
      </c>
      <c r="F324" s="279" t="s">
        <v>8700</v>
      </c>
      <c r="G324" s="273">
        <v>318</v>
      </c>
      <c r="H324" s="273" t="s">
        <v>343</v>
      </c>
      <c r="I324" s="279" t="s">
        <v>1375</v>
      </c>
      <c r="J324" s="41" t="s">
        <v>1101</v>
      </c>
      <c r="K324" s="610" t="s">
        <v>1280</v>
      </c>
    </row>
    <row r="325" spans="3:11" ht="29.25" customHeight="1" x14ac:dyDescent="0.25">
      <c r="C325" s="323" t="s">
        <v>1349</v>
      </c>
      <c r="D325" s="279" t="s">
        <v>7988</v>
      </c>
      <c r="E325" s="41" t="s">
        <v>1365</v>
      </c>
      <c r="F325" s="279" t="s">
        <v>1366</v>
      </c>
      <c r="G325" s="273">
        <v>321</v>
      </c>
      <c r="H325" s="273" t="s">
        <v>343</v>
      </c>
      <c r="I325" s="279" t="s">
        <v>343</v>
      </c>
      <c r="J325" s="41" t="s">
        <v>1101</v>
      </c>
      <c r="K325" s="610" t="s">
        <v>1280</v>
      </c>
    </row>
    <row r="326" spans="3:11" ht="29.25" customHeight="1" x14ac:dyDescent="0.25">
      <c r="C326" s="323" t="s">
        <v>1349</v>
      </c>
      <c r="D326" s="279" t="s">
        <v>7988</v>
      </c>
      <c r="E326" s="41" t="s">
        <v>1378</v>
      </c>
      <c r="F326" s="279" t="s">
        <v>8701</v>
      </c>
      <c r="G326" s="273">
        <v>274</v>
      </c>
      <c r="H326" s="273" t="s">
        <v>343</v>
      </c>
      <c r="I326" s="279" t="s">
        <v>1375</v>
      </c>
      <c r="J326" s="41" t="s">
        <v>1101</v>
      </c>
      <c r="K326" s="610" t="s">
        <v>1280</v>
      </c>
    </row>
    <row r="327" spans="3:11" ht="29.25" customHeight="1" x14ac:dyDescent="0.25">
      <c r="C327" s="323" t="s">
        <v>1349</v>
      </c>
      <c r="D327" s="279" t="s">
        <v>7988</v>
      </c>
      <c r="E327" s="41" t="s">
        <v>1386</v>
      </c>
      <c r="F327" s="279" t="s">
        <v>8702</v>
      </c>
      <c r="G327" s="273">
        <v>211</v>
      </c>
      <c r="H327" s="273" t="s">
        <v>343</v>
      </c>
      <c r="I327" s="279" t="s">
        <v>1375</v>
      </c>
      <c r="J327" s="41" t="s">
        <v>1101</v>
      </c>
      <c r="K327" s="610" t="s">
        <v>1280</v>
      </c>
    </row>
    <row r="328" spans="3:11" ht="29.25" customHeight="1" x14ac:dyDescent="0.25">
      <c r="C328" s="323" t="s">
        <v>1349</v>
      </c>
      <c r="D328" s="279" t="s">
        <v>7988</v>
      </c>
      <c r="E328" s="41" t="s">
        <v>1367</v>
      </c>
      <c r="F328" s="279" t="s">
        <v>8703</v>
      </c>
      <c r="G328" s="273">
        <v>202</v>
      </c>
      <c r="H328" s="273" t="s">
        <v>343</v>
      </c>
      <c r="I328" s="279" t="s">
        <v>343</v>
      </c>
      <c r="J328" s="41" t="s">
        <v>1101</v>
      </c>
      <c r="K328" s="610" t="s">
        <v>1280</v>
      </c>
    </row>
    <row r="329" spans="3:11" ht="29.25" customHeight="1" x14ac:dyDescent="0.25">
      <c r="C329" s="323" t="s">
        <v>1349</v>
      </c>
      <c r="D329" s="279" t="s">
        <v>7988</v>
      </c>
      <c r="E329" s="41" t="s">
        <v>1360</v>
      </c>
      <c r="F329" s="279" t="s">
        <v>8704</v>
      </c>
      <c r="G329" s="273">
        <v>165</v>
      </c>
      <c r="H329" s="273" t="s">
        <v>343</v>
      </c>
      <c r="I329" s="279" t="s">
        <v>343</v>
      </c>
      <c r="J329" s="41" t="s">
        <v>1101</v>
      </c>
      <c r="K329" s="610" t="s">
        <v>1280</v>
      </c>
    </row>
    <row r="330" spans="3:11" ht="31.5" customHeight="1" x14ac:dyDescent="0.25">
      <c r="C330" s="323" t="s">
        <v>1349</v>
      </c>
      <c r="D330" s="279" t="s">
        <v>7988</v>
      </c>
      <c r="E330" s="41" t="s">
        <v>1379</v>
      </c>
      <c r="F330" s="279" t="s">
        <v>1380</v>
      </c>
      <c r="G330" s="273">
        <v>144</v>
      </c>
      <c r="H330" s="273" t="s">
        <v>343</v>
      </c>
      <c r="I330" s="279" t="s">
        <v>1375</v>
      </c>
      <c r="J330" s="41" t="s">
        <v>1101</v>
      </c>
      <c r="K330" s="610" t="s">
        <v>1280</v>
      </c>
    </row>
    <row r="331" spans="3:11" ht="20.25" customHeight="1" x14ac:dyDescent="0.25">
      <c r="C331" s="323" t="s">
        <v>1349</v>
      </c>
      <c r="D331" s="279" t="s">
        <v>7988</v>
      </c>
      <c r="E331" s="41" t="s">
        <v>1358</v>
      </c>
      <c r="F331" s="279" t="s">
        <v>1359</v>
      </c>
      <c r="G331" s="273">
        <v>121</v>
      </c>
      <c r="H331" s="273" t="s">
        <v>343</v>
      </c>
      <c r="I331" s="279" t="s">
        <v>343</v>
      </c>
      <c r="J331" s="41" t="s">
        <v>1101</v>
      </c>
      <c r="K331" s="610" t="s">
        <v>1280</v>
      </c>
    </row>
    <row r="332" spans="3:11" ht="21" customHeight="1" x14ac:dyDescent="0.25">
      <c r="C332" s="323" t="s">
        <v>1349</v>
      </c>
      <c r="D332" s="279" t="s">
        <v>7988</v>
      </c>
      <c r="E332" s="41" t="s">
        <v>1361</v>
      </c>
      <c r="F332" s="279" t="s">
        <v>1362</v>
      </c>
      <c r="G332" s="273">
        <v>122</v>
      </c>
      <c r="H332" s="273" t="s">
        <v>343</v>
      </c>
      <c r="I332" s="279" t="s">
        <v>343</v>
      </c>
      <c r="J332" s="41" t="s">
        <v>1101</v>
      </c>
      <c r="K332" s="610" t="s">
        <v>1280</v>
      </c>
    </row>
    <row r="333" spans="3:11" ht="31.5" customHeight="1" x14ac:dyDescent="0.25">
      <c r="C333" s="323" t="s">
        <v>1349</v>
      </c>
      <c r="D333" s="279" t="s">
        <v>7988</v>
      </c>
      <c r="E333" s="41" t="s">
        <v>1381</v>
      </c>
      <c r="F333" s="279" t="s">
        <v>1382</v>
      </c>
      <c r="G333" s="273">
        <v>101</v>
      </c>
      <c r="H333" s="273" t="s">
        <v>343</v>
      </c>
      <c r="I333" s="279" t="s">
        <v>1375</v>
      </c>
      <c r="J333" s="41" t="s">
        <v>1101</v>
      </c>
      <c r="K333" s="610" t="s">
        <v>1280</v>
      </c>
    </row>
    <row r="334" spans="3:11" ht="29.25" customHeight="1" x14ac:dyDescent="0.25">
      <c r="C334" s="323" t="s">
        <v>1349</v>
      </c>
      <c r="D334" s="279" t="s">
        <v>7988</v>
      </c>
      <c r="E334" s="41" t="s">
        <v>1354</v>
      </c>
      <c r="F334" s="279" t="s">
        <v>1355</v>
      </c>
      <c r="G334" s="273">
        <v>141</v>
      </c>
      <c r="H334" s="273" t="s">
        <v>343</v>
      </c>
      <c r="I334" s="279" t="s">
        <v>1290</v>
      </c>
      <c r="J334" s="41" t="s">
        <v>1101</v>
      </c>
      <c r="K334" s="610" t="s">
        <v>1280</v>
      </c>
    </row>
    <row r="335" spans="3:11" ht="29.25" customHeight="1" x14ac:dyDescent="0.25">
      <c r="C335" s="323" t="s">
        <v>1349</v>
      </c>
      <c r="D335" s="279" t="s">
        <v>7988</v>
      </c>
      <c r="E335" s="41" t="s">
        <v>1373</v>
      </c>
      <c r="F335" s="279" t="s">
        <v>1374</v>
      </c>
      <c r="G335" s="273">
        <v>21</v>
      </c>
      <c r="H335" s="273" t="s">
        <v>343</v>
      </c>
      <c r="I335" s="279" t="s">
        <v>1375</v>
      </c>
      <c r="J335" s="41" t="s">
        <v>1101</v>
      </c>
      <c r="K335" s="610" t="s">
        <v>1280</v>
      </c>
    </row>
    <row r="336" spans="3:11" ht="29.25" customHeight="1" x14ac:dyDescent="0.25">
      <c r="C336" s="323" t="s">
        <v>1349</v>
      </c>
      <c r="D336" s="279" t="s">
        <v>7988</v>
      </c>
      <c r="E336" s="41" t="s">
        <v>1370</v>
      </c>
      <c r="F336" s="279" t="s">
        <v>1093</v>
      </c>
      <c r="G336" s="273">
        <v>17</v>
      </c>
      <c r="H336" s="273" t="s">
        <v>343</v>
      </c>
      <c r="I336" s="279" t="s">
        <v>343</v>
      </c>
      <c r="J336" s="41" t="s">
        <v>1101</v>
      </c>
      <c r="K336" s="610" t="s">
        <v>1280</v>
      </c>
    </row>
    <row r="337" spans="3:11" ht="29.25" customHeight="1" x14ac:dyDescent="0.25">
      <c r="C337" s="323" t="s">
        <v>1349</v>
      </c>
      <c r="D337" s="279" t="s">
        <v>7988</v>
      </c>
      <c r="E337" s="41" t="s">
        <v>1363</v>
      </c>
      <c r="F337" s="279" t="s">
        <v>1364</v>
      </c>
      <c r="G337" s="273">
        <v>102</v>
      </c>
      <c r="H337" s="273" t="s">
        <v>343</v>
      </c>
      <c r="I337" s="279" t="s">
        <v>343</v>
      </c>
      <c r="J337" s="41" t="s">
        <v>1101</v>
      </c>
      <c r="K337" s="610" t="s">
        <v>1280</v>
      </c>
    </row>
    <row r="338" spans="3:11" ht="29.25" customHeight="1" x14ac:dyDescent="0.25">
      <c r="C338" s="323" t="s">
        <v>1349</v>
      </c>
      <c r="D338" s="279" t="s">
        <v>7988</v>
      </c>
      <c r="E338" s="41" t="s">
        <v>1371</v>
      </c>
      <c r="F338" s="279" t="s">
        <v>1372</v>
      </c>
      <c r="G338" s="273">
        <v>143</v>
      </c>
      <c r="H338" s="273" t="s">
        <v>343</v>
      </c>
      <c r="I338" s="279" t="s">
        <v>343</v>
      </c>
      <c r="J338" s="41" t="s">
        <v>1101</v>
      </c>
      <c r="K338" s="610" t="s">
        <v>1280</v>
      </c>
    </row>
    <row r="339" spans="3:11" ht="29.25" customHeight="1" thickBot="1" x14ac:dyDescent="0.3">
      <c r="C339" s="323" t="s">
        <v>1349</v>
      </c>
      <c r="D339" s="279" t="s">
        <v>7988</v>
      </c>
      <c r="E339" s="41" t="s">
        <v>1350</v>
      </c>
      <c r="F339" s="279" t="s">
        <v>1351</v>
      </c>
      <c r="G339" s="273">
        <v>55</v>
      </c>
      <c r="H339" s="273" t="s">
        <v>343</v>
      </c>
      <c r="I339" s="279" t="s">
        <v>1290</v>
      </c>
      <c r="J339" s="41" t="s">
        <v>1101</v>
      </c>
      <c r="K339" s="610" t="s">
        <v>1280</v>
      </c>
    </row>
    <row r="340" spans="3:11" ht="29.25" customHeight="1" x14ac:dyDescent="0.25">
      <c r="C340" s="351" t="s">
        <v>1349</v>
      </c>
      <c r="D340" s="340" t="s">
        <v>7825</v>
      </c>
      <c r="E340" s="426">
        <f>COUNTA(E317:E339)</f>
        <v>23</v>
      </c>
      <c r="F340" s="340" t="s">
        <v>7826</v>
      </c>
      <c r="G340" s="328">
        <f>SUM(G317:G339)</f>
        <v>5167</v>
      </c>
      <c r="H340" s="329"/>
      <c r="I340" s="428"/>
      <c r="J340" s="330"/>
      <c r="K340" s="611"/>
    </row>
    <row r="341" spans="3:11" ht="29.25" customHeight="1" x14ac:dyDescent="0.25">
      <c r="D341" s="279"/>
      <c r="E341" s="41"/>
      <c r="F341" s="279"/>
      <c r="G341" s="273"/>
      <c r="H341" s="273"/>
      <c r="I341" s="279"/>
      <c r="J341" s="41"/>
      <c r="K341" s="41"/>
    </row>
    <row r="342" spans="3:11" ht="29.25" customHeight="1" x14ac:dyDescent="0.25">
      <c r="D342" s="279"/>
      <c r="E342" s="41"/>
      <c r="F342" s="279"/>
      <c r="G342" s="273"/>
      <c r="H342" s="273"/>
      <c r="I342" s="279"/>
      <c r="J342" s="41"/>
      <c r="K342" s="41"/>
    </row>
    <row r="343" spans="3:11" ht="29.25" customHeight="1" x14ac:dyDescent="0.25">
      <c r="C343" s="235" t="s">
        <v>8</v>
      </c>
      <c r="D343" s="235" t="s">
        <v>7</v>
      </c>
      <c r="E343" s="235" t="s">
        <v>6</v>
      </c>
      <c r="F343" s="235" t="s">
        <v>5</v>
      </c>
      <c r="G343" s="237" t="s">
        <v>4</v>
      </c>
      <c r="H343" s="237" t="s">
        <v>3</v>
      </c>
      <c r="I343" s="235" t="s">
        <v>2</v>
      </c>
      <c r="J343" s="235" t="s">
        <v>1</v>
      </c>
      <c r="K343" s="235" t="s">
        <v>0</v>
      </c>
    </row>
    <row r="344" spans="3:11" ht="29.25" customHeight="1" x14ac:dyDescent="0.25">
      <c r="C344" s="346" t="s">
        <v>1448</v>
      </c>
      <c r="D344" s="352" t="s">
        <v>7988</v>
      </c>
      <c r="E344" s="355" t="s">
        <v>1467</v>
      </c>
      <c r="F344" s="352" t="s">
        <v>1468</v>
      </c>
      <c r="G344" s="354">
        <v>1511</v>
      </c>
      <c r="H344" s="354" t="s">
        <v>343</v>
      </c>
      <c r="I344" s="352" t="s">
        <v>1413</v>
      </c>
      <c r="J344" s="355" t="s">
        <v>1101</v>
      </c>
      <c r="K344" s="613" t="s">
        <v>1412</v>
      </c>
    </row>
    <row r="345" spans="3:11" ht="29.25" customHeight="1" x14ac:dyDescent="0.25">
      <c r="C345" s="323" t="s">
        <v>1448</v>
      </c>
      <c r="D345" s="279" t="s">
        <v>7988</v>
      </c>
      <c r="E345" s="41" t="s">
        <v>1469</v>
      </c>
      <c r="F345" s="279" t="s">
        <v>1470</v>
      </c>
      <c r="G345" s="273">
        <v>909</v>
      </c>
      <c r="H345" s="273" t="s">
        <v>343</v>
      </c>
      <c r="I345" s="279" t="s">
        <v>1413</v>
      </c>
      <c r="J345" s="41" t="s">
        <v>1101</v>
      </c>
      <c r="K345" s="610" t="s">
        <v>1412</v>
      </c>
    </row>
    <row r="346" spans="3:11" ht="29.25" customHeight="1" x14ac:dyDescent="0.25">
      <c r="C346" s="323" t="s">
        <v>1448</v>
      </c>
      <c r="D346" s="279" t="s">
        <v>7988</v>
      </c>
      <c r="E346" s="41" t="s">
        <v>1471</v>
      </c>
      <c r="F346" s="279" t="s">
        <v>8705</v>
      </c>
      <c r="G346" s="273">
        <v>488</v>
      </c>
      <c r="H346" s="273" t="s">
        <v>343</v>
      </c>
      <c r="I346" s="279" t="s">
        <v>1413</v>
      </c>
      <c r="J346" s="41" t="s">
        <v>1101</v>
      </c>
      <c r="K346" s="610" t="s">
        <v>1412</v>
      </c>
    </row>
    <row r="347" spans="3:11" ht="29.25" customHeight="1" x14ac:dyDescent="0.25">
      <c r="C347" s="323" t="s">
        <v>1448</v>
      </c>
      <c r="D347" s="279" t="s">
        <v>7988</v>
      </c>
      <c r="E347" s="41" t="s">
        <v>1472</v>
      </c>
      <c r="F347" s="279" t="s">
        <v>1473</v>
      </c>
      <c r="G347" s="273">
        <v>705</v>
      </c>
      <c r="H347" s="273" t="s">
        <v>343</v>
      </c>
      <c r="I347" s="279" t="s">
        <v>1413</v>
      </c>
      <c r="J347" s="41" t="s">
        <v>1101</v>
      </c>
      <c r="K347" s="610" t="s">
        <v>1412</v>
      </c>
    </row>
    <row r="348" spans="3:11" ht="29.25" customHeight="1" x14ac:dyDescent="0.25">
      <c r="C348" s="323" t="s">
        <v>1448</v>
      </c>
      <c r="D348" s="279" t="s">
        <v>7988</v>
      </c>
      <c r="E348" s="41" t="s">
        <v>1476</v>
      </c>
      <c r="F348" s="279" t="s">
        <v>1477</v>
      </c>
      <c r="G348" s="273">
        <v>653</v>
      </c>
      <c r="H348" s="273" t="s">
        <v>343</v>
      </c>
      <c r="I348" s="279" t="s">
        <v>1413</v>
      </c>
      <c r="J348" s="41" t="s">
        <v>1101</v>
      </c>
      <c r="K348" s="610" t="s">
        <v>1412</v>
      </c>
    </row>
    <row r="349" spans="3:11" ht="29.25" customHeight="1" x14ac:dyDescent="0.25">
      <c r="C349" s="323" t="s">
        <v>1448</v>
      </c>
      <c r="D349" s="279" t="s">
        <v>7988</v>
      </c>
      <c r="E349" s="41" t="s">
        <v>1451</v>
      </c>
      <c r="F349" s="279" t="s">
        <v>8706</v>
      </c>
      <c r="G349" s="273">
        <v>556</v>
      </c>
      <c r="H349" s="273" t="s">
        <v>343</v>
      </c>
      <c r="I349" s="279" t="s">
        <v>1413</v>
      </c>
      <c r="J349" s="41" t="s">
        <v>1101</v>
      </c>
      <c r="K349" s="610" t="s">
        <v>1412</v>
      </c>
    </row>
    <row r="350" spans="3:11" ht="29.25" customHeight="1" x14ac:dyDescent="0.25">
      <c r="C350" s="323" t="s">
        <v>1448</v>
      </c>
      <c r="D350" s="279" t="s">
        <v>7988</v>
      </c>
      <c r="E350" s="41" t="s">
        <v>1474</v>
      </c>
      <c r="F350" s="279" t="s">
        <v>1475</v>
      </c>
      <c r="G350" s="273">
        <v>416</v>
      </c>
      <c r="H350" s="273" t="s">
        <v>343</v>
      </c>
      <c r="I350" s="279" t="s">
        <v>1413</v>
      </c>
      <c r="J350" s="41" t="s">
        <v>1101</v>
      </c>
      <c r="K350" s="610" t="s">
        <v>1412</v>
      </c>
    </row>
    <row r="351" spans="3:11" ht="29.25" customHeight="1" x14ac:dyDescent="0.25">
      <c r="C351" s="323" t="s">
        <v>1448</v>
      </c>
      <c r="D351" s="279" t="s">
        <v>7988</v>
      </c>
      <c r="E351" s="41" t="s">
        <v>1478</v>
      </c>
      <c r="F351" s="279" t="s">
        <v>1479</v>
      </c>
      <c r="G351" s="273">
        <v>404</v>
      </c>
      <c r="H351" s="273" t="s">
        <v>343</v>
      </c>
      <c r="I351" s="279" t="s">
        <v>1413</v>
      </c>
      <c r="J351" s="41" t="s">
        <v>1101</v>
      </c>
      <c r="K351" s="610" t="s">
        <v>1412</v>
      </c>
    </row>
    <row r="352" spans="3:11" ht="29.25" customHeight="1" x14ac:dyDescent="0.25">
      <c r="C352" s="323" t="s">
        <v>1448</v>
      </c>
      <c r="D352" s="279" t="s">
        <v>7988</v>
      </c>
      <c r="E352" s="41" t="s">
        <v>1462</v>
      </c>
      <c r="F352" s="279" t="s">
        <v>1128</v>
      </c>
      <c r="G352" s="273">
        <v>283</v>
      </c>
      <c r="H352" s="273" t="s">
        <v>343</v>
      </c>
      <c r="I352" s="279" t="s">
        <v>1413</v>
      </c>
      <c r="J352" s="41" t="s">
        <v>1101</v>
      </c>
      <c r="K352" s="610" t="s">
        <v>1412</v>
      </c>
    </row>
    <row r="353" spans="3:11" ht="29.25" customHeight="1" x14ac:dyDescent="0.25">
      <c r="C353" s="323" t="s">
        <v>1448</v>
      </c>
      <c r="D353" s="279" t="s">
        <v>7988</v>
      </c>
      <c r="E353" s="41" t="s">
        <v>1466</v>
      </c>
      <c r="F353" s="279" t="s">
        <v>8707</v>
      </c>
      <c r="G353" s="273">
        <v>274</v>
      </c>
      <c r="H353" s="273" t="s">
        <v>343</v>
      </c>
      <c r="I353" s="279" t="s">
        <v>1413</v>
      </c>
      <c r="J353" s="41" t="s">
        <v>1101</v>
      </c>
      <c r="K353" s="610" t="s">
        <v>1412</v>
      </c>
    </row>
    <row r="354" spans="3:11" ht="29.25" customHeight="1" x14ac:dyDescent="0.25">
      <c r="C354" s="323" t="s">
        <v>1448</v>
      </c>
      <c r="D354" s="279" t="s">
        <v>7988</v>
      </c>
      <c r="E354" s="41" t="s">
        <v>1456</v>
      </c>
      <c r="F354" s="279" t="s">
        <v>8708</v>
      </c>
      <c r="G354" s="273">
        <v>243</v>
      </c>
      <c r="H354" s="273" t="s">
        <v>343</v>
      </c>
      <c r="I354" s="279" t="s">
        <v>1413</v>
      </c>
      <c r="J354" s="41" t="s">
        <v>1101</v>
      </c>
      <c r="K354" s="610" t="s">
        <v>1412</v>
      </c>
    </row>
    <row r="355" spans="3:11" ht="29.25" customHeight="1" x14ac:dyDescent="0.25">
      <c r="C355" s="323" t="s">
        <v>1448</v>
      </c>
      <c r="D355" s="279" t="s">
        <v>7988</v>
      </c>
      <c r="E355" s="41" t="s">
        <v>1463</v>
      </c>
      <c r="F355" s="279" t="s">
        <v>407</v>
      </c>
      <c r="G355" s="273">
        <v>194</v>
      </c>
      <c r="H355" s="273" t="s">
        <v>343</v>
      </c>
      <c r="I355" s="279" t="s">
        <v>1413</v>
      </c>
      <c r="J355" s="41" t="s">
        <v>1101</v>
      </c>
      <c r="K355" s="610" t="s">
        <v>1412</v>
      </c>
    </row>
    <row r="356" spans="3:11" ht="29.25" customHeight="1" x14ac:dyDescent="0.25">
      <c r="C356" s="323" t="s">
        <v>1448</v>
      </c>
      <c r="D356" s="279" t="s">
        <v>7988</v>
      </c>
      <c r="E356" s="41" t="s">
        <v>1457</v>
      </c>
      <c r="F356" s="279" t="s">
        <v>1458</v>
      </c>
      <c r="G356" s="273">
        <v>204</v>
      </c>
      <c r="H356" s="273" t="s">
        <v>343</v>
      </c>
      <c r="I356" s="279" t="s">
        <v>1413</v>
      </c>
      <c r="J356" s="41" t="s">
        <v>1101</v>
      </c>
      <c r="K356" s="610" t="s">
        <v>1412</v>
      </c>
    </row>
    <row r="357" spans="3:11" ht="29.25" customHeight="1" x14ac:dyDescent="0.25">
      <c r="C357" s="323" t="s">
        <v>1448</v>
      </c>
      <c r="D357" s="279" t="s">
        <v>7988</v>
      </c>
      <c r="E357" s="41" t="s">
        <v>1486</v>
      </c>
      <c r="F357" s="279" t="s">
        <v>1487</v>
      </c>
      <c r="G357" s="273">
        <v>160</v>
      </c>
      <c r="H357" s="273" t="s">
        <v>343</v>
      </c>
      <c r="I357" s="279" t="s">
        <v>1413</v>
      </c>
      <c r="J357" s="41" t="s">
        <v>1101</v>
      </c>
      <c r="K357" s="610" t="s">
        <v>1412</v>
      </c>
    </row>
    <row r="358" spans="3:11" ht="29.25" customHeight="1" x14ac:dyDescent="0.25">
      <c r="C358" s="323" t="s">
        <v>1448</v>
      </c>
      <c r="D358" s="279" t="s">
        <v>7988</v>
      </c>
      <c r="E358" s="41" t="s">
        <v>1449</v>
      </c>
      <c r="F358" s="279" t="s">
        <v>1450</v>
      </c>
      <c r="G358" s="273">
        <v>110</v>
      </c>
      <c r="H358" s="273" t="s">
        <v>343</v>
      </c>
      <c r="I358" s="279" t="s">
        <v>1413</v>
      </c>
      <c r="J358" s="41" t="s">
        <v>1101</v>
      </c>
      <c r="K358" s="610" t="s">
        <v>1412</v>
      </c>
    </row>
    <row r="359" spans="3:11" ht="29.25" customHeight="1" x14ac:dyDescent="0.25">
      <c r="C359" s="323" t="s">
        <v>1448</v>
      </c>
      <c r="D359" s="279" t="s">
        <v>7988</v>
      </c>
      <c r="E359" s="41" t="s">
        <v>1459</v>
      </c>
      <c r="F359" s="279" t="s">
        <v>1460</v>
      </c>
      <c r="G359" s="273">
        <v>172</v>
      </c>
      <c r="H359" s="273" t="s">
        <v>343</v>
      </c>
      <c r="I359" s="279" t="s">
        <v>1413</v>
      </c>
      <c r="J359" s="41" t="s">
        <v>1101</v>
      </c>
      <c r="K359" s="610" t="s">
        <v>1412</v>
      </c>
    </row>
    <row r="360" spans="3:11" ht="31.5" customHeight="1" x14ac:dyDescent="0.25">
      <c r="C360" s="323" t="s">
        <v>1448</v>
      </c>
      <c r="D360" s="279" t="s">
        <v>7988</v>
      </c>
      <c r="E360" s="41" t="s">
        <v>1455</v>
      </c>
      <c r="F360" s="279" t="s">
        <v>8709</v>
      </c>
      <c r="G360" s="273">
        <v>150</v>
      </c>
      <c r="H360" s="273" t="s">
        <v>343</v>
      </c>
      <c r="I360" s="279" t="s">
        <v>1413</v>
      </c>
      <c r="J360" s="41" t="s">
        <v>1101</v>
      </c>
      <c r="K360" s="610" t="s">
        <v>1412</v>
      </c>
    </row>
    <row r="361" spans="3:11" ht="20.25" customHeight="1" x14ac:dyDescent="0.25">
      <c r="C361" s="323" t="s">
        <v>1448</v>
      </c>
      <c r="D361" s="279" t="s">
        <v>7988</v>
      </c>
      <c r="E361" s="41" t="s">
        <v>1461</v>
      </c>
      <c r="F361" s="279" t="s">
        <v>8710</v>
      </c>
      <c r="G361" s="273">
        <v>119</v>
      </c>
      <c r="H361" s="273" t="s">
        <v>343</v>
      </c>
      <c r="I361" s="279" t="s">
        <v>1413</v>
      </c>
      <c r="J361" s="41" t="s">
        <v>1101</v>
      </c>
      <c r="K361" s="610" t="s">
        <v>1412</v>
      </c>
    </row>
    <row r="362" spans="3:11" ht="21" customHeight="1" x14ac:dyDescent="0.25">
      <c r="C362" s="323" t="s">
        <v>1448</v>
      </c>
      <c r="D362" s="279" t="s">
        <v>7988</v>
      </c>
      <c r="E362" s="41" t="s">
        <v>1484</v>
      </c>
      <c r="F362" s="279" t="s">
        <v>1485</v>
      </c>
      <c r="G362" s="273">
        <v>75</v>
      </c>
      <c r="H362" s="273" t="s">
        <v>343</v>
      </c>
      <c r="I362" s="279" t="s">
        <v>1413</v>
      </c>
      <c r="J362" s="41" t="s">
        <v>1101</v>
      </c>
      <c r="K362" s="610" t="s">
        <v>1412</v>
      </c>
    </row>
    <row r="363" spans="3:11" ht="31.5" customHeight="1" x14ac:dyDescent="0.25">
      <c r="C363" s="323" t="s">
        <v>1448</v>
      </c>
      <c r="D363" s="279" t="s">
        <v>7988</v>
      </c>
      <c r="E363" s="41" t="s">
        <v>1464</v>
      </c>
      <c r="F363" s="279" t="s">
        <v>1465</v>
      </c>
      <c r="G363" s="273">
        <v>92</v>
      </c>
      <c r="H363" s="273" t="s">
        <v>343</v>
      </c>
      <c r="I363" s="279" t="s">
        <v>1413</v>
      </c>
      <c r="J363" s="41" t="s">
        <v>1101</v>
      </c>
      <c r="K363" s="610" t="s">
        <v>1412</v>
      </c>
    </row>
    <row r="364" spans="3:11" ht="29.25" customHeight="1" x14ac:dyDescent="0.25">
      <c r="C364" s="323" t="s">
        <v>1448</v>
      </c>
      <c r="D364" s="279" t="s">
        <v>7988</v>
      </c>
      <c r="E364" s="41" t="s">
        <v>1483</v>
      </c>
      <c r="F364" s="279" t="s">
        <v>412</v>
      </c>
      <c r="G364" s="273">
        <v>91</v>
      </c>
      <c r="H364" s="273" t="s">
        <v>343</v>
      </c>
      <c r="I364" s="279" t="s">
        <v>1413</v>
      </c>
      <c r="J364" s="41" t="s">
        <v>1101</v>
      </c>
      <c r="K364" s="610" t="s">
        <v>1412</v>
      </c>
    </row>
    <row r="365" spans="3:11" ht="29.25" customHeight="1" x14ac:dyDescent="0.25">
      <c r="C365" s="323" t="s">
        <v>1448</v>
      </c>
      <c r="D365" s="279" t="s">
        <v>7988</v>
      </c>
      <c r="E365" s="41" t="s">
        <v>1454</v>
      </c>
      <c r="F365" s="279" t="s">
        <v>8711</v>
      </c>
      <c r="G365" s="273">
        <v>70</v>
      </c>
      <c r="H365" s="273" t="s">
        <v>343</v>
      </c>
      <c r="I365" s="279" t="s">
        <v>1413</v>
      </c>
      <c r="J365" s="41" t="s">
        <v>1101</v>
      </c>
      <c r="K365" s="610" t="s">
        <v>1412</v>
      </c>
    </row>
    <row r="366" spans="3:11" ht="29.25" customHeight="1" x14ac:dyDescent="0.25">
      <c r="C366" s="323" t="s">
        <v>1448</v>
      </c>
      <c r="D366" s="279" t="s">
        <v>7988</v>
      </c>
      <c r="E366" s="41" t="s">
        <v>1481</v>
      </c>
      <c r="F366" s="279" t="s">
        <v>1482</v>
      </c>
      <c r="G366" s="273">
        <v>76</v>
      </c>
      <c r="H366" s="273" t="s">
        <v>343</v>
      </c>
      <c r="I366" s="279" t="s">
        <v>1413</v>
      </c>
      <c r="J366" s="41" t="s">
        <v>1101</v>
      </c>
      <c r="K366" s="610" t="s">
        <v>1412</v>
      </c>
    </row>
    <row r="367" spans="3:11" ht="29.25" customHeight="1" x14ac:dyDescent="0.25">
      <c r="C367" s="323" t="s">
        <v>1448</v>
      </c>
      <c r="D367" s="279" t="s">
        <v>7988</v>
      </c>
      <c r="E367" s="41" t="s">
        <v>1452</v>
      </c>
      <c r="F367" s="279" t="s">
        <v>1453</v>
      </c>
      <c r="G367" s="273">
        <v>50</v>
      </c>
      <c r="H367" s="273" t="s">
        <v>343</v>
      </c>
      <c r="I367" s="279" t="s">
        <v>1413</v>
      </c>
      <c r="J367" s="41" t="s">
        <v>1101</v>
      </c>
      <c r="K367" s="610" t="s">
        <v>1412</v>
      </c>
    </row>
    <row r="368" spans="3:11" ht="29.25" customHeight="1" x14ac:dyDescent="0.25">
      <c r="C368" s="323" t="s">
        <v>1448</v>
      </c>
      <c r="D368" s="279" t="s">
        <v>7988</v>
      </c>
      <c r="E368" s="41" t="s">
        <v>1446</v>
      </c>
      <c r="F368" s="279" t="s">
        <v>1447</v>
      </c>
      <c r="G368" s="273">
        <v>50</v>
      </c>
      <c r="H368" s="273" t="s">
        <v>343</v>
      </c>
      <c r="I368" s="279" t="s">
        <v>1413</v>
      </c>
      <c r="J368" s="41" t="s">
        <v>1101</v>
      </c>
      <c r="K368" s="610" t="s">
        <v>1412</v>
      </c>
    </row>
    <row r="369" spans="3:11" ht="29.25" customHeight="1" thickBot="1" x14ac:dyDescent="0.3">
      <c r="C369" s="323" t="s">
        <v>1448</v>
      </c>
      <c r="D369" s="279" t="s">
        <v>7988</v>
      </c>
      <c r="E369" s="41" t="s">
        <v>1480</v>
      </c>
      <c r="F369" s="279" t="s">
        <v>8712</v>
      </c>
      <c r="G369" s="273">
        <v>26</v>
      </c>
      <c r="H369" s="273" t="s">
        <v>343</v>
      </c>
      <c r="I369" s="279" t="s">
        <v>1413</v>
      </c>
      <c r="J369" s="41" t="s">
        <v>1101</v>
      </c>
      <c r="K369" s="610" t="s">
        <v>1412</v>
      </c>
    </row>
    <row r="370" spans="3:11" ht="29.25" customHeight="1" x14ac:dyDescent="0.25">
      <c r="C370" s="351" t="s">
        <v>1448</v>
      </c>
      <c r="D370" s="340" t="s">
        <v>7825</v>
      </c>
      <c r="E370" s="426">
        <f>COUNTA(E344:E369)</f>
        <v>26</v>
      </c>
      <c r="F370" s="340" t="s">
        <v>7826</v>
      </c>
      <c r="G370" s="328">
        <f>SUM(G344:G369)</f>
        <v>8081</v>
      </c>
      <c r="H370" s="329"/>
      <c r="I370" s="428"/>
      <c r="J370" s="330"/>
      <c r="K370" s="611"/>
    </row>
    <row r="371" spans="3:11" ht="29.25" customHeight="1" x14ac:dyDescent="0.25">
      <c r="D371" s="279"/>
      <c r="E371" s="41"/>
      <c r="F371" s="279"/>
      <c r="G371" s="273"/>
      <c r="H371" s="273"/>
      <c r="I371" s="279"/>
      <c r="J371" s="41"/>
      <c r="K371" s="41"/>
    </row>
    <row r="372" spans="3:11" ht="29.25" customHeight="1" x14ac:dyDescent="0.25">
      <c r="D372" s="279"/>
      <c r="E372" s="41"/>
      <c r="F372" s="279"/>
      <c r="G372" s="273"/>
      <c r="H372" s="273"/>
      <c r="I372" s="279"/>
      <c r="J372" s="41"/>
      <c r="K372" s="41"/>
    </row>
    <row r="373" spans="3:11" ht="29.25" customHeight="1" x14ac:dyDescent="0.25">
      <c r="C373" s="235" t="s">
        <v>8</v>
      </c>
      <c r="D373" s="235" t="s">
        <v>7</v>
      </c>
      <c r="E373" s="235" t="s">
        <v>6</v>
      </c>
      <c r="F373" s="235" t="s">
        <v>5</v>
      </c>
      <c r="G373" s="237" t="s">
        <v>4</v>
      </c>
      <c r="H373" s="237" t="s">
        <v>3</v>
      </c>
      <c r="I373" s="235" t="s">
        <v>2</v>
      </c>
      <c r="J373" s="235" t="s">
        <v>1</v>
      </c>
      <c r="K373" s="235" t="s">
        <v>0</v>
      </c>
    </row>
    <row r="374" spans="3:11" ht="29.25" customHeight="1" x14ac:dyDescent="0.25">
      <c r="C374" s="346" t="s">
        <v>1424</v>
      </c>
      <c r="D374" s="352" t="s">
        <v>7988</v>
      </c>
      <c r="E374" s="355" t="s">
        <v>1426</v>
      </c>
      <c r="F374" s="352" t="s">
        <v>8713</v>
      </c>
      <c r="G374" s="354">
        <v>676</v>
      </c>
      <c r="H374" s="354" t="s">
        <v>343</v>
      </c>
      <c r="I374" s="352" t="s">
        <v>1413</v>
      </c>
      <c r="J374" s="355" t="s">
        <v>1101</v>
      </c>
      <c r="K374" s="613" t="s">
        <v>1412</v>
      </c>
    </row>
    <row r="375" spans="3:11" ht="29.25" customHeight="1" x14ac:dyDescent="0.25">
      <c r="C375" s="323" t="s">
        <v>1424</v>
      </c>
      <c r="D375" s="279" t="s">
        <v>7988</v>
      </c>
      <c r="E375" s="41" t="s">
        <v>1442</v>
      </c>
      <c r="F375" s="279" t="s">
        <v>1443</v>
      </c>
      <c r="G375" s="273">
        <v>376</v>
      </c>
      <c r="H375" s="273" t="s">
        <v>343</v>
      </c>
      <c r="I375" s="279" t="s">
        <v>1413</v>
      </c>
      <c r="J375" s="41" t="s">
        <v>1101</v>
      </c>
      <c r="K375" s="610" t="s">
        <v>1412</v>
      </c>
    </row>
    <row r="376" spans="3:11" ht="29.25" customHeight="1" x14ac:dyDescent="0.25">
      <c r="C376" s="323" t="s">
        <v>1424</v>
      </c>
      <c r="D376" s="279" t="s">
        <v>7988</v>
      </c>
      <c r="E376" s="41" t="s">
        <v>1440</v>
      </c>
      <c r="F376" s="279" t="s">
        <v>1441</v>
      </c>
      <c r="G376" s="273">
        <v>468</v>
      </c>
      <c r="H376" s="273" t="s">
        <v>343</v>
      </c>
      <c r="I376" s="279" t="s">
        <v>1413</v>
      </c>
      <c r="J376" s="41" t="s">
        <v>1101</v>
      </c>
      <c r="K376" s="610" t="s">
        <v>1412</v>
      </c>
    </row>
    <row r="377" spans="3:11" ht="29.25" customHeight="1" x14ac:dyDescent="0.25">
      <c r="C377" s="323" t="s">
        <v>1424</v>
      </c>
      <c r="D377" s="279" t="s">
        <v>7988</v>
      </c>
      <c r="E377" s="41" t="s">
        <v>1433</v>
      </c>
      <c r="F377" s="279" t="s">
        <v>1434</v>
      </c>
      <c r="G377" s="273">
        <v>366</v>
      </c>
      <c r="H377" s="273" t="s">
        <v>343</v>
      </c>
      <c r="I377" s="279" t="s">
        <v>1413</v>
      </c>
      <c r="J377" s="41" t="s">
        <v>1101</v>
      </c>
      <c r="K377" s="610" t="s">
        <v>1412</v>
      </c>
    </row>
    <row r="378" spans="3:11" ht="31.5" customHeight="1" x14ac:dyDescent="0.25">
      <c r="C378" s="323" t="s">
        <v>1424</v>
      </c>
      <c r="D378" s="279" t="s">
        <v>7988</v>
      </c>
      <c r="E378" s="41" t="s">
        <v>1425</v>
      </c>
      <c r="F378" s="279" t="s">
        <v>8714</v>
      </c>
      <c r="G378" s="273">
        <v>304</v>
      </c>
      <c r="H378" s="273" t="s">
        <v>343</v>
      </c>
      <c r="I378" s="279" t="s">
        <v>1413</v>
      </c>
      <c r="J378" s="41" t="s">
        <v>1101</v>
      </c>
      <c r="K378" s="610" t="s">
        <v>1412</v>
      </c>
    </row>
    <row r="379" spans="3:11" ht="20.25" customHeight="1" x14ac:dyDescent="0.25">
      <c r="C379" s="323" t="s">
        <v>1424</v>
      </c>
      <c r="D379" s="279" t="s">
        <v>7988</v>
      </c>
      <c r="E379" s="41" t="s">
        <v>1436</v>
      </c>
      <c r="F379" s="279" t="s">
        <v>8715</v>
      </c>
      <c r="G379" s="273">
        <v>356</v>
      </c>
      <c r="H379" s="273" t="s">
        <v>343</v>
      </c>
      <c r="I379" s="279" t="s">
        <v>1413</v>
      </c>
      <c r="J379" s="41" t="s">
        <v>1101</v>
      </c>
      <c r="K379" s="610" t="s">
        <v>1412</v>
      </c>
    </row>
    <row r="380" spans="3:11" ht="21" customHeight="1" x14ac:dyDescent="0.25">
      <c r="C380" s="323" t="s">
        <v>1424</v>
      </c>
      <c r="D380" s="279" t="s">
        <v>7988</v>
      </c>
      <c r="E380" s="41" t="s">
        <v>1431</v>
      </c>
      <c r="F380" s="279" t="s">
        <v>1432</v>
      </c>
      <c r="G380" s="273">
        <v>314</v>
      </c>
      <c r="H380" s="273" t="s">
        <v>343</v>
      </c>
      <c r="I380" s="279" t="s">
        <v>1413</v>
      </c>
      <c r="J380" s="41" t="s">
        <v>1101</v>
      </c>
      <c r="K380" s="610" t="s">
        <v>1412</v>
      </c>
    </row>
    <row r="381" spans="3:11" ht="31.5" customHeight="1" x14ac:dyDescent="0.25">
      <c r="C381" s="323" t="s">
        <v>1424</v>
      </c>
      <c r="D381" s="279" t="s">
        <v>7988</v>
      </c>
      <c r="E381" s="41" t="s">
        <v>1427</v>
      </c>
      <c r="F381" s="279" t="s">
        <v>1428</v>
      </c>
      <c r="G381" s="273">
        <v>271</v>
      </c>
      <c r="H381" s="273" t="s">
        <v>343</v>
      </c>
      <c r="I381" s="279" t="s">
        <v>1413</v>
      </c>
      <c r="J381" s="41" t="s">
        <v>1101</v>
      </c>
      <c r="K381" s="610" t="s">
        <v>1412</v>
      </c>
    </row>
    <row r="382" spans="3:11" ht="29.25" customHeight="1" x14ac:dyDescent="0.25">
      <c r="C382" s="323" t="s">
        <v>1424</v>
      </c>
      <c r="D382" s="279" t="s">
        <v>7988</v>
      </c>
      <c r="E382" s="41" t="s">
        <v>1429</v>
      </c>
      <c r="F382" s="279" t="s">
        <v>1430</v>
      </c>
      <c r="G382" s="273">
        <v>245</v>
      </c>
      <c r="H382" s="273" t="s">
        <v>343</v>
      </c>
      <c r="I382" s="279" t="s">
        <v>1413</v>
      </c>
      <c r="J382" s="41" t="s">
        <v>1101</v>
      </c>
      <c r="K382" s="610" t="s">
        <v>1412</v>
      </c>
    </row>
    <row r="383" spans="3:11" ht="29.25" customHeight="1" x14ac:dyDescent="0.25">
      <c r="C383" s="323" t="s">
        <v>1424</v>
      </c>
      <c r="D383" s="279" t="s">
        <v>7988</v>
      </c>
      <c r="E383" s="41" t="s">
        <v>1439</v>
      </c>
      <c r="F383" s="279" t="s">
        <v>8714</v>
      </c>
      <c r="G383" s="273">
        <v>303</v>
      </c>
      <c r="H383" s="273" t="s">
        <v>343</v>
      </c>
      <c r="I383" s="279" t="s">
        <v>1413</v>
      </c>
      <c r="J383" s="41" t="s">
        <v>1101</v>
      </c>
      <c r="K383" s="610" t="s">
        <v>1412</v>
      </c>
    </row>
    <row r="384" spans="3:11" ht="29.25" customHeight="1" x14ac:dyDescent="0.25">
      <c r="C384" s="323" t="s">
        <v>1424</v>
      </c>
      <c r="D384" s="279" t="s">
        <v>7988</v>
      </c>
      <c r="E384" s="41" t="s">
        <v>1435</v>
      </c>
      <c r="F384" s="279" t="s">
        <v>8716</v>
      </c>
      <c r="G384" s="273">
        <v>198</v>
      </c>
      <c r="H384" s="273" t="s">
        <v>343</v>
      </c>
      <c r="I384" s="279" t="s">
        <v>1413</v>
      </c>
      <c r="J384" s="41" t="s">
        <v>1101</v>
      </c>
      <c r="K384" s="610" t="s">
        <v>1412</v>
      </c>
    </row>
    <row r="385" spans="3:11" ht="29.25" customHeight="1" x14ac:dyDescent="0.25">
      <c r="C385" s="323" t="s">
        <v>1424</v>
      </c>
      <c r="D385" s="279" t="s">
        <v>7988</v>
      </c>
      <c r="E385" s="41" t="s">
        <v>1423</v>
      </c>
      <c r="F385" s="279" t="s">
        <v>8717</v>
      </c>
      <c r="G385" s="273">
        <v>25</v>
      </c>
      <c r="H385" s="273" t="s">
        <v>343</v>
      </c>
      <c r="I385" s="279" t="s">
        <v>1413</v>
      </c>
      <c r="J385" s="41" t="s">
        <v>1101</v>
      </c>
      <c r="K385" s="610" t="s">
        <v>1412</v>
      </c>
    </row>
    <row r="386" spans="3:11" ht="29.25" customHeight="1" x14ac:dyDescent="0.25">
      <c r="C386" s="323" t="s">
        <v>1424</v>
      </c>
      <c r="D386" s="279" t="s">
        <v>7988</v>
      </c>
      <c r="E386" s="41" t="s">
        <v>1437</v>
      </c>
      <c r="F386" s="279" t="s">
        <v>1438</v>
      </c>
      <c r="G386" s="273">
        <v>110</v>
      </c>
      <c r="H386" s="273" t="s">
        <v>343</v>
      </c>
      <c r="I386" s="279" t="s">
        <v>1413</v>
      </c>
      <c r="J386" s="41" t="s">
        <v>1101</v>
      </c>
      <c r="K386" s="610" t="s">
        <v>1412</v>
      </c>
    </row>
    <row r="387" spans="3:11" ht="29.25" customHeight="1" thickBot="1" x14ac:dyDescent="0.3">
      <c r="C387" s="323" t="s">
        <v>1424</v>
      </c>
      <c r="D387" s="279" t="s">
        <v>7988</v>
      </c>
      <c r="E387" s="41" t="s">
        <v>1444</v>
      </c>
      <c r="F387" s="279" t="s">
        <v>1445</v>
      </c>
      <c r="G387" s="273">
        <v>34</v>
      </c>
      <c r="H387" s="273" t="s">
        <v>343</v>
      </c>
      <c r="I387" s="279" t="s">
        <v>1413</v>
      </c>
      <c r="J387" s="41" t="s">
        <v>1101</v>
      </c>
      <c r="K387" s="610" t="s">
        <v>1412</v>
      </c>
    </row>
    <row r="388" spans="3:11" ht="29.25" customHeight="1" x14ac:dyDescent="0.25">
      <c r="C388" s="351" t="s">
        <v>1424</v>
      </c>
      <c r="D388" s="340" t="s">
        <v>7825</v>
      </c>
      <c r="E388" s="426">
        <f>COUNTA(E374:E387)</f>
        <v>14</v>
      </c>
      <c r="F388" s="340" t="s">
        <v>7826</v>
      </c>
      <c r="G388" s="328">
        <f>SUM(G374:G387)</f>
        <v>4046</v>
      </c>
      <c r="H388" s="329"/>
      <c r="I388" s="428"/>
      <c r="J388" s="330"/>
      <c r="K388" s="611"/>
    </row>
    <row r="389" spans="3:11" ht="29.25" customHeight="1" x14ac:dyDescent="0.25">
      <c r="D389" s="279"/>
      <c r="E389" s="41"/>
      <c r="F389" s="279"/>
      <c r="G389" s="273"/>
      <c r="H389" s="273"/>
      <c r="I389" s="279"/>
      <c r="J389" s="41"/>
      <c r="K389" s="41"/>
    </row>
    <row r="390" spans="3:11" ht="29.25" customHeight="1" x14ac:dyDescent="0.25">
      <c r="D390" s="279"/>
      <c r="E390" s="41"/>
      <c r="F390" s="279"/>
      <c r="G390" s="273"/>
      <c r="H390" s="273"/>
      <c r="I390" s="279"/>
      <c r="J390" s="41"/>
      <c r="K390" s="41"/>
    </row>
    <row r="391" spans="3:11" ht="29.25" customHeight="1" x14ac:dyDescent="0.25">
      <c r="C391" s="235" t="s">
        <v>8</v>
      </c>
      <c r="D391" s="235" t="s">
        <v>7</v>
      </c>
      <c r="E391" s="235" t="s">
        <v>6</v>
      </c>
      <c r="F391" s="235" t="s">
        <v>5</v>
      </c>
      <c r="G391" s="237" t="s">
        <v>4</v>
      </c>
      <c r="H391" s="237" t="s">
        <v>3</v>
      </c>
      <c r="I391" s="235" t="s">
        <v>2</v>
      </c>
      <c r="J391" s="235" t="s">
        <v>1</v>
      </c>
      <c r="K391" s="235" t="s">
        <v>0</v>
      </c>
    </row>
    <row r="392" spans="3:11" ht="29.25" customHeight="1" x14ac:dyDescent="0.25">
      <c r="C392" s="346" t="s">
        <v>1489</v>
      </c>
      <c r="D392" s="352" t="s">
        <v>7988</v>
      </c>
      <c r="E392" s="355" t="s">
        <v>1488</v>
      </c>
      <c r="F392" s="352" t="s">
        <v>8718</v>
      </c>
      <c r="G392" s="354">
        <v>2110</v>
      </c>
      <c r="H392" s="354" t="s">
        <v>343</v>
      </c>
      <c r="I392" s="352" t="s">
        <v>1413</v>
      </c>
      <c r="J392" s="355" t="s">
        <v>1101</v>
      </c>
      <c r="K392" s="613" t="s">
        <v>1412</v>
      </c>
    </row>
    <row r="393" spans="3:11" ht="29.25" customHeight="1" x14ac:dyDescent="0.25">
      <c r="C393" s="323" t="s">
        <v>1489</v>
      </c>
      <c r="D393" s="279" t="s">
        <v>7988</v>
      </c>
      <c r="E393" s="41" t="s">
        <v>1499</v>
      </c>
      <c r="F393" s="279" t="s">
        <v>1500</v>
      </c>
      <c r="G393" s="273">
        <v>815</v>
      </c>
      <c r="H393" s="273" t="s">
        <v>343</v>
      </c>
      <c r="I393" s="279" t="s">
        <v>1413</v>
      </c>
      <c r="J393" s="41" t="s">
        <v>1101</v>
      </c>
      <c r="K393" s="610" t="s">
        <v>1412</v>
      </c>
    </row>
    <row r="394" spans="3:11" ht="29.25" customHeight="1" x14ac:dyDescent="0.25">
      <c r="C394" s="323" t="s">
        <v>1489</v>
      </c>
      <c r="D394" s="279" t="s">
        <v>7988</v>
      </c>
      <c r="E394" s="41" t="s">
        <v>1501</v>
      </c>
      <c r="F394" s="279" t="s">
        <v>160</v>
      </c>
      <c r="G394" s="273">
        <v>776</v>
      </c>
      <c r="H394" s="273" t="s">
        <v>343</v>
      </c>
      <c r="I394" s="279" t="s">
        <v>1413</v>
      </c>
      <c r="J394" s="41" t="s">
        <v>1101</v>
      </c>
      <c r="K394" s="610" t="s">
        <v>1412</v>
      </c>
    </row>
    <row r="395" spans="3:11" ht="29.25" customHeight="1" x14ac:dyDescent="0.25">
      <c r="C395" s="323" t="s">
        <v>1489</v>
      </c>
      <c r="D395" s="279" t="s">
        <v>7988</v>
      </c>
      <c r="E395" s="41" t="s">
        <v>1493</v>
      </c>
      <c r="F395" s="279" t="s">
        <v>1494</v>
      </c>
      <c r="G395" s="273">
        <v>540</v>
      </c>
      <c r="H395" s="273" t="s">
        <v>343</v>
      </c>
      <c r="I395" s="279" t="s">
        <v>1413</v>
      </c>
      <c r="J395" s="41" t="s">
        <v>1101</v>
      </c>
      <c r="K395" s="610" t="s">
        <v>1412</v>
      </c>
    </row>
    <row r="396" spans="3:11" ht="29.25" customHeight="1" x14ac:dyDescent="0.25">
      <c r="C396" s="323" t="s">
        <v>1489</v>
      </c>
      <c r="D396" s="279" t="s">
        <v>7988</v>
      </c>
      <c r="E396" s="41" t="s">
        <v>1495</v>
      </c>
      <c r="F396" s="279" t="s">
        <v>1496</v>
      </c>
      <c r="G396" s="273">
        <v>453</v>
      </c>
      <c r="H396" s="273" t="s">
        <v>343</v>
      </c>
      <c r="I396" s="279" t="s">
        <v>1413</v>
      </c>
      <c r="J396" s="41" t="s">
        <v>1101</v>
      </c>
      <c r="K396" s="610" t="s">
        <v>1412</v>
      </c>
    </row>
    <row r="397" spans="3:11" ht="31.5" customHeight="1" x14ac:dyDescent="0.25">
      <c r="C397" s="323" t="s">
        <v>1489</v>
      </c>
      <c r="D397" s="279" t="s">
        <v>7988</v>
      </c>
      <c r="E397" s="41" t="s">
        <v>1491</v>
      </c>
      <c r="F397" s="279" t="s">
        <v>1492</v>
      </c>
      <c r="G397" s="273">
        <v>281</v>
      </c>
      <c r="H397" s="273" t="s">
        <v>343</v>
      </c>
      <c r="I397" s="279" t="s">
        <v>1413</v>
      </c>
      <c r="J397" s="41" t="s">
        <v>1101</v>
      </c>
      <c r="K397" s="610" t="s">
        <v>1412</v>
      </c>
    </row>
    <row r="398" spans="3:11" ht="20.25" customHeight="1" x14ac:dyDescent="0.25">
      <c r="C398" s="323" t="s">
        <v>1489</v>
      </c>
      <c r="D398" s="279" t="s">
        <v>7988</v>
      </c>
      <c r="E398" s="41" t="s">
        <v>1498</v>
      </c>
      <c r="F398" s="279" t="s">
        <v>8719</v>
      </c>
      <c r="G398" s="273">
        <v>194</v>
      </c>
      <c r="H398" s="273" t="s">
        <v>343</v>
      </c>
      <c r="I398" s="279" t="s">
        <v>1413</v>
      </c>
      <c r="J398" s="41" t="s">
        <v>1101</v>
      </c>
      <c r="K398" s="610" t="s">
        <v>1412</v>
      </c>
    </row>
    <row r="399" spans="3:11" ht="21" customHeight="1" x14ac:dyDescent="0.25">
      <c r="C399" s="323" t="s">
        <v>1489</v>
      </c>
      <c r="D399" s="279" t="s">
        <v>7988</v>
      </c>
      <c r="E399" s="41" t="s">
        <v>1504</v>
      </c>
      <c r="F399" s="279" t="s">
        <v>1505</v>
      </c>
      <c r="G399" s="273">
        <v>332</v>
      </c>
      <c r="H399" s="273" t="s">
        <v>343</v>
      </c>
      <c r="I399" s="279" t="s">
        <v>1413</v>
      </c>
      <c r="J399" s="41" t="s">
        <v>1101</v>
      </c>
      <c r="K399" s="610" t="s">
        <v>1412</v>
      </c>
    </row>
    <row r="400" spans="3:11" ht="31.5" customHeight="1" x14ac:dyDescent="0.25">
      <c r="C400" s="323" t="s">
        <v>1489</v>
      </c>
      <c r="D400" s="279" t="s">
        <v>7988</v>
      </c>
      <c r="E400" s="41" t="s">
        <v>1497</v>
      </c>
      <c r="F400" s="279" t="s">
        <v>8720</v>
      </c>
      <c r="G400" s="273">
        <v>138</v>
      </c>
      <c r="H400" s="273" t="s">
        <v>343</v>
      </c>
      <c r="I400" s="279" t="s">
        <v>1413</v>
      </c>
      <c r="J400" s="41" t="s">
        <v>1101</v>
      </c>
      <c r="K400" s="610" t="s">
        <v>1412</v>
      </c>
    </row>
    <row r="401" spans="3:11" ht="29.25" customHeight="1" x14ac:dyDescent="0.25">
      <c r="C401" s="323" t="s">
        <v>1489</v>
      </c>
      <c r="D401" s="279" t="s">
        <v>7988</v>
      </c>
      <c r="E401" s="41" t="s">
        <v>1502</v>
      </c>
      <c r="F401" s="279" t="s">
        <v>1503</v>
      </c>
      <c r="G401" s="273">
        <v>76</v>
      </c>
      <c r="H401" s="273" t="s">
        <v>343</v>
      </c>
      <c r="I401" s="279" t="s">
        <v>1413</v>
      </c>
      <c r="J401" s="41" t="s">
        <v>1101</v>
      </c>
      <c r="K401" s="610" t="s">
        <v>1412</v>
      </c>
    </row>
    <row r="402" spans="3:11" ht="29.25" customHeight="1" x14ac:dyDescent="0.25">
      <c r="C402" s="323" t="s">
        <v>1489</v>
      </c>
      <c r="D402" s="279" t="s">
        <v>7988</v>
      </c>
      <c r="E402" s="41" t="s">
        <v>1507</v>
      </c>
      <c r="F402" s="279" t="s">
        <v>1508</v>
      </c>
      <c r="G402" s="273">
        <v>130</v>
      </c>
      <c r="H402" s="273" t="s">
        <v>343</v>
      </c>
      <c r="I402" s="279" t="s">
        <v>1413</v>
      </c>
      <c r="J402" s="41" t="s">
        <v>1101</v>
      </c>
      <c r="K402" s="610" t="s">
        <v>1412</v>
      </c>
    </row>
    <row r="403" spans="3:11" ht="29.25" customHeight="1" x14ac:dyDescent="0.25">
      <c r="C403" s="323" t="s">
        <v>1489</v>
      </c>
      <c r="D403" s="279" t="s">
        <v>7988</v>
      </c>
      <c r="E403" s="41" t="s">
        <v>1490</v>
      </c>
      <c r="F403" s="279" t="s">
        <v>8721</v>
      </c>
      <c r="G403" s="273">
        <v>88</v>
      </c>
      <c r="H403" s="273" t="s">
        <v>343</v>
      </c>
      <c r="I403" s="279" t="s">
        <v>1413</v>
      </c>
      <c r="J403" s="41" t="s">
        <v>1101</v>
      </c>
      <c r="K403" s="610" t="s">
        <v>1412</v>
      </c>
    </row>
    <row r="404" spans="3:11" ht="29.25" customHeight="1" x14ac:dyDescent="0.25">
      <c r="C404" s="323" t="s">
        <v>1489</v>
      </c>
      <c r="D404" s="279" t="s">
        <v>7988</v>
      </c>
      <c r="E404" s="41" t="s">
        <v>1509</v>
      </c>
      <c r="F404" s="279" t="s">
        <v>1510</v>
      </c>
      <c r="G404" s="273">
        <v>92</v>
      </c>
      <c r="H404" s="273" t="s">
        <v>343</v>
      </c>
      <c r="I404" s="279" t="s">
        <v>1413</v>
      </c>
      <c r="J404" s="41" t="s">
        <v>1101</v>
      </c>
      <c r="K404" s="610" t="s">
        <v>1412</v>
      </c>
    </row>
    <row r="405" spans="3:11" ht="29.25" customHeight="1" x14ac:dyDescent="0.25">
      <c r="C405" s="323" t="s">
        <v>1489</v>
      </c>
      <c r="D405" s="279" t="s">
        <v>7988</v>
      </c>
      <c r="E405" s="41" t="s">
        <v>1506</v>
      </c>
      <c r="F405" s="279" t="s">
        <v>8722</v>
      </c>
      <c r="G405" s="273">
        <v>19</v>
      </c>
      <c r="H405" s="273" t="s">
        <v>343</v>
      </c>
      <c r="I405" s="279" t="s">
        <v>1413</v>
      </c>
      <c r="J405" s="41" t="s">
        <v>1101</v>
      </c>
      <c r="K405" s="610" t="s">
        <v>1412</v>
      </c>
    </row>
    <row r="406" spans="3:11" ht="29.25" customHeight="1" thickBot="1" x14ac:dyDescent="0.3">
      <c r="C406" s="323" t="s">
        <v>1489</v>
      </c>
      <c r="D406" s="279" t="s">
        <v>7988</v>
      </c>
      <c r="E406" s="41" t="s">
        <v>1511</v>
      </c>
      <c r="F406" s="279" t="s">
        <v>364</v>
      </c>
      <c r="G406" s="273">
        <v>190</v>
      </c>
      <c r="H406" s="273" t="s">
        <v>343</v>
      </c>
      <c r="I406" s="279" t="s">
        <v>1413</v>
      </c>
      <c r="J406" s="41" t="s">
        <v>1101</v>
      </c>
      <c r="K406" s="610" t="s">
        <v>1412</v>
      </c>
    </row>
    <row r="407" spans="3:11" ht="29.25" customHeight="1" x14ac:dyDescent="0.25">
      <c r="C407" s="351" t="s">
        <v>1489</v>
      </c>
      <c r="D407" s="340" t="s">
        <v>7825</v>
      </c>
      <c r="E407" s="426">
        <f>COUNTA(E392:E406)</f>
        <v>15</v>
      </c>
      <c r="F407" s="340" t="s">
        <v>7826</v>
      </c>
      <c r="G407" s="328">
        <f>SUM(G392:G406)</f>
        <v>6234</v>
      </c>
      <c r="H407" s="329"/>
      <c r="I407" s="428"/>
      <c r="J407" s="330"/>
      <c r="K407" s="611"/>
    </row>
    <row r="408" spans="3:11" ht="29.25" customHeight="1" x14ac:dyDescent="0.25">
      <c r="D408" s="279"/>
      <c r="E408" s="41"/>
      <c r="F408" s="279"/>
      <c r="G408" s="273"/>
      <c r="H408" s="273"/>
      <c r="I408" s="279"/>
      <c r="J408" s="41"/>
      <c r="K408" s="41"/>
    </row>
    <row r="409" spans="3:11" ht="29.25" customHeight="1" x14ac:dyDescent="0.25">
      <c r="D409" s="279"/>
      <c r="E409" s="41"/>
      <c r="F409" s="279"/>
      <c r="G409" s="273"/>
      <c r="H409" s="273"/>
      <c r="I409" s="279"/>
      <c r="J409" s="41"/>
      <c r="K409" s="41"/>
    </row>
    <row r="410" spans="3:11" ht="29.25" customHeight="1" x14ac:dyDescent="0.25">
      <c r="C410" s="235" t="s">
        <v>8</v>
      </c>
      <c r="D410" s="235" t="s">
        <v>7</v>
      </c>
      <c r="E410" s="235" t="s">
        <v>6</v>
      </c>
      <c r="F410" s="235" t="s">
        <v>5</v>
      </c>
      <c r="G410" s="237" t="s">
        <v>4</v>
      </c>
      <c r="H410" s="237" t="s">
        <v>3</v>
      </c>
      <c r="I410" s="235" t="s">
        <v>2</v>
      </c>
      <c r="J410" s="235" t="s">
        <v>1</v>
      </c>
      <c r="K410" s="235" t="s">
        <v>0</v>
      </c>
    </row>
    <row r="411" spans="3:11" ht="29.25" customHeight="1" x14ac:dyDescent="0.25">
      <c r="C411" s="346" t="s">
        <v>1515</v>
      </c>
      <c r="D411" s="352" t="s">
        <v>7988</v>
      </c>
      <c r="E411" s="355" t="s">
        <v>1552</v>
      </c>
      <c r="F411" s="352" t="s">
        <v>1510</v>
      </c>
      <c r="G411" s="354">
        <v>588</v>
      </c>
      <c r="H411" s="354" t="s">
        <v>343</v>
      </c>
      <c r="I411" s="352" t="s">
        <v>1516</v>
      </c>
      <c r="J411" s="355" t="s">
        <v>1101</v>
      </c>
      <c r="K411" s="613" t="s">
        <v>1514</v>
      </c>
    </row>
    <row r="412" spans="3:11" ht="29.25" customHeight="1" x14ac:dyDescent="0.25">
      <c r="C412" s="323" t="s">
        <v>1515</v>
      </c>
      <c r="D412" s="279" t="s">
        <v>7988</v>
      </c>
      <c r="E412" s="41" t="s">
        <v>1537</v>
      </c>
      <c r="F412" s="279" t="s">
        <v>1538</v>
      </c>
      <c r="G412" s="273">
        <v>584</v>
      </c>
      <c r="H412" s="273" t="s">
        <v>343</v>
      </c>
      <c r="I412" s="279" t="s">
        <v>1516</v>
      </c>
      <c r="J412" s="41" t="s">
        <v>1101</v>
      </c>
      <c r="K412" s="610" t="s">
        <v>1514</v>
      </c>
    </row>
    <row r="413" spans="3:11" ht="29.25" customHeight="1" x14ac:dyDescent="0.25">
      <c r="C413" s="323" t="s">
        <v>1515</v>
      </c>
      <c r="D413" s="279" t="s">
        <v>7988</v>
      </c>
      <c r="E413" s="41" t="s">
        <v>1535</v>
      </c>
      <c r="F413" s="279" t="s">
        <v>1519</v>
      </c>
      <c r="G413" s="273">
        <v>544</v>
      </c>
      <c r="H413" s="273" t="s">
        <v>343</v>
      </c>
      <c r="I413" s="279" t="s">
        <v>1516</v>
      </c>
      <c r="J413" s="41" t="s">
        <v>1101</v>
      </c>
      <c r="K413" s="610" t="s">
        <v>1514</v>
      </c>
    </row>
    <row r="414" spans="3:11" ht="29.25" customHeight="1" x14ac:dyDescent="0.25">
      <c r="C414" s="323" t="s">
        <v>1515</v>
      </c>
      <c r="D414" s="279" t="s">
        <v>7988</v>
      </c>
      <c r="E414" s="41" t="s">
        <v>1534</v>
      </c>
      <c r="F414" s="279" t="s">
        <v>8629</v>
      </c>
      <c r="G414" s="273">
        <v>444</v>
      </c>
      <c r="H414" s="273" t="s">
        <v>343</v>
      </c>
      <c r="I414" s="279" t="s">
        <v>1516</v>
      </c>
      <c r="J414" s="41" t="s">
        <v>1101</v>
      </c>
      <c r="K414" s="610" t="s">
        <v>1514</v>
      </c>
    </row>
    <row r="415" spans="3:11" ht="29.25" customHeight="1" x14ac:dyDescent="0.25">
      <c r="C415" s="323" t="s">
        <v>1515</v>
      </c>
      <c r="D415" s="279" t="s">
        <v>7988</v>
      </c>
      <c r="E415" s="41" t="s">
        <v>1546</v>
      </c>
      <c r="F415" s="279" t="s">
        <v>1547</v>
      </c>
      <c r="G415" s="273">
        <v>279</v>
      </c>
      <c r="H415" s="273" t="s">
        <v>343</v>
      </c>
      <c r="I415" s="279" t="s">
        <v>1516</v>
      </c>
      <c r="J415" s="41" t="s">
        <v>1101</v>
      </c>
      <c r="K415" s="610" t="s">
        <v>1514</v>
      </c>
    </row>
    <row r="416" spans="3:11" ht="29.25" customHeight="1" x14ac:dyDescent="0.25">
      <c r="C416" s="323" t="s">
        <v>1515</v>
      </c>
      <c r="D416" s="279" t="s">
        <v>7988</v>
      </c>
      <c r="E416" s="41" t="s">
        <v>1523</v>
      </c>
      <c r="F416" s="279" t="s">
        <v>1524</v>
      </c>
      <c r="G416" s="273">
        <v>389</v>
      </c>
      <c r="H416" s="273" t="s">
        <v>343</v>
      </c>
      <c r="I416" s="279" t="s">
        <v>1516</v>
      </c>
      <c r="J416" s="41" t="s">
        <v>1101</v>
      </c>
      <c r="K416" s="610" t="s">
        <v>1514</v>
      </c>
    </row>
    <row r="417" spans="3:11" ht="29.25" customHeight="1" x14ac:dyDescent="0.25">
      <c r="C417" s="323" t="s">
        <v>1515</v>
      </c>
      <c r="D417" s="279" t="s">
        <v>7988</v>
      </c>
      <c r="E417" s="41" t="s">
        <v>1528</v>
      </c>
      <c r="F417" s="279" t="s">
        <v>8723</v>
      </c>
      <c r="G417" s="273">
        <v>322</v>
      </c>
      <c r="H417" s="273" t="s">
        <v>343</v>
      </c>
      <c r="I417" s="279" t="s">
        <v>1516</v>
      </c>
      <c r="J417" s="41" t="s">
        <v>1101</v>
      </c>
      <c r="K417" s="610" t="s">
        <v>1514</v>
      </c>
    </row>
    <row r="418" spans="3:11" ht="29.25" customHeight="1" x14ac:dyDescent="0.25">
      <c r="C418" s="323" t="s">
        <v>1515</v>
      </c>
      <c r="D418" s="279" t="s">
        <v>7988</v>
      </c>
      <c r="E418" s="41" t="s">
        <v>1551</v>
      </c>
      <c r="F418" s="279" t="s">
        <v>8724</v>
      </c>
      <c r="G418" s="273">
        <v>344</v>
      </c>
      <c r="H418" s="273" t="s">
        <v>343</v>
      </c>
      <c r="I418" s="279" t="s">
        <v>1516</v>
      </c>
      <c r="J418" s="41" t="s">
        <v>1101</v>
      </c>
      <c r="K418" s="610" t="s">
        <v>1514</v>
      </c>
    </row>
    <row r="419" spans="3:11" ht="29.25" customHeight="1" x14ac:dyDescent="0.25">
      <c r="C419" s="323" t="s">
        <v>1515</v>
      </c>
      <c r="D419" s="279" t="s">
        <v>7988</v>
      </c>
      <c r="E419" s="41" t="s">
        <v>1539</v>
      </c>
      <c r="F419" s="279" t="s">
        <v>8725</v>
      </c>
      <c r="G419" s="273">
        <v>251</v>
      </c>
      <c r="H419" s="273" t="s">
        <v>343</v>
      </c>
      <c r="I419" s="279" t="s">
        <v>1516</v>
      </c>
      <c r="J419" s="41" t="s">
        <v>1101</v>
      </c>
      <c r="K419" s="610" t="s">
        <v>1514</v>
      </c>
    </row>
    <row r="420" spans="3:11" ht="29.25" customHeight="1" x14ac:dyDescent="0.25">
      <c r="C420" s="323" t="s">
        <v>1515</v>
      </c>
      <c r="D420" s="279" t="s">
        <v>7988</v>
      </c>
      <c r="E420" s="41" t="s">
        <v>1550</v>
      </c>
      <c r="F420" s="279" t="s">
        <v>697</v>
      </c>
      <c r="G420" s="273">
        <v>399</v>
      </c>
      <c r="H420" s="273" t="s">
        <v>343</v>
      </c>
      <c r="I420" s="279" t="s">
        <v>1516</v>
      </c>
      <c r="J420" s="41" t="s">
        <v>1101</v>
      </c>
      <c r="K420" s="610" t="s">
        <v>1514</v>
      </c>
    </row>
    <row r="421" spans="3:11" ht="29.25" customHeight="1" x14ac:dyDescent="0.25">
      <c r="C421" s="323" t="s">
        <v>1515</v>
      </c>
      <c r="D421" s="279" t="s">
        <v>7988</v>
      </c>
      <c r="E421" s="41" t="s">
        <v>1520</v>
      </c>
      <c r="F421" s="279" t="s">
        <v>1521</v>
      </c>
      <c r="G421" s="273">
        <v>279</v>
      </c>
      <c r="H421" s="273" t="s">
        <v>343</v>
      </c>
      <c r="I421" s="279" t="s">
        <v>1516</v>
      </c>
      <c r="J421" s="41" t="s">
        <v>1101</v>
      </c>
      <c r="K421" s="610" t="s">
        <v>1514</v>
      </c>
    </row>
    <row r="422" spans="3:11" ht="29.25" customHeight="1" x14ac:dyDescent="0.25">
      <c r="C422" s="323" t="s">
        <v>1515</v>
      </c>
      <c r="D422" s="279" t="s">
        <v>7988</v>
      </c>
      <c r="E422" s="41" t="s">
        <v>1525</v>
      </c>
      <c r="F422" s="279" t="s">
        <v>1526</v>
      </c>
      <c r="G422" s="273">
        <v>295</v>
      </c>
      <c r="H422" s="273" t="s">
        <v>343</v>
      </c>
      <c r="I422" s="279" t="s">
        <v>1516</v>
      </c>
      <c r="J422" s="41" t="s">
        <v>1101</v>
      </c>
      <c r="K422" s="610" t="s">
        <v>1514</v>
      </c>
    </row>
    <row r="423" spans="3:11" ht="29.25" customHeight="1" x14ac:dyDescent="0.25">
      <c r="C423" s="323" t="s">
        <v>1515</v>
      </c>
      <c r="D423" s="279" t="s">
        <v>7988</v>
      </c>
      <c r="E423" s="41" t="s">
        <v>1518</v>
      </c>
      <c r="F423" s="279" t="s">
        <v>8726</v>
      </c>
      <c r="G423" s="273">
        <v>279</v>
      </c>
      <c r="H423" s="273" t="s">
        <v>343</v>
      </c>
      <c r="I423" s="279" t="s">
        <v>1516</v>
      </c>
      <c r="J423" s="41" t="s">
        <v>1101</v>
      </c>
      <c r="K423" s="610" t="s">
        <v>1514</v>
      </c>
    </row>
    <row r="424" spans="3:11" ht="29.25" customHeight="1" x14ac:dyDescent="0.25">
      <c r="C424" s="323" t="s">
        <v>1515</v>
      </c>
      <c r="D424" s="279" t="s">
        <v>7988</v>
      </c>
      <c r="E424" s="41" t="s">
        <v>1536</v>
      </c>
      <c r="F424" s="279" t="s">
        <v>8727</v>
      </c>
      <c r="G424" s="273">
        <v>260</v>
      </c>
      <c r="H424" s="273" t="s">
        <v>343</v>
      </c>
      <c r="I424" s="279" t="s">
        <v>1516</v>
      </c>
      <c r="J424" s="41" t="s">
        <v>1101</v>
      </c>
      <c r="K424" s="610" t="s">
        <v>1514</v>
      </c>
    </row>
    <row r="425" spans="3:11" ht="29.25" customHeight="1" x14ac:dyDescent="0.25">
      <c r="C425" s="323" t="s">
        <v>1515</v>
      </c>
      <c r="D425" s="279" t="s">
        <v>7988</v>
      </c>
      <c r="E425" s="41" t="s">
        <v>1548</v>
      </c>
      <c r="F425" s="279" t="s">
        <v>1549</v>
      </c>
      <c r="G425" s="273">
        <v>249</v>
      </c>
      <c r="H425" s="273" t="s">
        <v>343</v>
      </c>
      <c r="I425" s="279" t="s">
        <v>1516</v>
      </c>
      <c r="J425" s="41" t="s">
        <v>1101</v>
      </c>
      <c r="K425" s="610" t="s">
        <v>1514</v>
      </c>
    </row>
    <row r="426" spans="3:11" ht="29.25" customHeight="1" x14ac:dyDescent="0.25">
      <c r="C426" s="323" t="s">
        <v>1515</v>
      </c>
      <c r="D426" s="279" t="s">
        <v>7988</v>
      </c>
      <c r="E426" s="41" t="s">
        <v>1517</v>
      </c>
      <c r="F426" s="279" t="s">
        <v>8728</v>
      </c>
      <c r="G426" s="273">
        <v>190</v>
      </c>
      <c r="H426" s="273" t="s">
        <v>343</v>
      </c>
      <c r="I426" s="279" t="s">
        <v>1516</v>
      </c>
      <c r="J426" s="41" t="s">
        <v>1101</v>
      </c>
      <c r="K426" s="610" t="s">
        <v>1514</v>
      </c>
    </row>
    <row r="427" spans="3:11" ht="29.25" customHeight="1" x14ac:dyDescent="0.25">
      <c r="C427" s="323" t="s">
        <v>1515</v>
      </c>
      <c r="D427" s="279" t="s">
        <v>7988</v>
      </c>
      <c r="E427" s="41" t="s">
        <v>1527</v>
      </c>
      <c r="F427" s="279" t="s">
        <v>8729</v>
      </c>
      <c r="G427" s="273">
        <v>170</v>
      </c>
      <c r="H427" s="273" t="s">
        <v>343</v>
      </c>
      <c r="I427" s="279" t="s">
        <v>1516</v>
      </c>
      <c r="J427" s="41" t="s">
        <v>1101</v>
      </c>
      <c r="K427" s="610" t="s">
        <v>1514</v>
      </c>
    </row>
    <row r="428" spans="3:11" ht="29.25" customHeight="1" x14ac:dyDescent="0.25">
      <c r="C428" s="323" t="s">
        <v>1515</v>
      </c>
      <c r="D428" s="279" t="s">
        <v>7988</v>
      </c>
      <c r="E428" s="41" t="s">
        <v>1531</v>
      </c>
      <c r="F428" s="279" t="s">
        <v>1532</v>
      </c>
      <c r="G428" s="273">
        <v>168</v>
      </c>
      <c r="H428" s="273" t="s">
        <v>343</v>
      </c>
      <c r="I428" s="279" t="s">
        <v>1516</v>
      </c>
      <c r="J428" s="41" t="s">
        <v>1101</v>
      </c>
      <c r="K428" s="610" t="s">
        <v>1514</v>
      </c>
    </row>
    <row r="429" spans="3:11" ht="29.25" customHeight="1" x14ac:dyDescent="0.25">
      <c r="C429" s="323" t="s">
        <v>1515</v>
      </c>
      <c r="D429" s="279" t="s">
        <v>7988</v>
      </c>
      <c r="E429" s="41" t="s">
        <v>1522</v>
      </c>
      <c r="F429" s="279" t="s">
        <v>8730</v>
      </c>
      <c r="G429" s="273">
        <v>166</v>
      </c>
      <c r="H429" s="273" t="s">
        <v>343</v>
      </c>
      <c r="I429" s="279" t="s">
        <v>1516</v>
      </c>
      <c r="J429" s="41" t="s">
        <v>1101</v>
      </c>
      <c r="K429" s="610" t="s">
        <v>1514</v>
      </c>
    </row>
    <row r="430" spans="3:11" ht="29.25" customHeight="1" x14ac:dyDescent="0.25">
      <c r="C430" s="323" t="s">
        <v>1515</v>
      </c>
      <c r="D430" s="279" t="s">
        <v>7988</v>
      </c>
      <c r="E430" s="41" t="s">
        <v>1553</v>
      </c>
      <c r="F430" s="279" t="s">
        <v>8731</v>
      </c>
      <c r="G430" s="273">
        <v>194</v>
      </c>
      <c r="H430" s="273" t="s">
        <v>343</v>
      </c>
      <c r="I430" s="279" t="s">
        <v>1516</v>
      </c>
      <c r="J430" s="41" t="s">
        <v>1101</v>
      </c>
      <c r="K430" s="610" t="s">
        <v>1514</v>
      </c>
    </row>
    <row r="431" spans="3:11" ht="29.25" customHeight="1" x14ac:dyDescent="0.25">
      <c r="C431" s="323" t="s">
        <v>1515</v>
      </c>
      <c r="D431" s="279" t="s">
        <v>7988</v>
      </c>
      <c r="E431" s="41" t="s">
        <v>1533</v>
      </c>
      <c r="F431" s="279" t="s">
        <v>8732</v>
      </c>
      <c r="G431" s="273">
        <v>57</v>
      </c>
      <c r="H431" s="273" t="s">
        <v>343</v>
      </c>
      <c r="I431" s="279" t="s">
        <v>1516</v>
      </c>
      <c r="J431" s="41" t="s">
        <v>1101</v>
      </c>
      <c r="K431" s="610" t="s">
        <v>1514</v>
      </c>
    </row>
    <row r="432" spans="3:11" ht="29.25" customHeight="1" x14ac:dyDescent="0.25">
      <c r="C432" s="323" t="s">
        <v>1515</v>
      </c>
      <c r="D432" s="279" t="s">
        <v>7988</v>
      </c>
      <c r="E432" s="41" t="s">
        <v>1512</v>
      </c>
      <c r="F432" s="279" t="s">
        <v>1513</v>
      </c>
      <c r="G432" s="273">
        <v>69</v>
      </c>
      <c r="H432" s="273" t="s">
        <v>343</v>
      </c>
      <c r="I432" s="279" t="s">
        <v>1516</v>
      </c>
      <c r="J432" s="41" t="s">
        <v>1101</v>
      </c>
      <c r="K432" s="610" t="s">
        <v>1514</v>
      </c>
    </row>
    <row r="433" spans="3:11" ht="29.25" customHeight="1" x14ac:dyDescent="0.25">
      <c r="C433" s="323" t="s">
        <v>1515</v>
      </c>
      <c r="D433" s="279" t="s">
        <v>7988</v>
      </c>
      <c r="E433" s="41" t="s">
        <v>1529</v>
      </c>
      <c r="F433" s="279" t="s">
        <v>1530</v>
      </c>
      <c r="G433" s="273">
        <v>31</v>
      </c>
      <c r="H433" s="273" t="s">
        <v>343</v>
      </c>
      <c r="I433" s="279" t="s">
        <v>1516</v>
      </c>
      <c r="J433" s="41" t="s">
        <v>1101</v>
      </c>
      <c r="K433" s="610" t="s">
        <v>1514</v>
      </c>
    </row>
    <row r="434" spans="3:11" ht="29.25" customHeight="1" x14ac:dyDescent="0.25">
      <c r="C434" s="323" t="s">
        <v>1515</v>
      </c>
      <c r="D434" s="279" t="s">
        <v>7988</v>
      </c>
      <c r="E434" s="41" t="s">
        <v>1564</v>
      </c>
      <c r="F434" s="279" t="s">
        <v>8733</v>
      </c>
      <c r="G434" s="273">
        <v>134</v>
      </c>
      <c r="H434" s="273" t="s">
        <v>343</v>
      </c>
      <c r="I434" s="279" t="s">
        <v>1516</v>
      </c>
      <c r="J434" s="41" t="s">
        <v>1101</v>
      </c>
      <c r="K434" s="610" t="s">
        <v>1514</v>
      </c>
    </row>
    <row r="435" spans="3:11" ht="29.25" customHeight="1" x14ac:dyDescent="0.25">
      <c r="C435" s="323" t="s">
        <v>1515</v>
      </c>
      <c r="D435" s="279" t="s">
        <v>7988</v>
      </c>
      <c r="E435" s="41" t="s">
        <v>1540</v>
      </c>
      <c r="F435" s="279" t="s">
        <v>8734</v>
      </c>
      <c r="G435" s="273">
        <v>104</v>
      </c>
      <c r="H435" s="273" t="s">
        <v>343</v>
      </c>
      <c r="I435" s="279" t="s">
        <v>1516</v>
      </c>
      <c r="J435" s="41" t="s">
        <v>1101</v>
      </c>
      <c r="K435" s="610" t="s">
        <v>1514</v>
      </c>
    </row>
    <row r="436" spans="3:11" ht="29.25" customHeight="1" x14ac:dyDescent="0.25">
      <c r="C436" s="323" t="s">
        <v>1515</v>
      </c>
      <c r="D436" s="279" t="s">
        <v>7988</v>
      </c>
      <c r="E436" s="41" t="s">
        <v>1554</v>
      </c>
      <c r="F436" s="279" t="s">
        <v>8735</v>
      </c>
      <c r="G436" s="273">
        <v>112</v>
      </c>
      <c r="H436" s="273" t="s">
        <v>343</v>
      </c>
      <c r="I436" s="279" t="s">
        <v>1516</v>
      </c>
      <c r="J436" s="41" t="s">
        <v>1101</v>
      </c>
      <c r="K436" s="610" t="s">
        <v>1514</v>
      </c>
    </row>
    <row r="437" spans="3:11" ht="29.25" customHeight="1" x14ac:dyDescent="0.25">
      <c r="C437" s="323" t="s">
        <v>1515</v>
      </c>
      <c r="D437" s="279" t="s">
        <v>7988</v>
      </c>
      <c r="E437" s="41" t="s">
        <v>1559</v>
      </c>
      <c r="F437" s="279" t="s">
        <v>8736</v>
      </c>
      <c r="G437" s="273">
        <v>93</v>
      </c>
      <c r="H437" s="273" t="s">
        <v>343</v>
      </c>
      <c r="I437" s="279" t="s">
        <v>1516</v>
      </c>
      <c r="J437" s="41" t="s">
        <v>1101</v>
      </c>
      <c r="K437" s="610" t="s">
        <v>1514</v>
      </c>
    </row>
    <row r="438" spans="3:11" ht="29.25" customHeight="1" x14ac:dyDescent="0.25">
      <c r="C438" s="323" t="s">
        <v>1515</v>
      </c>
      <c r="D438" s="279" t="s">
        <v>7988</v>
      </c>
      <c r="E438" s="41" t="s">
        <v>1541</v>
      </c>
      <c r="F438" s="279" t="s">
        <v>8737</v>
      </c>
      <c r="G438" s="273">
        <v>75</v>
      </c>
      <c r="H438" s="273" t="s">
        <v>343</v>
      </c>
      <c r="I438" s="279" t="s">
        <v>1516</v>
      </c>
      <c r="J438" s="41" t="s">
        <v>1101</v>
      </c>
      <c r="K438" s="610" t="s">
        <v>1514</v>
      </c>
    </row>
    <row r="439" spans="3:11" ht="29.25" customHeight="1" x14ac:dyDescent="0.25">
      <c r="C439" s="323" t="s">
        <v>1515</v>
      </c>
      <c r="D439" s="279" t="s">
        <v>7988</v>
      </c>
      <c r="E439" s="41" t="s">
        <v>1542</v>
      </c>
      <c r="F439" s="279" t="s">
        <v>8738</v>
      </c>
      <c r="G439" s="273">
        <v>57</v>
      </c>
      <c r="H439" s="273" t="s">
        <v>343</v>
      </c>
      <c r="I439" s="279" t="s">
        <v>1516</v>
      </c>
      <c r="J439" s="41" t="s">
        <v>1101</v>
      </c>
      <c r="K439" s="610" t="s">
        <v>1514</v>
      </c>
    </row>
    <row r="440" spans="3:11" ht="29.25" customHeight="1" x14ac:dyDescent="0.25">
      <c r="C440" s="323" t="s">
        <v>1515</v>
      </c>
      <c r="D440" s="279" t="s">
        <v>7988</v>
      </c>
      <c r="E440" s="41" t="s">
        <v>1563</v>
      </c>
      <c r="F440" s="279" t="s">
        <v>888</v>
      </c>
      <c r="G440" s="273">
        <v>46</v>
      </c>
      <c r="H440" s="273" t="s">
        <v>343</v>
      </c>
      <c r="I440" s="279" t="s">
        <v>1516</v>
      </c>
      <c r="J440" s="41" t="s">
        <v>1101</v>
      </c>
      <c r="K440" s="610" t="s">
        <v>1514</v>
      </c>
    </row>
    <row r="441" spans="3:11" ht="31.5" customHeight="1" x14ac:dyDescent="0.25">
      <c r="C441" s="323" t="s">
        <v>1515</v>
      </c>
      <c r="D441" s="279" t="s">
        <v>7988</v>
      </c>
      <c r="E441" s="41" t="s">
        <v>1544</v>
      </c>
      <c r="F441" s="279" t="s">
        <v>1111</v>
      </c>
      <c r="G441" s="273">
        <v>82</v>
      </c>
      <c r="H441" s="273" t="s">
        <v>343</v>
      </c>
      <c r="I441" s="279" t="s">
        <v>1516</v>
      </c>
      <c r="J441" s="41" t="s">
        <v>1101</v>
      </c>
      <c r="K441" s="610" t="s">
        <v>1514</v>
      </c>
    </row>
    <row r="442" spans="3:11" ht="20.25" customHeight="1" x14ac:dyDescent="0.25">
      <c r="C442" s="323" t="s">
        <v>1515</v>
      </c>
      <c r="D442" s="279" t="s">
        <v>7988</v>
      </c>
      <c r="E442" s="41" t="s">
        <v>1560</v>
      </c>
      <c r="F442" s="279" t="s">
        <v>8739</v>
      </c>
      <c r="G442" s="273">
        <v>43</v>
      </c>
      <c r="H442" s="273" t="s">
        <v>343</v>
      </c>
      <c r="I442" s="279" t="s">
        <v>1516</v>
      </c>
      <c r="J442" s="41" t="s">
        <v>1101</v>
      </c>
      <c r="K442" s="610" t="s">
        <v>1514</v>
      </c>
    </row>
    <row r="443" spans="3:11" ht="21" customHeight="1" x14ac:dyDescent="0.25">
      <c r="C443" s="323" t="s">
        <v>1515</v>
      </c>
      <c r="D443" s="279" t="s">
        <v>7988</v>
      </c>
      <c r="E443" s="41" t="s">
        <v>1545</v>
      </c>
      <c r="F443" s="279" t="s">
        <v>8259</v>
      </c>
      <c r="G443" s="273">
        <v>41</v>
      </c>
      <c r="H443" s="273" t="s">
        <v>343</v>
      </c>
      <c r="I443" s="279" t="s">
        <v>1516</v>
      </c>
      <c r="J443" s="41" t="s">
        <v>1101</v>
      </c>
      <c r="K443" s="610" t="s">
        <v>1514</v>
      </c>
    </row>
    <row r="444" spans="3:11" ht="31.5" customHeight="1" x14ac:dyDescent="0.25">
      <c r="C444" s="323" t="s">
        <v>1515</v>
      </c>
      <c r="D444" s="279" t="s">
        <v>7988</v>
      </c>
      <c r="E444" s="41" t="s">
        <v>1543</v>
      </c>
      <c r="F444" s="279" t="s">
        <v>8740</v>
      </c>
      <c r="G444" s="273">
        <v>53</v>
      </c>
      <c r="H444" s="273" t="s">
        <v>343</v>
      </c>
      <c r="I444" s="279" t="s">
        <v>1516</v>
      </c>
      <c r="J444" s="41" t="s">
        <v>1101</v>
      </c>
      <c r="K444" s="610" t="s">
        <v>1514</v>
      </c>
    </row>
    <row r="445" spans="3:11" ht="29.25" customHeight="1" x14ac:dyDescent="0.25">
      <c r="C445" s="323" t="s">
        <v>1515</v>
      </c>
      <c r="D445" s="279" t="s">
        <v>7988</v>
      </c>
      <c r="E445" s="41" t="s">
        <v>1566</v>
      </c>
      <c r="F445" s="279" t="s">
        <v>1567</v>
      </c>
      <c r="G445" s="273">
        <v>40</v>
      </c>
      <c r="H445" s="273" t="s">
        <v>343</v>
      </c>
      <c r="I445" s="279" t="s">
        <v>1516</v>
      </c>
      <c r="J445" s="41" t="s">
        <v>1101</v>
      </c>
      <c r="K445" s="610" t="s">
        <v>1514</v>
      </c>
    </row>
    <row r="446" spans="3:11" ht="29.25" customHeight="1" x14ac:dyDescent="0.25">
      <c r="C446" s="323" t="s">
        <v>1515</v>
      </c>
      <c r="D446" s="279" t="s">
        <v>7988</v>
      </c>
      <c r="E446" s="41" t="s">
        <v>1565</v>
      </c>
      <c r="F446" s="279" t="s">
        <v>8741</v>
      </c>
      <c r="G446" s="273">
        <v>36</v>
      </c>
      <c r="H446" s="273" t="s">
        <v>343</v>
      </c>
      <c r="I446" s="279" t="s">
        <v>1516</v>
      </c>
      <c r="J446" s="41" t="s">
        <v>1101</v>
      </c>
      <c r="K446" s="610" t="s">
        <v>1514</v>
      </c>
    </row>
    <row r="447" spans="3:11" ht="29.25" customHeight="1" x14ac:dyDescent="0.25">
      <c r="C447" s="323" t="s">
        <v>1515</v>
      </c>
      <c r="D447" s="279" t="s">
        <v>7988</v>
      </c>
      <c r="E447" s="41" t="s">
        <v>1561</v>
      </c>
      <c r="F447" s="279" t="s">
        <v>1562</v>
      </c>
      <c r="G447" s="273">
        <v>33</v>
      </c>
      <c r="H447" s="273" t="s">
        <v>343</v>
      </c>
      <c r="I447" s="279" t="s">
        <v>1516</v>
      </c>
      <c r="J447" s="41" t="s">
        <v>1101</v>
      </c>
      <c r="K447" s="610" t="s">
        <v>1514</v>
      </c>
    </row>
    <row r="448" spans="3:11" ht="29.25" customHeight="1" x14ac:dyDescent="0.25">
      <c r="C448" s="323" t="s">
        <v>1515</v>
      </c>
      <c r="D448" s="279" t="s">
        <v>7988</v>
      </c>
      <c r="E448" s="41" t="s">
        <v>1558</v>
      </c>
      <c r="F448" s="279" t="s">
        <v>8289</v>
      </c>
      <c r="G448" s="273">
        <v>34</v>
      </c>
      <c r="H448" s="273" t="s">
        <v>343</v>
      </c>
      <c r="I448" s="279" t="s">
        <v>1516</v>
      </c>
      <c r="J448" s="41" t="s">
        <v>1101</v>
      </c>
      <c r="K448" s="610" t="s">
        <v>1514</v>
      </c>
    </row>
    <row r="449" spans="3:11" ht="29.25" customHeight="1" x14ac:dyDescent="0.25">
      <c r="C449" s="323" t="s">
        <v>1515</v>
      </c>
      <c r="D449" s="279" t="s">
        <v>7988</v>
      </c>
      <c r="E449" s="41" t="s">
        <v>1555</v>
      </c>
      <c r="F449" s="279" t="s">
        <v>1556</v>
      </c>
      <c r="G449" s="273">
        <v>22</v>
      </c>
      <c r="H449" s="273" t="s">
        <v>343</v>
      </c>
      <c r="I449" s="279" t="s">
        <v>1516</v>
      </c>
      <c r="J449" s="41" t="s">
        <v>1101</v>
      </c>
      <c r="K449" s="610" t="s">
        <v>1514</v>
      </c>
    </row>
    <row r="450" spans="3:11" ht="29.25" customHeight="1" thickBot="1" x14ac:dyDescent="0.3">
      <c r="C450" s="323" t="s">
        <v>1515</v>
      </c>
      <c r="D450" s="279" t="s">
        <v>7988</v>
      </c>
      <c r="E450" s="41" t="s">
        <v>1557</v>
      </c>
      <c r="F450" s="279" t="s">
        <v>8742</v>
      </c>
      <c r="G450" s="273">
        <v>13</v>
      </c>
      <c r="H450" s="273" t="s">
        <v>343</v>
      </c>
      <c r="I450" s="279" t="s">
        <v>1516</v>
      </c>
      <c r="J450" s="41" t="s">
        <v>1101</v>
      </c>
      <c r="K450" s="610" t="s">
        <v>1514</v>
      </c>
    </row>
    <row r="451" spans="3:11" ht="29.25" customHeight="1" x14ac:dyDescent="0.25">
      <c r="C451" s="351" t="s">
        <v>1515</v>
      </c>
      <c r="D451" s="340" t="s">
        <v>7825</v>
      </c>
      <c r="E451" s="426">
        <f>COUNTA(E411:E450)</f>
        <v>40</v>
      </c>
      <c r="F451" s="340" t="s">
        <v>7826</v>
      </c>
      <c r="G451" s="328">
        <f>SUM(G411:G450)</f>
        <v>7569</v>
      </c>
      <c r="H451" s="329"/>
      <c r="I451" s="428"/>
      <c r="J451" s="330"/>
      <c r="K451" s="611"/>
    </row>
    <row r="452" spans="3:11" ht="31.5" customHeight="1" x14ac:dyDescent="0.25">
      <c r="D452" s="279"/>
      <c r="E452" s="41"/>
      <c r="F452" s="279"/>
      <c r="G452" s="273"/>
      <c r="H452" s="273"/>
      <c r="I452" s="279"/>
      <c r="J452" s="41"/>
      <c r="K452" s="41"/>
    </row>
    <row r="453" spans="3:11" ht="20.25" customHeight="1" x14ac:dyDescent="0.25">
      <c r="D453" s="279"/>
      <c r="E453" s="41"/>
      <c r="F453" s="279"/>
      <c r="G453" s="273"/>
      <c r="H453" s="273"/>
      <c r="I453" s="279"/>
      <c r="J453" s="41"/>
      <c r="K453" s="41"/>
    </row>
    <row r="454" spans="3:11" ht="32.25" customHeight="1" x14ac:dyDescent="0.25">
      <c r="C454" s="235" t="s">
        <v>8</v>
      </c>
      <c r="D454" s="235" t="s">
        <v>7</v>
      </c>
      <c r="E454" s="235" t="s">
        <v>6</v>
      </c>
      <c r="F454" s="235" t="s">
        <v>5</v>
      </c>
      <c r="G454" s="237" t="s">
        <v>4</v>
      </c>
      <c r="H454" s="237" t="s">
        <v>3</v>
      </c>
      <c r="I454" s="235" t="s">
        <v>2</v>
      </c>
      <c r="J454" s="235" t="s">
        <v>1</v>
      </c>
      <c r="K454" s="235" t="s">
        <v>0</v>
      </c>
    </row>
    <row r="455" spans="3:11" ht="31.5" customHeight="1" x14ac:dyDescent="0.25">
      <c r="C455" s="346" t="s">
        <v>1613</v>
      </c>
      <c r="D455" s="352" t="s">
        <v>7988</v>
      </c>
      <c r="E455" s="355" t="s">
        <v>1621</v>
      </c>
      <c r="F455" s="352" t="s">
        <v>941</v>
      </c>
      <c r="G455" s="354">
        <v>1318</v>
      </c>
      <c r="H455" s="354" t="s">
        <v>343</v>
      </c>
      <c r="I455" s="352" t="s">
        <v>1581</v>
      </c>
      <c r="J455" s="355" t="s">
        <v>1101</v>
      </c>
      <c r="K455" s="613" t="s">
        <v>1576</v>
      </c>
    </row>
    <row r="456" spans="3:11" ht="29.25" customHeight="1" x14ac:dyDescent="0.25">
      <c r="C456" s="323" t="s">
        <v>1613</v>
      </c>
      <c r="D456" s="279" t="s">
        <v>7988</v>
      </c>
      <c r="E456" s="41" t="s">
        <v>1615</v>
      </c>
      <c r="F456" s="279" t="s">
        <v>1510</v>
      </c>
      <c r="G456" s="273">
        <v>717</v>
      </c>
      <c r="H456" s="273" t="s">
        <v>343</v>
      </c>
      <c r="I456" s="279" t="s">
        <v>1581</v>
      </c>
      <c r="J456" s="41" t="s">
        <v>1101</v>
      </c>
      <c r="K456" s="610" t="s">
        <v>1576</v>
      </c>
    </row>
    <row r="457" spans="3:11" ht="29.25" customHeight="1" x14ac:dyDescent="0.25">
      <c r="C457" s="323" t="s">
        <v>1613</v>
      </c>
      <c r="D457" s="279" t="s">
        <v>7988</v>
      </c>
      <c r="E457" s="41" t="s">
        <v>1611</v>
      </c>
      <c r="F457" s="279" t="s">
        <v>1612</v>
      </c>
      <c r="G457" s="273">
        <v>640</v>
      </c>
      <c r="H457" s="273" t="s">
        <v>343</v>
      </c>
      <c r="I457" s="279" t="s">
        <v>1581</v>
      </c>
      <c r="J457" s="41" t="s">
        <v>1101</v>
      </c>
      <c r="K457" s="610" t="s">
        <v>1576</v>
      </c>
    </row>
    <row r="458" spans="3:11" ht="29.25" customHeight="1" x14ac:dyDescent="0.25">
      <c r="C458" s="323" t="s">
        <v>1613</v>
      </c>
      <c r="D458" s="279" t="s">
        <v>7988</v>
      </c>
      <c r="E458" s="41" t="s">
        <v>1622</v>
      </c>
      <c r="F458" s="279" t="s">
        <v>8743</v>
      </c>
      <c r="G458" s="273">
        <v>480</v>
      </c>
      <c r="H458" s="273" t="s">
        <v>343</v>
      </c>
      <c r="I458" s="279" t="s">
        <v>1581</v>
      </c>
      <c r="J458" s="41" t="s">
        <v>1101</v>
      </c>
      <c r="K458" s="610" t="s">
        <v>1576</v>
      </c>
    </row>
    <row r="459" spans="3:11" ht="29.25" customHeight="1" x14ac:dyDescent="0.25">
      <c r="C459" s="323" t="s">
        <v>1613</v>
      </c>
      <c r="D459" s="279" t="s">
        <v>7988</v>
      </c>
      <c r="E459" s="41" t="s">
        <v>1619</v>
      </c>
      <c r="F459" s="279" t="s">
        <v>1620</v>
      </c>
      <c r="G459" s="273">
        <v>416</v>
      </c>
      <c r="H459" s="273" t="s">
        <v>343</v>
      </c>
      <c r="I459" s="279" t="s">
        <v>1581</v>
      </c>
      <c r="J459" s="41" t="s">
        <v>1101</v>
      </c>
      <c r="K459" s="610" t="s">
        <v>1576</v>
      </c>
    </row>
    <row r="460" spans="3:11" ht="29.25" customHeight="1" x14ac:dyDescent="0.25">
      <c r="C460" s="323" t="s">
        <v>1613</v>
      </c>
      <c r="D460" s="279" t="s">
        <v>7988</v>
      </c>
      <c r="E460" s="41" t="s">
        <v>7918</v>
      </c>
      <c r="F460" s="279" t="s">
        <v>8744</v>
      </c>
      <c r="G460" s="273">
        <v>720</v>
      </c>
      <c r="H460" s="273" t="s">
        <v>343</v>
      </c>
      <c r="I460" s="279" t="s">
        <v>1581</v>
      </c>
      <c r="J460" s="41" t="s">
        <v>1101</v>
      </c>
      <c r="K460" s="610" t="s">
        <v>1576</v>
      </c>
    </row>
    <row r="461" spans="3:11" ht="29.25" customHeight="1" x14ac:dyDescent="0.25">
      <c r="C461" s="323" t="s">
        <v>1613</v>
      </c>
      <c r="D461" s="279" t="s">
        <v>7988</v>
      </c>
      <c r="E461" s="41" t="s">
        <v>1617</v>
      </c>
      <c r="F461" s="279" t="s">
        <v>1618</v>
      </c>
      <c r="G461" s="273">
        <v>435</v>
      </c>
      <c r="H461" s="273" t="s">
        <v>343</v>
      </c>
      <c r="I461" s="279" t="s">
        <v>1581</v>
      </c>
      <c r="J461" s="41" t="s">
        <v>1101</v>
      </c>
      <c r="K461" s="610" t="s">
        <v>1576</v>
      </c>
    </row>
    <row r="462" spans="3:11" ht="31.5" customHeight="1" thickBot="1" x14ac:dyDescent="0.3">
      <c r="C462" s="323" t="s">
        <v>1613</v>
      </c>
      <c r="D462" s="279" t="s">
        <v>7988</v>
      </c>
      <c r="E462" s="41" t="s">
        <v>1616</v>
      </c>
      <c r="F462" s="279" t="s">
        <v>8745</v>
      </c>
      <c r="G462" s="273">
        <v>140</v>
      </c>
      <c r="H462" s="273" t="s">
        <v>343</v>
      </c>
      <c r="I462" s="279" t="s">
        <v>1581</v>
      </c>
      <c r="J462" s="41" t="s">
        <v>1101</v>
      </c>
      <c r="K462" s="610" t="s">
        <v>1576</v>
      </c>
    </row>
    <row r="463" spans="3:11" ht="20.25" customHeight="1" x14ac:dyDescent="0.25">
      <c r="C463" s="351" t="s">
        <v>1613</v>
      </c>
      <c r="D463" s="340" t="s">
        <v>7825</v>
      </c>
      <c r="E463" s="426">
        <f>COUNTA(E455:E462)</f>
        <v>8</v>
      </c>
      <c r="F463" s="340" t="s">
        <v>7826</v>
      </c>
      <c r="G463" s="328">
        <f>SUM(G455:G462)</f>
        <v>4866</v>
      </c>
      <c r="H463" s="329"/>
      <c r="I463" s="428"/>
      <c r="J463" s="330"/>
      <c r="K463" s="611"/>
    </row>
    <row r="464" spans="3:11" ht="21" customHeight="1" x14ac:dyDescent="0.25">
      <c r="D464" s="279"/>
      <c r="E464" s="41"/>
      <c r="F464" s="279"/>
      <c r="G464" s="273"/>
      <c r="H464" s="273"/>
      <c r="I464" s="279"/>
      <c r="J464" s="41"/>
      <c r="K464" s="41"/>
    </row>
    <row r="465" spans="3:11" ht="31.5" customHeight="1" x14ac:dyDescent="0.25">
      <c r="D465" s="279"/>
      <c r="E465" s="41"/>
      <c r="F465" s="279"/>
      <c r="G465" s="273"/>
      <c r="H465" s="273"/>
      <c r="I465" s="279"/>
      <c r="J465" s="41"/>
      <c r="K465" s="41"/>
    </row>
    <row r="466" spans="3:11" ht="29.25" customHeight="1" x14ac:dyDescent="0.25">
      <c r="C466" s="235" t="s">
        <v>8</v>
      </c>
      <c r="D466" s="235" t="s">
        <v>7</v>
      </c>
      <c r="E466" s="235" t="s">
        <v>6</v>
      </c>
      <c r="F466" s="235" t="s">
        <v>5</v>
      </c>
      <c r="G466" s="237" t="s">
        <v>4</v>
      </c>
      <c r="H466" s="237" t="s">
        <v>3</v>
      </c>
      <c r="I466" s="235" t="s">
        <v>2</v>
      </c>
      <c r="J466" s="235" t="s">
        <v>1</v>
      </c>
      <c r="K466" s="235" t="s">
        <v>0</v>
      </c>
    </row>
    <row r="467" spans="3:11" ht="29.25" customHeight="1" x14ac:dyDescent="0.25">
      <c r="C467" s="346" t="s">
        <v>1661</v>
      </c>
      <c r="D467" s="352" t="s">
        <v>7988</v>
      </c>
      <c r="E467" s="355" t="s">
        <v>1660</v>
      </c>
      <c r="F467" s="352" t="s">
        <v>160</v>
      </c>
      <c r="G467" s="354">
        <v>1342</v>
      </c>
      <c r="H467" s="354" t="s">
        <v>343</v>
      </c>
      <c r="I467" s="352" t="s">
        <v>1581</v>
      </c>
      <c r="J467" s="355" t="s">
        <v>1101</v>
      </c>
      <c r="K467" s="613" t="s">
        <v>1576</v>
      </c>
    </row>
    <row r="468" spans="3:11" ht="29.25" customHeight="1" x14ac:dyDescent="0.25">
      <c r="C468" s="323" t="s">
        <v>1661</v>
      </c>
      <c r="D468" s="279" t="s">
        <v>7988</v>
      </c>
      <c r="E468" s="41" t="s">
        <v>1663</v>
      </c>
      <c r="F468" s="279" t="s">
        <v>1664</v>
      </c>
      <c r="G468" s="273">
        <v>1220</v>
      </c>
      <c r="H468" s="273" t="s">
        <v>343</v>
      </c>
      <c r="I468" s="279" t="s">
        <v>1581</v>
      </c>
      <c r="J468" s="41" t="s">
        <v>1101</v>
      </c>
      <c r="K468" s="610" t="s">
        <v>1576</v>
      </c>
    </row>
    <row r="469" spans="3:11" ht="29.25" customHeight="1" x14ac:dyDescent="0.25">
      <c r="C469" s="323" t="s">
        <v>1661</v>
      </c>
      <c r="D469" s="279" t="s">
        <v>7988</v>
      </c>
      <c r="E469" s="41" t="s">
        <v>1662</v>
      </c>
      <c r="F469" s="279" t="s">
        <v>678</v>
      </c>
      <c r="G469" s="273">
        <v>650</v>
      </c>
      <c r="H469" s="273" t="s">
        <v>343</v>
      </c>
      <c r="I469" s="279" t="s">
        <v>1581</v>
      </c>
      <c r="J469" s="41" t="s">
        <v>1101</v>
      </c>
      <c r="K469" s="610" t="s">
        <v>1576</v>
      </c>
    </row>
    <row r="470" spans="3:11" ht="29.25" customHeight="1" x14ac:dyDescent="0.25">
      <c r="C470" s="323" t="s">
        <v>1661</v>
      </c>
      <c r="D470" s="279" t="s">
        <v>7988</v>
      </c>
      <c r="E470" s="41" t="s">
        <v>1666</v>
      </c>
      <c r="F470" s="279" t="s">
        <v>8746</v>
      </c>
      <c r="G470" s="273">
        <v>417</v>
      </c>
      <c r="H470" s="273" t="s">
        <v>343</v>
      </c>
      <c r="I470" s="279" t="s">
        <v>1581</v>
      </c>
      <c r="J470" s="41" t="s">
        <v>1101</v>
      </c>
      <c r="K470" s="610" t="s">
        <v>1576</v>
      </c>
    </row>
    <row r="471" spans="3:11" ht="29.25" customHeight="1" thickBot="1" x14ac:dyDescent="0.3">
      <c r="C471" s="323" t="s">
        <v>1661</v>
      </c>
      <c r="D471" s="279" t="s">
        <v>7988</v>
      </c>
      <c r="E471" s="41" t="s">
        <v>1667</v>
      </c>
      <c r="F471" s="279" t="s">
        <v>1668</v>
      </c>
      <c r="G471" s="273">
        <v>332</v>
      </c>
      <c r="H471" s="273" t="s">
        <v>343</v>
      </c>
      <c r="I471" s="279" t="s">
        <v>1581</v>
      </c>
      <c r="J471" s="41" t="s">
        <v>1101</v>
      </c>
      <c r="K471" s="610" t="s">
        <v>1576</v>
      </c>
    </row>
    <row r="472" spans="3:11" ht="29.25" customHeight="1" x14ac:dyDescent="0.25">
      <c r="C472" s="351" t="s">
        <v>1661</v>
      </c>
      <c r="D472" s="340" t="s">
        <v>7825</v>
      </c>
      <c r="E472" s="426">
        <f>COUNTA(E467:E471)</f>
        <v>5</v>
      </c>
      <c r="F472" s="340" t="s">
        <v>7826</v>
      </c>
      <c r="G472" s="328">
        <f>SUM(G467:G471)</f>
        <v>3961</v>
      </c>
      <c r="H472" s="329"/>
      <c r="I472" s="428"/>
      <c r="J472" s="330"/>
      <c r="K472" s="611"/>
    </row>
    <row r="473" spans="3:11" ht="29.25" customHeight="1" x14ac:dyDescent="0.25">
      <c r="D473" s="279"/>
      <c r="E473" s="41"/>
      <c r="F473" s="279"/>
      <c r="G473" s="273"/>
      <c r="H473" s="273"/>
      <c r="I473" s="279"/>
      <c r="J473" s="41"/>
      <c r="K473" s="41"/>
    </row>
    <row r="474" spans="3:11" ht="29.25" customHeight="1" x14ac:dyDescent="0.25">
      <c r="D474" s="279"/>
      <c r="E474" s="41"/>
      <c r="F474" s="279"/>
      <c r="G474" s="273"/>
      <c r="H474" s="273"/>
      <c r="I474" s="279"/>
      <c r="J474" s="41"/>
      <c r="K474" s="41"/>
    </row>
    <row r="475" spans="3:11" ht="29.25" customHeight="1" x14ac:dyDescent="0.25">
      <c r="C475" s="235" t="s">
        <v>8</v>
      </c>
      <c r="D475" s="235" t="s">
        <v>7</v>
      </c>
      <c r="E475" s="235" t="s">
        <v>6</v>
      </c>
      <c r="F475" s="235" t="s">
        <v>5</v>
      </c>
      <c r="G475" s="237" t="s">
        <v>4</v>
      </c>
      <c r="H475" s="237" t="s">
        <v>3</v>
      </c>
      <c r="I475" s="235" t="s">
        <v>2</v>
      </c>
      <c r="J475" s="235" t="s">
        <v>1</v>
      </c>
      <c r="K475" s="235" t="s">
        <v>0</v>
      </c>
    </row>
    <row r="476" spans="3:11" ht="29.25" customHeight="1" x14ac:dyDescent="0.25">
      <c r="C476" s="346" t="s">
        <v>1634</v>
      </c>
      <c r="D476" s="352" t="s">
        <v>7988</v>
      </c>
      <c r="E476" s="355" t="s">
        <v>1652</v>
      </c>
      <c r="F476" s="352" t="s">
        <v>8747</v>
      </c>
      <c r="G476" s="354">
        <v>671</v>
      </c>
      <c r="H476" s="354" t="s">
        <v>343</v>
      </c>
      <c r="I476" s="352" t="s">
        <v>1375</v>
      </c>
      <c r="J476" s="355" t="s">
        <v>1101</v>
      </c>
      <c r="K476" s="613" t="s">
        <v>1576</v>
      </c>
    </row>
    <row r="477" spans="3:11" ht="29.25" customHeight="1" x14ac:dyDescent="0.25">
      <c r="C477" s="323" t="s">
        <v>1634</v>
      </c>
      <c r="D477" s="279" t="s">
        <v>7988</v>
      </c>
      <c r="E477" s="41" t="s">
        <v>1647</v>
      </c>
      <c r="F477" s="279" t="s">
        <v>1577</v>
      </c>
      <c r="G477" s="273">
        <v>595</v>
      </c>
      <c r="H477" s="273" t="s">
        <v>343</v>
      </c>
      <c r="I477" s="279" t="s">
        <v>1375</v>
      </c>
      <c r="J477" s="41" t="s">
        <v>1101</v>
      </c>
      <c r="K477" s="610" t="s">
        <v>1576</v>
      </c>
    </row>
    <row r="478" spans="3:11" ht="29.25" customHeight="1" x14ac:dyDescent="0.25">
      <c r="C478" s="323" t="s">
        <v>1634</v>
      </c>
      <c r="D478" s="279" t="s">
        <v>7988</v>
      </c>
      <c r="E478" s="41" t="s">
        <v>1635</v>
      </c>
      <c r="F478" s="279" t="s">
        <v>1636</v>
      </c>
      <c r="G478" s="273">
        <v>440</v>
      </c>
      <c r="H478" s="273" t="s">
        <v>343</v>
      </c>
      <c r="I478" s="279" t="s">
        <v>1581</v>
      </c>
      <c r="J478" s="41" t="s">
        <v>1101</v>
      </c>
      <c r="K478" s="610" t="s">
        <v>1576</v>
      </c>
    </row>
    <row r="479" spans="3:11" ht="29.25" customHeight="1" x14ac:dyDescent="0.25">
      <c r="C479" s="323" t="s">
        <v>1634</v>
      </c>
      <c r="D479" s="279" t="s">
        <v>7988</v>
      </c>
      <c r="E479" s="41" t="s">
        <v>1637</v>
      </c>
      <c r="F479" s="279" t="s">
        <v>1638</v>
      </c>
      <c r="G479" s="273">
        <v>438</v>
      </c>
      <c r="H479" s="273" t="s">
        <v>343</v>
      </c>
      <c r="I479" s="279" t="s">
        <v>1581</v>
      </c>
      <c r="J479" s="41" t="s">
        <v>1101</v>
      </c>
      <c r="K479" s="610" t="s">
        <v>1576</v>
      </c>
    </row>
    <row r="480" spans="3:11" ht="31.5" customHeight="1" x14ac:dyDescent="0.25">
      <c r="C480" s="323" t="s">
        <v>1634</v>
      </c>
      <c r="D480" s="279" t="s">
        <v>7988</v>
      </c>
      <c r="E480" s="41" t="s">
        <v>1639</v>
      </c>
      <c r="F480" s="279" t="s">
        <v>1640</v>
      </c>
      <c r="G480" s="273">
        <v>403</v>
      </c>
      <c r="H480" s="273" t="s">
        <v>343</v>
      </c>
      <c r="I480" s="279" t="s">
        <v>1581</v>
      </c>
      <c r="J480" s="41" t="s">
        <v>1101</v>
      </c>
      <c r="K480" s="610" t="s">
        <v>1576</v>
      </c>
    </row>
    <row r="481" spans="3:11" ht="20.25" customHeight="1" x14ac:dyDescent="0.25">
      <c r="C481" s="323" t="s">
        <v>1634</v>
      </c>
      <c r="D481" s="279" t="s">
        <v>7988</v>
      </c>
      <c r="E481" s="41" t="s">
        <v>1643</v>
      </c>
      <c r="F481" s="279" t="s">
        <v>1644</v>
      </c>
      <c r="G481" s="273">
        <v>378</v>
      </c>
      <c r="H481" s="273" t="s">
        <v>343</v>
      </c>
      <c r="I481" s="279" t="s">
        <v>1581</v>
      </c>
      <c r="J481" s="41" t="s">
        <v>1101</v>
      </c>
      <c r="K481" s="610" t="s">
        <v>1576</v>
      </c>
    </row>
    <row r="482" spans="3:11" ht="21" customHeight="1" x14ac:dyDescent="0.25">
      <c r="C482" s="323" t="s">
        <v>1634</v>
      </c>
      <c r="D482" s="279" t="s">
        <v>7988</v>
      </c>
      <c r="E482" s="41" t="s">
        <v>1645</v>
      </c>
      <c r="F482" s="279" t="s">
        <v>1646</v>
      </c>
      <c r="G482" s="273">
        <v>438</v>
      </c>
      <c r="H482" s="273" t="s">
        <v>343</v>
      </c>
      <c r="I482" s="279" t="s">
        <v>1375</v>
      </c>
      <c r="J482" s="41" t="s">
        <v>1101</v>
      </c>
      <c r="K482" s="610" t="s">
        <v>1576</v>
      </c>
    </row>
    <row r="483" spans="3:11" ht="29.25" customHeight="1" x14ac:dyDescent="0.25">
      <c r="C483" s="323" t="s">
        <v>1634</v>
      </c>
      <c r="D483" s="279" t="s">
        <v>7988</v>
      </c>
      <c r="E483" s="41" t="s">
        <v>1653</v>
      </c>
      <c r="F483" s="279" t="s">
        <v>1654</v>
      </c>
      <c r="G483" s="273">
        <v>319</v>
      </c>
      <c r="H483" s="273" t="s">
        <v>343</v>
      </c>
      <c r="I483" s="279" t="s">
        <v>1375</v>
      </c>
      <c r="J483" s="41" t="s">
        <v>1101</v>
      </c>
      <c r="K483" s="610" t="s">
        <v>1576</v>
      </c>
    </row>
    <row r="484" spans="3:11" ht="29.25" customHeight="1" x14ac:dyDescent="0.25">
      <c r="C484" s="323" t="s">
        <v>1634</v>
      </c>
      <c r="D484" s="279" t="s">
        <v>7988</v>
      </c>
      <c r="E484" s="41" t="s">
        <v>1650</v>
      </c>
      <c r="F484" s="279" t="s">
        <v>8748</v>
      </c>
      <c r="G484" s="273">
        <v>42</v>
      </c>
      <c r="H484" s="273" t="s">
        <v>343</v>
      </c>
      <c r="I484" s="279" t="s">
        <v>1375</v>
      </c>
      <c r="J484" s="41" t="s">
        <v>1101</v>
      </c>
      <c r="K484" s="610" t="s">
        <v>1576</v>
      </c>
    </row>
    <row r="485" spans="3:11" ht="29.25" customHeight="1" x14ac:dyDescent="0.25">
      <c r="C485" s="323" t="s">
        <v>1634</v>
      </c>
      <c r="D485" s="279" t="s">
        <v>7988</v>
      </c>
      <c r="E485" s="41" t="s">
        <v>1648</v>
      </c>
      <c r="F485" s="279" t="s">
        <v>1649</v>
      </c>
      <c r="G485" s="273">
        <v>56</v>
      </c>
      <c r="H485" s="273" t="s">
        <v>343</v>
      </c>
      <c r="I485" s="279" t="s">
        <v>1375</v>
      </c>
      <c r="J485" s="41" t="s">
        <v>1101</v>
      </c>
      <c r="K485" s="610" t="s">
        <v>1576</v>
      </c>
    </row>
    <row r="486" spans="3:11" ht="29.25" customHeight="1" x14ac:dyDescent="0.25">
      <c r="C486" s="323" t="s">
        <v>1634</v>
      </c>
      <c r="D486" s="279" t="s">
        <v>7988</v>
      </c>
      <c r="E486" s="41" t="s">
        <v>1651</v>
      </c>
      <c r="F486" s="279" t="s">
        <v>143</v>
      </c>
      <c r="G486" s="273">
        <v>80</v>
      </c>
      <c r="H486" s="273" t="s">
        <v>343</v>
      </c>
      <c r="I486" s="279" t="s">
        <v>1375</v>
      </c>
      <c r="J486" s="41" t="s">
        <v>1101</v>
      </c>
      <c r="K486" s="610" t="s">
        <v>1576</v>
      </c>
    </row>
    <row r="487" spans="3:11" ht="29.25" customHeight="1" x14ac:dyDescent="0.25">
      <c r="C487" s="323" t="s">
        <v>1634</v>
      </c>
      <c r="D487" s="279" t="s">
        <v>7988</v>
      </c>
      <c r="E487" s="41" t="s">
        <v>1641</v>
      </c>
      <c r="F487" s="279" t="s">
        <v>1642</v>
      </c>
      <c r="G487" s="273">
        <v>370</v>
      </c>
      <c r="H487" s="273" t="s">
        <v>343</v>
      </c>
      <c r="I487" s="279" t="s">
        <v>1581</v>
      </c>
      <c r="J487" s="41" t="s">
        <v>1101</v>
      </c>
      <c r="K487" s="610" t="s">
        <v>1576</v>
      </c>
    </row>
    <row r="488" spans="3:11" ht="29.25" customHeight="1" thickBot="1" x14ac:dyDescent="0.3">
      <c r="C488" s="323" t="s">
        <v>1634</v>
      </c>
      <c r="D488" s="279" t="s">
        <v>7988</v>
      </c>
      <c r="E488" s="41" t="s">
        <v>1632</v>
      </c>
      <c r="F488" s="279" t="s">
        <v>1633</v>
      </c>
      <c r="G488" s="273">
        <v>230</v>
      </c>
      <c r="H488" s="273" t="s">
        <v>343</v>
      </c>
      <c r="I488" s="279" t="s">
        <v>1581</v>
      </c>
      <c r="J488" s="41" t="s">
        <v>1101</v>
      </c>
      <c r="K488" s="610" t="s">
        <v>1576</v>
      </c>
    </row>
    <row r="489" spans="3:11" ht="29.25" customHeight="1" x14ac:dyDescent="0.25">
      <c r="C489" s="351" t="s">
        <v>1634</v>
      </c>
      <c r="D489" s="340" t="s">
        <v>7825</v>
      </c>
      <c r="E489" s="426">
        <f>COUNTA(E476:E488)</f>
        <v>13</v>
      </c>
      <c r="F489" s="340" t="s">
        <v>7826</v>
      </c>
      <c r="G489" s="328">
        <f>SUM(G476:G488)</f>
        <v>4460</v>
      </c>
      <c r="H489" s="329"/>
      <c r="I489" s="428"/>
      <c r="J489" s="330"/>
      <c r="K489" s="611"/>
    </row>
    <row r="490" spans="3:11" ht="29.25" customHeight="1" x14ac:dyDescent="0.25">
      <c r="D490" s="279"/>
      <c r="G490" s="41"/>
      <c r="H490" s="41"/>
      <c r="I490" s="271"/>
      <c r="J490" s="273"/>
      <c r="K490" s="41"/>
    </row>
    <row r="491" spans="3:11" ht="29.25" customHeight="1" x14ac:dyDescent="0.25">
      <c r="C491" s="224"/>
      <c r="D491" s="32"/>
      <c r="E491" s="224"/>
      <c r="F491" s="32"/>
      <c r="G491" s="224"/>
      <c r="H491" s="224"/>
      <c r="I491" s="32"/>
      <c r="J491" s="224"/>
    </row>
    <row r="492" spans="3:11" ht="29.25" customHeight="1" x14ac:dyDescent="0.25">
      <c r="C492" s="740" t="s">
        <v>7962</v>
      </c>
      <c r="D492" s="740"/>
      <c r="E492" s="740"/>
      <c r="F492" s="740"/>
      <c r="G492" s="740"/>
      <c r="H492" s="740"/>
      <c r="I492" s="740"/>
      <c r="J492" s="740"/>
      <c r="K492" s="740"/>
    </row>
    <row r="493" spans="3:11" ht="29.25" customHeight="1" x14ac:dyDescent="0.25">
      <c r="C493" s="224"/>
      <c r="D493" s="32"/>
      <c r="F493" s="32"/>
      <c r="G493" s="224"/>
      <c r="H493" s="224"/>
      <c r="I493" s="32"/>
      <c r="J493" s="224"/>
    </row>
    <row r="494" spans="3:11" ht="29.25" customHeight="1" x14ac:dyDescent="0.25">
      <c r="C494" s="224"/>
      <c r="D494" s="32"/>
      <c r="F494" s="32"/>
      <c r="G494" s="224"/>
      <c r="H494" s="224"/>
      <c r="I494" s="32"/>
      <c r="J494" s="224"/>
    </row>
    <row r="495" spans="3:11" ht="29.25" customHeight="1" x14ac:dyDescent="0.25">
      <c r="C495" s="248" t="s">
        <v>8</v>
      </c>
      <c r="D495" s="248" t="s">
        <v>7</v>
      </c>
      <c r="E495" s="248" t="s">
        <v>6</v>
      </c>
      <c r="F495" s="248" t="s">
        <v>5</v>
      </c>
      <c r="G495" s="249" t="s">
        <v>4</v>
      </c>
      <c r="H495" s="249" t="s">
        <v>3</v>
      </c>
      <c r="I495" s="248" t="s">
        <v>2</v>
      </c>
      <c r="J495" s="248" t="s">
        <v>1</v>
      </c>
      <c r="K495" s="248" t="s">
        <v>0</v>
      </c>
    </row>
    <row r="496" spans="3:11" ht="29.25" customHeight="1" thickBot="1" x14ac:dyDescent="0.3">
      <c r="C496" s="357" t="s">
        <v>1002</v>
      </c>
      <c r="D496" s="358" t="s">
        <v>7989</v>
      </c>
      <c r="E496" s="358" t="s">
        <v>1000</v>
      </c>
      <c r="F496" s="374" t="s">
        <v>1001</v>
      </c>
      <c r="G496" s="361">
        <v>911</v>
      </c>
      <c r="H496" s="361" t="s">
        <v>950</v>
      </c>
      <c r="I496" s="358" t="s">
        <v>951</v>
      </c>
      <c r="J496" s="358" t="s">
        <v>689</v>
      </c>
      <c r="K496" s="624" t="s">
        <v>948</v>
      </c>
    </row>
    <row r="497" spans="3:11" ht="29.25" customHeight="1" x14ac:dyDescent="0.25">
      <c r="C497" s="365" t="s">
        <v>1002</v>
      </c>
      <c r="D497" s="366" t="s">
        <v>7825</v>
      </c>
      <c r="E497" s="455">
        <f>COUNTA(E496)</f>
        <v>1</v>
      </c>
      <c r="F497" s="368" t="s">
        <v>7826</v>
      </c>
      <c r="G497" s="369">
        <f>SUM(G496)</f>
        <v>911</v>
      </c>
      <c r="H497" s="625"/>
      <c r="I497" s="371"/>
      <c r="J497" s="371"/>
      <c r="K497" s="626"/>
    </row>
    <row r="498" spans="3:11" ht="29.25" customHeight="1" x14ac:dyDescent="0.25">
      <c r="C498" s="152"/>
      <c r="D498" s="294"/>
      <c r="E498" s="294"/>
      <c r="F498" s="305"/>
      <c r="G498" s="295"/>
      <c r="H498" s="295"/>
      <c r="I498" s="294"/>
      <c r="J498" s="294"/>
      <c r="K498" s="294"/>
    </row>
    <row r="499" spans="3:11" ht="29.25" customHeight="1" x14ac:dyDescent="0.25">
      <c r="C499" s="152"/>
      <c r="D499" s="294"/>
      <c r="E499" s="294"/>
      <c r="F499" s="305"/>
      <c r="G499" s="295"/>
      <c r="H499" s="295"/>
      <c r="I499" s="294"/>
      <c r="J499" s="294"/>
      <c r="K499" s="294"/>
    </row>
    <row r="500" spans="3:11" ht="29.25" customHeight="1" x14ac:dyDescent="0.25">
      <c r="C500" s="248" t="s">
        <v>8</v>
      </c>
      <c r="D500" s="248" t="s">
        <v>7</v>
      </c>
      <c r="E500" s="248" t="s">
        <v>6</v>
      </c>
      <c r="F500" s="248" t="s">
        <v>5</v>
      </c>
      <c r="G500" s="249" t="s">
        <v>4</v>
      </c>
      <c r="H500" s="249" t="s">
        <v>3</v>
      </c>
      <c r="I500" s="248" t="s">
        <v>2</v>
      </c>
      <c r="J500" s="248" t="s">
        <v>1</v>
      </c>
      <c r="K500" s="248" t="s">
        <v>0</v>
      </c>
    </row>
    <row r="501" spans="3:11" ht="29.25" customHeight="1" x14ac:dyDescent="0.25">
      <c r="C501" s="363" t="s">
        <v>1262</v>
      </c>
      <c r="D501" s="294" t="s">
        <v>7989</v>
      </c>
      <c r="E501" s="294" t="s">
        <v>1261</v>
      </c>
      <c r="F501" s="305" t="s">
        <v>8749</v>
      </c>
      <c r="G501" s="295">
        <v>631</v>
      </c>
      <c r="H501" s="295" t="s">
        <v>343</v>
      </c>
      <c r="I501" s="294" t="s">
        <v>343</v>
      </c>
      <c r="J501" s="294" t="s">
        <v>1101</v>
      </c>
      <c r="K501" s="627" t="s">
        <v>1191</v>
      </c>
    </row>
    <row r="502" spans="3:11" ht="29.25" customHeight="1" thickBot="1" x14ac:dyDescent="0.3">
      <c r="C502" s="363" t="s">
        <v>1262</v>
      </c>
      <c r="D502" s="294" t="s">
        <v>7989</v>
      </c>
      <c r="E502" s="294" t="s">
        <v>1263</v>
      </c>
      <c r="F502" s="305" t="s">
        <v>1430</v>
      </c>
      <c r="G502" s="295">
        <v>478</v>
      </c>
      <c r="H502" s="295" t="s">
        <v>343</v>
      </c>
      <c r="I502" s="294" t="s">
        <v>343</v>
      </c>
      <c r="J502" s="294" t="s">
        <v>1101</v>
      </c>
      <c r="K502" s="627" t="s">
        <v>1191</v>
      </c>
    </row>
    <row r="503" spans="3:11" ht="29.25" customHeight="1" x14ac:dyDescent="0.25">
      <c r="C503" s="628" t="s">
        <v>1262</v>
      </c>
      <c r="D503" s="629" t="s">
        <v>7825</v>
      </c>
      <c r="E503" s="455">
        <f>COUNTA(E501:E502)</f>
        <v>2</v>
      </c>
      <c r="F503" s="630" t="s">
        <v>7826</v>
      </c>
      <c r="G503" s="369">
        <f>SUM(G501:G502)</f>
        <v>1109</v>
      </c>
      <c r="H503" s="625"/>
      <c r="I503" s="371"/>
      <c r="J503" s="371"/>
      <c r="K503" s="626"/>
    </row>
    <row r="504" spans="3:11" ht="29.25" customHeight="1" x14ac:dyDescent="0.25">
      <c r="C504" s="152"/>
      <c r="D504" s="294"/>
      <c r="E504" s="294"/>
      <c r="F504" s="305"/>
      <c r="G504" s="295"/>
      <c r="H504" s="295"/>
      <c r="I504" s="294"/>
      <c r="J504" s="294"/>
      <c r="K504" s="294"/>
    </row>
    <row r="505" spans="3:11" ht="29.25" customHeight="1" x14ac:dyDescent="0.25">
      <c r="C505" s="152"/>
      <c r="D505" s="294"/>
      <c r="E505" s="294"/>
      <c r="F505" s="305"/>
      <c r="G505" s="295"/>
      <c r="H505" s="295"/>
      <c r="I505" s="294"/>
      <c r="J505" s="294"/>
      <c r="K505" s="294"/>
    </row>
    <row r="506" spans="3:11" ht="29.25" customHeight="1" x14ac:dyDescent="0.25">
      <c r="C506" s="248" t="s">
        <v>8</v>
      </c>
      <c r="D506" s="248" t="s">
        <v>7</v>
      </c>
      <c r="E506" s="248" t="s">
        <v>6</v>
      </c>
      <c r="F506" s="248" t="s">
        <v>5</v>
      </c>
      <c r="G506" s="249" t="s">
        <v>4</v>
      </c>
      <c r="H506" s="249" t="s">
        <v>3</v>
      </c>
      <c r="I506" s="248" t="s">
        <v>2</v>
      </c>
      <c r="J506" s="248" t="s">
        <v>1</v>
      </c>
      <c r="K506" s="248" t="s">
        <v>0</v>
      </c>
    </row>
    <row r="507" spans="3:11" ht="29.25" customHeight="1" thickBot="1" x14ac:dyDescent="0.3">
      <c r="C507" s="363" t="s">
        <v>1346</v>
      </c>
      <c r="D507" s="294" t="s">
        <v>7989</v>
      </c>
      <c r="E507" s="294" t="s">
        <v>1345</v>
      </c>
      <c r="F507" s="305" t="s">
        <v>8750</v>
      </c>
      <c r="G507" s="418">
        <v>1996</v>
      </c>
      <c r="H507" s="295" t="s">
        <v>343</v>
      </c>
      <c r="I507" s="294" t="s">
        <v>343</v>
      </c>
      <c r="J507" s="294" t="s">
        <v>1101</v>
      </c>
      <c r="K507" s="627" t="s">
        <v>1280</v>
      </c>
    </row>
    <row r="508" spans="3:11" ht="29.25" customHeight="1" x14ac:dyDescent="0.25">
      <c r="C508" s="365" t="s">
        <v>1346</v>
      </c>
      <c r="D508" s="366" t="s">
        <v>7825</v>
      </c>
      <c r="E508" s="455">
        <f>COUNTA(E507)</f>
        <v>1</v>
      </c>
      <c r="F508" s="368" t="s">
        <v>7826</v>
      </c>
      <c r="G508" s="369">
        <f>COUNTA(G507)</f>
        <v>1</v>
      </c>
      <c r="H508" s="625"/>
      <c r="I508" s="371"/>
      <c r="J508" s="371"/>
      <c r="K508" s="626"/>
    </row>
    <row r="509" spans="3:11" ht="29.25" customHeight="1" x14ac:dyDescent="0.25">
      <c r="C509" s="152"/>
      <c r="D509" s="294"/>
      <c r="E509" s="294"/>
      <c r="F509" s="305"/>
      <c r="G509" s="295"/>
      <c r="H509" s="295"/>
      <c r="I509" s="294"/>
      <c r="J509" s="294"/>
      <c r="K509" s="294"/>
    </row>
    <row r="510" spans="3:11" ht="29.25" customHeight="1" x14ac:dyDescent="0.25">
      <c r="C510" s="152"/>
      <c r="D510" s="294"/>
      <c r="E510" s="294"/>
      <c r="F510" s="305"/>
      <c r="G510" s="295"/>
      <c r="H510" s="295"/>
      <c r="I510" s="294"/>
      <c r="J510" s="294"/>
      <c r="K510" s="294"/>
    </row>
    <row r="511" spans="3:11" ht="29.25" customHeight="1" x14ac:dyDescent="0.25">
      <c r="C511" s="248" t="s">
        <v>8</v>
      </c>
      <c r="D511" s="248" t="s">
        <v>7</v>
      </c>
      <c r="E511" s="248" t="s">
        <v>6</v>
      </c>
      <c r="F511" s="248" t="s">
        <v>5</v>
      </c>
      <c r="G511" s="249" t="s">
        <v>4</v>
      </c>
      <c r="H511" s="249" t="s">
        <v>3</v>
      </c>
      <c r="I511" s="248" t="s">
        <v>2</v>
      </c>
      <c r="J511" s="248" t="s">
        <v>1</v>
      </c>
      <c r="K511" s="248" t="s">
        <v>0</v>
      </c>
    </row>
    <row r="512" spans="3:11" ht="29.25" customHeight="1" thickBot="1" x14ac:dyDescent="0.3">
      <c r="C512" s="363" t="s">
        <v>1390</v>
      </c>
      <c r="D512" s="294" t="s">
        <v>7989</v>
      </c>
      <c r="E512" s="294" t="s">
        <v>1388</v>
      </c>
      <c r="F512" s="305" t="s">
        <v>1389</v>
      </c>
      <c r="G512" s="295">
        <v>1147</v>
      </c>
      <c r="H512" s="295" t="s">
        <v>343</v>
      </c>
      <c r="I512" s="294" t="s">
        <v>343</v>
      </c>
      <c r="J512" s="294" t="s">
        <v>1101</v>
      </c>
      <c r="K512" s="627" t="s">
        <v>1280</v>
      </c>
    </row>
    <row r="513" spans="3:11" ht="29.25" customHeight="1" x14ac:dyDescent="0.25">
      <c r="C513" s="365" t="s">
        <v>1390</v>
      </c>
      <c r="D513" s="366" t="s">
        <v>7825</v>
      </c>
      <c r="E513" s="455">
        <f>COUNTA(E512)</f>
        <v>1</v>
      </c>
      <c r="F513" s="368" t="s">
        <v>7826</v>
      </c>
      <c r="G513" s="369">
        <f>SUM(G512)</f>
        <v>1147</v>
      </c>
      <c r="H513" s="625"/>
      <c r="I513" s="371"/>
      <c r="J513" s="371"/>
      <c r="K513" s="626"/>
    </row>
    <row r="514" spans="3:11" ht="29.25" customHeight="1" x14ac:dyDescent="0.25">
      <c r="C514" s="152"/>
      <c r="D514" s="294"/>
      <c r="E514" s="294"/>
      <c r="F514" s="305"/>
      <c r="G514" s="295"/>
      <c r="H514" s="295"/>
      <c r="I514" s="294"/>
      <c r="J514" s="294"/>
      <c r="K514" s="294"/>
    </row>
    <row r="515" spans="3:11" ht="29.25" customHeight="1" x14ac:dyDescent="0.25">
      <c r="C515" s="152"/>
      <c r="D515" s="294"/>
      <c r="E515" s="294"/>
      <c r="F515" s="305"/>
      <c r="G515" s="295"/>
      <c r="H515" s="295"/>
      <c r="I515" s="294"/>
      <c r="J515" s="294"/>
      <c r="K515" s="294"/>
    </row>
    <row r="516" spans="3:11" ht="29.25" customHeight="1" x14ac:dyDescent="0.25">
      <c r="C516" s="248" t="s">
        <v>8</v>
      </c>
      <c r="D516" s="248" t="s">
        <v>7</v>
      </c>
      <c r="E516" s="248" t="s">
        <v>6</v>
      </c>
      <c r="F516" s="248" t="s">
        <v>5</v>
      </c>
      <c r="G516" s="249" t="s">
        <v>4</v>
      </c>
      <c r="H516" s="249" t="s">
        <v>3</v>
      </c>
      <c r="I516" s="248" t="s">
        <v>2</v>
      </c>
      <c r="J516" s="248" t="s">
        <v>1</v>
      </c>
      <c r="K516" s="248" t="s">
        <v>0</v>
      </c>
    </row>
    <row r="517" spans="3:11" ht="29.25" customHeight="1" x14ac:dyDescent="0.25">
      <c r="C517" s="363" t="s">
        <v>1284</v>
      </c>
      <c r="D517" s="294" t="s">
        <v>7989</v>
      </c>
      <c r="E517" s="294" t="s">
        <v>1282</v>
      </c>
      <c r="F517" s="305" t="s">
        <v>1283</v>
      </c>
      <c r="G517" s="295">
        <v>860</v>
      </c>
      <c r="H517" s="295" t="s">
        <v>343</v>
      </c>
      <c r="I517" s="294" t="s">
        <v>343</v>
      </c>
      <c r="J517" s="294" t="s">
        <v>1101</v>
      </c>
      <c r="K517" s="627" t="s">
        <v>1280</v>
      </c>
    </row>
    <row r="518" spans="3:11" ht="29.25" customHeight="1" thickBot="1" x14ac:dyDescent="0.3">
      <c r="C518" s="363" t="s">
        <v>1284</v>
      </c>
      <c r="D518" s="294" t="s">
        <v>7989</v>
      </c>
      <c r="E518" s="294" t="s">
        <v>1285</v>
      </c>
      <c r="F518" s="305" t="s">
        <v>8751</v>
      </c>
      <c r="G518" s="295">
        <v>784</v>
      </c>
      <c r="H518" s="295" t="s">
        <v>343</v>
      </c>
      <c r="I518" s="294" t="s">
        <v>343</v>
      </c>
      <c r="J518" s="294" t="s">
        <v>1101</v>
      </c>
      <c r="K518" s="627" t="s">
        <v>1280</v>
      </c>
    </row>
    <row r="519" spans="3:11" ht="29.25" customHeight="1" x14ac:dyDescent="0.25">
      <c r="C519" s="628" t="s">
        <v>1284</v>
      </c>
      <c r="D519" s="629" t="s">
        <v>7825</v>
      </c>
      <c r="E519" s="455">
        <f>COUNTA(E517:E518)</f>
        <v>2</v>
      </c>
      <c r="F519" s="630" t="s">
        <v>7826</v>
      </c>
      <c r="G519" s="369">
        <f>SUM(G517:G518)</f>
        <v>1644</v>
      </c>
      <c r="H519" s="625"/>
      <c r="I519" s="371"/>
      <c r="J519" s="371"/>
      <c r="K519" s="626"/>
    </row>
    <row r="520" spans="3:11" ht="29.25" customHeight="1" x14ac:dyDescent="0.25">
      <c r="C520" s="152"/>
      <c r="D520" s="294"/>
      <c r="E520" s="294"/>
      <c r="F520" s="305"/>
      <c r="G520" s="295"/>
      <c r="H520" s="295"/>
      <c r="I520" s="294"/>
      <c r="J520" s="294"/>
      <c r="K520" s="294"/>
    </row>
    <row r="521" spans="3:11" ht="29.25" customHeight="1" x14ac:dyDescent="0.25">
      <c r="C521" s="152"/>
      <c r="D521" s="294"/>
      <c r="E521" s="294"/>
      <c r="F521" s="305"/>
      <c r="G521" s="295"/>
      <c r="H521" s="295"/>
      <c r="I521" s="294"/>
      <c r="J521" s="294"/>
      <c r="K521" s="294"/>
    </row>
    <row r="522" spans="3:11" ht="29.25" customHeight="1" x14ac:dyDescent="0.25">
      <c r="C522" s="248" t="s">
        <v>8</v>
      </c>
      <c r="D522" s="248" t="s">
        <v>7</v>
      </c>
      <c r="E522" s="248" t="s">
        <v>6</v>
      </c>
      <c r="F522" s="248" t="s">
        <v>5</v>
      </c>
      <c r="G522" s="249" t="s">
        <v>4</v>
      </c>
      <c r="H522" s="249" t="s">
        <v>3</v>
      </c>
      <c r="I522" s="248" t="s">
        <v>2</v>
      </c>
      <c r="J522" s="248" t="s">
        <v>1</v>
      </c>
      <c r="K522" s="248" t="s">
        <v>0</v>
      </c>
    </row>
    <row r="523" spans="3:11" ht="29.25" customHeight="1" thickBot="1" x14ac:dyDescent="0.3">
      <c r="C523" s="363" t="s">
        <v>1288</v>
      </c>
      <c r="D523" s="294" t="s">
        <v>7989</v>
      </c>
      <c r="E523" s="294" t="s">
        <v>1286</v>
      </c>
      <c r="F523" s="305" t="s">
        <v>1287</v>
      </c>
      <c r="G523" s="295">
        <v>1242</v>
      </c>
      <c r="H523" s="295" t="s">
        <v>343</v>
      </c>
      <c r="I523" s="294" t="s">
        <v>343</v>
      </c>
      <c r="J523" s="294" t="s">
        <v>1101</v>
      </c>
      <c r="K523" s="627" t="s">
        <v>1280</v>
      </c>
    </row>
    <row r="524" spans="3:11" ht="29.25" customHeight="1" x14ac:dyDescent="0.25">
      <c r="C524" s="365" t="s">
        <v>1288</v>
      </c>
      <c r="D524" s="366" t="s">
        <v>7825</v>
      </c>
      <c r="E524" s="455">
        <f>COUNTA(E523)</f>
        <v>1</v>
      </c>
      <c r="F524" s="368" t="s">
        <v>7826</v>
      </c>
      <c r="G524" s="369">
        <f>SUM(G523)</f>
        <v>1242</v>
      </c>
      <c r="H524" s="625"/>
      <c r="I524" s="371"/>
      <c r="J524" s="371"/>
      <c r="K524" s="626"/>
    </row>
    <row r="525" spans="3:11" ht="29.25" customHeight="1" x14ac:dyDescent="0.25">
      <c r="C525" s="152"/>
      <c r="D525" s="294"/>
      <c r="E525" s="294"/>
      <c r="F525" s="305"/>
      <c r="G525" s="295"/>
      <c r="H525" s="295"/>
      <c r="I525" s="294"/>
      <c r="J525" s="294"/>
      <c r="K525" s="294"/>
    </row>
    <row r="526" spans="3:11" ht="29.25" customHeight="1" x14ac:dyDescent="0.25">
      <c r="C526" s="152"/>
      <c r="D526" s="294"/>
      <c r="E526" s="294"/>
      <c r="F526" s="305"/>
      <c r="G526" s="295"/>
      <c r="H526" s="295"/>
      <c r="I526" s="294"/>
      <c r="J526" s="294"/>
      <c r="K526" s="294"/>
    </row>
    <row r="527" spans="3:11" ht="29.25" customHeight="1" x14ac:dyDescent="0.25">
      <c r="C527" s="248" t="s">
        <v>8</v>
      </c>
      <c r="D527" s="248" t="s">
        <v>7</v>
      </c>
      <c r="E527" s="248" t="s">
        <v>6</v>
      </c>
      <c r="F527" s="248" t="s">
        <v>5</v>
      </c>
      <c r="G527" s="249" t="s">
        <v>4</v>
      </c>
      <c r="H527" s="249" t="s">
        <v>3</v>
      </c>
      <c r="I527" s="248" t="s">
        <v>2</v>
      </c>
      <c r="J527" s="248" t="s">
        <v>1</v>
      </c>
      <c r="K527" s="248" t="s">
        <v>0</v>
      </c>
    </row>
    <row r="528" spans="3:11" ht="29.25" customHeight="1" x14ac:dyDescent="0.25">
      <c r="C528" s="631" t="s">
        <v>1393</v>
      </c>
      <c r="D528" s="294" t="s">
        <v>7989</v>
      </c>
      <c r="E528" s="294" t="s">
        <v>1391</v>
      </c>
      <c r="F528" s="305" t="s">
        <v>1392</v>
      </c>
      <c r="G528" s="295">
        <v>675</v>
      </c>
      <c r="H528" s="295" t="s">
        <v>343</v>
      </c>
      <c r="I528" s="294" t="s">
        <v>1290</v>
      </c>
      <c r="J528" s="294" t="s">
        <v>1101</v>
      </c>
      <c r="K528" s="627" t="s">
        <v>1280</v>
      </c>
    </row>
    <row r="529" spans="3:11" ht="29.25" customHeight="1" thickBot="1" x14ac:dyDescent="0.3">
      <c r="C529" s="631" t="s">
        <v>1393</v>
      </c>
      <c r="D529" s="294" t="s">
        <v>7989</v>
      </c>
      <c r="E529" s="294" t="s">
        <v>1394</v>
      </c>
      <c r="F529" s="305" t="s">
        <v>1395</v>
      </c>
      <c r="G529" s="295">
        <v>602</v>
      </c>
      <c r="H529" s="295" t="s">
        <v>343</v>
      </c>
      <c r="I529" s="294" t="s">
        <v>1290</v>
      </c>
      <c r="J529" s="294" t="s">
        <v>1101</v>
      </c>
      <c r="K529" s="627" t="s">
        <v>1280</v>
      </c>
    </row>
    <row r="530" spans="3:11" ht="29.25" customHeight="1" x14ac:dyDescent="0.25">
      <c r="C530" s="365" t="s">
        <v>1393</v>
      </c>
      <c r="D530" s="366" t="s">
        <v>7825</v>
      </c>
      <c r="E530" s="455">
        <f>COUNTA(E528:E529)</f>
        <v>2</v>
      </c>
      <c r="F530" s="368" t="s">
        <v>7826</v>
      </c>
      <c r="G530" s="369">
        <f>SUM(G528:G529)</f>
        <v>1277</v>
      </c>
      <c r="H530" s="625"/>
      <c r="I530" s="371"/>
      <c r="J530" s="371"/>
      <c r="K530" s="626"/>
    </row>
    <row r="531" spans="3:11" ht="29.25" customHeight="1" x14ac:dyDescent="0.25">
      <c r="C531" s="152"/>
      <c r="D531" s="294"/>
      <c r="E531" s="294"/>
      <c r="F531" s="305"/>
      <c r="G531" s="295"/>
      <c r="H531" s="295"/>
      <c r="I531" s="294"/>
      <c r="J531" s="294"/>
      <c r="K531" s="294"/>
    </row>
    <row r="532" spans="3:11" ht="29.25" customHeight="1" x14ac:dyDescent="0.25">
      <c r="C532" s="152"/>
      <c r="D532" s="294"/>
      <c r="E532" s="294"/>
      <c r="F532" s="305"/>
      <c r="G532" s="295"/>
      <c r="H532" s="295"/>
      <c r="I532" s="294"/>
      <c r="J532" s="294"/>
      <c r="K532" s="294"/>
    </row>
    <row r="533" spans="3:11" ht="29.25" customHeight="1" x14ac:dyDescent="0.25">
      <c r="C533" s="248" t="s">
        <v>8</v>
      </c>
      <c r="D533" s="248" t="s">
        <v>7</v>
      </c>
      <c r="E533" s="248" t="s">
        <v>6</v>
      </c>
      <c r="F533" s="248" t="s">
        <v>5</v>
      </c>
      <c r="G533" s="249" t="s">
        <v>4</v>
      </c>
      <c r="H533" s="249" t="s">
        <v>3</v>
      </c>
      <c r="I533" s="248" t="s">
        <v>2</v>
      </c>
      <c r="J533" s="248" t="s">
        <v>1</v>
      </c>
      <c r="K533" s="248" t="s">
        <v>0</v>
      </c>
    </row>
    <row r="534" spans="3:11" ht="29.25" customHeight="1" x14ac:dyDescent="0.25">
      <c r="C534" s="631" t="s">
        <v>1397</v>
      </c>
      <c r="D534" s="294" t="s">
        <v>7989</v>
      </c>
      <c r="E534" s="294" t="s">
        <v>1396</v>
      </c>
      <c r="F534" s="305" t="s">
        <v>8752</v>
      </c>
      <c r="G534" s="295">
        <v>1580</v>
      </c>
      <c r="H534" s="295" t="s">
        <v>343</v>
      </c>
      <c r="I534" s="294" t="s">
        <v>343</v>
      </c>
      <c r="J534" s="294" t="s">
        <v>1101</v>
      </c>
      <c r="K534" s="627" t="s">
        <v>1280</v>
      </c>
    </row>
    <row r="535" spans="3:11" ht="29.25" customHeight="1" thickBot="1" x14ac:dyDescent="0.3">
      <c r="C535" s="631" t="s">
        <v>1397</v>
      </c>
      <c r="D535" s="294" t="s">
        <v>7989</v>
      </c>
      <c r="E535" s="294" t="s">
        <v>1398</v>
      </c>
      <c r="F535" s="305" t="s">
        <v>1399</v>
      </c>
      <c r="G535" s="295">
        <v>836</v>
      </c>
      <c r="H535" s="295" t="s">
        <v>343</v>
      </c>
      <c r="I535" s="294" t="s">
        <v>343</v>
      </c>
      <c r="J535" s="294" t="s">
        <v>1101</v>
      </c>
      <c r="K535" s="627" t="s">
        <v>1280</v>
      </c>
    </row>
    <row r="536" spans="3:11" ht="29.25" customHeight="1" x14ac:dyDescent="0.25">
      <c r="C536" s="365" t="s">
        <v>1397</v>
      </c>
      <c r="D536" s="366" t="s">
        <v>7825</v>
      </c>
      <c r="E536" s="455">
        <f>COUNTA(E534:E535)</f>
        <v>2</v>
      </c>
      <c r="F536" s="368" t="s">
        <v>7826</v>
      </c>
      <c r="G536" s="369">
        <f>SUM(G534:G535)</f>
        <v>2416</v>
      </c>
      <c r="H536" s="625"/>
      <c r="I536" s="371"/>
      <c r="J536" s="371"/>
      <c r="K536" s="626"/>
    </row>
    <row r="537" spans="3:11" ht="29.25" customHeight="1" x14ac:dyDescent="0.25">
      <c r="C537" s="152"/>
      <c r="D537" s="294"/>
      <c r="E537" s="294"/>
      <c r="F537" s="305"/>
      <c r="G537" s="295"/>
      <c r="H537" s="295"/>
      <c r="I537" s="294"/>
      <c r="J537" s="294"/>
      <c r="K537" s="294"/>
    </row>
    <row r="538" spans="3:11" ht="29.25" customHeight="1" x14ac:dyDescent="0.25">
      <c r="C538" s="152"/>
      <c r="D538" s="294"/>
      <c r="E538" s="294"/>
      <c r="F538" s="305"/>
      <c r="G538" s="295"/>
      <c r="H538" s="295"/>
      <c r="I538" s="294"/>
      <c r="J538" s="294"/>
      <c r="K538" s="294"/>
    </row>
    <row r="539" spans="3:11" ht="29.25" customHeight="1" x14ac:dyDescent="0.25">
      <c r="C539" s="248" t="s">
        <v>8</v>
      </c>
      <c r="D539" s="248" t="s">
        <v>7</v>
      </c>
      <c r="E539" s="248" t="s">
        <v>6</v>
      </c>
      <c r="F539" s="248" t="s">
        <v>5</v>
      </c>
      <c r="G539" s="249" t="s">
        <v>4</v>
      </c>
      <c r="H539" s="249" t="s">
        <v>3</v>
      </c>
      <c r="I539" s="248" t="s">
        <v>2</v>
      </c>
      <c r="J539" s="248" t="s">
        <v>1</v>
      </c>
      <c r="K539" s="248" t="s">
        <v>0</v>
      </c>
    </row>
    <row r="540" spans="3:11" ht="29.25" customHeight="1" x14ac:dyDescent="0.25">
      <c r="C540" s="631" t="s">
        <v>1415</v>
      </c>
      <c r="D540" s="294" t="s">
        <v>7989</v>
      </c>
      <c r="E540" s="294" t="s">
        <v>1417</v>
      </c>
      <c r="F540" s="305" t="s">
        <v>8753</v>
      </c>
      <c r="G540" s="295">
        <v>971</v>
      </c>
      <c r="H540" s="295" t="s">
        <v>343</v>
      </c>
      <c r="I540" s="294" t="s">
        <v>1413</v>
      </c>
      <c r="J540" s="294" t="s">
        <v>1101</v>
      </c>
      <c r="K540" s="627" t="s">
        <v>1412</v>
      </c>
    </row>
    <row r="541" spans="3:11" ht="29.25" customHeight="1" x14ac:dyDescent="0.25">
      <c r="C541" s="631" t="s">
        <v>1415</v>
      </c>
      <c r="D541" s="294" t="s">
        <v>7989</v>
      </c>
      <c r="E541" s="294" t="s">
        <v>1416</v>
      </c>
      <c r="F541" s="305" t="s">
        <v>8754</v>
      </c>
      <c r="G541" s="295">
        <v>285</v>
      </c>
      <c r="H541" s="295" t="s">
        <v>343</v>
      </c>
      <c r="I541" s="294" t="s">
        <v>1413</v>
      </c>
      <c r="J541" s="294" t="s">
        <v>1101</v>
      </c>
      <c r="K541" s="627" t="s">
        <v>1412</v>
      </c>
    </row>
    <row r="542" spans="3:11" ht="29.25" customHeight="1" x14ac:dyDescent="0.25">
      <c r="C542" s="631" t="s">
        <v>1415</v>
      </c>
      <c r="D542" s="294" t="s">
        <v>7989</v>
      </c>
      <c r="E542" s="294" t="s">
        <v>1420</v>
      </c>
      <c r="F542" s="305" t="s">
        <v>8755</v>
      </c>
      <c r="G542" s="295">
        <v>206</v>
      </c>
      <c r="H542" s="295" t="s">
        <v>343</v>
      </c>
      <c r="I542" s="294" t="s">
        <v>1413</v>
      </c>
      <c r="J542" s="294" t="s">
        <v>1101</v>
      </c>
      <c r="K542" s="627" t="s">
        <v>1412</v>
      </c>
    </row>
    <row r="543" spans="3:11" ht="29.25" customHeight="1" x14ac:dyDescent="0.25">
      <c r="C543" s="631" t="s">
        <v>1415</v>
      </c>
      <c r="D543" s="294" t="s">
        <v>7989</v>
      </c>
      <c r="E543" s="294" t="s">
        <v>1418</v>
      </c>
      <c r="F543" s="305" t="s">
        <v>1419</v>
      </c>
      <c r="G543" s="295">
        <v>206</v>
      </c>
      <c r="H543" s="295" t="s">
        <v>343</v>
      </c>
      <c r="I543" s="294" t="s">
        <v>1413</v>
      </c>
      <c r="J543" s="294" t="s">
        <v>1101</v>
      </c>
      <c r="K543" s="627" t="s">
        <v>1412</v>
      </c>
    </row>
    <row r="544" spans="3:11" ht="29.25" customHeight="1" x14ac:dyDescent="0.25">
      <c r="C544" s="631" t="s">
        <v>1415</v>
      </c>
      <c r="D544" s="294" t="s">
        <v>7989</v>
      </c>
      <c r="E544" s="294" t="s">
        <v>1421</v>
      </c>
      <c r="F544" s="305" t="s">
        <v>1422</v>
      </c>
      <c r="G544" s="295">
        <v>85</v>
      </c>
      <c r="H544" s="295" t="s">
        <v>343</v>
      </c>
      <c r="I544" s="294" t="s">
        <v>1413</v>
      </c>
      <c r="J544" s="294" t="s">
        <v>1101</v>
      </c>
      <c r="K544" s="627" t="s">
        <v>1412</v>
      </c>
    </row>
    <row r="545" spans="3:11" ht="29.25" customHeight="1" thickBot="1" x14ac:dyDescent="0.3">
      <c r="C545" s="631" t="s">
        <v>1415</v>
      </c>
      <c r="D545" s="294" t="s">
        <v>7989</v>
      </c>
      <c r="E545" s="310" t="s">
        <v>1414</v>
      </c>
      <c r="F545" s="309" t="s">
        <v>8756</v>
      </c>
      <c r="G545" s="310">
        <v>529</v>
      </c>
      <c r="H545" s="295" t="s">
        <v>343</v>
      </c>
      <c r="I545" s="310" t="s">
        <v>1413</v>
      </c>
      <c r="J545" s="294" t="s">
        <v>1101</v>
      </c>
      <c r="K545" s="627" t="s">
        <v>1412</v>
      </c>
    </row>
    <row r="546" spans="3:11" ht="29.25" customHeight="1" x14ac:dyDescent="0.25">
      <c r="C546" s="365" t="s">
        <v>1415</v>
      </c>
      <c r="D546" s="366" t="s">
        <v>7825</v>
      </c>
      <c r="E546" s="455">
        <f>COUNTA(E540:E545)</f>
        <v>6</v>
      </c>
      <c r="F546" s="368" t="s">
        <v>7826</v>
      </c>
      <c r="G546" s="369">
        <f>SUM(G540:G545)</f>
        <v>2282</v>
      </c>
      <c r="H546" s="625"/>
      <c r="I546" s="371"/>
      <c r="J546" s="371"/>
      <c r="K546" s="626"/>
    </row>
    <row r="547" spans="3:11" ht="29.25" customHeight="1" x14ac:dyDescent="0.25">
      <c r="C547" s="152"/>
      <c r="D547" s="294"/>
      <c r="E547" s="294"/>
      <c r="F547" s="305"/>
      <c r="G547" s="295"/>
      <c r="H547" s="295"/>
      <c r="I547" s="294"/>
      <c r="J547" s="294"/>
      <c r="K547" s="294"/>
    </row>
    <row r="548" spans="3:11" ht="29.25" customHeight="1" x14ac:dyDescent="0.25">
      <c r="C548" s="152"/>
      <c r="D548" s="294"/>
      <c r="E548" s="294"/>
      <c r="F548" s="305"/>
      <c r="G548" s="295"/>
      <c r="H548" s="295"/>
      <c r="I548" s="294"/>
      <c r="J548" s="294"/>
      <c r="K548" s="294"/>
    </row>
    <row r="549" spans="3:11" ht="29.25" customHeight="1" x14ac:dyDescent="0.25">
      <c r="C549" s="248" t="s">
        <v>8</v>
      </c>
      <c r="D549" s="248" t="s">
        <v>7</v>
      </c>
      <c r="E549" s="248" t="s">
        <v>6</v>
      </c>
      <c r="F549" s="248" t="s">
        <v>5</v>
      </c>
      <c r="G549" s="249" t="s">
        <v>4</v>
      </c>
      <c r="H549" s="249" t="s">
        <v>3</v>
      </c>
      <c r="I549" s="248" t="s">
        <v>2</v>
      </c>
      <c r="J549" s="248" t="s">
        <v>1</v>
      </c>
      <c r="K549" s="248" t="s">
        <v>0</v>
      </c>
    </row>
    <row r="550" spans="3:11" ht="29.25" customHeight="1" x14ac:dyDescent="0.25">
      <c r="C550" s="363" t="s">
        <v>1570</v>
      </c>
      <c r="D550" s="294" t="s">
        <v>7989</v>
      </c>
      <c r="E550" s="294" t="s">
        <v>1571</v>
      </c>
      <c r="F550" s="305" t="s">
        <v>8757</v>
      </c>
      <c r="G550" s="295">
        <v>1573</v>
      </c>
      <c r="H550" s="295" t="s">
        <v>343</v>
      </c>
      <c r="I550" s="294" t="s">
        <v>1516</v>
      </c>
      <c r="J550" s="294" t="s">
        <v>1101</v>
      </c>
      <c r="K550" s="627" t="s">
        <v>1514</v>
      </c>
    </row>
    <row r="551" spans="3:11" ht="29.25" customHeight="1" x14ac:dyDescent="0.25">
      <c r="C551" s="363" t="s">
        <v>1570</v>
      </c>
      <c r="D551" s="294" t="s">
        <v>7989</v>
      </c>
      <c r="E551" s="294" t="s">
        <v>1568</v>
      </c>
      <c r="F551" s="305" t="s">
        <v>1569</v>
      </c>
      <c r="G551" s="295">
        <v>937</v>
      </c>
      <c r="H551" s="295" t="s">
        <v>343</v>
      </c>
      <c r="I551" s="294" t="s">
        <v>1516</v>
      </c>
      <c r="J551" s="294" t="s">
        <v>1101</v>
      </c>
      <c r="K551" s="627" t="s">
        <v>1514</v>
      </c>
    </row>
    <row r="552" spans="3:11" ht="29.25" customHeight="1" thickBot="1" x14ac:dyDescent="0.3">
      <c r="C552" s="363" t="s">
        <v>1570</v>
      </c>
      <c r="D552" s="294" t="s">
        <v>7989</v>
      </c>
      <c r="E552" s="294" t="s">
        <v>1572</v>
      </c>
      <c r="F552" s="305" t="s">
        <v>1573</v>
      </c>
      <c r="G552" s="295">
        <v>750</v>
      </c>
      <c r="H552" s="295" t="s">
        <v>343</v>
      </c>
      <c r="I552" s="294" t="s">
        <v>1516</v>
      </c>
      <c r="J552" s="294" t="s">
        <v>1101</v>
      </c>
      <c r="K552" s="627" t="s">
        <v>1514</v>
      </c>
    </row>
    <row r="553" spans="3:11" ht="29.25" customHeight="1" x14ac:dyDescent="0.25">
      <c r="C553" s="365" t="s">
        <v>1570</v>
      </c>
      <c r="D553" s="366" t="s">
        <v>7825</v>
      </c>
      <c r="E553" s="455">
        <f>COUNTA(E550:E552)</f>
        <v>3</v>
      </c>
      <c r="F553" s="368" t="s">
        <v>7826</v>
      </c>
      <c r="G553" s="369">
        <f>SUM(G550:G552)</f>
        <v>3260</v>
      </c>
      <c r="H553" s="625"/>
      <c r="I553" s="371"/>
      <c r="J553" s="371"/>
      <c r="K553" s="626"/>
    </row>
    <row r="554" spans="3:11" ht="29.25" customHeight="1" x14ac:dyDescent="0.25">
      <c r="C554" s="152"/>
      <c r="D554" s="294"/>
      <c r="E554" s="294"/>
      <c r="F554" s="305"/>
      <c r="G554" s="295"/>
      <c r="H554" s="295"/>
      <c r="I554" s="294"/>
      <c r="J554" s="294"/>
      <c r="K554" s="294"/>
    </row>
    <row r="555" spans="3:11" ht="29.25" customHeight="1" x14ac:dyDescent="0.25">
      <c r="C555" s="152"/>
      <c r="D555" s="294"/>
      <c r="E555" s="294"/>
      <c r="F555" s="305"/>
      <c r="G555" s="295"/>
      <c r="H555" s="295"/>
      <c r="I555" s="294"/>
      <c r="J555" s="294"/>
      <c r="K555" s="294"/>
    </row>
    <row r="556" spans="3:11" ht="29.25" customHeight="1" x14ac:dyDescent="0.25">
      <c r="C556" s="248" t="s">
        <v>8</v>
      </c>
      <c r="D556" s="248" t="s">
        <v>7</v>
      </c>
      <c r="E556" s="248" t="s">
        <v>6</v>
      </c>
      <c r="F556" s="248" t="s">
        <v>5</v>
      </c>
      <c r="G556" s="249" t="s">
        <v>4</v>
      </c>
      <c r="H556" s="249" t="s">
        <v>3</v>
      </c>
      <c r="I556" s="248" t="s">
        <v>2</v>
      </c>
      <c r="J556" s="248" t="s">
        <v>1</v>
      </c>
      <c r="K556" s="248" t="s">
        <v>0</v>
      </c>
    </row>
    <row r="557" spans="3:11" ht="29.25" customHeight="1" thickBot="1" x14ac:dyDescent="0.3">
      <c r="C557" s="363" t="s">
        <v>1671</v>
      </c>
      <c r="D557" s="294" t="s">
        <v>7989</v>
      </c>
      <c r="E557" s="294" t="s">
        <v>1669</v>
      </c>
      <c r="F557" s="305" t="s">
        <v>1670</v>
      </c>
      <c r="G557" s="295">
        <v>1213</v>
      </c>
      <c r="H557" s="295" t="s">
        <v>343</v>
      </c>
      <c r="I557" s="294" t="s">
        <v>1581</v>
      </c>
      <c r="J557" s="294" t="s">
        <v>1101</v>
      </c>
      <c r="K557" s="627" t="s">
        <v>1576</v>
      </c>
    </row>
    <row r="558" spans="3:11" ht="29.25" customHeight="1" x14ac:dyDescent="0.25">
      <c r="C558" s="628" t="s">
        <v>1671</v>
      </c>
      <c r="D558" s="629" t="s">
        <v>7825</v>
      </c>
      <c r="E558" s="455">
        <f>COUNTA(E557)</f>
        <v>1</v>
      </c>
      <c r="F558" s="630" t="s">
        <v>7826</v>
      </c>
      <c r="G558" s="369">
        <f>SUM(G557)</f>
        <v>1213</v>
      </c>
      <c r="H558" s="625"/>
      <c r="I558" s="371"/>
      <c r="J558" s="371"/>
      <c r="K558" s="626"/>
    </row>
    <row r="559" spans="3:11" ht="29.25" customHeight="1" x14ac:dyDescent="0.25">
      <c r="C559" s="152"/>
      <c r="D559" s="294"/>
      <c r="E559" s="294"/>
      <c r="F559" s="305"/>
      <c r="G559" s="295"/>
      <c r="H559" s="295"/>
      <c r="I559" s="294"/>
      <c r="J559" s="294"/>
      <c r="K559" s="294"/>
    </row>
    <row r="560" spans="3:11" ht="29.25" customHeight="1" x14ac:dyDescent="0.25">
      <c r="C560" s="152"/>
      <c r="D560" s="294"/>
      <c r="E560" s="294"/>
      <c r="F560" s="305"/>
      <c r="G560" s="295"/>
      <c r="H560" s="295"/>
      <c r="I560" s="294"/>
      <c r="J560" s="294"/>
      <c r="K560" s="294"/>
    </row>
    <row r="561" spans="3:11" ht="29.25" customHeight="1" x14ac:dyDescent="0.25">
      <c r="C561" s="248" t="s">
        <v>8</v>
      </c>
      <c r="D561" s="248" t="s">
        <v>7</v>
      </c>
      <c r="E561" s="248" t="s">
        <v>6</v>
      </c>
      <c r="F561" s="248" t="s">
        <v>5</v>
      </c>
      <c r="G561" s="249" t="s">
        <v>4</v>
      </c>
      <c r="H561" s="249" t="s">
        <v>3</v>
      </c>
      <c r="I561" s="248" t="s">
        <v>2</v>
      </c>
      <c r="J561" s="248" t="s">
        <v>1</v>
      </c>
      <c r="K561" s="248" t="s">
        <v>0</v>
      </c>
    </row>
    <row r="562" spans="3:11" ht="29.25" customHeight="1" thickBot="1" x14ac:dyDescent="0.3">
      <c r="C562" s="631" t="s">
        <v>1659</v>
      </c>
      <c r="D562" s="294" t="s">
        <v>7989</v>
      </c>
      <c r="E562" s="294" t="s">
        <v>1657</v>
      </c>
      <c r="F562" s="305" t="s">
        <v>1658</v>
      </c>
      <c r="G562" s="295">
        <v>1408</v>
      </c>
      <c r="H562" s="295" t="s">
        <v>343</v>
      </c>
      <c r="I562" s="294" t="s">
        <v>1375</v>
      </c>
      <c r="J562" s="294" t="s">
        <v>1101</v>
      </c>
      <c r="K562" s="627" t="s">
        <v>1576</v>
      </c>
    </row>
    <row r="563" spans="3:11" ht="29.25" customHeight="1" x14ac:dyDescent="0.25">
      <c r="C563" s="365" t="s">
        <v>1659</v>
      </c>
      <c r="D563" s="366" t="s">
        <v>7825</v>
      </c>
      <c r="E563" s="455">
        <f>COUNTA(E562)</f>
        <v>1</v>
      </c>
      <c r="F563" s="368" t="s">
        <v>7826</v>
      </c>
      <c r="G563" s="369">
        <f>SUM(G562)</f>
        <v>1408</v>
      </c>
      <c r="H563" s="625"/>
      <c r="I563" s="371"/>
      <c r="J563" s="371"/>
      <c r="K563" s="626"/>
    </row>
    <row r="564" spans="3:11" ht="29.25" customHeight="1" x14ac:dyDescent="0.25">
      <c r="C564" s="152"/>
      <c r="D564" s="294"/>
      <c r="E564" s="294"/>
      <c r="F564" s="305"/>
      <c r="G564" s="295"/>
      <c r="H564" s="295"/>
      <c r="I564" s="294"/>
      <c r="J564" s="294"/>
      <c r="K564" s="294"/>
    </row>
    <row r="565" spans="3:11" ht="29.25" customHeight="1" x14ac:dyDescent="0.25">
      <c r="C565" s="152"/>
      <c r="D565" s="294"/>
      <c r="E565" s="294"/>
      <c r="F565" s="305"/>
      <c r="G565" s="295"/>
      <c r="H565" s="295"/>
      <c r="I565" s="294"/>
      <c r="J565" s="294"/>
      <c r="K565" s="294"/>
    </row>
    <row r="566" spans="3:11" ht="29.25" customHeight="1" x14ac:dyDescent="0.25">
      <c r="C566" s="248" t="s">
        <v>8</v>
      </c>
      <c r="D566" s="248" t="s">
        <v>7</v>
      </c>
      <c r="E566" s="248" t="s">
        <v>6</v>
      </c>
      <c r="F566" s="248" t="s">
        <v>5</v>
      </c>
      <c r="G566" s="249" t="s">
        <v>4</v>
      </c>
      <c r="H566" s="249" t="s">
        <v>3</v>
      </c>
      <c r="I566" s="248" t="s">
        <v>2</v>
      </c>
      <c r="J566" s="248" t="s">
        <v>1</v>
      </c>
      <c r="K566" s="248" t="s">
        <v>0</v>
      </c>
    </row>
    <row r="567" spans="3:11" ht="29.25" customHeight="1" x14ac:dyDescent="0.25">
      <c r="C567" s="631" t="s">
        <v>1674</v>
      </c>
      <c r="D567" s="294" t="s">
        <v>7989</v>
      </c>
      <c r="E567" s="294" t="s">
        <v>1672</v>
      </c>
      <c r="F567" s="305" t="s">
        <v>1673</v>
      </c>
      <c r="G567" s="295">
        <v>640</v>
      </c>
      <c r="H567" s="295" t="s">
        <v>343</v>
      </c>
      <c r="I567" s="294" t="s">
        <v>1375</v>
      </c>
      <c r="J567" s="294" t="s">
        <v>1101</v>
      </c>
      <c r="K567" s="627" t="s">
        <v>1576</v>
      </c>
    </row>
    <row r="568" spans="3:11" ht="29.25" customHeight="1" thickBot="1" x14ac:dyDescent="0.3">
      <c r="C568" s="631" t="s">
        <v>1674</v>
      </c>
      <c r="D568" s="294" t="s">
        <v>7989</v>
      </c>
      <c r="E568" s="294" t="s">
        <v>1655</v>
      </c>
      <c r="F568" s="305" t="s">
        <v>1656</v>
      </c>
      <c r="G568" s="295">
        <v>83</v>
      </c>
      <c r="H568" s="295" t="s">
        <v>343</v>
      </c>
      <c r="I568" s="294" t="s">
        <v>1375</v>
      </c>
      <c r="J568" s="294" t="s">
        <v>1101</v>
      </c>
      <c r="K568" s="627" t="s">
        <v>1576</v>
      </c>
    </row>
    <row r="569" spans="3:11" ht="29.25" customHeight="1" x14ac:dyDescent="0.25">
      <c r="C569" s="365" t="s">
        <v>1674</v>
      </c>
      <c r="D569" s="366" t="s">
        <v>7825</v>
      </c>
      <c r="E569" s="455">
        <f>COUNTA(E567:E568)</f>
        <v>2</v>
      </c>
      <c r="F569" s="368" t="s">
        <v>7826</v>
      </c>
      <c r="G569" s="369">
        <f>SUM(G567:G568)</f>
        <v>723</v>
      </c>
      <c r="H569" s="625"/>
      <c r="I569" s="371"/>
      <c r="J569" s="371"/>
      <c r="K569" s="626"/>
    </row>
    <row r="570" spans="3:11" ht="29.25" customHeight="1" x14ac:dyDescent="0.25">
      <c r="C570" s="152"/>
      <c r="D570" s="294"/>
      <c r="E570" s="294"/>
      <c r="F570" s="305"/>
      <c r="G570" s="295"/>
      <c r="H570" s="295"/>
      <c r="I570" s="294"/>
      <c r="J570" s="294"/>
      <c r="K570" s="294"/>
    </row>
    <row r="571" spans="3:11" ht="29.25" customHeight="1" x14ac:dyDescent="0.25">
      <c r="C571" s="152"/>
      <c r="D571" s="294"/>
      <c r="E571" s="294"/>
      <c r="F571" s="305"/>
      <c r="G571" s="295"/>
      <c r="H571" s="295"/>
      <c r="I571" s="294"/>
      <c r="J571" s="294"/>
      <c r="K571" s="294"/>
    </row>
    <row r="572" spans="3:11" ht="29.25" customHeight="1" x14ac:dyDescent="0.25">
      <c r="C572" s="248" t="s">
        <v>8</v>
      </c>
      <c r="D572" s="248" t="s">
        <v>7</v>
      </c>
      <c r="E572" s="248" t="s">
        <v>6</v>
      </c>
      <c r="F572" s="248" t="s">
        <v>5</v>
      </c>
      <c r="G572" s="249" t="s">
        <v>4</v>
      </c>
      <c r="H572" s="249" t="s">
        <v>3</v>
      </c>
      <c r="I572" s="248" t="s">
        <v>2</v>
      </c>
      <c r="J572" s="248" t="s">
        <v>1</v>
      </c>
      <c r="K572" s="248" t="s">
        <v>0</v>
      </c>
    </row>
    <row r="573" spans="3:11" ht="29.25" customHeight="1" x14ac:dyDescent="0.25">
      <c r="C573" s="363" t="s">
        <v>1580</v>
      </c>
      <c r="D573" s="294" t="s">
        <v>7989</v>
      </c>
      <c r="E573" s="294" t="s">
        <v>1588</v>
      </c>
      <c r="F573" s="305" t="s">
        <v>1589</v>
      </c>
      <c r="G573" s="295">
        <v>678</v>
      </c>
      <c r="H573" s="295" t="s">
        <v>343</v>
      </c>
      <c r="I573" s="294" t="s">
        <v>1581</v>
      </c>
      <c r="J573" s="294" t="s">
        <v>1101</v>
      </c>
      <c r="K573" s="627" t="s">
        <v>1576</v>
      </c>
    </row>
    <row r="574" spans="3:11" ht="29.25" customHeight="1" x14ac:dyDescent="0.25">
      <c r="C574" s="363" t="s">
        <v>1580</v>
      </c>
      <c r="D574" s="294" t="s">
        <v>7989</v>
      </c>
      <c r="E574" s="294" t="s">
        <v>1584</v>
      </c>
      <c r="F574" s="305" t="s">
        <v>1585</v>
      </c>
      <c r="G574" s="295">
        <v>431</v>
      </c>
      <c r="H574" s="295" t="s">
        <v>343</v>
      </c>
      <c r="I574" s="294" t="s">
        <v>1581</v>
      </c>
      <c r="J574" s="294" t="s">
        <v>1101</v>
      </c>
      <c r="K574" s="627" t="s">
        <v>1576</v>
      </c>
    </row>
    <row r="575" spans="3:11" ht="29.25" customHeight="1" x14ac:dyDescent="0.25">
      <c r="C575" s="363" t="s">
        <v>1580</v>
      </c>
      <c r="D575" s="294" t="s">
        <v>7989</v>
      </c>
      <c r="E575" s="294" t="s">
        <v>1590</v>
      </c>
      <c r="F575" s="305" t="s">
        <v>1591</v>
      </c>
      <c r="G575" s="295">
        <v>509</v>
      </c>
      <c r="H575" s="295" t="s">
        <v>343</v>
      </c>
      <c r="I575" s="294" t="s">
        <v>343</v>
      </c>
      <c r="J575" s="294" t="s">
        <v>1101</v>
      </c>
      <c r="K575" s="627" t="s">
        <v>1576</v>
      </c>
    </row>
    <row r="576" spans="3:11" ht="29.25" customHeight="1" x14ac:dyDescent="0.25">
      <c r="C576" s="363" t="s">
        <v>1580</v>
      </c>
      <c r="D576" s="294" t="s">
        <v>7989</v>
      </c>
      <c r="E576" s="294" t="s">
        <v>1583</v>
      </c>
      <c r="F576" s="305" t="s">
        <v>8758</v>
      </c>
      <c r="G576" s="295">
        <v>312</v>
      </c>
      <c r="H576" s="295" t="s">
        <v>343</v>
      </c>
      <c r="I576" s="294" t="s">
        <v>1581</v>
      </c>
      <c r="J576" s="294" t="s">
        <v>1101</v>
      </c>
      <c r="K576" s="627" t="s">
        <v>1576</v>
      </c>
    </row>
    <row r="577" spans="3:11" ht="29.25" customHeight="1" x14ac:dyDescent="0.25">
      <c r="C577" s="363" t="s">
        <v>1580</v>
      </c>
      <c r="D577" s="294" t="s">
        <v>7989</v>
      </c>
      <c r="E577" s="294" t="s">
        <v>1586</v>
      </c>
      <c r="F577" s="305" t="s">
        <v>8759</v>
      </c>
      <c r="G577" s="295">
        <v>140</v>
      </c>
      <c r="H577" s="295" t="s">
        <v>343</v>
      </c>
      <c r="I577" s="294" t="s">
        <v>1581</v>
      </c>
      <c r="J577" s="294" t="s">
        <v>1101</v>
      </c>
      <c r="K577" s="627" t="s">
        <v>1576</v>
      </c>
    </row>
    <row r="578" spans="3:11" ht="29.25" customHeight="1" x14ac:dyDescent="0.25">
      <c r="C578" s="363" t="s">
        <v>1580</v>
      </c>
      <c r="D578" s="294" t="s">
        <v>7989</v>
      </c>
      <c r="E578" s="294" t="s">
        <v>1587</v>
      </c>
      <c r="F578" s="305" t="s">
        <v>8760</v>
      </c>
      <c r="G578" s="295">
        <v>150</v>
      </c>
      <c r="H578" s="295" t="s">
        <v>343</v>
      </c>
      <c r="I578" s="294" t="s">
        <v>1581</v>
      </c>
      <c r="J578" s="294" t="s">
        <v>1101</v>
      </c>
      <c r="K578" s="627" t="s">
        <v>1576</v>
      </c>
    </row>
    <row r="579" spans="3:11" ht="29.25" customHeight="1" thickBot="1" x14ac:dyDescent="0.3">
      <c r="C579" s="363" t="s">
        <v>1580</v>
      </c>
      <c r="D579" s="294" t="s">
        <v>7989</v>
      </c>
      <c r="E579" s="294" t="s">
        <v>1578</v>
      </c>
      <c r="F579" s="305" t="s">
        <v>1579</v>
      </c>
      <c r="G579" s="295">
        <v>156</v>
      </c>
      <c r="H579" s="295" t="s">
        <v>343</v>
      </c>
      <c r="I579" s="294" t="s">
        <v>1581</v>
      </c>
      <c r="J579" s="294" t="s">
        <v>1101</v>
      </c>
      <c r="K579" s="627" t="s">
        <v>1576</v>
      </c>
    </row>
    <row r="580" spans="3:11" ht="29.25" customHeight="1" x14ac:dyDescent="0.25">
      <c r="C580" s="365" t="s">
        <v>1580</v>
      </c>
      <c r="D580" s="366" t="s">
        <v>7825</v>
      </c>
      <c r="E580" s="455">
        <f>COUNTA(E573:E579)</f>
        <v>7</v>
      </c>
      <c r="F580" s="368" t="s">
        <v>7826</v>
      </c>
      <c r="G580" s="369">
        <f>SUM(G573:G579)</f>
        <v>2376</v>
      </c>
      <c r="H580" s="625"/>
      <c r="I580" s="371"/>
      <c r="J580" s="371"/>
      <c r="K580" s="626"/>
    </row>
    <row r="581" spans="3:11" ht="29.25" customHeight="1" x14ac:dyDescent="0.25">
      <c r="C581" s="152"/>
      <c r="D581" s="294"/>
      <c r="E581" s="294"/>
      <c r="F581" s="305"/>
      <c r="G581" s="295"/>
      <c r="H581" s="295"/>
      <c r="I581" s="294"/>
      <c r="J581" s="294"/>
      <c r="K581" s="294"/>
    </row>
    <row r="582" spans="3:11" ht="29.25" customHeight="1" x14ac:dyDescent="0.25">
      <c r="C582" s="152"/>
      <c r="D582" s="294"/>
      <c r="E582" s="294"/>
      <c r="F582" s="305"/>
      <c r="G582" s="295"/>
      <c r="H582" s="295"/>
      <c r="I582" s="294"/>
      <c r="J582" s="294"/>
      <c r="K582" s="294"/>
    </row>
    <row r="583" spans="3:11" ht="29.25" customHeight="1" x14ac:dyDescent="0.25">
      <c r="C583" s="248" t="s">
        <v>8</v>
      </c>
      <c r="D583" s="248" t="s">
        <v>7</v>
      </c>
      <c r="E583" s="248" t="s">
        <v>6</v>
      </c>
      <c r="F583" s="248" t="s">
        <v>5</v>
      </c>
      <c r="G583" s="249" t="s">
        <v>4</v>
      </c>
      <c r="H583" s="249" t="s">
        <v>3</v>
      </c>
      <c r="I583" s="248" t="s">
        <v>2</v>
      </c>
      <c r="J583" s="248" t="s">
        <v>1</v>
      </c>
      <c r="K583" s="248" t="s">
        <v>0</v>
      </c>
    </row>
    <row r="584" spans="3:11" ht="29.25" customHeight="1" x14ac:dyDescent="0.25">
      <c r="C584" s="363" t="s">
        <v>1593</v>
      </c>
      <c r="D584" s="294" t="s">
        <v>7989</v>
      </c>
      <c r="E584" s="294" t="s">
        <v>1594</v>
      </c>
      <c r="F584" s="305" t="s">
        <v>1582</v>
      </c>
      <c r="G584" s="295">
        <v>867</v>
      </c>
      <c r="H584" s="295" t="s">
        <v>343</v>
      </c>
      <c r="I584" s="294" t="s">
        <v>1581</v>
      </c>
      <c r="J584" s="294" t="s">
        <v>1101</v>
      </c>
      <c r="K584" s="627" t="s">
        <v>1576</v>
      </c>
    </row>
    <row r="585" spans="3:11" ht="29.25" customHeight="1" x14ac:dyDescent="0.25">
      <c r="C585" s="363" t="s">
        <v>1593</v>
      </c>
      <c r="D585" s="294" t="s">
        <v>7989</v>
      </c>
      <c r="E585" s="294" t="s">
        <v>1592</v>
      </c>
      <c r="F585" s="305" t="s">
        <v>865</v>
      </c>
      <c r="G585" s="295">
        <v>700</v>
      </c>
      <c r="H585" s="295" t="s">
        <v>343</v>
      </c>
      <c r="I585" s="294" t="s">
        <v>1581</v>
      </c>
      <c r="J585" s="294" t="s">
        <v>1101</v>
      </c>
      <c r="K585" s="627" t="s">
        <v>1576</v>
      </c>
    </row>
    <row r="586" spans="3:11" ht="29.25" customHeight="1" x14ac:dyDescent="0.25">
      <c r="C586" s="363" t="s">
        <v>1593</v>
      </c>
      <c r="D586" s="294" t="s">
        <v>7989</v>
      </c>
      <c r="E586" s="294" t="s">
        <v>1598</v>
      </c>
      <c r="F586" s="305" t="s">
        <v>1599</v>
      </c>
      <c r="G586" s="295">
        <v>479</v>
      </c>
      <c r="H586" s="295" t="s">
        <v>343</v>
      </c>
      <c r="I586" s="294" t="s">
        <v>343</v>
      </c>
      <c r="J586" s="294" t="s">
        <v>1101</v>
      </c>
      <c r="K586" s="627" t="s">
        <v>1576</v>
      </c>
    </row>
    <row r="587" spans="3:11" ht="29.25" customHeight="1" x14ac:dyDescent="0.25">
      <c r="C587" s="363" t="s">
        <v>1593</v>
      </c>
      <c r="D587" s="294" t="s">
        <v>7989</v>
      </c>
      <c r="E587" s="294" t="s">
        <v>1597</v>
      </c>
      <c r="F587" s="305" t="s">
        <v>618</v>
      </c>
      <c r="G587" s="295">
        <v>380</v>
      </c>
      <c r="H587" s="295" t="s">
        <v>343</v>
      </c>
      <c r="I587" s="294" t="s">
        <v>1581</v>
      </c>
      <c r="J587" s="294" t="s">
        <v>1101</v>
      </c>
      <c r="K587" s="627" t="s">
        <v>1576</v>
      </c>
    </row>
    <row r="588" spans="3:11" ht="29.25" customHeight="1" thickBot="1" x14ac:dyDescent="0.3">
      <c r="C588" s="363" t="s">
        <v>1593</v>
      </c>
      <c r="D588" s="294" t="s">
        <v>7989</v>
      </c>
      <c r="E588" s="294" t="s">
        <v>1595</v>
      </c>
      <c r="F588" s="305" t="s">
        <v>1596</v>
      </c>
      <c r="G588" s="295">
        <v>360</v>
      </c>
      <c r="H588" s="295" t="s">
        <v>343</v>
      </c>
      <c r="I588" s="294" t="s">
        <v>1581</v>
      </c>
      <c r="J588" s="294" t="s">
        <v>1101</v>
      </c>
      <c r="K588" s="627" t="s">
        <v>1576</v>
      </c>
    </row>
    <row r="589" spans="3:11" ht="29.25" customHeight="1" x14ac:dyDescent="0.25">
      <c r="C589" s="365" t="s">
        <v>1593</v>
      </c>
      <c r="D589" s="366" t="s">
        <v>7825</v>
      </c>
      <c r="E589" s="455">
        <f>COUNTA(E584:E588)</f>
        <v>5</v>
      </c>
      <c r="F589" s="368" t="s">
        <v>7826</v>
      </c>
      <c r="G589" s="369">
        <f>SUM(G584:G588)</f>
        <v>2786</v>
      </c>
      <c r="H589" s="625"/>
      <c r="I589" s="371"/>
      <c r="J589" s="371"/>
      <c r="K589" s="626"/>
    </row>
    <row r="590" spans="3:11" ht="29.25" customHeight="1" x14ac:dyDescent="0.25">
      <c r="C590" s="152"/>
      <c r="D590" s="294"/>
      <c r="E590" s="294"/>
      <c r="F590" s="305"/>
      <c r="G590" s="295"/>
      <c r="H590" s="295"/>
      <c r="I590" s="294"/>
      <c r="J590" s="294"/>
      <c r="K590" s="294"/>
    </row>
    <row r="591" spans="3:11" ht="29.25" customHeight="1" x14ac:dyDescent="0.25">
      <c r="C591" s="152"/>
      <c r="D591" s="294"/>
      <c r="E591" s="294"/>
      <c r="F591" s="305"/>
      <c r="G591" s="295"/>
      <c r="H591" s="295"/>
      <c r="I591" s="294"/>
      <c r="J591" s="294"/>
      <c r="K591" s="294"/>
    </row>
    <row r="592" spans="3:11" ht="29.25" customHeight="1" x14ac:dyDescent="0.25">
      <c r="C592" s="248" t="s">
        <v>8</v>
      </c>
      <c r="D592" s="248" t="s">
        <v>7</v>
      </c>
      <c r="E592" s="248" t="s">
        <v>6</v>
      </c>
      <c r="F592" s="248" t="s">
        <v>5</v>
      </c>
      <c r="G592" s="249" t="s">
        <v>4</v>
      </c>
      <c r="H592" s="249" t="s">
        <v>3</v>
      </c>
      <c r="I592" s="248" t="s">
        <v>2</v>
      </c>
      <c r="J592" s="248" t="s">
        <v>1</v>
      </c>
      <c r="K592" s="248" t="s">
        <v>0</v>
      </c>
    </row>
    <row r="593" spans="3:11" ht="29.25" customHeight="1" x14ac:dyDescent="0.25">
      <c r="C593" s="363" t="s">
        <v>1602</v>
      </c>
      <c r="D593" s="294" t="s">
        <v>7989</v>
      </c>
      <c r="E593" s="294" t="s">
        <v>1609</v>
      </c>
      <c r="F593" s="305" t="s">
        <v>1610</v>
      </c>
      <c r="G593" s="295">
        <v>982</v>
      </c>
      <c r="H593" s="295" t="s">
        <v>343</v>
      </c>
      <c r="I593" s="294" t="s">
        <v>1581</v>
      </c>
      <c r="J593" s="294" t="s">
        <v>1101</v>
      </c>
      <c r="K593" s="627" t="s">
        <v>1576</v>
      </c>
    </row>
    <row r="594" spans="3:11" ht="29.25" customHeight="1" x14ac:dyDescent="0.25">
      <c r="C594" s="363" t="s">
        <v>1602</v>
      </c>
      <c r="D594" s="294" t="s">
        <v>7989</v>
      </c>
      <c r="E594" s="294" t="s">
        <v>1600</v>
      </c>
      <c r="F594" s="305" t="s">
        <v>1601</v>
      </c>
      <c r="G594" s="295">
        <v>730</v>
      </c>
      <c r="H594" s="295" t="s">
        <v>343</v>
      </c>
      <c r="I594" s="294" t="s">
        <v>1581</v>
      </c>
      <c r="J594" s="294" t="s">
        <v>1101</v>
      </c>
      <c r="K594" s="627" t="s">
        <v>1576</v>
      </c>
    </row>
    <row r="595" spans="3:11" ht="29.25" customHeight="1" x14ac:dyDescent="0.25">
      <c r="C595" s="363" t="s">
        <v>1602</v>
      </c>
      <c r="D595" s="294" t="s">
        <v>7989</v>
      </c>
      <c r="E595" s="294" t="s">
        <v>1607</v>
      </c>
      <c r="F595" s="305" t="s">
        <v>1608</v>
      </c>
      <c r="G595" s="295">
        <v>646</v>
      </c>
      <c r="H595" s="295" t="s">
        <v>343</v>
      </c>
      <c r="I595" s="294" t="s">
        <v>1581</v>
      </c>
      <c r="J595" s="294" t="s">
        <v>1101</v>
      </c>
      <c r="K595" s="627" t="s">
        <v>1576</v>
      </c>
    </row>
    <row r="596" spans="3:11" ht="29.25" customHeight="1" x14ac:dyDescent="0.25">
      <c r="C596" s="363" t="s">
        <v>1602</v>
      </c>
      <c r="D596" s="294" t="s">
        <v>7989</v>
      </c>
      <c r="E596" s="294" t="s">
        <v>1606</v>
      </c>
      <c r="F596" s="305" t="s">
        <v>407</v>
      </c>
      <c r="G596" s="295">
        <v>372</v>
      </c>
      <c r="H596" s="295" t="s">
        <v>343</v>
      </c>
      <c r="I596" s="294" t="s">
        <v>1581</v>
      </c>
      <c r="J596" s="294" t="s">
        <v>1101</v>
      </c>
      <c r="K596" s="627" t="s">
        <v>1576</v>
      </c>
    </row>
    <row r="597" spans="3:11" ht="29.25" customHeight="1" thickBot="1" x14ac:dyDescent="0.3">
      <c r="C597" s="363" t="s">
        <v>1602</v>
      </c>
      <c r="D597" s="294" t="s">
        <v>7989</v>
      </c>
      <c r="E597" s="294" t="s">
        <v>1604</v>
      </c>
      <c r="F597" s="305" t="s">
        <v>1605</v>
      </c>
      <c r="G597" s="295">
        <v>379</v>
      </c>
      <c r="H597" s="295" t="s">
        <v>343</v>
      </c>
      <c r="I597" s="294" t="s">
        <v>1581</v>
      </c>
      <c r="J597" s="294" t="s">
        <v>1101</v>
      </c>
      <c r="K597" s="627" t="s">
        <v>1576</v>
      </c>
    </row>
    <row r="598" spans="3:11" ht="29.25" customHeight="1" x14ac:dyDescent="0.25">
      <c r="C598" s="628" t="s">
        <v>1602</v>
      </c>
      <c r="D598" s="629" t="s">
        <v>7825</v>
      </c>
      <c r="E598" s="455">
        <f>COUNTA(E593:E597)</f>
        <v>5</v>
      </c>
      <c r="F598" s="630" t="s">
        <v>7826</v>
      </c>
      <c r="G598" s="369">
        <f>SUM(G593:G597)</f>
        <v>3109</v>
      </c>
      <c r="H598" s="625"/>
      <c r="I598" s="371"/>
      <c r="J598" s="371"/>
      <c r="K598" s="626"/>
    </row>
    <row r="599" spans="3:11" ht="29.25" customHeight="1" x14ac:dyDescent="0.25">
      <c r="C599" s="152"/>
      <c r="D599" s="294"/>
      <c r="E599" s="294"/>
      <c r="F599" s="305"/>
      <c r="G599" s="295"/>
      <c r="H599" s="295"/>
      <c r="I599" s="294"/>
      <c r="J599" s="294"/>
      <c r="K599" s="294"/>
    </row>
    <row r="600" spans="3:11" ht="29.25" customHeight="1" x14ac:dyDescent="0.25">
      <c r="C600" s="152"/>
      <c r="D600" s="294"/>
      <c r="E600" s="294"/>
      <c r="F600" s="305"/>
      <c r="G600" s="295"/>
      <c r="H600" s="295"/>
      <c r="I600" s="294"/>
      <c r="J600" s="294"/>
      <c r="K600" s="294"/>
    </row>
    <row r="601" spans="3:11" ht="29.25" customHeight="1" x14ac:dyDescent="0.25">
      <c r="C601" s="248" t="s">
        <v>8</v>
      </c>
      <c r="D601" s="248" t="s">
        <v>7</v>
      </c>
      <c r="E601" s="248" t="s">
        <v>6</v>
      </c>
      <c r="F601" s="248" t="s">
        <v>5</v>
      </c>
      <c r="G601" s="249" t="s">
        <v>4</v>
      </c>
      <c r="H601" s="249" t="s">
        <v>3</v>
      </c>
      <c r="I601" s="248" t="s">
        <v>2</v>
      </c>
      <c r="J601" s="248" t="s">
        <v>1</v>
      </c>
      <c r="K601" s="248" t="s">
        <v>0</v>
      </c>
    </row>
    <row r="602" spans="3:11" ht="29.25" customHeight="1" x14ac:dyDescent="0.25">
      <c r="C602" s="363" t="s">
        <v>1625</v>
      </c>
      <c r="D602" s="294" t="s">
        <v>7989</v>
      </c>
      <c r="E602" s="294" t="s">
        <v>1630</v>
      </c>
      <c r="F602" s="305" t="s">
        <v>1631</v>
      </c>
      <c r="G602" s="295">
        <v>823</v>
      </c>
      <c r="H602" s="295" t="s">
        <v>343</v>
      </c>
      <c r="I602" s="294" t="s">
        <v>1581</v>
      </c>
      <c r="J602" s="294" t="s">
        <v>1101</v>
      </c>
      <c r="K602" s="627" t="s">
        <v>1576</v>
      </c>
    </row>
    <row r="603" spans="3:11" ht="29.25" customHeight="1" x14ac:dyDescent="0.25">
      <c r="C603" s="363" t="s">
        <v>1625</v>
      </c>
      <c r="D603" s="294" t="s">
        <v>7989</v>
      </c>
      <c r="E603" s="294" t="s">
        <v>1628</v>
      </c>
      <c r="F603" s="305" t="s">
        <v>1629</v>
      </c>
      <c r="G603" s="295">
        <v>581</v>
      </c>
      <c r="H603" s="295" t="s">
        <v>343</v>
      </c>
      <c r="I603" s="294" t="s">
        <v>1581</v>
      </c>
      <c r="J603" s="294" t="s">
        <v>1101</v>
      </c>
      <c r="K603" s="627" t="s">
        <v>1576</v>
      </c>
    </row>
    <row r="604" spans="3:11" ht="29.25" customHeight="1" x14ac:dyDescent="0.25">
      <c r="C604" s="363" t="s">
        <v>1625</v>
      </c>
      <c r="D604" s="294" t="s">
        <v>7989</v>
      </c>
      <c r="E604" s="294" t="s">
        <v>1627</v>
      </c>
      <c r="F604" s="305" t="s">
        <v>519</v>
      </c>
      <c r="G604" s="295">
        <v>379</v>
      </c>
      <c r="H604" s="295" t="s">
        <v>343</v>
      </c>
      <c r="I604" s="294" t="s">
        <v>1581</v>
      </c>
      <c r="J604" s="294" t="s">
        <v>1101</v>
      </c>
      <c r="K604" s="627" t="s">
        <v>1576</v>
      </c>
    </row>
    <row r="605" spans="3:11" ht="29.25" customHeight="1" thickBot="1" x14ac:dyDescent="0.3">
      <c r="C605" s="363" t="s">
        <v>1625</v>
      </c>
      <c r="D605" s="294" t="s">
        <v>7989</v>
      </c>
      <c r="E605" s="607" t="s">
        <v>1623</v>
      </c>
      <c r="F605" s="608" t="s">
        <v>1624</v>
      </c>
      <c r="G605" s="607">
        <v>276</v>
      </c>
      <c r="H605" s="609" t="s">
        <v>343</v>
      </c>
      <c r="I605" s="607" t="s">
        <v>1626</v>
      </c>
      <c r="J605" s="607" t="s">
        <v>1101</v>
      </c>
      <c r="K605" s="632" t="s">
        <v>1576</v>
      </c>
    </row>
    <row r="606" spans="3:11" ht="29.25" customHeight="1" x14ac:dyDescent="0.25">
      <c r="C606" s="365" t="s">
        <v>1625</v>
      </c>
      <c r="D606" s="366" t="s">
        <v>7825</v>
      </c>
      <c r="E606" s="455">
        <f>COUNTA(E602:E605)</f>
        <v>4</v>
      </c>
      <c r="F606" s="368" t="s">
        <v>7826</v>
      </c>
      <c r="G606" s="369">
        <f>SUM(G602:G605)</f>
        <v>2059</v>
      </c>
      <c r="H606" s="625"/>
      <c r="I606" s="371"/>
      <c r="J606" s="371"/>
      <c r="K606" s="626"/>
    </row>
    <row r="607" spans="3:11" ht="29.25" customHeight="1" x14ac:dyDescent="0.25"/>
    <row r="608" spans="3:11" ht="29.25" customHeight="1" x14ac:dyDescent="0.25"/>
  </sheetData>
  <mergeCells count="16">
    <mergeCell ref="B5:K5"/>
    <mergeCell ref="B6:K6"/>
    <mergeCell ref="B7:K7"/>
    <mergeCell ref="B8:K8"/>
    <mergeCell ref="B9:K9"/>
    <mergeCell ref="C492:K49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5:K25"/>
  </mergeCells>
  <conditionalFormatting sqref="G1:G6 G10 G26 G22:G24">
    <cfRule type="duplicateValues" dxfId="918" priority="493"/>
  </conditionalFormatting>
  <conditionalFormatting sqref="H1:H6 H26 H10:H11">
    <cfRule type="duplicateValues" dxfId="917" priority="490"/>
  </conditionalFormatting>
  <conditionalFormatting sqref="G1:G6 G10 G26 G22:G24">
    <cfRule type="duplicateValues" dxfId="916" priority="497"/>
  </conditionalFormatting>
  <conditionalFormatting sqref="G490">
    <cfRule type="duplicateValues" dxfId="915" priority="370"/>
  </conditionalFormatting>
  <conditionalFormatting sqref="G490">
    <cfRule type="duplicateValues" dxfId="914" priority="372"/>
    <cfRule type="duplicateValues" dxfId="913" priority="373"/>
  </conditionalFormatting>
  <conditionalFormatting sqref="G490">
    <cfRule type="duplicateValues" dxfId="912" priority="553"/>
  </conditionalFormatting>
  <conditionalFormatting sqref="H490">
    <cfRule type="duplicateValues" dxfId="911" priority="554"/>
  </conditionalFormatting>
  <conditionalFormatting sqref="G607:G1048576 G1:G6 G10 G490 G26 G22:G24">
    <cfRule type="duplicateValues" dxfId="910" priority="369"/>
  </conditionalFormatting>
  <conditionalFormatting sqref="H607:H1048576 H1:H6 H10:H11 H26 H490">
    <cfRule type="duplicateValues" dxfId="909" priority="368"/>
  </conditionalFormatting>
  <conditionalFormatting sqref="H607:H1048576">
    <cfRule type="duplicateValues" dxfId="908" priority="365"/>
  </conditionalFormatting>
  <conditionalFormatting sqref="G607:G1048576">
    <cfRule type="duplicateValues" dxfId="907" priority="364"/>
  </conditionalFormatting>
  <conditionalFormatting sqref="D39">
    <cfRule type="duplicateValues" dxfId="906" priority="326"/>
  </conditionalFormatting>
  <conditionalFormatting sqref="D39">
    <cfRule type="duplicateValues" dxfId="905" priority="327"/>
    <cfRule type="duplicateValues" dxfId="904" priority="328"/>
  </conditionalFormatting>
  <conditionalFormatting sqref="D66">
    <cfRule type="duplicateValues" dxfId="903" priority="323"/>
  </conditionalFormatting>
  <conditionalFormatting sqref="D66">
    <cfRule type="duplicateValues" dxfId="902" priority="324"/>
    <cfRule type="duplicateValues" dxfId="901" priority="325"/>
  </conditionalFormatting>
  <conditionalFormatting sqref="D110">
    <cfRule type="duplicateValues" dxfId="900" priority="317"/>
  </conditionalFormatting>
  <conditionalFormatting sqref="D110">
    <cfRule type="duplicateValues" dxfId="899" priority="318"/>
    <cfRule type="duplicateValues" dxfId="898" priority="319"/>
  </conditionalFormatting>
  <conditionalFormatting sqref="D131">
    <cfRule type="duplicateValues" dxfId="897" priority="314"/>
  </conditionalFormatting>
  <conditionalFormatting sqref="D131">
    <cfRule type="duplicateValues" dxfId="896" priority="315"/>
    <cfRule type="duplicateValues" dxfId="895" priority="316"/>
  </conditionalFormatting>
  <conditionalFormatting sqref="D146">
    <cfRule type="duplicateValues" dxfId="894" priority="311"/>
  </conditionalFormatting>
  <conditionalFormatting sqref="D146">
    <cfRule type="duplicateValues" dxfId="893" priority="312"/>
    <cfRule type="duplicateValues" dxfId="892" priority="313"/>
  </conditionalFormatting>
  <conditionalFormatting sqref="D190">
    <cfRule type="duplicateValues" dxfId="891" priority="308"/>
  </conditionalFormatting>
  <conditionalFormatting sqref="D190">
    <cfRule type="duplicateValues" dxfId="890" priority="309"/>
    <cfRule type="duplicateValues" dxfId="889" priority="310"/>
  </conditionalFormatting>
  <conditionalFormatting sqref="D207">
    <cfRule type="duplicateValues" dxfId="888" priority="305"/>
  </conditionalFormatting>
  <conditionalFormatting sqref="D207">
    <cfRule type="duplicateValues" dxfId="887" priority="306"/>
    <cfRule type="duplicateValues" dxfId="886" priority="307"/>
  </conditionalFormatting>
  <conditionalFormatting sqref="D219">
    <cfRule type="duplicateValues" dxfId="885" priority="302"/>
  </conditionalFormatting>
  <conditionalFormatting sqref="D219">
    <cfRule type="duplicateValues" dxfId="884" priority="303"/>
    <cfRule type="duplicateValues" dxfId="883" priority="304"/>
  </conditionalFormatting>
  <conditionalFormatting sqref="D236">
    <cfRule type="duplicateValues" dxfId="882" priority="299"/>
  </conditionalFormatting>
  <conditionalFormatting sqref="D236">
    <cfRule type="duplicateValues" dxfId="881" priority="300"/>
    <cfRule type="duplicateValues" dxfId="880" priority="301"/>
  </conditionalFormatting>
  <conditionalFormatting sqref="D264">
    <cfRule type="duplicateValues" dxfId="879" priority="296"/>
  </conditionalFormatting>
  <conditionalFormatting sqref="D264">
    <cfRule type="duplicateValues" dxfId="878" priority="297"/>
    <cfRule type="duplicateValues" dxfId="877" priority="298"/>
  </conditionalFormatting>
  <conditionalFormatting sqref="D277">
    <cfRule type="duplicateValues" dxfId="876" priority="293"/>
  </conditionalFormatting>
  <conditionalFormatting sqref="D277">
    <cfRule type="duplicateValues" dxfId="875" priority="294"/>
    <cfRule type="duplicateValues" dxfId="874" priority="295"/>
  </conditionalFormatting>
  <conditionalFormatting sqref="D287">
    <cfRule type="duplicateValues" dxfId="873" priority="290"/>
  </conditionalFormatting>
  <conditionalFormatting sqref="D287">
    <cfRule type="duplicateValues" dxfId="872" priority="291"/>
    <cfRule type="duplicateValues" dxfId="871" priority="292"/>
  </conditionalFormatting>
  <conditionalFormatting sqref="D313">
    <cfRule type="duplicateValues" dxfId="870" priority="287"/>
  </conditionalFormatting>
  <conditionalFormatting sqref="D313">
    <cfRule type="duplicateValues" dxfId="869" priority="288"/>
    <cfRule type="duplicateValues" dxfId="868" priority="289"/>
  </conditionalFormatting>
  <conditionalFormatting sqref="D340">
    <cfRule type="duplicateValues" dxfId="867" priority="284"/>
  </conditionalFormatting>
  <conditionalFormatting sqref="D340">
    <cfRule type="duplicateValues" dxfId="866" priority="285"/>
    <cfRule type="duplicateValues" dxfId="865" priority="286"/>
  </conditionalFormatting>
  <conditionalFormatting sqref="D370">
    <cfRule type="duplicateValues" dxfId="864" priority="281"/>
  </conditionalFormatting>
  <conditionalFormatting sqref="D370">
    <cfRule type="duplicateValues" dxfId="863" priority="282"/>
    <cfRule type="duplicateValues" dxfId="862" priority="283"/>
  </conditionalFormatting>
  <conditionalFormatting sqref="D388">
    <cfRule type="duplicateValues" dxfId="861" priority="278"/>
  </conditionalFormatting>
  <conditionalFormatting sqref="D388">
    <cfRule type="duplicateValues" dxfId="860" priority="279"/>
    <cfRule type="duplicateValues" dxfId="859" priority="280"/>
  </conditionalFormatting>
  <conditionalFormatting sqref="D407">
    <cfRule type="duplicateValues" dxfId="858" priority="275"/>
  </conditionalFormatting>
  <conditionalFormatting sqref="D407">
    <cfRule type="duplicateValues" dxfId="857" priority="276"/>
    <cfRule type="duplicateValues" dxfId="856" priority="277"/>
  </conditionalFormatting>
  <conditionalFormatting sqref="D451">
    <cfRule type="duplicateValues" dxfId="855" priority="272"/>
  </conditionalFormatting>
  <conditionalFormatting sqref="D451">
    <cfRule type="duplicateValues" dxfId="854" priority="273"/>
    <cfRule type="duplicateValues" dxfId="853" priority="274"/>
  </conditionalFormatting>
  <conditionalFormatting sqref="D463">
    <cfRule type="duplicateValues" dxfId="852" priority="269"/>
  </conditionalFormatting>
  <conditionalFormatting sqref="D463">
    <cfRule type="duplicateValues" dxfId="851" priority="270"/>
    <cfRule type="duplicateValues" dxfId="850" priority="271"/>
  </conditionalFormatting>
  <conditionalFormatting sqref="D472">
    <cfRule type="duplicateValues" dxfId="849" priority="266"/>
  </conditionalFormatting>
  <conditionalFormatting sqref="D472">
    <cfRule type="duplicateValues" dxfId="848" priority="267"/>
    <cfRule type="duplicateValues" dxfId="847" priority="268"/>
  </conditionalFormatting>
  <conditionalFormatting sqref="D489">
    <cfRule type="duplicateValues" dxfId="846" priority="263"/>
  </conditionalFormatting>
  <conditionalFormatting sqref="D489">
    <cfRule type="duplicateValues" dxfId="845" priority="264"/>
    <cfRule type="duplicateValues" dxfId="844" priority="265"/>
  </conditionalFormatting>
  <conditionalFormatting sqref="G14">
    <cfRule type="duplicateValues" dxfId="843" priority="239"/>
  </conditionalFormatting>
  <conditionalFormatting sqref="G13">
    <cfRule type="duplicateValues" dxfId="842" priority="237"/>
  </conditionalFormatting>
  <conditionalFormatting sqref="G13">
    <cfRule type="duplicateValues" dxfId="841" priority="238"/>
  </conditionalFormatting>
  <conditionalFormatting sqref="G15">
    <cfRule type="duplicateValues" dxfId="840" priority="233"/>
  </conditionalFormatting>
  <conditionalFormatting sqref="G15">
    <cfRule type="duplicateValues" dxfId="839" priority="234"/>
  </conditionalFormatting>
  <conditionalFormatting sqref="G15">
    <cfRule type="duplicateValues" dxfId="838" priority="235"/>
  </conditionalFormatting>
  <conditionalFormatting sqref="G15">
    <cfRule type="duplicateValues" dxfId="837" priority="236"/>
  </conditionalFormatting>
  <conditionalFormatting sqref="G16">
    <cfRule type="duplicateValues" dxfId="836" priority="231"/>
  </conditionalFormatting>
  <conditionalFormatting sqref="G16">
    <cfRule type="duplicateValues" dxfId="835" priority="232"/>
  </conditionalFormatting>
  <conditionalFormatting sqref="G17 G20">
    <cfRule type="duplicateValues" dxfId="834" priority="240"/>
  </conditionalFormatting>
  <conditionalFormatting sqref="G17 G14 G20">
    <cfRule type="duplicateValues" dxfId="833" priority="241"/>
  </conditionalFormatting>
  <conditionalFormatting sqref="G17 G14 G20">
    <cfRule type="duplicateValues" dxfId="832" priority="242"/>
  </conditionalFormatting>
  <conditionalFormatting sqref="G17 G14 G20">
    <cfRule type="duplicateValues" dxfId="831" priority="243"/>
  </conditionalFormatting>
  <conditionalFormatting sqref="G19">
    <cfRule type="duplicateValues" dxfId="830" priority="229"/>
  </conditionalFormatting>
  <conditionalFormatting sqref="G19">
    <cfRule type="duplicateValues" dxfId="829" priority="230"/>
  </conditionalFormatting>
  <conditionalFormatting sqref="G18">
    <cfRule type="duplicateValues" dxfId="828" priority="227"/>
  </conditionalFormatting>
  <conditionalFormatting sqref="G18">
    <cfRule type="duplicateValues" dxfId="827" priority="228"/>
  </conditionalFormatting>
  <conditionalFormatting sqref="G21">
    <cfRule type="duplicateValues" dxfId="826" priority="225"/>
  </conditionalFormatting>
  <conditionalFormatting sqref="G21">
    <cfRule type="duplicateValues" dxfId="825" priority="226"/>
  </conditionalFormatting>
  <conditionalFormatting sqref="D94">
    <cfRule type="duplicateValues" dxfId="824" priority="222"/>
  </conditionalFormatting>
  <conditionalFormatting sqref="D94">
    <cfRule type="duplicateValues" dxfId="823" priority="223"/>
    <cfRule type="duplicateValues" dxfId="822" priority="224"/>
  </conditionalFormatting>
  <conditionalFormatting sqref="D497">
    <cfRule type="duplicateValues" dxfId="821" priority="58"/>
  </conditionalFormatting>
  <conditionalFormatting sqref="D497">
    <cfRule type="duplicateValues" dxfId="820" priority="59"/>
    <cfRule type="duplicateValues" dxfId="819" priority="60"/>
  </conditionalFormatting>
  <conditionalFormatting sqref="D503">
    <cfRule type="duplicateValues" dxfId="818" priority="55"/>
  </conditionalFormatting>
  <conditionalFormatting sqref="D503">
    <cfRule type="duplicateValues" dxfId="817" priority="56"/>
    <cfRule type="duplicateValues" dxfId="816" priority="57"/>
  </conditionalFormatting>
  <conditionalFormatting sqref="D508">
    <cfRule type="duplicateValues" dxfId="815" priority="52"/>
  </conditionalFormatting>
  <conditionalFormatting sqref="D508">
    <cfRule type="duplicateValues" dxfId="814" priority="53"/>
    <cfRule type="duplicateValues" dxfId="813" priority="54"/>
  </conditionalFormatting>
  <conditionalFormatting sqref="D513">
    <cfRule type="duplicateValues" dxfId="812" priority="49"/>
  </conditionalFormatting>
  <conditionalFormatting sqref="D513">
    <cfRule type="duplicateValues" dxfId="811" priority="50"/>
    <cfRule type="duplicateValues" dxfId="810" priority="51"/>
  </conditionalFormatting>
  <conditionalFormatting sqref="D519">
    <cfRule type="duplicateValues" dxfId="809" priority="46"/>
  </conditionalFormatting>
  <conditionalFormatting sqref="D519">
    <cfRule type="duplicateValues" dxfId="808" priority="47"/>
    <cfRule type="duplicateValues" dxfId="807" priority="48"/>
  </conditionalFormatting>
  <conditionalFormatting sqref="D524">
    <cfRule type="duplicateValues" dxfId="806" priority="43"/>
  </conditionalFormatting>
  <conditionalFormatting sqref="D524">
    <cfRule type="duplicateValues" dxfId="805" priority="44"/>
    <cfRule type="duplicateValues" dxfId="804" priority="45"/>
  </conditionalFormatting>
  <conditionalFormatting sqref="D530">
    <cfRule type="duplicateValues" dxfId="803" priority="40"/>
  </conditionalFormatting>
  <conditionalFormatting sqref="D530">
    <cfRule type="duplicateValues" dxfId="802" priority="41"/>
    <cfRule type="duplicateValues" dxfId="801" priority="42"/>
  </conditionalFormatting>
  <conditionalFormatting sqref="D536">
    <cfRule type="duplicateValues" dxfId="800" priority="37"/>
  </conditionalFormatting>
  <conditionalFormatting sqref="D536">
    <cfRule type="duplicateValues" dxfId="799" priority="38"/>
    <cfRule type="duplicateValues" dxfId="798" priority="39"/>
  </conditionalFormatting>
  <conditionalFormatting sqref="D546">
    <cfRule type="duplicateValues" dxfId="797" priority="34"/>
  </conditionalFormatting>
  <conditionalFormatting sqref="D546">
    <cfRule type="duplicateValues" dxfId="796" priority="35"/>
    <cfRule type="duplicateValues" dxfId="795" priority="36"/>
  </conditionalFormatting>
  <conditionalFormatting sqref="D553">
    <cfRule type="duplicateValues" dxfId="794" priority="31"/>
  </conditionalFormatting>
  <conditionalFormatting sqref="D553">
    <cfRule type="duplicateValues" dxfId="793" priority="32"/>
    <cfRule type="duplicateValues" dxfId="792" priority="33"/>
  </conditionalFormatting>
  <conditionalFormatting sqref="D558">
    <cfRule type="duplicateValues" dxfId="791" priority="28"/>
  </conditionalFormatting>
  <conditionalFormatting sqref="D558">
    <cfRule type="duplicateValues" dxfId="790" priority="29"/>
    <cfRule type="duplicateValues" dxfId="789" priority="30"/>
  </conditionalFormatting>
  <conditionalFormatting sqref="D563">
    <cfRule type="duplicateValues" dxfId="788" priority="25"/>
  </conditionalFormatting>
  <conditionalFormatting sqref="D563">
    <cfRule type="duplicateValues" dxfId="787" priority="26"/>
    <cfRule type="duplicateValues" dxfId="786" priority="27"/>
  </conditionalFormatting>
  <conditionalFormatting sqref="D569">
    <cfRule type="duplicateValues" dxfId="785" priority="22"/>
  </conditionalFormatting>
  <conditionalFormatting sqref="D569">
    <cfRule type="duplicateValues" dxfId="784" priority="23"/>
    <cfRule type="duplicateValues" dxfId="783" priority="24"/>
  </conditionalFormatting>
  <conditionalFormatting sqref="D580">
    <cfRule type="duplicateValues" dxfId="782" priority="19"/>
  </conditionalFormatting>
  <conditionalFormatting sqref="D580">
    <cfRule type="duplicateValues" dxfId="781" priority="20"/>
    <cfRule type="duplicateValues" dxfId="780" priority="21"/>
  </conditionalFormatting>
  <conditionalFormatting sqref="D589">
    <cfRule type="duplicateValues" dxfId="779" priority="16"/>
  </conditionalFormatting>
  <conditionalFormatting sqref="D589">
    <cfRule type="duplicateValues" dxfId="778" priority="17"/>
    <cfRule type="duplicateValues" dxfId="777" priority="18"/>
  </conditionalFormatting>
  <conditionalFormatting sqref="D598">
    <cfRule type="duplicateValues" dxfId="776" priority="13"/>
  </conditionalFormatting>
  <conditionalFormatting sqref="D598">
    <cfRule type="duplicateValues" dxfId="775" priority="14"/>
    <cfRule type="duplicateValues" dxfId="774" priority="15"/>
  </conditionalFormatting>
  <conditionalFormatting sqref="D606">
    <cfRule type="duplicateValues" dxfId="773" priority="10"/>
  </conditionalFormatting>
  <conditionalFormatting sqref="D606">
    <cfRule type="duplicateValues" dxfId="772" priority="11"/>
    <cfRule type="duplicateValues" dxfId="771" priority="12"/>
  </conditionalFormatting>
  <conditionalFormatting sqref="G9">
    <cfRule type="duplicateValues" dxfId="770" priority="8"/>
  </conditionalFormatting>
  <conditionalFormatting sqref="H9">
    <cfRule type="duplicateValues" dxfId="769" priority="7"/>
  </conditionalFormatting>
  <conditionalFormatting sqref="G8">
    <cfRule type="duplicateValues" dxfId="768" priority="3"/>
  </conditionalFormatting>
  <conditionalFormatting sqref="I8">
    <cfRule type="duplicateValues" dxfId="767" priority="4"/>
  </conditionalFormatting>
  <conditionalFormatting sqref="H8">
    <cfRule type="duplicateValues" dxfId="766" priority="5"/>
  </conditionalFormatting>
  <conditionalFormatting sqref="G8">
    <cfRule type="duplicateValues" dxfId="765" priority="6"/>
  </conditionalFormatting>
  <conditionalFormatting sqref="G7">
    <cfRule type="duplicateValues" dxfId="764" priority="2"/>
  </conditionalFormatting>
  <conditionalFormatting sqref="H7">
    <cfRule type="duplicateValues" dxfId="763" priority="1"/>
  </conditionalFormatting>
  <dataValidations count="1">
    <dataValidation type="textLength" operator="equal" allowBlank="1" showInputMessage="1" showErrorMessage="1" sqref="E470:E471 E223 E476:E488" xr:uid="{00000000-0002-0000-0600-000000000000}">
      <formula1>5</formula1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499984740745262"/>
  </sheetPr>
  <dimension ref="A1:S677"/>
  <sheetViews>
    <sheetView showGridLines="0" workbookViewId="0">
      <selection activeCell="Q675" sqref="Q675"/>
    </sheetView>
  </sheetViews>
  <sheetFormatPr baseColWidth="10" defaultColWidth="9.140625" defaultRowHeight="15" x14ac:dyDescent="0.25"/>
  <cols>
    <col min="1" max="1" width="13.5703125" style="224" customWidth="1"/>
    <col min="2" max="2" width="9.140625" style="224" customWidth="1"/>
    <col min="3" max="3" width="14.42578125" style="281" customWidth="1"/>
    <col min="4" max="4" width="10.42578125" style="224" customWidth="1"/>
    <col min="5" max="5" width="13.5703125" style="224" customWidth="1"/>
    <col min="6" max="6" width="34.28515625" style="32" customWidth="1"/>
    <col min="7" max="7" width="13.140625" style="224" customWidth="1"/>
    <col min="8" max="8" width="28.85546875" style="224" customWidth="1"/>
    <col min="9" max="9" width="17.28515625" style="224" customWidth="1"/>
    <col min="10" max="10" width="11.28515625" style="224" customWidth="1"/>
    <col min="11" max="11" width="10.140625" style="224" customWidth="1"/>
    <col min="12" max="16384" width="9.140625" style="224"/>
  </cols>
  <sheetData>
    <row r="1" spans="1:19" s="182" customFormat="1" x14ac:dyDescent="0.25">
      <c r="A1" s="224"/>
      <c r="F1" s="28"/>
      <c r="L1" s="224"/>
      <c r="M1" s="224"/>
      <c r="N1" s="224"/>
      <c r="O1" s="224"/>
      <c r="P1" s="224"/>
      <c r="Q1" s="224"/>
      <c r="R1" s="224"/>
      <c r="S1" s="224"/>
    </row>
    <row r="2" spans="1:19" s="182" customFormat="1" x14ac:dyDescent="0.25">
      <c r="A2" s="224"/>
      <c r="F2" s="28"/>
      <c r="L2" s="224"/>
      <c r="M2" s="224"/>
      <c r="N2" s="224"/>
      <c r="O2" s="224"/>
      <c r="P2" s="224"/>
      <c r="Q2" s="224"/>
      <c r="R2" s="224"/>
      <c r="S2" s="224"/>
    </row>
    <row r="3" spans="1:19" s="182" customFormat="1" x14ac:dyDescent="0.25">
      <c r="A3" s="224"/>
      <c r="F3" s="28"/>
      <c r="L3" s="224"/>
      <c r="M3" s="224"/>
      <c r="N3" s="224"/>
      <c r="O3" s="224"/>
      <c r="P3" s="224"/>
      <c r="Q3" s="224"/>
      <c r="R3" s="224"/>
      <c r="S3" s="224"/>
    </row>
    <row r="4" spans="1:19" s="182" customFormat="1" x14ac:dyDescent="0.25">
      <c r="A4" s="224"/>
      <c r="F4" s="28"/>
      <c r="L4" s="224"/>
      <c r="M4" s="224"/>
      <c r="N4" s="224"/>
      <c r="O4" s="224"/>
      <c r="P4" s="224"/>
      <c r="Q4" s="224"/>
      <c r="R4" s="224"/>
      <c r="S4" s="224"/>
    </row>
    <row r="5" spans="1:19" s="182" customFormat="1" x14ac:dyDescent="0.25">
      <c r="A5" s="224"/>
      <c r="B5" s="759" t="s">
        <v>7822</v>
      </c>
      <c r="C5" s="759"/>
      <c r="D5" s="759"/>
      <c r="E5" s="759"/>
      <c r="F5" s="759"/>
      <c r="G5" s="759"/>
      <c r="H5" s="759"/>
      <c r="I5" s="759"/>
      <c r="J5" s="759"/>
      <c r="K5" s="759"/>
      <c r="L5" s="224"/>
      <c r="M5" s="224"/>
      <c r="N5" s="224"/>
      <c r="O5" s="224"/>
      <c r="P5" s="224"/>
      <c r="Q5" s="224"/>
      <c r="R5" s="224"/>
      <c r="S5" s="224"/>
    </row>
    <row r="6" spans="1:19" s="182" customFormat="1" x14ac:dyDescent="0.25">
      <c r="A6" s="224"/>
      <c r="B6" s="760" t="s">
        <v>7823</v>
      </c>
      <c r="C6" s="760"/>
      <c r="D6" s="760"/>
      <c r="E6" s="760"/>
      <c r="F6" s="760"/>
      <c r="G6" s="760"/>
      <c r="H6" s="760"/>
      <c r="I6" s="760"/>
      <c r="J6" s="760"/>
      <c r="K6" s="760"/>
      <c r="L6" s="224"/>
      <c r="M6" s="224"/>
      <c r="N6" s="224"/>
      <c r="O6" s="224"/>
      <c r="P6" s="224"/>
      <c r="Q6" s="224"/>
      <c r="R6" s="224"/>
      <c r="S6" s="224"/>
    </row>
    <row r="7" spans="1:19" s="182" customFormat="1" ht="12.75" customHeight="1" x14ac:dyDescent="0.25">
      <c r="A7" s="224"/>
      <c r="B7" s="761" t="s">
        <v>8006</v>
      </c>
      <c r="C7" s="761"/>
      <c r="D7" s="761"/>
      <c r="E7" s="761"/>
      <c r="F7" s="761"/>
      <c r="G7" s="761"/>
      <c r="H7" s="761"/>
      <c r="I7" s="761"/>
      <c r="J7" s="761"/>
      <c r="K7" s="761"/>
      <c r="L7" s="224"/>
      <c r="M7" s="224"/>
      <c r="N7" s="224"/>
      <c r="O7" s="224"/>
      <c r="P7" s="224"/>
      <c r="Q7" s="224"/>
      <c r="R7" s="224"/>
      <c r="S7" s="224"/>
    </row>
    <row r="8" spans="1:19" s="182" customFormat="1" ht="21" x14ac:dyDescent="0.35">
      <c r="A8" s="224"/>
      <c r="B8" s="720" t="s">
        <v>8008</v>
      </c>
      <c r="C8" s="720"/>
      <c r="D8" s="720"/>
      <c r="E8" s="720"/>
      <c r="F8" s="720"/>
      <c r="G8" s="720"/>
      <c r="H8" s="720"/>
      <c r="I8" s="720"/>
      <c r="J8" s="720"/>
      <c r="K8" s="720"/>
      <c r="L8" s="224"/>
      <c r="M8" s="224"/>
      <c r="N8" s="224"/>
      <c r="O8" s="224"/>
      <c r="P8" s="224"/>
      <c r="Q8" s="224"/>
      <c r="R8" s="224"/>
      <c r="S8" s="224"/>
    </row>
    <row r="9" spans="1:19" s="182" customFormat="1" ht="18.75" x14ac:dyDescent="0.3">
      <c r="A9" s="224"/>
      <c r="B9" s="762" t="s">
        <v>8009</v>
      </c>
      <c r="C9" s="762"/>
      <c r="D9" s="762"/>
      <c r="E9" s="762"/>
      <c r="F9" s="762"/>
      <c r="G9" s="762"/>
      <c r="H9" s="762"/>
      <c r="I9" s="762"/>
      <c r="J9" s="762"/>
      <c r="K9" s="762"/>
      <c r="L9" s="224"/>
      <c r="M9" s="224"/>
      <c r="N9" s="224"/>
      <c r="O9" s="224"/>
      <c r="P9" s="224"/>
      <c r="Q9" s="224"/>
      <c r="R9" s="224"/>
      <c r="S9" s="224"/>
    </row>
    <row r="10" spans="1:19" s="182" customFormat="1" ht="21.75" thickBot="1" x14ac:dyDescent="0.4">
      <c r="A10" s="224"/>
      <c r="B10" s="224"/>
      <c r="C10" s="252"/>
      <c r="D10" s="252"/>
      <c r="E10" s="252"/>
      <c r="F10" s="30"/>
      <c r="G10" s="252"/>
      <c r="H10" s="252"/>
      <c r="I10" s="252"/>
      <c r="J10" s="252"/>
      <c r="K10" s="252"/>
      <c r="L10" s="224"/>
      <c r="M10" s="224"/>
      <c r="N10" s="224"/>
      <c r="O10" s="224"/>
      <c r="P10" s="224"/>
      <c r="Q10" s="224"/>
      <c r="R10" s="224"/>
      <c r="S10" s="224"/>
    </row>
    <row r="11" spans="1:19" s="182" customFormat="1" ht="21.75" thickBot="1" x14ac:dyDescent="0.4">
      <c r="A11" s="224"/>
      <c r="B11" s="224"/>
      <c r="C11" s="741" t="s">
        <v>7959</v>
      </c>
      <c r="D11" s="742"/>
      <c r="E11" s="742"/>
      <c r="F11" s="743"/>
      <c r="G11" s="474">
        <f>+G12+G13</f>
        <v>38</v>
      </c>
      <c r="H11" s="252"/>
      <c r="I11" s="252"/>
      <c r="J11" s="252"/>
      <c r="K11" s="252"/>
      <c r="L11" s="224"/>
      <c r="M11" s="224"/>
      <c r="N11" s="224"/>
      <c r="O11" s="224"/>
      <c r="P11" s="224"/>
      <c r="Q11" s="224"/>
      <c r="R11" s="224"/>
      <c r="S11" s="224"/>
    </row>
    <row r="12" spans="1:19" s="182" customFormat="1" ht="21.75" thickBot="1" x14ac:dyDescent="0.4">
      <c r="A12" s="224"/>
      <c r="B12" s="224"/>
      <c r="C12" s="756" t="s">
        <v>7971</v>
      </c>
      <c r="D12" s="757"/>
      <c r="E12" s="757"/>
      <c r="F12" s="758"/>
      <c r="G12" s="475">
        <f>COUNTA(E54,E68,E79,E93,E118,E142,E157,E172,E219,E235,E270,E307,E318,E347,E362,E373,E424,E452,E490)</f>
        <v>19</v>
      </c>
      <c r="H12" s="252"/>
      <c r="I12" s="252"/>
      <c r="J12" s="252"/>
      <c r="K12" s="252"/>
      <c r="L12" s="224"/>
      <c r="M12" s="224"/>
      <c r="N12" s="224"/>
      <c r="O12" s="224"/>
      <c r="P12" s="224"/>
      <c r="Q12" s="224"/>
      <c r="R12" s="224"/>
      <c r="S12" s="224"/>
    </row>
    <row r="13" spans="1:19" s="182" customFormat="1" ht="21.75" thickBot="1" x14ac:dyDescent="0.4">
      <c r="A13" s="224"/>
      <c r="B13" s="224"/>
      <c r="C13" s="756" t="s">
        <v>7970</v>
      </c>
      <c r="D13" s="757"/>
      <c r="E13" s="757"/>
      <c r="F13" s="758"/>
      <c r="G13" s="476">
        <f>+COUNTA(E503,E510,E518,E531,E536,E541,E550,E563,E571,E588,E593,E604,E615,E627,E632,E638,E657,E669,E677)</f>
        <v>19</v>
      </c>
      <c r="H13" s="252"/>
      <c r="I13" s="252"/>
      <c r="J13" s="252"/>
      <c r="K13" s="252"/>
      <c r="L13" s="224"/>
      <c r="M13" s="224"/>
      <c r="N13" s="224"/>
      <c r="O13" s="224"/>
      <c r="P13" s="224"/>
      <c r="Q13" s="224"/>
      <c r="R13" s="224"/>
      <c r="S13" s="224"/>
    </row>
    <row r="14" spans="1:19" s="182" customFormat="1" ht="21.75" thickBot="1" x14ac:dyDescent="0.4">
      <c r="A14" s="224"/>
      <c r="B14" s="224"/>
      <c r="C14" s="744" t="s">
        <v>7972</v>
      </c>
      <c r="D14" s="745"/>
      <c r="E14" s="745"/>
      <c r="F14" s="746"/>
      <c r="G14" s="477">
        <f>+G15+G16</f>
        <v>501</v>
      </c>
      <c r="H14" s="252"/>
      <c r="I14" s="252"/>
      <c r="J14" s="252"/>
      <c r="K14" s="252"/>
      <c r="L14" s="224"/>
      <c r="M14" s="224"/>
      <c r="N14" s="224"/>
      <c r="O14" s="224"/>
      <c r="P14" s="224"/>
      <c r="Q14" s="224"/>
      <c r="R14" s="224"/>
      <c r="S14" s="224"/>
    </row>
    <row r="15" spans="1:19" s="182" customFormat="1" ht="21.75" thickBot="1" x14ac:dyDescent="0.4">
      <c r="A15" s="224"/>
      <c r="B15" s="224"/>
      <c r="C15" s="756" t="s">
        <v>7966</v>
      </c>
      <c r="D15" s="757"/>
      <c r="E15" s="757"/>
      <c r="F15" s="758"/>
      <c r="G15" s="475">
        <f>E54+E68+E79+E93+E118+E142+E157+E172+E219+E235+E270+E307+E318+E347+E362+E373+E424+E452+E490</f>
        <v>393</v>
      </c>
      <c r="H15" s="252"/>
      <c r="I15" s="252"/>
      <c r="J15" s="252"/>
      <c r="K15" s="252"/>
      <c r="L15" s="224"/>
      <c r="M15" s="224"/>
      <c r="N15" s="224"/>
      <c r="O15" s="224"/>
      <c r="P15" s="224"/>
      <c r="Q15" s="224"/>
      <c r="R15" s="224"/>
      <c r="S15" s="224"/>
    </row>
    <row r="16" spans="1:19" s="182" customFormat="1" ht="21.75" thickBot="1" x14ac:dyDescent="0.4">
      <c r="A16" s="224"/>
      <c r="B16" s="224"/>
      <c r="C16" s="747" t="s">
        <v>7967</v>
      </c>
      <c r="D16" s="748"/>
      <c r="E16" s="748"/>
      <c r="F16" s="749"/>
      <c r="G16" s="478">
        <f>+E503+E510+E518+E531+E536+E541+E550+E563+E571+E588+E593+E604+E615+E627+E632+E638+E657+E669+E677</f>
        <v>108</v>
      </c>
      <c r="H16" s="252"/>
      <c r="I16" s="252"/>
      <c r="J16" s="252"/>
      <c r="K16" s="252"/>
      <c r="L16" s="224"/>
      <c r="M16" s="224"/>
      <c r="N16" s="224"/>
      <c r="O16" s="224"/>
      <c r="P16" s="224"/>
      <c r="Q16" s="224"/>
      <c r="R16" s="224"/>
      <c r="S16" s="224"/>
    </row>
    <row r="17" spans="1:19" s="182" customFormat="1" ht="17.25" customHeight="1" thickBot="1" x14ac:dyDescent="0.4">
      <c r="A17" s="224"/>
      <c r="B17" s="224"/>
      <c r="C17" s="750" t="s">
        <v>7824</v>
      </c>
      <c r="D17" s="751"/>
      <c r="E17" s="751"/>
      <c r="F17" s="752"/>
      <c r="G17" s="479">
        <f>G18+G19</f>
        <v>187561</v>
      </c>
      <c r="H17" s="224"/>
      <c r="I17" s="224"/>
      <c r="J17" s="252"/>
      <c r="K17" s="252"/>
      <c r="L17" s="224"/>
      <c r="M17" s="224"/>
      <c r="N17" s="224"/>
      <c r="O17" s="224"/>
      <c r="P17" s="224"/>
      <c r="Q17" s="224"/>
      <c r="R17" s="224"/>
      <c r="S17" s="224"/>
    </row>
    <row r="18" spans="1:19" s="182" customFormat="1" ht="17.25" customHeight="1" thickBot="1" x14ac:dyDescent="0.4">
      <c r="A18" s="224"/>
      <c r="B18" s="224"/>
      <c r="C18" s="753" t="s">
        <v>7969</v>
      </c>
      <c r="D18" s="754"/>
      <c r="E18" s="754"/>
      <c r="F18" s="755"/>
      <c r="G18" s="480">
        <f>G54+G68+G79+G93+G118+G142+G157+G172+G219+G235+G270+G307+G318+G347+G362+G373+G424+G452+G490</f>
        <v>141825</v>
      </c>
      <c r="H18" s="414"/>
      <c r="I18" s="224"/>
      <c r="J18" s="252"/>
      <c r="K18" s="252"/>
      <c r="L18" s="224"/>
      <c r="M18" s="224"/>
      <c r="N18" s="224"/>
      <c r="O18" s="224"/>
      <c r="P18" s="224"/>
      <c r="Q18" s="224"/>
      <c r="R18" s="224"/>
      <c r="S18" s="224"/>
    </row>
    <row r="19" spans="1:19" s="182" customFormat="1" ht="16.5" thickBot="1" x14ac:dyDescent="0.3">
      <c r="A19" s="224"/>
      <c r="B19" s="224"/>
      <c r="C19" s="753" t="s">
        <v>7968</v>
      </c>
      <c r="D19" s="754"/>
      <c r="E19" s="754"/>
      <c r="F19" s="755"/>
      <c r="G19" s="480">
        <f>+G503+G510+G518+G531+G536+G541+G550+G563+G571+G588+G593+G604+G615+G627+G632+G638+G657+G669+G677</f>
        <v>45736</v>
      </c>
      <c r="H19" s="633"/>
      <c r="I19" s="633"/>
      <c r="J19" s="633"/>
      <c r="L19" s="224"/>
      <c r="M19" s="224"/>
      <c r="N19" s="224"/>
      <c r="O19" s="224"/>
      <c r="P19" s="224"/>
      <c r="Q19" s="224"/>
      <c r="R19" s="224"/>
      <c r="S19" s="224"/>
    </row>
    <row r="20" spans="1:19" s="182" customFormat="1" ht="15.75" x14ac:dyDescent="0.25">
      <c r="A20" s="224"/>
      <c r="B20" s="224"/>
      <c r="C20" s="602"/>
      <c r="D20" s="602"/>
      <c r="E20" s="602"/>
      <c r="F20" s="602"/>
      <c r="G20" s="634"/>
      <c r="H20" s="633"/>
      <c r="I20" s="633"/>
      <c r="J20" s="633"/>
      <c r="L20" s="224"/>
      <c r="M20" s="224"/>
      <c r="N20" s="224"/>
      <c r="O20" s="224"/>
      <c r="P20" s="224"/>
      <c r="Q20" s="224"/>
      <c r="R20" s="224"/>
      <c r="S20" s="224"/>
    </row>
    <row r="21" spans="1:19" s="182" customFormat="1" ht="15.75" x14ac:dyDescent="0.25">
      <c r="A21" s="224"/>
      <c r="B21" s="224"/>
      <c r="C21" s="602"/>
      <c r="D21" s="602"/>
      <c r="E21" s="602"/>
      <c r="F21" s="602"/>
      <c r="G21" s="634"/>
      <c r="H21" s="633"/>
      <c r="I21" s="633"/>
      <c r="J21" s="633"/>
      <c r="L21" s="224"/>
      <c r="M21" s="224"/>
      <c r="N21" s="224"/>
      <c r="O21" s="224"/>
      <c r="P21" s="224"/>
      <c r="Q21" s="224"/>
      <c r="R21" s="224"/>
      <c r="S21" s="224"/>
    </row>
    <row r="22" spans="1:19" s="182" customFormat="1" ht="24" customHeight="1" x14ac:dyDescent="0.25">
      <c r="A22" s="224"/>
      <c r="B22" s="224"/>
      <c r="C22" s="740" t="s">
        <v>7963</v>
      </c>
      <c r="D22" s="740"/>
      <c r="E22" s="740"/>
      <c r="F22" s="740"/>
      <c r="G22" s="740"/>
      <c r="H22" s="740"/>
      <c r="I22" s="740"/>
      <c r="J22" s="740"/>
      <c r="K22" s="740"/>
      <c r="L22" s="224"/>
      <c r="M22" s="224"/>
      <c r="N22" s="224"/>
      <c r="O22" s="224"/>
      <c r="P22" s="224"/>
      <c r="Q22" s="224"/>
      <c r="R22" s="224"/>
      <c r="S22" s="224"/>
    </row>
    <row r="23" spans="1:19" s="182" customFormat="1" ht="31.5" customHeight="1" x14ac:dyDescent="0.25">
      <c r="A23" s="224"/>
      <c r="B23" s="224"/>
      <c r="F23" s="28"/>
      <c r="L23" s="224"/>
      <c r="M23" s="224"/>
      <c r="N23" s="224"/>
      <c r="O23" s="224"/>
      <c r="P23" s="224"/>
      <c r="Q23" s="224"/>
      <c r="R23" s="224"/>
      <c r="S23" s="224"/>
    </row>
    <row r="24" spans="1:19" s="182" customFormat="1" ht="31.5" customHeight="1" x14ac:dyDescent="0.25">
      <c r="A24" s="224"/>
      <c r="B24" s="224"/>
      <c r="C24" s="235" t="s">
        <v>8</v>
      </c>
      <c r="D24" s="235" t="s">
        <v>7</v>
      </c>
      <c r="E24" s="235" t="s">
        <v>6</v>
      </c>
      <c r="F24" s="235" t="s">
        <v>5</v>
      </c>
      <c r="G24" s="237" t="s">
        <v>4</v>
      </c>
      <c r="H24" s="237" t="s">
        <v>3</v>
      </c>
      <c r="I24" s="235" t="s">
        <v>2</v>
      </c>
      <c r="J24" s="235" t="s">
        <v>1</v>
      </c>
      <c r="K24" s="235" t="s">
        <v>0</v>
      </c>
      <c r="L24" s="224"/>
      <c r="M24" s="224"/>
      <c r="N24" s="224"/>
      <c r="O24" s="224"/>
      <c r="P24" s="224"/>
      <c r="Q24" s="224"/>
      <c r="R24" s="224"/>
      <c r="S24" s="224"/>
    </row>
    <row r="25" spans="1:19" ht="30" customHeight="1" x14ac:dyDescent="0.25">
      <c r="C25" s="643" t="s">
        <v>1684</v>
      </c>
      <c r="D25" s="644" t="s">
        <v>7988</v>
      </c>
      <c r="E25" s="644" t="s">
        <v>1738</v>
      </c>
      <c r="F25" s="645" t="s">
        <v>8761</v>
      </c>
      <c r="G25" s="646">
        <v>983</v>
      </c>
      <c r="H25" s="646" t="s">
        <v>1678</v>
      </c>
      <c r="I25" s="644" t="s">
        <v>1678</v>
      </c>
      <c r="J25" s="644" t="s">
        <v>34</v>
      </c>
      <c r="K25" s="647" t="s">
        <v>1676</v>
      </c>
    </row>
    <row r="26" spans="1:19" ht="30" customHeight="1" x14ac:dyDescent="0.25">
      <c r="C26" s="619" t="s">
        <v>1684</v>
      </c>
      <c r="D26" s="635" t="s">
        <v>7988</v>
      </c>
      <c r="E26" s="635" t="s">
        <v>1733</v>
      </c>
      <c r="F26" s="636" t="s">
        <v>1734</v>
      </c>
      <c r="G26" s="637">
        <v>978</v>
      </c>
      <c r="H26" s="637" t="s">
        <v>1678</v>
      </c>
      <c r="I26" s="635" t="s">
        <v>1678</v>
      </c>
      <c r="J26" s="635" t="s">
        <v>34</v>
      </c>
      <c r="K26" s="648" t="s">
        <v>1676</v>
      </c>
    </row>
    <row r="27" spans="1:19" ht="30" customHeight="1" x14ac:dyDescent="0.25">
      <c r="C27" s="619" t="s">
        <v>1684</v>
      </c>
      <c r="D27" s="635" t="s">
        <v>7988</v>
      </c>
      <c r="E27" s="635" t="s">
        <v>1742</v>
      </c>
      <c r="F27" s="636" t="s">
        <v>1743</v>
      </c>
      <c r="G27" s="637">
        <v>948</v>
      </c>
      <c r="H27" s="637" t="s">
        <v>1678</v>
      </c>
      <c r="I27" s="635" t="s">
        <v>1678</v>
      </c>
      <c r="J27" s="635" t="s">
        <v>34</v>
      </c>
      <c r="K27" s="648" t="s">
        <v>1676</v>
      </c>
    </row>
    <row r="28" spans="1:19" ht="30" customHeight="1" x14ac:dyDescent="0.25">
      <c r="C28" s="619" t="s">
        <v>1684</v>
      </c>
      <c r="D28" s="635" t="s">
        <v>7988</v>
      </c>
      <c r="E28" s="635" t="s">
        <v>1728</v>
      </c>
      <c r="F28" s="636" t="s">
        <v>1729</v>
      </c>
      <c r="G28" s="637">
        <v>858</v>
      </c>
      <c r="H28" s="637" t="s">
        <v>1678</v>
      </c>
      <c r="I28" s="635" t="s">
        <v>1678</v>
      </c>
      <c r="J28" s="635" t="s">
        <v>34</v>
      </c>
      <c r="K28" s="648" t="s">
        <v>1676</v>
      </c>
    </row>
    <row r="29" spans="1:19" ht="30" customHeight="1" x14ac:dyDescent="0.25">
      <c r="C29" s="619" t="s">
        <v>1684</v>
      </c>
      <c r="D29" s="635" t="s">
        <v>7988</v>
      </c>
      <c r="E29" s="635" t="s">
        <v>1718</v>
      </c>
      <c r="F29" s="636" t="s">
        <v>1719</v>
      </c>
      <c r="G29" s="637">
        <v>601</v>
      </c>
      <c r="H29" s="637" t="s">
        <v>1678</v>
      </c>
      <c r="I29" s="635" t="s">
        <v>1679</v>
      </c>
      <c r="J29" s="635" t="s">
        <v>34</v>
      </c>
      <c r="K29" s="648" t="s">
        <v>1676</v>
      </c>
    </row>
    <row r="30" spans="1:19" ht="30" customHeight="1" x14ac:dyDescent="0.25">
      <c r="C30" s="619" t="s">
        <v>1684</v>
      </c>
      <c r="D30" s="635" t="s">
        <v>7988</v>
      </c>
      <c r="E30" s="635" t="s">
        <v>1731</v>
      </c>
      <c r="F30" s="636" t="s">
        <v>1732</v>
      </c>
      <c r="G30" s="637">
        <v>678</v>
      </c>
      <c r="H30" s="637" t="s">
        <v>1678</v>
      </c>
      <c r="I30" s="635" t="s">
        <v>1678</v>
      </c>
      <c r="J30" s="635" t="s">
        <v>34</v>
      </c>
      <c r="K30" s="648" t="s">
        <v>1676</v>
      </c>
    </row>
    <row r="31" spans="1:19" ht="30" customHeight="1" x14ac:dyDescent="0.25">
      <c r="C31" s="619" t="s">
        <v>1684</v>
      </c>
      <c r="D31" s="635" t="s">
        <v>7988</v>
      </c>
      <c r="E31" s="635" t="s">
        <v>1740</v>
      </c>
      <c r="F31" s="636" t="s">
        <v>1741</v>
      </c>
      <c r="G31" s="637">
        <v>470</v>
      </c>
      <c r="H31" s="637" t="s">
        <v>1678</v>
      </c>
      <c r="I31" s="635" t="s">
        <v>1678</v>
      </c>
      <c r="J31" s="635" t="s">
        <v>34</v>
      </c>
      <c r="K31" s="648" t="s">
        <v>1676</v>
      </c>
    </row>
    <row r="32" spans="1:19" ht="30" customHeight="1" x14ac:dyDescent="0.25">
      <c r="C32" s="619" t="s">
        <v>1684</v>
      </c>
      <c r="D32" s="635" t="s">
        <v>7988</v>
      </c>
      <c r="E32" s="635" t="s">
        <v>1683</v>
      </c>
      <c r="F32" s="636" t="s">
        <v>3274</v>
      </c>
      <c r="G32" s="637">
        <v>643</v>
      </c>
      <c r="H32" s="637" t="s">
        <v>1678</v>
      </c>
      <c r="I32" s="635" t="s">
        <v>1678</v>
      </c>
      <c r="J32" s="635" t="s">
        <v>34</v>
      </c>
      <c r="K32" s="648" t="s">
        <v>1676</v>
      </c>
    </row>
    <row r="33" spans="3:11" ht="30" customHeight="1" x14ac:dyDescent="0.25">
      <c r="C33" s="619" t="s">
        <v>1684</v>
      </c>
      <c r="D33" s="635" t="s">
        <v>7988</v>
      </c>
      <c r="E33" s="635" t="s">
        <v>1722</v>
      </c>
      <c r="F33" s="636" t="s">
        <v>1723</v>
      </c>
      <c r="G33" s="637">
        <v>408</v>
      </c>
      <c r="H33" s="637" t="s">
        <v>1678</v>
      </c>
      <c r="I33" s="635" t="s">
        <v>1679</v>
      </c>
      <c r="J33" s="635" t="s">
        <v>34</v>
      </c>
      <c r="K33" s="648" t="s">
        <v>1676</v>
      </c>
    </row>
    <row r="34" spans="3:11" ht="30" customHeight="1" x14ac:dyDescent="0.25">
      <c r="C34" s="619" t="s">
        <v>1684</v>
      </c>
      <c r="D34" s="635" t="s">
        <v>7988</v>
      </c>
      <c r="E34" s="635" t="s">
        <v>1706</v>
      </c>
      <c r="F34" s="636" t="s">
        <v>1707</v>
      </c>
      <c r="G34" s="637">
        <v>388</v>
      </c>
      <c r="H34" s="637" t="s">
        <v>1678</v>
      </c>
      <c r="I34" s="635" t="s">
        <v>1679</v>
      </c>
      <c r="J34" s="635" t="s">
        <v>34</v>
      </c>
      <c r="K34" s="648" t="s">
        <v>1676</v>
      </c>
    </row>
    <row r="35" spans="3:11" ht="30" customHeight="1" x14ac:dyDescent="0.25">
      <c r="C35" s="619" t="s">
        <v>1684</v>
      </c>
      <c r="D35" s="635" t="s">
        <v>7988</v>
      </c>
      <c r="E35" s="635" t="s">
        <v>1739</v>
      </c>
      <c r="F35" s="636" t="s">
        <v>8762</v>
      </c>
      <c r="G35" s="637">
        <v>329</v>
      </c>
      <c r="H35" s="637" t="s">
        <v>1678</v>
      </c>
      <c r="I35" s="635" t="s">
        <v>1678</v>
      </c>
      <c r="J35" s="635" t="s">
        <v>34</v>
      </c>
      <c r="K35" s="648" t="s">
        <v>1676</v>
      </c>
    </row>
    <row r="36" spans="3:11" ht="30" customHeight="1" x14ac:dyDescent="0.25">
      <c r="C36" s="619" t="s">
        <v>1684</v>
      </c>
      <c r="D36" s="635" t="s">
        <v>7988</v>
      </c>
      <c r="E36" s="635" t="s">
        <v>1737</v>
      </c>
      <c r="F36" s="636" t="s">
        <v>1687</v>
      </c>
      <c r="G36" s="637">
        <v>194</v>
      </c>
      <c r="H36" s="637" t="s">
        <v>1678</v>
      </c>
      <c r="I36" s="635" t="s">
        <v>1678</v>
      </c>
      <c r="J36" s="635" t="s">
        <v>34</v>
      </c>
      <c r="K36" s="648" t="s">
        <v>1676</v>
      </c>
    </row>
    <row r="37" spans="3:11" ht="30" customHeight="1" x14ac:dyDescent="0.25">
      <c r="C37" s="619" t="s">
        <v>1684</v>
      </c>
      <c r="D37" s="635" t="s">
        <v>7988</v>
      </c>
      <c r="E37" s="635" t="s">
        <v>1735</v>
      </c>
      <c r="F37" s="636" t="s">
        <v>1736</v>
      </c>
      <c r="G37" s="637">
        <v>283</v>
      </c>
      <c r="H37" s="637" t="s">
        <v>1678</v>
      </c>
      <c r="I37" s="635" t="s">
        <v>1678</v>
      </c>
      <c r="J37" s="635" t="s">
        <v>34</v>
      </c>
      <c r="K37" s="648" t="s">
        <v>1676</v>
      </c>
    </row>
    <row r="38" spans="3:11" ht="30" customHeight="1" x14ac:dyDescent="0.25">
      <c r="C38" s="619" t="s">
        <v>1684</v>
      </c>
      <c r="D38" s="635" t="s">
        <v>7988</v>
      </c>
      <c r="E38" s="635" t="s">
        <v>1714</v>
      </c>
      <c r="F38" s="636" t="s">
        <v>1715</v>
      </c>
      <c r="G38" s="637">
        <v>250</v>
      </c>
      <c r="H38" s="637" t="s">
        <v>1678</v>
      </c>
      <c r="I38" s="635" t="s">
        <v>1679</v>
      </c>
      <c r="J38" s="635" t="s">
        <v>34</v>
      </c>
      <c r="K38" s="648" t="s">
        <v>1676</v>
      </c>
    </row>
    <row r="39" spans="3:11" ht="30" customHeight="1" x14ac:dyDescent="0.25">
      <c r="C39" s="619" t="s">
        <v>1684</v>
      </c>
      <c r="D39" s="635" t="s">
        <v>7988</v>
      </c>
      <c r="E39" s="635" t="s">
        <v>1720</v>
      </c>
      <c r="F39" s="636" t="s">
        <v>1721</v>
      </c>
      <c r="G39" s="637">
        <v>188</v>
      </c>
      <c r="H39" s="637" t="s">
        <v>1678</v>
      </c>
      <c r="I39" s="635" t="s">
        <v>1679</v>
      </c>
      <c r="J39" s="635" t="s">
        <v>34</v>
      </c>
      <c r="K39" s="648" t="s">
        <v>1676</v>
      </c>
    </row>
    <row r="40" spans="3:11" ht="30" customHeight="1" x14ac:dyDescent="0.25">
      <c r="C40" s="619" t="s">
        <v>1684</v>
      </c>
      <c r="D40" s="635" t="s">
        <v>7988</v>
      </c>
      <c r="E40" s="635" t="s">
        <v>1744</v>
      </c>
      <c r="F40" s="636" t="s">
        <v>8763</v>
      </c>
      <c r="G40" s="637">
        <v>244</v>
      </c>
      <c r="H40" s="637" t="s">
        <v>1678</v>
      </c>
      <c r="I40" s="635" t="s">
        <v>1678</v>
      </c>
      <c r="J40" s="635" t="s">
        <v>34</v>
      </c>
      <c r="K40" s="648" t="s">
        <v>1676</v>
      </c>
    </row>
    <row r="41" spans="3:11" ht="30" customHeight="1" x14ac:dyDescent="0.25">
      <c r="C41" s="619" t="s">
        <v>1684</v>
      </c>
      <c r="D41" s="635" t="s">
        <v>7988</v>
      </c>
      <c r="E41" s="635" t="s">
        <v>1700</v>
      </c>
      <c r="F41" s="636" t="s">
        <v>1701</v>
      </c>
      <c r="G41" s="637">
        <v>142</v>
      </c>
      <c r="H41" s="637" t="s">
        <v>1678</v>
      </c>
      <c r="I41" s="635" t="s">
        <v>1679</v>
      </c>
      <c r="J41" s="635" t="s">
        <v>34</v>
      </c>
      <c r="K41" s="648" t="s">
        <v>1676</v>
      </c>
    </row>
    <row r="42" spans="3:11" ht="30" customHeight="1" x14ac:dyDescent="0.25">
      <c r="C42" s="619" t="s">
        <v>1684</v>
      </c>
      <c r="D42" s="635" t="s">
        <v>7988</v>
      </c>
      <c r="E42" s="635" t="s">
        <v>1716</v>
      </c>
      <c r="F42" s="636" t="s">
        <v>1717</v>
      </c>
      <c r="G42" s="637">
        <v>136</v>
      </c>
      <c r="H42" s="637" t="s">
        <v>1678</v>
      </c>
      <c r="I42" s="635" t="s">
        <v>1679</v>
      </c>
      <c r="J42" s="635" t="s">
        <v>34</v>
      </c>
      <c r="K42" s="648" t="s">
        <v>1676</v>
      </c>
    </row>
    <row r="43" spans="3:11" ht="30" customHeight="1" x14ac:dyDescent="0.25">
      <c r="C43" s="619" t="s">
        <v>1684</v>
      </c>
      <c r="D43" s="635" t="s">
        <v>7988</v>
      </c>
      <c r="E43" s="635" t="s">
        <v>1730</v>
      </c>
      <c r="F43" s="636" t="s">
        <v>8764</v>
      </c>
      <c r="G43" s="637">
        <v>132</v>
      </c>
      <c r="H43" s="637" t="s">
        <v>1678</v>
      </c>
      <c r="I43" s="635" t="s">
        <v>1678</v>
      </c>
      <c r="J43" s="635" t="s">
        <v>34</v>
      </c>
      <c r="K43" s="648" t="s">
        <v>1676</v>
      </c>
    </row>
    <row r="44" spans="3:11" ht="30" customHeight="1" x14ac:dyDescent="0.25">
      <c r="C44" s="619" t="s">
        <v>1684</v>
      </c>
      <c r="D44" s="635" t="s">
        <v>7988</v>
      </c>
      <c r="E44" s="635" t="s">
        <v>1708</v>
      </c>
      <c r="F44" s="636" t="s">
        <v>1709</v>
      </c>
      <c r="G44" s="637">
        <v>52</v>
      </c>
      <c r="H44" s="637" t="s">
        <v>1678</v>
      </c>
      <c r="I44" s="635" t="s">
        <v>1679</v>
      </c>
      <c r="J44" s="635" t="s">
        <v>34</v>
      </c>
      <c r="K44" s="648" t="s">
        <v>1676</v>
      </c>
    </row>
    <row r="45" spans="3:11" ht="30" customHeight="1" x14ac:dyDescent="0.25">
      <c r="C45" s="619" t="s">
        <v>1684</v>
      </c>
      <c r="D45" s="635" t="s">
        <v>7988</v>
      </c>
      <c r="E45" s="635" t="s">
        <v>1694</v>
      </c>
      <c r="F45" s="636" t="s">
        <v>1695</v>
      </c>
      <c r="G45" s="637">
        <v>56</v>
      </c>
      <c r="H45" s="637" t="s">
        <v>1678</v>
      </c>
      <c r="I45" s="635" t="s">
        <v>1679</v>
      </c>
      <c r="J45" s="635" t="s">
        <v>34</v>
      </c>
      <c r="K45" s="648" t="s">
        <v>1676</v>
      </c>
    </row>
    <row r="46" spans="3:11" ht="30" customHeight="1" x14ac:dyDescent="0.25">
      <c r="C46" s="619" t="s">
        <v>1684</v>
      </c>
      <c r="D46" s="635" t="s">
        <v>7988</v>
      </c>
      <c r="E46" s="635" t="s">
        <v>1712</v>
      </c>
      <c r="F46" s="636" t="s">
        <v>1713</v>
      </c>
      <c r="G46" s="637">
        <v>31</v>
      </c>
      <c r="H46" s="637" t="s">
        <v>1678</v>
      </c>
      <c r="I46" s="635" t="s">
        <v>1679</v>
      </c>
      <c r="J46" s="635" t="s">
        <v>34</v>
      </c>
      <c r="K46" s="648" t="s">
        <v>1676</v>
      </c>
    </row>
    <row r="47" spans="3:11" ht="30" customHeight="1" x14ac:dyDescent="0.25">
      <c r="C47" s="619" t="s">
        <v>1684</v>
      </c>
      <c r="D47" s="635" t="s">
        <v>7988</v>
      </c>
      <c r="E47" s="635" t="s">
        <v>1710</v>
      </c>
      <c r="F47" s="636" t="s">
        <v>1711</v>
      </c>
      <c r="G47" s="637">
        <v>36</v>
      </c>
      <c r="H47" s="637" t="s">
        <v>1678</v>
      </c>
      <c r="I47" s="635" t="s">
        <v>1679</v>
      </c>
      <c r="J47" s="635" t="s">
        <v>34</v>
      </c>
      <c r="K47" s="648" t="s">
        <v>1676</v>
      </c>
    </row>
    <row r="48" spans="3:11" ht="30" customHeight="1" x14ac:dyDescent="0.25">
      <c r="C48" s="619" t="s">
        <v>1684</v>
      </c>
      <c r="D48" s="635" t="s">
        <v>7988</v>
      </c>
      <c r="E48" s="635" t="s">
        <v>1724</v>
      </c>
      <c r="F48" s="636" t="s">
        <v>1725</v>
      </c>
      <c r="G48" s="637">
        <v>46</v>
      </c>
      <c r="H48" s="637" t="s">
        <v>1678</v>
      </c>
      <c r="I48" s="635" t="s">
        <v>1678</v>
      </c>
      <c r="J48" s="635" t="s">
        <v>34</v>
      </c>
      <c r="K48" s="648" t="s">
        <v>1676</v>
      </c>
    </row>
    <row r="49" spans="1:19" ht="30" customHeight="1" x14ac:dyDescent="0.25">
      <c r="C49" s="619" t="s">
        <v>1684</v>
      </c>
      <c r="D49" s="635" t="s">
        <v>7988</v>
      </c>
      <c r="E49" s="635" t="s">
        <v>1726</v>
      </c>
      <c r="F49" s="636" t="s">
        <v>1128</v>
      </c>
      <c r="G49" s="637">
        <v>40</v>
      </c>
      <c r="H49" s="637" t="s">
        <v>1678</v>
      </c>
      <c r="I49" s="635" t="s">
        <v>1678</v>
      </c>
      <c r="J49" s="635" t="s">
        <v>34</v>
      </c>
      <c r="K49" s="648" t="s">
        <v>1676</v>
      </c>
    </row>
    <row r="50" spans="1:19" ht="30" customHeight="1" x14ac:dyDescent="0.25">
      <c r="C50" s="619" t="s">
        <v>1684</v>
      </c>
      <c r="D50" s="635" t="s">
        <v>7988</v>
      </c>
      <c r="E50" s="635" t="s">
        <v>1698</v>
      </c>
      <c r="F50" s="636" t="s">
        <v>1699</v>
      </c>
      <c r="G50" s="637">
        <v>22</v>
      </c>
      <c r="H50" s="637" t="s">
        <v>1678</v>
      </c>
      <c r="I50" s="635" t="s">
        <v>1679</v>
      </c>
      <c r="J50" s="635" t="s">
        <v>34</v>
      </c>
      <c r="K50" s="648" t="s">
        <v>1676</v>
      </c>
    </row>
    <row r="51" spans="1:19" ht="30" customHeight="1" x14ac:dyDescent="0.25">
      <c r="C51" s="619" t="s">
        <v>1684</v>
      </c>
      <c r="D51" s="635" t="s">
        <v>7988</v>
      </c>
      <c r="E51" s="635" t="s">
        <v>1702</v>
      </c>
      <c r="F51" s="636" t="s">
        <v>1703</v>
      </c>
      <c r="G51" s="637">
        <v>62</v>
      </c>
      <c r="H51" s="637" t="s">
        <v>1678</v>
      </c>
      <c r="I51" s="635" t="s">
        <v>1679</v>
      </c>
      <c r="J51" s="635" t="s">
        <v>34</v>
      </c>
      <c r="K51" s="648" t="s">
        <v>1676</v>
      </c>
    </row>
    <row r="52" spans="1:19" ht="30" customHeight="1" x14ac:dyDescent="0.25">
      <c r="C52" s="619" t="s">
        <v>1684</v>
      </c>
      <c r="D52" s="635" t="s">
        <v>7988</v>
      </c>
      <c r="E52" s="635" t="s">
        <v>1704</v>
      </c>
      <c r="F52" s="636" t="s">
        <v>1705</v>
      </c>
      <c r="G52" s="637">
        <v>13</v>
      </c>
      <c r="H52" s="637" t="s">
        <v>1678</v>
      </c>
      <c r="I52" s="635" t="s">
        <v>1679</v>
      </c>
      <c r="J52" s="635" t="s">
        <v>34</v>
      </c>
      <c r="K52" s="648" t="s">
        <v>1676</v>
      </c>
    </row>
    <row r="53" spans="1:19" ht="30" customHeight="1" thickBot="1" x14ac:dyDescent="0.3">
      <c r="C53" s="619" t="s">
        <v>1684</v>
      </c>
      <c r="D53" s="635" t="s">
        <v>7988</v>
      </c>
      <c r="E53" s="635" t="s">
        <v>1696</v>
      </c>
      <c r="F53" s="636" t="s">
        <v>1697</v>
      </c>
      <c r="G53" s="637">
        <v>12</v>
      </c>
      <c r="H53" s="637" t="s">
        <v>1678</v>
      </c>
      <c r="I53" s="635" t="s">
        <v>1679</v>
      </c>
      <c r="J53" s="635" t="s">
        <v>34</v>
      </c>
      <c r="K53" s="648" t="s">
        <v>1676</v>
      </c>
    </row>
    <row r="54" spans="1:19" s="182" customFormat="1" ht="31.5" customHeight="1" x14ac:dyDescent="0.25">
      <c r="A54" s="224"/>
      <c r="B54" s="224"/>
      <c r="C54" s="351" t="s">
        <v>1684</v>
      </c>
      <c r="D54" s="425" t="s">
        <v>7825</v>
      </c>
      <c r="E54" s="426">
        <f>COUNTA(E25:E53)</f>
        <v>29</v>
      </c>
      <c r="F54" s="340" t="s">
        <v>7826</v>
      </c>
      <c r="G54" s="328">
        <f>SUM(G25:G53)</f>
        <v>9223</v>
      </c>
      <c r="H54" s="329"/>
      <c r="I54" s="330"/>
      <c r="J54" s="330"/>
      <c r="K54" s="611"/>
      <c r="L54" s="224"/>
      <c r="M54" s="224"/>
      <c r="N54" s="224"/>
      <c r="O54" s="224"/>
      <c r="P54" s="224"/>
      <c r="Q54" s="224"/>
      <c r="R54" s="224"/>
      <c r="S54" s="224"/>
    </row>
    <row r="55" spans="1:19" s="182" customFormat="1" ht="20.25" customHeight="1" x14ac:dyDescent="0.25">
      <c r="A55" s="224"/>
      <c r="B55" s="224"/>
      <c r="D55" s="41"/>
      <c r="E55" s="41"/>
      <c r="F55" s="279"/>
      <c r="G55" s="286"/>
      <c r="H55" s="273"/>
      <c r="I55" s="41"/>
      <c r="J55" s="41"/>
      <c r="K55" s="41"/>
      <c r="L55" s="224"/>
      <c r="M55" s="224"/>
      <c r="N55" s="224"/>
      <c r="O55" s="224"/>
      <c r="P55" s="224"/>
      <c r="Q55" s="224"/>
      <c r="R55" s="224"/>
      <c r="S55" s="224"/>
    </row>
    <row r="56" spans="1:19" s="182" customFormat="1" ht="21" customHeight="1" x14ac:dyDescent="0.25">
      <c r="A56" s="224"/>
      <c r="B56" s="224"/>
      <c r="D56" s="41"/>
      <c r="E56" s="41"/>
      <c r="F56" s="279"/>
      <c r="G56" s="273"/>
      <c r="H56" s="273"/>
      <c r="I56" s="41"/>
      <c r="J56" s="41"/>
      <c r="K56" s="41"/>
      <c r="L56" s="224"/>
      <c r="M56" s="224"/>
      <c r="N56" s="224"/>
      <c r="O56" s="224"/>
      <c r="P56" s="224"/>
      <c r="Q56" s="224"/>
      <c r="R56" s="224"/>
      <c r="S56" s="224"/>
    </row>
    <row r="57" spans="1:19" s="182" customFormat="1" ht="31.5" customHeight="1" x14ac:dyDescent="0.25">
      <c r="A57" s="224"/>
      <c r="B57" s="224"/>
      <c r="C57" s="235" t="s">
        <v>8</v>
      </c>
      <c r="D57" s="235" t="s">
        <v>7</v>
      </c>
      <c r="E57" s="235" t="s">
        <v>6</v>
      </c>
      <c r="F57" s="235" t="s">
        <v>5</v>
      </c>
      <c r="G57" s="237" t="s">
        <v>4</v>
      </c>
      <c r="H57" s="237" t="s">
        <v>3</v>
      </c>
      <c r="I57" s="235" t="s">
        <v>2</v>
      </c>
      <c r="J57" s="235" t="s">
        <v>1</v>
      </c>
      <c r="K57" s="235" t="s">
        <v>0</v>
      </c>
      <c r="L57" s="224"/>
      <c r="M57" s="224"/>
      <c r="N57" s="224"/>
      <c r="O57" s="224"/>
      <c r="P57" s="224"/>
      <c r="Q57" s="224"/>
      <c r="R57" s="224"/>
      <c r="S57" s="224"/>
    </row>
    <row r="58" spans="1:19" ht="18.75" customHeight="1" x14ac:dyDescent="0.25">
      <c r="C58" s="619" t="s">
        <v>1797</v>
      </c>
      <c r="D58" s="635" t="s">
        <v>7988</v>
      </c>
      <c r="E58" s="635" t="s">
        <v>1798</v>
      </c>
      <c r="F58" s="636" t="s">
        <v>1430</v>
      </c>
      <c r="G58" s="637">
        <v>361</v>
      </c>
      <c r="H58" s="637" t="s">
        <v>1678</v>
      </c>
      <c r="I58" s="635" t="s">
        <v>1678</v>
      </c>
      <c r="J58" s="635" t="s">
        <v>34</v>
      </c>
      <c r="K58" s="648" t="s">
        <v>1755</v>
      </c>
    </row>
    <row r="59" spans="1:19" ht="18.75" customHeight="1" x14ac:dyDescent="0.25">
      <c r="C59" s="619" t="s">
        <v>1797</v>
      </c>
      <c r="D59" s="635" t="s">
        <v>7988</v>
      </c>
      <c r="E59" s="635" t="s">
        <v>1812</v>
      </c>
      <c r="F59" s="636" t="s">
        <v>1813</v>
      </c>
      <c r="G59" s="637">
        <v>346</v>
      </c>
      <c r="H59" s="637" t="s">
        <v>1678</v>
      </c>
      <c r="I59" s="635" t="s">
        <v>1678</v>
      </c>
      <c r="J59" s="635" t="s">
        <v>34</v>
      </c>
      <c r="K59" s="648" t="s">
        <v>1755</v>
      </c>
    </row>
    <row r="60" spans="1:19" ht="18.75" customHeight="1" x14ac:dyDescent="0.25">
      <c r="C60" s="619" t="s">
        <v>1797</v>
      </c>
      <c r="D60" s="635" t="s">
        <v>7988</v>
      </c>
      <c r="E60" s="635" t="s">
        <v>1806</v>
      </c>
      <c r="F60" s="636" t="s">
        <v>1807</v>
      </c>
      <c r="G60" s="637">
        <v>651</v>
      </c>
      <c r="H60" s="637" t="s">
        <v>1678</v>
      </c>
      <c r="I60" s="635" t="s">
        <v>1678</v>
      </c>
      <c r="J60" s="635" t="s">
        <v>34</v>
      </c>
      <c r="K60" s="648" t="s">
        <v>1755</v>
      </c>
    </row>
    <row r="61" spans="1:19" ht="18.75" customHeight="1" x14ac:dyDescent="0.25">
      <c r="C61" s="619" t="s">
        <v>1797</v>
      </c>
      <c r="D61" s="635" t="s">
        <v>7988</v>
      </c>
      <c r="E61" s="635" t="s">
        <v>1801</v>
      </c>
      <c r="F61" s="636" t="s">
        <v>1802</v>
      </c>
      <c r="G61" s="637">
        <v>419</v>
      </c>
      <c r="H61" s="637" t="s">
        <v>1678</v>
      </c>
      <c r="I61" s="635" t="s">
        <v>1678</v>
      </c>
      <c r="J61" s="635" t="s">
        <v>34</v>
      </c>
      <c r="K61" s="648" t="s">
        <v>1755</v>
      </c>
    </row>
    <row r="62" spans="1:19" ht="18.75" customHeight="1" x14ac:dyDescent="0.25">
      <c r="C62" s="619" t="s">
        <v>1797</v>
      </c>
      <c r="D62" s="635" t="s">
        <v>7988</v>
      </c>
      <c r="E62" s="635" t="s">
        <v>1804</v>
      </c>
      <c r="F62" s="636" t="s">
        <v>1805</v>
      </c>
      <c r="G62" s="637">
        <v>1855</v>
      </c>
      <c r="H62" s="637" t="s">
        <v>1678</v>
      </c>
      <c r="I62" s="635" t="s">
        <v>1678</v>
      </c>
      <c r="J62" s="635" t="s">
        <v>34</v>
      </c>
      <c r="K62" s="648" t="s">
        <v>1755</v>
      </c>
    </row>
    <row r="63" spans="1:19" ht="18.75" customHeight="1" x14ac:dyDescent="0.25">
      <c r="C63" s="619" t="s">
        <v>1797</v>
      </c>
      <c r="D63" s="635" t="s">
        <v>7988</v>
      </c>
      <c r="E63" s="635" t="s">
        <v>1799</v>
      </c>
      <c r="F63" s="636" t="s">
        <v>1800</v>
      </c>
      <c r="G63" s="637">
        <v>706</v>
      </c>
      <c r="H63" s="637" t="s">
        <v>1678</v>
      </c>
      <c r="I63" s="635" t="s">
        <v>1678</v>
      </c>
      <c r="J63" s="635" t="s">
        <v>34</v>
      </c>
      <c r="K63" s="648" t="s">
        <v>1755</v>
      </c>
    </row>
    <row r="64" spans="1:19" ht="18.75" customHeight="1" x14ac:dyDescent="0.25">
      <c r="C64" s="619" t="s">
        <v>1797</v>
      </c>
      <c r="D64" s="635" t="s">
        <v>7988</v>
      </c>
      <c r="E64" s="635" t="s">
        <v>1795</v>
      </c>
      <c r="F64" s="636" t="s">
        <v>1796</v>
      </c>
      <c r="G64" s="637">
        <v>798</v>
      </c>
      <c r="H64" s="637" t="s">
        <v>1678</v>
      </c>
      <c r="I64" s="635" t="s">
        <v>1678</v>
      </c>
      <c r="J64" s="635" t="s">
        <v>34</v>
      </c>
      <c r="K64" s="648" t="s">
        <v>1755</v>
      </c>
    </row>
    <row r="65" spans="1:19" ht="18.75" customHeight="1" x14ac:dyDescent="0.25">
      <c r="C65" s="619" t="s">
        <v>1797</v>
      </c>
      <c r="D65" s="635" t="s">
        <v>7988</v>
      </c>
      <c r="E65" s="635" t="s">
        <v>1808</v>
      </c>
      <c r="F65" s="636" t="s">
        <v>1809</v>
      </c>
      <c r="G65" s="637">
        <v>621</v>
      </c>
      <c r="H65" s="637" t="s">
        <v>1678</v>
      </c>
      <c r="I65" s="635" t="s">
        <v>1678</v>
      </c>
      <c r="J65" s="635" t="s">
        <v>34</v>
      </c>
      <c r="K65" s="648" t="s">
        <v>1755</v>
      </c>
    </row>
    <row r="66" spans="1:19" ht="18.75" customHeight="1" x14ac:dyDescent="0.25">
      <c r="C66" s="619" t="s">
        <v>1797</v>
      </c>
      <c r="D66" s="635" t="s">
        <v>7988</v>
      </c>
      <c r="E66" s="635" t="s">
        <v>1810</v>
      </c>
      <c r="F66" s="636" t="s">
        <v>1811</v>
      </c>
      <c r="G66" s="637">
        <v>285</v>
      </c>
      <c r="H66" s="637" t="s">
        <v>1678</v>
      </c>
      <c r="I66" s="635" t="s">
        <v>1678</v>
      </c>
      <c r="J66" s="635" t="s">
        <v>34</v>
      </c>
      <c r="K66" s="648" t="s">
        <v>1755</v>
      </c>
    </row>
    <row r="67" spans="1:19" ht="18.75" customHeight="1" thickBot="1" x14ac:dyDescent="0.3">
      <c r="C67" s="619" t="s">
        <v>1797</v>
      </c>
      <c r="D67" s="635" t="s">
        <v>7988</v>
      </c>
      <c r="E67" s="635" t="s">
        <v>1803</v>
      </c>
      <c r="F67" s="636" t="s">
        <v>8765</v>
      </c>
      <c r="G67" s="637">
        <v>239</v>
      </c>
      <c r="H67" s="637" t="s">
        <v>1678</v>
      </c>
      <c r="I67" s="635" t="s">
        <v>1678</v>
      </c>
      <c r="J67" s="635" t="s">
        <v>34</v>
      </c>
      <c r="K67" s="648" t="s">
        <v>1755</v>
      </c>
    </row>
    <row r="68" spans="1:19" s="182" customFormat="1" ht="31.5" customHeight="1" x14ac:dyDescent="0.25">
      <c r="A68" s="224"/>
      <c r="B68" s="224"/>
      <c r="C68" s="351" t="s">
        <v>1797</v>
      </c>
      <c r="D68" s="425" t="s">
        <v>7825</v>
      </c>
      <c r="E68" s="426">
        <f>COUNTA(E58:E67)</f>
        <v>10</v>
      </c>
      <c r="F68" s="340" t="s">
        <v>7826</v>
      </c>
      <c r="G68" s="328">
        <f>SUM(G58:G67)</f>
        <v>6281</v>
      </c>
      <c r="H68" s="329"/>
      <c r="I68" s="330"/>
      <c r="J68" s="330"/>
      <c r="K68" s="611"/>
      <c r="L68" s="224"/>
      <c r="M68" s="224"/>
      <c r="N68" s="224"/>
      <c r="O68" s="224"/>
      <c r="P68" s="224"/>
      <c r="Q68" s="224"/>
      <c r="R68" s="224"/>
      <c r="S68" s="224"/>
    </row>
    <row r="69" spans="1:19" s="182" customFormat="1" ht="20.25" customHeight="1" x14ac:dyDescent="0.25">
      <c r="A69" s="224"/>
      <c r="B69" s="224"/>
      <c r="D69" s="41"/>
      <c r="E69" s="41"/>
      <c r="F69" s="279"/>
      <c r="G69" s="273"/>
      <c r="H69" s="273"/>
      <c r="I69" s="41"/>
      <c r="J69" s="41"/>
      <c r="K69" s="41"/>
      <c r="L69" s="224"/>
      <c r="M69" s="224"/>
      <c r="N69" s="224"/>
      <c r="O69" s="224"/>
      <c r="P69" s="224"/>
      <c r="Q69" s="224"/>
      <c r="R69" s="224"/>
      <c r="S69" s="224"/>
    </row>
    <row r="70" spans="1:19" s="182" customFormat="1" ht="21" customHeight="1" x14ac:dyDescent="0.25">
      <c r="A70" s="224"/>
      <c r="B70" s="224"/>
      <c r="D70" s="41"/>
      <c r="E70" s="41"/>
      <c r="F70" s="279"/>
      <c r="G70" s="273"/>
      <c r="H70" s="273"/>
      <c r="I70" s="41"/>
      <c r="J70" s="41"/>
      <c r="K70" s="41"/>
      <c r="L70" s="224"/>
      <c r="M70" s="224"/>
      <c r="N70" s="224"/>
      <c r="O70" s="224"/>
      <c r="P70" s="224"/>
      <c r="Q70" s="224"/>
      <c r="R70" s="224"/>
      <c r="S70" s="224"/>
    </row>
    <row r="71" spans="1:19" s="182" customFormat="1" ht="31.5" customHeight="1" x14ac:dyDescent="0.25">
      <c r="A71" s="224"/>
      <c r="B71" s="224"/>
      <c r="C71" s="235" t="s">
        <v>8</v>
      </c>
      <c r="D71" s="235" t="s">
        <v>7</v>
      </c>
      <c r="E71" s="235" t="s">
        <v>6</v>
      </c>
      <c r="F71" s="235" t="s">
        <v>5</v>
      </c>
      <c r="G71" s="237" t="s">
        <v>4</v>
      </c>
      <c r="H71" s="237" t="s">
        <v>3</v>
      </c>
      <c r="I71" s="235" t="s">
        <v>2</v>
      </c>
      <c r="J71" s="235" t="s">
        <v>1</v>
      </c>
      <c r="K71" s="235" t="s">
        <v>0</v>
      </c>
      <c r="L71" s="224"/>
      <c r="M71" s="224"/>
      <c r="N71" s="224"/>
      <c r="O71" s="224"/>
      <c r="P71" s="224"/>
      <c r="Q71" s="224"/>
      <c r="R71" s="224"/>
      <c r="S71" s="224"/>
    </row>
    <row r="72" spans="1:19" ht="18.75" customHeight="1" x14ac:dyDescent="0.25">
      <c r="C72" s="619" t="s">
        <v>2062</v>
      </c>
      <c r="D72" s="635" t="s">
        <v>7988</v>
      </c>
      <c r="E72" s="635" t="s">
        <v>2059</v>
      </c>
      <c r="F72" s="636" t="s">
        <v>2060</v>
      </c>
      <c r="G72" s="637">
        <v>1773</v>
      </c>
      <c r="H72" s="637" t="s">
        <v>1678</v>
      </c>
      <c r="I72" s="635" t="s">
        <v>2063</v>
      </c>
      <c r="J72" s="635" t="s">
        <v>34</v>
      </c>
      <c r="K72" s="648" t="s">
        <v>2061</v>
      </c>
    </row>
    <row r="73" spans="1:19" ht="18.75" customHeight="1" x14ac:dyDescent="0.25">
      <c r="C73" s="619" t="s">
        <v>2062</v>
      </c>
      <c r="D73" s="635" t="s">
        <v>7988</v>
      </c>
      <c r="E73" s="635" t="s">
        <v>2072</v>
      </c>
      <c r="F73" s="636" t="s">
        <v>2073</v>
      </c>
      <c r="G73" s="637">
        <v>921</v>
      </c>
      <c r="H73" s="637" t="s">
        <v>1678</v>
      </c>
      <c r="I73" s="635" t="s">
        <v>2063</v>
      </c>
      <c r="J73" s="635" t="s">
        <v>34</v>
      </c>
      <c r="K73" s="648" t="s">
        <v>2061</v>
      </c>
    </row>
    <row r="74" spans="1:19" ht="18.75" customHeight="1" x14ac:dyDescent="0.25">
      <c r="C74" s="619" t="s">
        <v>2062</v>
      </c>
      <c r="D74" s="635" t="s">
        <v>7988</v>
      </c>
      <c r="E74" s="635" t="s">
        <v>2067</v>
      </c>
      <c r="F74" s="636" t="s">
        <v>2068</v>
      </c>
      <c r="G74" s="637">
        <v>780</v>
      </c>
      <c r="H74" s="637" t="s">
        <v>1678</v>
      </c>
      <c r="I74" s="635" t="s">
        <v>2063</v>
      </c>
      <c r="J74" s="635" t="s">
        <v>34</v>
      </c>
      <c r="K74" s="648" t="s">
        <v>2061</v>
      </c>
    </row>
    <row r="75" spans="1:19" ht="18.75" customHeight="1" x14ac:dyDescent="0.25">
      <c r="C75" s="619" t="s">
        <v>2062</v>
      </c>
      <c r="D75" s="635" t="s">
        <v>7988</v>
      </c>
      <c r="E75" s="635" t="s">
        <v>2064</v>
      </c>
      <c r="F75" s="636" t="s">
        <v>2065</v>
      </c>
      <c r="G75" s="637">
        <v>887</v>
      </c>
      <c r="H75" s="637" t="s">
        <v>1678</v>
      </c>
      <c r="I75" s="635" t="s">
        <v>2063</v>
      </c>
      <c r="J75" s="635" t="s">
        <v>34</v>
      </c>
      <c r="K75" s="648" t="s">
        <v>2061</v>
      </c>
    </row>
    <row r="76" spans="1:19" ht="18.75" customHeight="1" x14ac:dyDescent="0.25">
      <c r="C76" s="619" t="s">
        <v>2062</v>
      </c>
      <c r="D76" s="635" t="s">
        <v>7988</v>
      </c>
      <c r="E76" s="635" t="s">
        <v>2069</v>
      </c>
      <c r="F76" s="636" t="s">
        <v>2070</v>
      </c>
      <c r="G76" s="637">
        <v>713</v>
      </c>
      <c r="H76" s="637" t="s">
        <v>1678</v>
      </c>
      <c r="I76" s="635" t="s">
        <v>2063</v>
      </c>
      <c r="J76" s="635" t="s">
        <v>34</v>
      </c>
      <c r="K76" s="648" t="s">
        <v>2061</v>
      </c>
    </row>
    <row r="77" spans="1:19" ht="18.75" customHeight="1" x14ac:dyDescent="0.25">
      <c r="C77" s="619" t="s">
        <v>2062</v>
      </c>
      <c r="D77" s="635" t="s">
        <v>7988</v>
      </c>
      <c r="E77" s="635" t="s">
        <v>2074</v>
      </c>
      <c r="F77" s="636" t="s">
        <v>2075</v>
      </c>
      <c r="G77" s="637">
        <v>415</v>
      </c>
      <c r="H77" s="637" t="s">
        <v>1678</v>
      </c>
      <c r="I77" s="635" t="s">
        <v>2063</v>
      </c>
      <c r="J77" s="635" t="s">
        <v>34</v>
      </c>
      <c r="K77" s="648" t="s">
        <v>2061</v>
      </c>
    </row>
    <row r="78" spans="1:19" ht="18.75" customHeight="1" thickBot="1" x14ac:dyDescent="0.3">
      <c r="C78" s="619" t="s">
        <v>2062</v>
      </c>
      <c r="D78" s="635" t="s">
        <v>7988</v>
      </c>
      <c r="E78" s="635" t="s">
        <v>2066</v>
      </c>
      <c r="F78" s="636" t="s">
        <v>8766</v>
      </c>
      <c r="G78" s="637">
        <v>68</v>
      </c>
      <c r="H78" s="637" t="s">
        <v>1678</v>
      </c>
      <c r="I78" s="635" t="s">
        <v>2063</v>
      </c>
      <c r="J78" s="635" t="s">
        <v>34</v>
      </c>
      <c r="K78" s="648" t="s">
        <v>2061</v>
      </c>
    </row>
    <row r="79" spans="1:19" s="182" customFormat="1" ht="31.5" customHeight="1" x14ac:dyDescent="0.25">
      <c r="A79" s="224"/>
      <c r="B79" s="224"/>
      <c r="C79" s="351" t="s">
        <v>2062</v>
      </c>
      <c r="D79" s="425" t="s">
        <v>7825</v>
      </c>
      <c r="E79" s="426">
        <f>COUNTA(E72:E78)</f>
        <v>7</v>
      </c>
      <c r="F79" s="340" t="s">
        <v>7826</v>
      </c>
      <c r="G79" s="328">
        <f>SUM(G72:G78)</f>
        <v>5557</v>
      </c>
      <c r="H79" s="329"/>
      <c r="I79" s="330"/>
      <c r="J79" s="330"/>
      <c r="K79" s="611"/>
      <c r="L79" s="224"/>
      <c r="M79" s="224"/>
      <c r="N79" s="224"/>
      <c r="O79" s="224"/>
      <c r="P79" s="224"/>
      <c r="Q79" s="224"/>
      <c r="R79" s="224"/>
      <c r="S79" s="224"/>
    </row>
    <row r="80" spans="1:19" s="182" customFormat="1" ht="23.25" customHeight="1" x14ac:dyDescent="0.25">
      <c r="A80" s="224"/>
      <c r="B80" s="224"/>
      <c r="C80" s="281"/>
      <c r="D80" s="224"/>
      <c r="E80" s="224"/>
      <c r="F80" s="32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</row>
    <row r="81" spans="1:19" s="182" customFormat="1" ht="21" customHeight="1" x14ac:dyDescent="0.25">
      <c r="A81" s="224"/>
      <c r="B81" s="224"/>
      <c r="D81" s="41"/>
      <c r="E81" s="41"/>
      <c r="F81" s="279"/>
      <c r="G81" s="273"/>
      <c r="H81" s="273"/>
      <c r="I81" s="41"/>
      <c r="J81" s="41"/>
      <c r="K81" s="41"/>
      <c r="L81" s="224"/>
      <c r="M81" s="224"/>
      <c r="N81" s="224"/>
      <c r="O81" s="224"/>
      <c r="P81" s="224"/>
      <c r="Q81" s="224"/>
      <c r="R81" s="224"/>
      <c r="S81" s="224"/>
    </row>
    <row r="82" spans="1:19" s="182" customFormat="1" ht="31.5" customHeight="1" x14ac:dyDescent="0.25">
      <c r="A82" s="224"/>
      <c r="B82" s="224"/>
      <c r="C82" s="235" t="s">
        <v>8</v>
      </c>
      <c r="D82" s="235" t="s">
        <v>7</v>
      </c>
      <c r="E82" s="235" t="s">
        <v>6</v>
      </c>
      <c r="F82" s="235" t="s">
        <v>5</v>
      </c>
      <c r="G82" s="237" t="s">
        <v>4</v>
      </c>
      <c r="H82" s="237" t="s">
        <v>3</v>
      </c>
      <c r="I82" s="235" t="s">
        <v>2</v>
      </c>
      <c r="J82" s="235" t="s">
        <v>1</v>
      </c>
      <c r="K82" s="235" t="s">
        <v>0</v>
      </c>
      <c r="L82" s="224"/>
      <c r="M82" s="224"/>
      <c r="N82" s="224"/>
      <c r="O82" s="224"/>
      <c r="P82" s="224"/>
      <c r="Q82" s="224"/>
      <c r="R82" s="224"/>
      <c r="S82" s="224"/>
    </row>
    <row r="83" spans="1:19" ht="18.75" customHeight="1" x14ac:dyDescent="0.25">
      <c r="C83" s="619" t="s">
        <v>2135</v>
      </c>
      <c r="D83" s="635" t="s">
        <v>7988</v>
      </c>
      <c r="E83" s="635" t="s">
        <v>2148</v>
      </c>
      <c r="F83" s="636" t="s">
        <v>8767</v>
      </c>
      <c r="G83" s="637">
        <v>1028</v>
      </c>
      <c r="H83" s="637" t="s">
        <v>1678</v>
      </c>
      <c r="I83" s="635" t="s">
        <v>2136</v>
      </c>
      <c r="J83" s="635" t="s">
        <v>34</v>
      </c>
      <c r="K83" s="648" t="s">
        <v>2134</v>
      </c>
    </row>
    <row r="84" spans="1:19" ht="18.75" customHeight="1" x14ac:dyDescent="0.25">
      <c r="C84" s="619" t="s">
        <v>2135</v>
      </c>
      <c r="D84" s="635" t="s">
        <v>7988</v>
      </c>
      <c r="E84" s="635" t="s">
        <v>2149</v>
      </c>
      <c r="F84" s="636" t="s">
        <v>2150</v>
      </c>
      <c r="G84" s="637">
        <v>966</v>
      </c>
      <c r="H84" s="637" t="s">
        <v>1678</v>
      </c>
      <c r="I84" s="635" t="s">
        <v>2136</v>
      </c>
      <c r="J84" s="635" t="s">
        <v>34</v>
      </c>
      <c r="K84" s="648" t="s">
        <v>2134</v>
      </c>
    </row>
    <row r="85" spans="1:19" ht="18.75" customHeight="1" x14ac:dyDescent="0.25">
      <c r="C85" s="619" t="s">
        <v>2135</v>
      </c>
      <c r="D85" s="635" t="s">
        <v>7988</v>
      </c>
      <c r="E85" s="635" t="s">
        <v>2140</v>
      </c>
      <c r="F85" s="636" t="s">
        <v>2141</v>
      </c>
      <c r="G85" s="637">
        <v>785</v>
      </c>
      <c r="H85" s="637" t="s">
        <v>1678</v>
      </c>
      <c r="I85" s="635" t="s">
        <v>2136</v>
      </c>
      <c r="J85" s="635" t="s">
        <v>34</v>
      </c>
      <c r="K85" s="648" t="s">
        <v>2134</v>
      </c>
    </row>
    <row r="86" spans="1:19" ht="18.75" customHeight="1" x14ac:dyDescent="0.25">
      <c r="C86" s="619" t="s">
        <v>2135</v>
      </c>
      <c r="D86" s="635" t="s">
        <v>7988</v>
      </c>
      <c r="E86" s="635" t="s">
        <v>2145</v>
      </c>
      <c r="F86" s="636" t="s">
        <v>2146</v>
      </c>
      <c r="G86" s="637">
        <v>712</v>
      </c>
      <c r="H86" s="637" t="s">
        <v>1678</v>
      </c>
      <c r="I86" s="635" t="s">
        <v>2136</v>
      </c>
      <c r="J86" s="635" t="s">
        <v>34</v>
      </c>
      <c r="K86" s="648" t="s">
        <v>2134</v>
      </c>
    </row>
    <row r="87" spans="1:19" ht="18.75" customHeight="1" x14ac:dyDescent="0.25">
      <c r="C87" s="619" t="s">
        <v>2135</v>
      </c>
      <c r="D87" s="635" t="s">
        <v>7988</v>
      </c>
      <c r="E87" s="635" t="s">
        <v>2139</v>
      </c>
      <c r="F87" s="636" t="s">
        <v>807</v>
      </c>
      <c r="G87" s="637">
        <v>648</v>
      </c>
      <c r="H87" s="637" t="s">
        <v>1678</v>
      </c>
      <c r="I87" s="635" t="s">
        <v>2136</v>
      </c>
      <c r="J87" s="635" t="s">
        <v>34</v>
      </c>
      <c r="K87" s="648" t="s">
        <v>2134</v>
      </c>
    </row>
    <row r="88" spans="1:19" ht="18.75" customHeight="1" x14ac:dyDescent="0.25">
      <c r="C88" s="619" t="s">
        <v>2135</v>
      </c>
      <c r="D88" s="635" t="s">
        <v>7988</v>
      </c>
      <c r="E88" s="635" t="s">
        <v>2142</v>
      </c>
      <c r="F88" s="636" t="s">
        <v>2143</v>
      </c>
      <c r="G88" s="637">
        <v>116</v>
      </c>
      <c r="H88" s="637" t="s">
        <v>1678</v>
      </c>
      <c r="I88" s="635" t="s">
        <v>2136</v>
      </c>
      <c r="J88" s="635" t="s">
        <v>34</v>
      </c>
      <c r="K88" s="648" t="s">
        <v>2134</v>
      </c>
    </row>
    <row r="89" spans="1:19" ht="18.75" customHeight="1" x14ac:dyDescent="0.25">
      <c r="C89" s="619" t="s">
        <v>2135</v>
      </c>
      <c r="D89" s="635" t="s">
        <v>7988</v>
      </c>
      <c r="E89" s="635" t="s">
        <v>2147</v>
      </c>
      <c r="F89" s="636" t="s">
        <v>8768</v>
      </c>
      <c r="G89" s="637">
        <v>106</v>
      </c>
      <c r="H89" s="637" t="s">
        <v>1678</v>
      </c>
      <c r="I89" s="635" t="s">
        <v>2136</v>
      </c>
      <c r="J89" s="635" t="s">
        <v>34</v>
      </c>
      <c r="K89" s="648" t="s">
        <v>2134</v>
      </c>
    </row>
    <row r="90" spans="1:19" ht="18.75" customHeight="1" x14ac:dyDescent="0.25">
      <c r="C90" s="619" t="s">
        <v>2135</v>
      </c>
      <c r="D90" s="635" t="s">
        <v>7988</v>
      </c>
      <c r="E90" s="635" t="s">
        <v>2144</v>
      </c>
      <c r="F90" s="636" t="s">
        <v>697</v>
      </c>
      <c r="G90" s="637">
        <v>163</v>
      </c>
      <c r="H90" s="637" t="s">
        <v>1678</v>
      </c>
      <c r="I90" s="635" t="s">
        <v>2136</v>
      </c>
      <c r="J90" s="635" t="s">
        <v>34</v>
      </c>
      <c r="K90" s="648" t="s">
        <v>2134</v>
      </c>
    </row>
    <row r="91" spans="1:19" ht="18.75" customHeight="1" x14ac:dyDescent="0.25">
      <c r="C91" s="619" t="s">
        <v>2135</v>
      </c>
      <c r="D91" s="635" t="s">
        <v>7988</v>
      </c>
      <c r="E91" s="635" t="s">
        <v>2137</v>
      </c>
      <c r="F91" s="636" t="s">
        <v>2138</v>
      </c>
      <c r="G91" s="637">
        <v>86</v>
      </c>
      <c r="H91" s="637" t="s">
        <v>1678</v>
      </c>
      <c r="I91" s="635" t="s">
        <v>2136</v>
      </c>
      <c r="J91" s="635" t="s">
        <v>34</v>
      </c>
      <c r="K91" s="648" t="s">
        <v>2134</v>
      </c>
    </row>
    <row r="92" spans="1:19" ht="18.75" customHeight="1" thickBot="1" x14ac:dyDescent="0.3">
      <c r="C92" s="619" t="s">
        <v>2135</v>
      </c>
      <c r="D92" s="635" t="s">
        <v>7988</v>
      </c>
      <c r="E92" s="635" t="s">
        <v>2132</v>
      </c>
      <c r="F92" s="636" t="s">
        <v>2133</v>
      </c>
      <c r="G92" s="637">
        <v>20</v>
      </c>
      <c r="H92" s="637" t="s">
        <v>1678</v>
      </c>
      <c r="I92" s="635" t="s">
        <v>2136</v>
      </c>
      <c r="J92" s="635" t="s">
        <v>34</v>
      </c>
      <c r="K92" s="648" t="s">
        <v>2134</v>
      </c>
    </row>
    <row r="93" spans="1:19" s="182" customFormat="1" ht="31.5" customHeight="1" x14ac:dyDescent="0.25">
      <c r="A93" s="224"/>
      <c r="B93" s="224"/>
      <c r="C93" s="351" t="s">
        <v>2135</v>
      </c>
      <c r="D93" s="425" t="s">
        <v>7825</v>
      </c>
      <c r="E93" s="426">
        <f>COUNTA(E83:E92)</f>
        <v>10</v>
      </c>
      <c r="F93" s="340" t="s">
        <v>7826</v>
      </c>
      <c r="G93" s="328">
        <f>SUM(G83:G92)</f>
        <v>4630</v>
      </c>
      <c r="H93" s="329"/>
      <c r="I93" s="330"/>
      <c r="J93" s="330"/>
      <c r="K93" s="611"/>
      <c r="L93" s="224"/>
      <c r="M93" s="224"/>
      <c r="N93" s="224"/>
      <c r="O93" s="224"/>
      <c r="P93" s="224"/>
      <c r="Q93" s="224"/>
      <c r="R93" s="224"/>
      <c r="S93" s="224"/>
    </row>
    <row r="94" spans="1:19" s="182" customFormat="1" ht="20.25" customHeight="1" x14ac:dyDescent="0.25">
      <c r="A94" s="224"/>
      <c r="B94" s="224"/>
      <c r="D94" s="41"/>
      <c r="E94" s="41"/>
      <c r="F94" s="279"/>
      <c r="G94" s="273"/>
      <c r="H94" s="273"/>
      <c r="I94" s="41"/>
      <c r="J94" s="41"/>
      <c r="K94" s="41"/>
      <c r="L94" s="224"/>
      <c r="M94" s="224"/>
      <c r="N94" s="224"/>
      <c r="O94" s="224"/>
      <c r="P94" s="224"/>
      <c r="Q94" s="224"/>
      <c r="R94" s="224"/>
      <c r="S94" s="224"/>
    </row>
    <row r="95" spans="1:19" s="182" customFormat="1" ht="21" customHeight="1" x14ac:dyDescent="0.25">
      <c r="A95" s="224"/>
      <c r="B95" s="224"/>
      <c r="D95" s="41"/>
      <c r="E95" s="41"/>
      <c r="F95" s="279"/>
      <c r="G95" s="273"/>
      <c r="H95" s="273"/>
      <c r="I95" s="41"/>
      <c r="J95" s="41"/>
      <c r="K95" s="41"/>
      <c r="L95" s="224"/>
      <c r="M95" s="224"/>
      <c r="N95" s="224"/>
      <c r="O95" s="224"/>
      <c r="P95" s="224"/>
      <c r="Q95" s="224"/>
      <c r="R95" s="224"/>
      <c r="S95" s="224"/>
    </row>
    <row r="96" spans="1:19" s="182" customFormat="1" ht="31.5" customHeight="1" x14ac:dyDescent="0.25">
      <c r="A96" s="224"/>
      <c r="B96" s="224"/>
      <c r="C96" s="235" t="s">
        <v>8</v>
      </c>
      <c r="D96" s="235" t="s">
        <v>7</v>
      </c>
      <c r="E96" s="235" t="s">
        <v>6</v>
      </c>
      <c r="F96" s="235" t="s">
        <v>5</v>
      </c>
      <c r="G96" s="237" t="s">
        <v>4</v>
      </c>
      <c r="H96" s="237" t="s">
        <v>3</v>
      </c>
      <c r="I96" s="235" t="s">
        <v>2</v>
      </c>
      <c r="J96" s="235" t="s">
        <v>1</v>
      </c>
      <c r="K96" s="235" t="s">
        <v>0</v>
      </c>
      <c r="L96" s="224"/>
      <c r="M96" s="224"/>
      <c r="N96" s="224"/>
      <c r="O96" s="224"/>
      <c r="P96" s="224"/>
      <c r="Q96" s="224"/>
      <c r="R96" s="224"/>
      <c r="S96" s="224"/>
    </row>
    <row r="97" spans="3:11" ht="27" customHeight="1" x14ac:dyDescent="0.25">
      <c r="C97" s="643" t="s">
        <v>1822</v>
      </c>
      <c r="D97" s="644" t="s">
        <v>7988</v>
      </c>
      <c r="E97" s="644" t="s">
        <v>1880</v>
      </c>
      <c r="F97" s="645" t="s">
        <v>1881</v>
      </c>
      <c r="G97" s="646">
        <v>2296</v>
      </c>
      <c r="H97" s="646" t="s">
        <v>874</v>
      </c>
      <c r="I97" s="644" t="s">
        <v>1823</v>
      </c>
      <c r="J97" s="644" t="s">
        <v>34</v>
      </c>
      <c r="K97" s="647" t="s">
        <v>1821</v>
      </c>
    </row>
    <row r="98" spans="3:11" ht="27" customHeight="1" x14ac:dyDescent="0.25">
      <c r="C98" s="619" t="s">
        <v>1822</v>
      </c>
      <c r="D98" s="635" t="s">
        <v>7988</v>
      </c>
      <c r="E98" s="635" t="s">
        <v>1820</v>
      </c>
      <c r="F98" s="636" t="s">
        <v>558</v>
      </c>
      <c r="G98" s="637">
        <v>1184</v>
      </c>
      <c r="H98" s="637" t="s">
        <v>874</v>
      </c>
      <c r="I98" s="635" t="s">
        <v>1823</v>
      </c>
      <c r="J98" s="635" t="s">
        <v>34</v>
      </c>
      <c r="K98" s="648" t="s">
        <v>1821</v>
      </c>
    </row>
    <row r="99" spans="3:11" ht="27" customHeight="1" x14ac:dyDescent="0.25">
      <c r="C99" s="619" t="s">
        <v>1822</v>
      </c>
      <c r="D99" s="635" t="s">
        <v>7988</v>
      </c>
      <c r="E99" s="635" t="s">
        <v>1900</v>
      </c>
      <c r="F99" s="636" t="s">
        <v>1901</v>
      </c>
      <c r="G99" s="637">
        <v>821</v>
      </c>
      <c r="H99" s="637" t="s">
        <v>874</v>
      </c>
      <c r="I99" s="635" t="s">
        <v>1827</v>
      </c>
      <c r="J99" s="635" t="s">
        <v>34</v>
      </c>
      <c r="K99" s="648" t="s">
        <v>1821</v>
      </c>
    </row>
    <row r="100" spans="3:11" ht="27" customHeight="1" x14ac:dyDescent="0.25">
      <c r="C100" s="619" t="s">
        <v>1822</v>
      </c>
      <c r="D100" s="635" t="s">
        <v>7988</v>
      </c>
      <c r="E100" s="635" t="s">
        <v>1882</v>
      </c>
      <c r="F100" s="636" t="s">
        <v>1883</v>
      </c>
      <c r="G100" s="637">
        <v>455</v>
      </c>
      <c r="H100" s="637" t="s">
        <v>874</v>
      </c>
      <c r="I100" s="635" t="s">
        <v>1823</v>
      </c>
      <c r="J100" s="635" t="s">
        <v>34</v>
      </c>
      <c r="K100" s="648" t="s">
        <v>1821</v>
      </c>
    </row>
    <row r="101" spans="3:11" ht="27" customHeight="1" x14ac:dyDescent="0.25">
      <c r="C101" s="619" t="s">
        <v>1822</v>
      </c>
      <c r="D101" s="635" t="s">
        <v>7988</v>
      </c>
      <c r="E101" s="635" t="s">
        <v>1886</v>
      </c>
      <c r="F101" s="636" t="s">
        <v>8769</v>
      </c>
      <c r="G101" s="637">
        <v>643</v>
      </c>
      <c r="H101" s="637" t="s">
        <v>874</v>
      </c>
      <c r="I101" s="635" t="s">
        <v>1823</v>
      </c>
      <c r="J101" s="635" t="s">
        <v>34</v>
      </c>
      <c r="K101" s="648" t="s">
        <v>1821</v>
      </c>
    </row>
    <row r="102" spans="3:11" ht="27" customHeight="1" x14ac:dyDescent="0.25">
      <c r="C102" s="619" t="s">
        <v>1822</v>
      </c>
      <c r="D102" s="635" t="s">
        <v>7988</v>
      </c>
      <c r="E102" s="635" t="s">
        <v>1891</v>
      </c>
      <c r="F102" s="636" t="s">
        <v>1892</v>
      </c>
      <c r="G102" s="637">
        <v>671</v>
      </c>
      <c r="H102" s="637" t="s">
        <v>874</v>
      </c>
      <c r="I102" s="635" t="s">
        <v>1823</v>
      </c>
      <c r="J102" s="635" t="s">
        <v>34</v>
      </c>
      <c r="K102" s="648" t="s">
        <v>1821</v>
      </c>
    </row>
    <row r="103" spans="3:11" ht="27" customHeight="1" x14ac:dyDescent="0.25">
      <c r="C103" s="619" t="s">
        <v>1822</v>
      </c>
      <c r="D103" s="635" t="s">
        <v>7988</v>
      </c>
      <c r="E103" s="635" t="s">
        <v>1895</v>
      </c>
      <c r="F103" s="636" t="s">
        <v>1896</v>
      </c>
      <c r="G103" s="637">
        <v>806</v>
      </c>
      <c r="H103" s="637" t="s">
        <v>874</v>
      </c>
      <c r="I103" s="635" t="s">
        <v>1823</v>
      </c>
      <c r="J103" s="635" t="s">
        <v>34</v>
      </c>
      <c r="K103" s="648" t="s">
        <v>1821</v>
      </c>
    </row>
    <row r="104" spans="3:11" ht="27" customHeight="1" x14ac:dyDescent="0.25">
      <c r="C104" s="619" t="s">
        <v>1822</v>
      </c>
      <c r="D104" s="635" t="s">
        <v>7988</v>
      </c>
      <c r="E104" s="635" t="s">
        <v>1897</v>
      </c>
      <c r="F104" s="636" t="s">
        <v>8770</v>
      </c>
      <c r="G104" s="637">
        <v>702</v>
      </c>
      <c r="H104" s="637" t="s">
        <v>874</v>
      </c>
      <c r="I104" s="635" t="s">
        <v>1823</v>
      </c>
      <c r="J104" s="635" t="s">
        <v>34</v>
      </c>
      <c r="K104" s="648" t="s">
        <v>1821</v>
      </c>
    </row>
    <row r="105" spans="3:11" ht="27" customHeight="1" x14ac:dyDescent="0.25">
      <c r="C105" s="619" t="s">
        <v>1822</v>
      </c>
      <c r="D105" s="635" t="s">
        <v>7988</v>
      </c>
      <c r="E105" s="635" t="s">
        <v>1893</v>
      </c>
      <c r="F105" s="636" t="s">
        <v>1894</v>
      </c>
      <c r="G105" s="637">
        <v>680</v>
      </c>
      <c r="H105" s="637" t="s">
        <v>874</v>
      </c>
      <c r="I105" s="635" t="s">
        <v>1823</v>
      </c>
      <c r="J105" s="635" t="s">
        <v>34</v>
      </c>
      <c r="K105" s="648" t="s">
        <v>1821</v>
      </c>
    </row>
    <row r="106" spans="3:11" ht="27" customHeight="1" x14ac:dyDescent="0.25">
      <c r="C106" s="619" t="s">
        <v>1822</v>
      </c>
      <c r="D106" s="635" t="s">
        <v>7988</v>
      </c>
      <c r="E106" s="635" t="s">
        <v>1828</v>
      </c>
      <c r="F106" s="636" t="s">
        <v>1829</v>
      </c>
      <c r="G106" s="637">
        <v>533</v>
      </c>
      <c r="H106" s="637" t="s">
        <v>874</v>
      </c>
      <c r="I106" s="635" t="s">
        <v>1823</v>
      </c>
      <c r="J106" s="635" t="s">
        <v>34</v>
      </c>
      <c r="K106" s="648" t="s">
        <v>1821</v>
      </c>
    </row>
    <row r="107" spans="3:11" ht="27" customHeight="1" x14ac:dyDescent="0.25">
      <c r="C107" s="619" t="s">
        <v>1822</v>
      </c>
      <c r="D107" s="635" t="s">
        <v>7988</v>
      </c>
      <c r="E107" s="635" t="s">
        <v>1888</v>
      </c>
      <c r="F107" s="636" t="s">
        <v>1889</v>
      </c>
      <c r="G107" s="637">
        <v>453</v>
      </c>
      <c r="H107" s="637" t="s">
        <v>874</v>
      </c>
      <c r="I107" s="635" t="s">
        <v>1823</v>
      </c>
      <c r="J107" s="635" t="s">
        <v>34</v>
      </c>
      <c r="K107" s="648" t="s">
        <v>1821</v>
      </c>
    </row>
    <row r="108" spans="3:11" ht="27" customHeight="1" x14ac:dyDescent="0.25">
      <c r="C108" s="619" t="s">
        <v>1822</v>
      </c>
      <c r="D108" s="635" t="s">
        <v>7988</v>
      </c>
      <c r="E108" s="635" t="s">
        <v>1877</v>
      </c>
      <c r="F108" s="636" t="s">
        <v>1878</v>
      </c>
      <c r="G108" s="637">
        <v>426</v>
      </c>
      <c r="H108" s="637" t="s">
        <v>874</v>
      </c>
      <c r="I108" s="635" t="s">
        <v>1823</v>
      </c>
      <c r="J108" s="635" t="s">
        <v>34</v>
      </c>
      <c r="K108" s="648" t="s">
        <v>1821</v>
      </c>
    </row>
    <row r="109" spans="3:11" ht="27" customHeight="1" x14ac:dyDescent="0.25">
      <c r="C109" s="619" t="s">
        <v>1822</v>
      </c>
      <c r="D109" s="635" t="s">
        <v>7988</v>
      </c>
      <c r="E109" s="635" t="s">
        <v>1887</v>
      </c>
      <c r="F109" s="636" t="s">
        <v>210</v>
      </c>
      <c r="G109" s="637">
        <v>407</v>
      </c>
      <c r="H109" s="637" t="s">
        <v>874</v>
      </c>
      <c r="I109" s="635" t="s">
        <v>1823</v>
      </c>
      <c r="J109" s="635" t="s">
        <v>34</v>
      </c>
      <c r="K109" s="648" t="s">
        <v>1821</v>
      </c>
    </row>
    <row r="110" spans="3:11" ht="27" customHeight="1" x14ac:dyDescent="0.25">
      <c r="C110" s="619" t="s">
        <v>1822</v>
      </c>
      <c r="D110" s="635" t="s">
        <v>7988</v>
      </c>
      <c r="E110" s="635" t="s">
        <v>1875</v>
      </c>
      <c r="F110" s="636" t="s">
        <v>1876</v>
      </c>
      <c r="G110" s="637">
        <v>395</v>
      </c>
      <c r="H110" s="637" t="s">
        <v>874</v>
      </c>
      <c r="I110" s="635" t="s">
        <v>1823</v>
      </c>
      <c r="J110" s="635" t="s">
        <v>34</v>
      </c>
      <c r="K110" s="648" t="s">
        <v>1821</v>
      </c>
    </row>
    <row r="111" spans="3:11" ht="27" customHeight="1" x14ac:dyDescent="0.25">
      <c r="C111" s="619" t="s">
        <v>1822</v>
      </c>
      <c r="D111" s="635" t="s">
        <v>7988</v>
      </c>
      <c r="E111" s="635" t="s">
        <v>1873</v>
      </c>
      <c r="F111" s="636" t="s">
        <v>1856</v>
      </c>
      <c r="G111" s="637">
        <v>878</v>
      </c>
      <c r="H111" s="637" t="s">
        <v>874</v>
      </c>
      <c r="I111" s="635" t="s">
        <v>1823</v>
      </c>
      <c r="J111" s="635" t="s">
        <v>34</v>
      </c>
      <c r="K111" s="648" t="s">
        <v>1821</v>
      </c>
    </row>
    <row r="112" spans="3:11" ht="27" customHeight="1" x14ac:dyDescent="0.25">
      <c r="C112" s="619" t="s">
        <v>1822</v>
      </c>
      <c r="D112" s="635" t="s">
        <v>7988</v>
      </c>
      <c r="E112" s="635" t="s">
        <v>1879</v>
      </c>
      <c r="F112" s="636" t="s">
        <v>678</v>
      </c>
      <c r="G112" s="637">
        <v>255</v>
      </c>
      <c r="H112" s="637" t="s">
        <v>874</v>
      </c>
      <c r="I112" s="635" t="s">
        <v>1823</v>
      </c>
      <c r="J112" s="635" t="s">
        <v>34</v>
      </c>
      <c r="K112" s="648" t="s">
        <v>1821</v>
      </c>
    </row>
    <row r="113" spans="1:19" ht="27" customHeight="1" x14ac:dyDescent="0.25">
      <c r="C113" s="619" t="s">
        <v>1822</v>
      </c>
      <c r="D113" s="635" t="s">
        <v>7988</v>
      </c>
      <c r="E113" s="635" t="s">
        <v>1890</v>
      </c>
      <c r="F113" s="636" t="s">
        <v>8771</v>
      </c>
      <c r="G113" s="637">
        <v>200</v>
      </c>
      <c r="H113" s="637" t="s">
        <v>874</v>
      </c>
      <c r="I113" s="635" t="s">
        <v>1823</v>
      </c>
      <c r="J113" s="635" t="s">
        <v>34</v>
      </c>
      <c r="K113" s="648" t="s">
        <v>1821</v>
      </c>
    </row>
    <row r="114" spans="1:19" ht="27" customHeight="1" x14ac:dyDescent="0.25">
      <c r="C114" s="619" t="s">
        <v>1822</v>
      </c>
      <c r="D114" s="635" t="s">
        <v>7988</v>
      </c>
      <c r="E114" s="635" t="s">
        <v>1898</v>
      </c>
      <c r="F114" s="636" t="s">
        <v>1899</v>
      </c>
      <c r="G114" s="637">
        <v>175</v>
      </c>
      <c r="H114" s="637" t="s">
        <v>874</v>
      </c>
      <c r="I114" s="635" t="s">
        <v>1823</v>
      </c>
      <c r="J114" s="635" t="s">
        <v>34</v>
      </c>
      <c r="K114" s="648" t="s">
        <v>1821</v>
      </c>
    </row>
    <row r="115" spans="1:19" ht="27" customHeight="1" x14ac:dyDescent="0.25">
      <c r="C115" s="619" t="s">
        <v>1822</v>
      </c>
      <c r="D115" s="635" t="s">
        <v>7988</v>
      </c>
      <c r="E115" s="635" t="s">
        <v>7938</v>
      </c>
      <c r="F115" s="636" t="s">
        <v>4734</v>
      </c>
      <c r="G115" s="637">
        <v>722</v>
      </c>
      <c r="H115" s="637" t="s">
        <v>874</v>
      </c>
      <c r="I115" s="635" t="s">
        <v>1823</v>
      </c>
      <c r="J115" s="635" t="s">
        <v>34</v>
      </c>
      <c r="K115" s="648" t="s">
        <v>1821</v>
      </c>
    </row>
    <row r="116" spans="1:19" ht="27" customHeight="1" x14ac:dyDescent="0.25">
      <c r="C116" s="619" t="s">
        <v>1822</v>
      </c>
      <c r="D116" s="635" t="s">
        <v>7988</v>
      </c>
      <c r="E116" s="635" t="s">
        <v>1884</v>
      </c>
      <c r="F116" s="636" t="s">
        <v>1885</v>
      </c>
      <c r="G116" s="637">
        <v>140</v>
      </c>
      <c r="H116" s="637" t="s">
        <v>874</v>
      </c>
      <c r="I116" s="635" t="s">
        <v>1823</v>
      </c>
      <c r="J116" s="635" t="s">
        <v>34</v>
      </c>
      <c r="K116" s="648" t="s">
        <v>1821</v>
      </c>
    </row>
    <row r="117" spans="1:19" ht="27" customHeight="1" thickBot="1" x14ac:dyDescent="0.3">
      <c r="C117" s="619" t="s">
        <v>1822</v>
      </c>
      <c r="D117" s="635" t="s">
        <v>7988</v>
      </c>
      <c r="E117" s="635" t="s">
        <v>1874</v>
      </c>
      <c r="F117" s="636" t="s">
        <v>8772</v>
      </c>
      <c r="G117" s="637">
        <v>57</v>
      </c>
      <c r="H117" s="637" t="s">
        <v>874</v>
      </c>
      <c r="I117" s="635" t="s">
        <v>1823</v>
      </c>
      <c r="J117" s="635" t="s">
        <v>34</v>
      </c>
      <c r="K117" s="648" t="s">
        <v>1821</v>
      </c>
    </row>
    <row r="118" spans="1:19" s="182" customFormat="1" ht="31.5" customHeight="1" x14ac:dyDescent="0.25">
      <c r="A118" s="224"/>
      <c r="B118" s="224"/>
      <c r="C118" s="351" t="s">
        <v>1822</v>
      </c>
      <c r="D118" s="425" t="s">
        <v>7825</v>
      </c>
      <c r="E118" s="426">
        <f>COUNTA(E97:E117)</f>
        <v>21</v>
      </c>
      <c r="F118" s="340" t="s">
        <v>7826</v>
      </c>
      <c r="G118" s="328">
        <f>SUM(G97:G117)</f>
        <v>12899</v>
      </c>
      <c r="H118" s="329"/>
      <c r="I118" s="330"/>
      <c r="J118" s="330"/>
      <c r="K118" s="611"/>
      <c r="L118" s="224"/>
      <c r="M118" s="224"/>
      <c r="N118" s="224"/>
      <c r="O118" s="224"/>
      <c r="P118" s="224"/>
      <c r="Q118" s="224"/>
      <c r="R118" s="224"/>
      <c r="S118" s="224"/>
    </row>
    <row r="119" spans="1:19" s="182" customFormat="1" ht="20.25" customHeight="1" x14ac:dyDescent="0.25">
      <c r="A119" s="224"/>
      <c r="B119" s="224"/>
      <c r="D119" s="41"/>
      <c r="E119" s="41"/>
      <c r="F119" s="279"/>
      <c r="G119" s="273"/>
      <c r="H119" s="273"/>
      <c r="I119" s="41"/>
      <c r="J119" s="41"/>
      <c r="K119" s="41"/>
      <c r="L119" s="224"/>
      <c r="M119" s="224"/>
      <c r="N119" s="224"/>
      <c r="O119" s="224"/>
      <c r="P119" s="224"/>
      <c r="Q119" s="224"/>
      <c r="R119" s="224"/>
      <c r="S119" s="224"/>
    </row>
    <row r="120" spans="1:19" s="182" customFormat="1" ht="21" customHeight="1" x14ac:dyDescent="0.25">
      <c r="A120" s="224"/>
      <c r="B120" s="224"/>
      <c r="D120" s="41"/>
      <c r="E120" s="41"/>
      <c r="F120" s="279"/>
      <c r="G120" s="273"/>
      <c r="H120" s="273"/>
      <c r="I120" s="41"/>
      <c r="J120" s="41"/>
      <c r="K120" s="41"/>
      <c r="L120" s="224"/>
      <c r="M120" s="224"/>
      <c r="N120" s="224"/>
      <c r="O120" s="224"/>
      <c r="P120" s="224"/>
      <c r="Q120" s="224"/>
      <c r="R120" s="224"/>
      <c r="S120" s="224"/>
    </row>
    <row r="121" spans="1:19" s="182" customFormat="1" ht="31.5" customHeight="1" x14ac:dyDescent="0.25">
      <c r="A121" s="224"/>
      <c r="B121" s="224"/>
      <c r="C121" s="235" t="s">
        <v>8</v>
      </c>
      <c r="D121" s="235" t="s">
        <v>7</v>
      </c>
      <c r="E121" s="235" t="s">
        <v>6</v>
      </c>
      <c r="F121" s="235" t="s">
        <v>5</v>
      </c>
      <c r="G121" s="237" t="s">
        <v>4</v>
      </c>
      <c r="H121" s="237" t="s">
        <v>3</v>
      </c>
      <c r="I121" s="235" t="s">
        <v>2</v>
      </c>
      <c r="J121" s="235" t="s">
        <v>1</v>
      </c>
      <c r="K121" s="235" t="s">
        <v>0</v>
      </c>
      <c r="L121" s="224"/>
      <c r="M121" s="224"/>
      <c r="N121" s="224"/>
      <c r="O121" s="224"/>
      <c r="P121" s="224"/>
      <c r="Q121" s="224"/>
      <c r="R121" s="224"/>
      <c r="S121" s="224"/>
    </row>
    <row r="122" spans="1:19" ht="18.75" customHeight="1" x14ac:dyDescent="0.25">
      <c r="C122" s="619" t="s">
        <v>1903</v>
      </c>
      <c r="D122" s="635" t="s">
        <v>7988</v>
      </c>
      <c r="E122" s="635" t="s">
        <v>1916</v>
      </c>
      <c r="F122" s="636" t="s">
        <v>1917</v>
      </c>
      <c r="G122" s="637">
        <v>1500</v>
      </c>
      <c r="H122" s="637" t="s">
        <v>874</v>
      </c>
      <c r="I122" s="635" t="s">
        <v>1833</v>
      </c>
      <c r="J122" s="635" t="s">
        <v>34</v>
      </c>
      <c r="K122" s="648" t="s">
        <v>1821</v>
      </c>
    </row>
    <row r="123" spans="1:19" ht="18.75" customHeight="1" x14ac:dyDescent="0.25">
      <c r="C123" s="619" t="s">
        <v>1903</v>
      </c>
      <c r="D123" s="635" t="s">
        <v>7988</v>
      </c>
      <c r="E123" s="635" t="s">
        <v>1902</v>
      </c>
      <c r="F123" s="636" t="s">
        <v>8773</v>
      </c>
      <c r="G123" s="637">
        <v>315</v>
      </c>
      <c r="H123" s="637" t="s">
        <v>874</v>
      </c>
      <c r="I123" s="635" t="s">
        <v>1823</v>
      </c>
      <c r="J123" s="635" t="s">
        <v>34</v>
      </c>
      <c r="K123" s="648" t="s">
        <v>1821</v>
      </c>
    </row>
    <row r="124" spans="1:19" ht="18.75" customHeight="1" x14ac:dyDescent="0.25">
      <c r="C124" s="619" t="s">
        <v>1903</v>
      </c>
      <c r="D124" s="635" t="s">
        <v>7988</v>
      </c>
      <c r="E124" s="635" t="s">
        <v>1931</v>
      </c>
      <c r="F124" s="636" t="s">
        <v>1932</v>
      </c>
      <c r="G124" s="637">
        <v>419</v>
      </c>
      <c r="H124" s="637" t="s">
        <v>874</v>
      </c>
      <c r="I124" s="635" t="s">
        <v>1833</v>
      </c>
      <c r="J124" s="635" t="s">
        <v>34</v>
      </c>
      <c r="K124" s="648" t="s">
        <v>1821</v>
      </c>
    </row>
    <row r="125" spans="1:19" ht="18.75" customHeight="1" x14ac:dyDescent="0.25">
      <c r="C125" s="619" t="s">
        <v>1903</v>
      </c>
      <c r="D125" s="635" t="s">
        <v>7988</v>
      </c>
      <c r="E125" s="635" t="s">
        <v>1914</v>
      </c>
      <c r="F125" s="636" t="s">
        <v>1915</v>
      </c>
      <c r="G125" s="637">
        <v>312</v>
      </c>
      <c r="H125" s="637" t="s">
        <v>874</v>
      </c>
      <c r="I125" s="635" t="s">
        <v>1833</v>
      </c>
      <c r="J125" s="635" t="s">
        <v>34</v>
      </c>
      <c r="K125" s="648" t="s">
        <v>1821</v>
      </c>
    </row>
    <row r="126" spans="1:19" ht="18.75" customHeight="1" x14ac:dyDescent="0.25">
      <c r="C126" s="619" t="s">
        <v>1903</v>
      </c>
      <c r="D126" s="635" t="s">
        <v>7988</v>
      </c>
      <c r="E126" s="635" t="s">
        <v>1935</v>
      </c>
      <c r="F126" s="636" t="s">
        <v>1936</v>
      </c>
      <c r="G126" s="637">
        <v>347</v>
      </c>
      <c r="H126" s="637" t="s">
        <v>874</v>
      </c>
      <c r="I126" s="635" t="s">
        <v>1833</v>
      </c>
      <c r="J126" s="635" t="s">
        <v>34</v>
      </c>
      <c r="K126" s="648" t="s">
        <v>1821</v>
      </c>
    </row>
    <row r="127" spans="1:19" ht="18.75" customHeight="1" x14ac:dyDescent="0.25">
      <c r="C127" s="619" t="s">
        <v>1903</v>
      </c>
      <c r="D127" s="635" t="s">
        <v>7988</v>
      </c>
      <c r="E127" s="635" t="s">
        <v>1918</v>
      </c>
      <c r="F127" s="636" t="s">
        <v>8774</v>
      </c>
      <c r="G127" s="637">
        <v>246</v>
      </c>
      <c r="H127" s="637" t="s">
        <v>874</v>
      </c>
      <c r="I127" s="635" t="s">
        <v>1833</v>
      </c>
      <c r="J127" s="635" t="s">
        <v>34</v>
      </c>
      <c r="K127" s="648" t="s">
        <v>1821</v>
      </c>
    </row>
    <row r="128" spans="1:19" ht="18.75" customHeight="1" x14ac:dyDescent="0.25">
      <c r="C128" s="619" t="s">
        <v>1903</v>
      </c>
      <c r="D128" s="635" t="s">
        <v>7988</v>
      </c>
      <c r="E128" s="635" t="s">
        <v>1921</v>
      </c>
      <c r="F128" s="636" t="s">
        <v>1922</v>
      </c>
      <c r="G128" s="637">
        <v>124</v>
      </c>
      <c r="H128" s="637" t="s">
        <v>874</v>
      </c>
      <c r="I128" s="635" t="s">
        <v>1833</v>
      </c>
      <c r="J128" s="635" t="s">
        <v>34</v>
      </c>
      <c r="K128" s="648" t="s">
        <v>1821</v>
      </c>
    </row>
    <row r="129" spans="1:19" ht="18.75" customHeight="1" x14ac:dyDescent="0.25">
      <c r="C129" s="619" t="s">
        <v>1903</v>
      </c>
      <c r="D129" s="635" t="s">
        <v>7988</v>
      </c>
      <c r="E129" s="635" t="s">
        <v>1929</v>
      </c>
      <c r="F129" s="636" t="s">
        <v>1930</v>
      </c>
      <c r="G129" s="637">
        <v>96</v>
      </c>
      <c r="H129" s="637" t="s">
        <v>874</v>
      </c>
      <c r="I129" s="635" t="s">
        <v>1833</v>
      </c>
      <c r="J129" s="635" t="s">
        <v>34</v>
      </c>
      <c r="K129" s="648" t="s">
        <v>1821</v>
      </c>
    </row>
    <row r="130" spans="1:19" ht="18.75" customHeight="1" x14ac:dyDescent="0.25">
      <c r="C130" s="619" t="s">
        <v>1903</v>
      </c>
      <c r="D130" s="635" t="s">
        <v>7988</v>
      </c>
      <c r="E130" s="635" t="s">
        <v>1925</v>
      </c>
      <c r="F130" s="636" t="s">
        <v>1715</v>
      </c>
      <c r="G130" s="637">
        <v>83</v>
      </c>
      <c r="H130" s="637" t="s">
        <v>874</v>
      </c>
      <c r="I130" s="635" t="s">
        <v>1833</v>
      </c>
      <c r="J130" s="635" t="s">
        <v>34</v>
      </c>
      <c r="K130" s="648" t="s">
        <v>1821</v>
      </c>
    </row>
    <row r="131" spans="1:19" ht="18.75" customHeight="1" x14ac:dyDescent="0.25">
      <c r="C131" s="619" t="s">
        <v>1903</v>
      </c>
      <c r="D131" s="635" t="s">
        <v>7988</v>
      </c>
      <c r="E131" s="635" t="s">
        <v>1906</v>
      </c>
      <c r="F131" s="636" t="s">
        <v>1907</v>
      </c>
      <c r="G131" s="637">
        <v>82</v>
      </c>
      <c r="H131" s="637" t="s">
        <v>874</v>
      </c>
      <c r="I131" s="635" t="s">
        <v>1833</v>
      </c>
      <c r="J131" s="635" t="s">
        <v>34</v>
      </c>
      <c r="K131" s="648" t="s">
        <v>1821</v>
      </c>
    </row>
    <row r="132" spans="1:19" ht="18.75" customHeight="1" x14ac:dyDescent="0.25">
      <c r="C132" s="619" t="s">
        <v>1903</v>
      </c>
      <c r="D132" s="635" t="s">
        <v>7988</v>
      </c>
      <c r="E132" s="635" t="s">
        <v>1908</v>
      </c>
      <c r="F132" s="636" t="s">
        <v>1909</v>
      </c>
      <c r="G132" s="637">
        <v>59</v>
      </c>
      <c r="H132" s="637" t="s">
        <v>874</v>
      </c>
      <c r="I132" s="635" t="s">
        <v>1833</v>
      </c>
      <c r="J132" s="635" t="s">
        <v>34</v>
      </c>
      <c r="K132" s="648" t="s">
        <v>1821</v>
      </c>
    </row>
    <row r="133" spans="1:19" ht="18.75" customHeight="1" x14ac:dyDescent="0.25">
      <c r="C133" s="619" t="s">
        <v>1903</v>
      </c>
      <c r="D133" s="635" t="s">
        <v>7988</v>
      </c>
      <c r="E133" s="635" t="s">
        <v>1927</v>
      </c>
      <c r="F133" s="636" t="s">
        <v>8775</v>
      </c>
      <c r="G133" s="637">
        <v>71</v>
      </c>
      <c r="H133" s="637" t="s">
        <v>874</v>
      </c>
      <c r="I133" s="635" t="s">
        <v>1833</v>
      </c>
      <c r="J133" s="635" t="s">
        <v>34</v>
      </c>
      <c r="K133" s="648" t="s">
        <v>1821</v>
      </c>
    </row>
    <row r="134" spans="1:19" ht="18.75" customHeight="1" x14ac:dyDescent="0.25">
      <c r="C134" s="619" t="s">
        <v>1903</v>
      </c>
      <c r="D134" s="635" t="s">
        <v>7988</v>
      </c>
      <c r="E134" s="635" t="s">
        <v>1919</v>
      </c>
      <c r="F134" s="636" t="s">
        <v>1920</v>
      </c>
      <c r="G134" s="637">
        <v>75</v>
      </c>
      <c r="H134" s="637" t="s">
        <v>874</v>
      </c>
      <c r="I134" s="635" t="s">
        <v>1833</v>
      </c>
      <c r="J134" s="635" t="s">
        <v>34</v>
      </c>
      <c r="K134" s="648" t="s">
        <v>1821</v>
      </c>
    </row>
    <row r="135" spans="1:19" ht="18.75" customHeight="1" x14ac:dyDescent="0.25">
      <c r="C135" s="619" t="s">
        <v>1903</v>
      </c>
      <c r="D135" s="635" t="s">
        <v>7988</v>
      </c>
      <c r="E135" s="635" t="s">
        <v>1923</v>
      </c>
      <c r="F135" s="636" t="s">
        <v>1924</v>
      </c>
      <c r="G135" s="637">
        <v>72</v>
      </c>
      <c r="H135" s="637" t="s">
        <v>874</v>
      </c>
      <c r="I135" s="635" t="s">
        <v>1833</v>
      </c>
      <c r="J135" s="635" t="s">
        <v>34</v>
      </c>
      <c r="K135" s="648" t="s">
        <v>1821</v>
      </c>
    </row>
    <row r="136" spans="1:19" ht="18.75" customHeight="1" x14ac:dyDescent="0.25">
      <c r="C136" s="619" t="s">
        <v>1903</v>
      </c>
      <c r="D136" s="635" t="s">
        <v>7988</v>
      </c>
      <c r="E136" s="635" t="s">
        <v>1910</v>
      </c>
      <c r="F136" s="636" t="s">
        <v>1911</v>
      </c>
      <c r="G136" s="637">
        <v>28</v>
      </c>
      <c r="H136" s="637" t="s">
        <v>874</v>
      </c>
      <c r="I136" s="635" t="s">
        <v>1833</v>
      </c>
      <c r="J136" s="635" t="s">
        <v>34</v>
      </c>
      <c r="K136" s="648" t="s">
        <v>1821</v>
      </c>
    </row>
    <row r="137" spans="1:19" ht="18.75" customHeight="1" x14ac:dyDescent="0.25">
      <c r="C137" s="619" t="s">
        <v>1903</v>
      </c>
      <c r="D137" s="635" t="s">
        <v>7988</v>
      </c>
      <c r="E137" s="635" t="s">
        <v>1912</v>
      </c>
      <c r="F137" s="636" t="s">
        <v>1913</v>
      </c>
      <c r="G137" s="637">
        <v>49</v>
      </c>
      <c r="H137" s="637" t="s">
        <v>874</v>
      </c>
      <c r="I137" s="635" t="s">
        <v>1833</v>
      </c>
      <c r="J137" s="635" t="s">
        <v>34</v>
      </c>
      <c r="K137" s="648" t="s">
        <v>1821</v>
      </c>
    </row>
    <row r="138" spans="1:19" ht="18.75" customHeight="1" x14ac:dyDescent="0.25">
      <c r="C138" s="619" t="s">
        <v>1903</v>
      </c>
      <c r="D138" s="635" t="s">
        <v>7988</v>
      </c>
      <c r="E138" s="635" t="s">
        <v>1926</v>
      </c>
      <c r="F138" s="636" t="s">
        <v>8776</v>
      </c>
      <c r="G138" s="637">
        <v>48</v>
      </c>
      <c r="H138" s="637" t="s">
        <v>874</v>
      </c>
      <c r="I138" s="635" t="s">
        <v>1833</v>
      </c>
      <c r="J138" s="635" t="s">
        <v>34</v>
      </c>
      <c r="K138" s="648" t="s">
        <v>1821</v>
      </c>
    </row>
    <row r="139" spans="1:19" ht="18.75" customHeight="1" x14ac:dyDescent="0.25">
      <c r="C139" s="619" t="s">
        <v>1903</v>
      </c>
      <c r="D139" s="635" t="s">
        <v>7988</v>
      </c>
      <c r="E139" s="635" t="s">
        <v>1928</v>
      </c>
      <c r="F139" s="636" t="s">
        <v>8777</v>
      </c>
      <c r="G139" s="637">
        <v>49</v>
      </c>
      <c r="H139" s="637" t="s">
        <v>874</v>
      </c>
      <c r="I139" s="635" t="s">
        <v>1833</v>
      </c>
      <c r="J139" s="635" t="s">
        <v>34</v>
      </c>
      <c r="K139" s="648" t="s">
        <v>1821</v>
      </c>
    </row>
    <row r="140" spans="1:19" ht="18.75" customHeight="1" x14ac:dyDescent="0.25">
      <c r="C140" s="619" t="s">
        <v>1903</v>
      </c>
      <c r="D140" s="635" t="s">
        <v>7988</v>
      </c>
      <c r="E140" s="635" t="s">
        <v>1904</v>
      </c>
      <c r="F140" s="636" t="s">
        <v>1905</v>
      </c>
      <c r="G140" s="637">
        <v>46</v>
      </c>
      <c r="H140" s="637" t="s">
        <v>874</v>
      </c>
      <c r="I140" s="635" t="s">
        <v>1833</v>
      </c>
      <c r="J140" s="635" t="s">
        <v>34</v>
      </c>
      <c r="K140" s="648" t="s">
        <v>1821</v>
      </c>
    </row>
    <row r="141" spans="1:19" ht="18.75" customHeight="1" thickBot="1" x14ac:dyDescent="0.3">
      <c r="C141" s="619" t="s">
        <v>1903</v>
      </c>
      <c r="D141" s="635" t="s">
        <v>7988</v>
      </c>
      <c r="E141" s="635" t="s">
        <v>1933</v>
      </c>
      <c r="F141" s="636" t="s">
        <v>1934</v>
      </c>
      <c r="G141" s="637">
        <v>37</v>
      </c>
      <c r="H141" s="637" t="s">
        <v>874</v>
      </c>
      <c r="I141" s="635" t="s">
        <v>1833</v>
      </c>
      <c r="J141" s="635" t="s">
        <v>34</v>
      </c>
      <c r="K141" s="648" t="s">
        <v>1821</v>
      </c>
    </row>
    <row r="142" spans="1:19" s="182" customFormat="1" ht="31.5" customHeight="1" x14ac:dyDescent="0.25">
      <c r="A142" s="224"/>
      <c r="B142" s="224"/>
      <c r="C142" s="351" t="s">
        <v>1903</v>
      </c>
      <c r="D142" s="425" t="s">
        <v>7825</v>
      </c>
      <c r="E142" s="426">
        <f>COUNTA(E122:E141)</f>
        <v>20</v>
      </c>
      <c r="F142" s="340" t="s">
        <v>7826</v>
      </c>
      <c r="G142" s="328">
        <f>SUM(G122:G141)</f>
        <v>4058</v>
      </c>
      <c r="H142" s="329"/>
      <c r="I142" s="330"/>
      <c r="J142" s="330"/>
      <c r="K142" s="611"/>
      <c r="L142" s="224"/>
      <c r="M142" s="224"/>
      <c r="N142" s="224"/>
      <c r="O142" s="224"/>
      <c r="P142" s="224"/>
      <c r="Q142" s="224"/>
      <c r="R142" s="224"/>
      <c r="S142" s="224"/>
    </row>
    <row r="143" spans="1:19" s="182" customFormat="1" ht="20.25" customHeight="1" x14ac:dyDescent="0.25">
      <c r="A143" s="224"/>
      <c r="B143" s="224"/>
      <c r="D143" s="41"/>
      <c r="E143" s="41"/>
      <c r="F143" s="279"/>
      <c r="G143" s="273"/>
      <c r="H143" s="273"/>
      <c r="I143" s="41"/>
      <c r="J143" s="41"/>
      <c r="K143" s="41"/>
      <c r="L143" s="224"/>
      <c r="M143" s="224"/>
      <c r="N143" s="224"/>
      <c r="O143" s="224"/>
      <c r="P143" s="224"/>
      <c r="Q143" s="224"/>
      <c r="R143" s="224"/>
      <c r="S143" s="224"/>
    </row>
    <row r="144" spans="1:19" s="182" customFormat="1" ht="21" customHeight="1" x14ac:dyDescent="0.25">
      <c r="A144" s="224"/>
      <c r="B144" s="224"/>
      <c r="D144" s="41"/>
      <c r="E144" s="41"/>
      <c r="F144" s="279"/>
      <c r="G144" s="273"/>
      <c r="H144" s="273"/>
      <c r="I144" s="41"/>
      <c r="J144" s="41"/>
      <c r="K144" s="41"/>
      <c r="L144" s="224"/>
      <c r="M144" s="224"/>
      <c r="N144" s="224"/>
      <c r="O144" s="224"/>
      <c r="P144" s="224"/>
      <c r="Q144" s="224"/>
      <c r="R144" s="224"/>
      <c r="S144" s="224"/>
    </row>
    <row r="145" spans="1:19" s="182" customFormat="1" ht="31.5" customHeight="1" x14ac:dyDescent="0.25">
      <c r="A145" s="224"/>
      <c r="B145" s="224"/>
      <c r="C145" s="235" t="s">
        <v>8</v>
      </c>
      <c r="D145" s="235" t="s">
        <v>7</v>
      </c>
      <c r="E145" s="235" t="s">
        <v>6</v>
      </c>
      <c r="F145" s="235" t="s">
        <v>5</v>
      </c>
      <c r="G145" s="237" t="s">
        <v>4</v>
      </c>
      <c r="H145" s="237" t="s">
        <v>3</v>
      </c>
      <c r="I145" s="235" t="s">
        <v>2</v>
      </c>
      <c r="J145" s="235" t="s">
        <v>1</v>
      </c>
      <c r="K145" s="235" t="s">
        <v>0</v>
      </c>
      <c r="L145" s="224"/>
      <c r="M145" s="224"/>
      <c r="N145" s="224"/>
      <c r="O145" s="224"/>
      <c r="P145" s="224"/>
      <c r="Q145" s="224"/>
      <c r="R145" s="224"/>
      <c r="S145" s="224"/>
    </row>
    <row r="146" spans="1:19" ht="18.75" customHeight="1" x14ac:dyDescent="0.25">
      <c r="C146" s="643" t="s">
        <v>1826</v>
      </c>
      <c r="D146" s="644" t="s">
        <v>7988</v>
      </c>
      <c r="E146" s="644" t="s">
        <v>1860</v>
      </c>
      <c r="F146" s="645" t="s">
        <v>1861</v>
      </c>
      <c r="G146" s="646">
        <v>1202</v>
      </c>
      <c r="H146" s="646" t="s">
        <v>874</v>
      </c>
      <c r="I146" s="644" t="s">
        <v>1827</v>
      </c>
      <c r="J146" s="644" t="s">
        <v>34</v>
      </c>
      <c r="K146" s="647" t="s">
        <v>1821</v>
      </c>
    </row>
    <row r="147" spans="1:19" ht="18.75" customHeight="1" x14ac:dyDescent="0.25">
      <c r="C147" s="619" t="s">
        <v>1826</v>
      </c>
      <c r="D147" s="635" t="s">
        <v>7988</v>
      </c>
      <c r="E147" s="635" t="s">
        <v>1870</v>
      </c>
      <c r="F147" s="636" t="s">
        <v>1443</v>
      </c>
      <c r="G147" s="637">
        <v>890</v>
      </c>
      <c r="H147" s="637" t="s">
        <v>874</v>
      </c>
      <c r="I147" s="635" t="s">
        <v>1827</v>
      </c>
      <c r="J147" s="635" t="s">
        <v>34</v>
      </c>
      <c r="K147" s="648" t="s">
        <v>1821</v>
      </c>
    </row>
    <row r="148" spans="1:19" ht="18.75" customHeight="1" x14ac:dyDescent="0.25">
      <c r="C148" s="619" t="s">
        <v>1826</v>
      </c>
      <c r="D148" s="635" t="s">
        <v>7988</v>
      </c>
      <c r="E148" s="635" t="s">
        <v>1864</v>
      </c>
      <c r="F148" s="636" t="s">
        <v>1865</v>
      </c>
      <c r="G148" s="637">
        <v>920</v>
      </c>
      <c r="H148" s="637" t="s">
        <v>874</v>
      </c>
      <c r="I148" s="635" t="s">
        <v>1827</v>
      </c>
      <c r="J148" s="635" t="s">
        <v>34</v>
      </c>
      <c r="K148" s="648" t="s">
        <v>1821</v>
      </c>
    </row>
    <row r="149" spans="1:19" ht="18.75" customHeight="1" x14ac:dyDescent="0.25">
      <c r="C149" s="619" t="s">
        <v>1826</v>
      </c>
      <c r="D149" s="635" t="s">
        <v>7988</v>
      </c>
      <c r="E149" s="635" t="s">
        <v>1851</v>
      </c>
      <c r="F149" s="636" t="s">
        <v>1852</v>
      </c>
      <c r="G149" s="637">
        <v>43</v>
      </c>
      <c r="H149" s="637" t="s">
        <v>874</v>
      </c>
      <c r="I149" s="635" t="s">
        <v>1827</v>
      </c>
      <c r="J149" s="635" t="s">
        <v>34</v>
      </c>
      <c r="K149" s="648" t="s">
        <v>1821</v>
      </c>
    </row>
    <row r="150" spans="1:19" ht="18.75" customHeight="1" x14ac:dyDescent="0.25">
      <c r="C150" s="619" t="s">
        <v>1826</v>
      </c>
      <c r="D150" s="635" t="s">
        <v>7988</v>
      </c>
      <c r="E150" s="635" t="s">
        <v>1824</v>
      </c>
      <c r="F150" s="636" t="s">
        <v>1825</v>
      </c>
      <c r="G150" s="637">
        <v>743</v>
      </c>
      <c r="H150" s="637" t="s">
        <v>874</v>
      </c>
      <c r="I150" s="635" t="s">
        <v>1827</v>
      </c>
      <c r="J150" s="635" t="s">
        <v>34</v>
      </c>
      <c r="K150" s="648" t="s">
        <v>1821</v>
      </c>
    </row>
    <row r="151" spans="1:19" ht="18.75" customHeight="1" x14ac:dyDescent="0.25">
      <c r="C151" s="619" t="s">
        <v>1826</v>
      </c>
      <c r="D151" s="635" t="s">
        <v>7988</v>
      </c>
      <c r="E151" s="635" t="s">
        <v>7910</v>
      </c>
      <c r="F151" s="636" t="s">
        <v>7911</v>
      </c>
      <c r="G151" s="637">
        <v>700</v>
      </c>
      <c r="H151" s="637" t="s">
        <v>874</v>
      </c>
      <c r="I151" s="635" t="s">
        <v>1827</v>
      </c>
      <c r="J151" s="635" t="s">
        <v>34</v>
      </c>
      <c r="K151" s="648" t="s">
        <v>1821</v>
      </c>
    </row>
    <row r="152" spans="1:19" ht="18.75" customHeight="1" x14ac:dyDescent="0.25">
      <c r="C152" s="619" t="s">
        <v>1826</v>
      </c>
      <c r="D152" s="635" t="s">
        <v>7988</v>
      </c>
      <c r="E152" s="635" t="s">
        <v>1871</v>
      </c>
      <c r="F152" s="636" t="s">
        <v>1872</v>
      </c>
      <c r="G152" s="637">
        <v>632</v>
      </c>
      <c r="H152" s="637" t="s">
        <v>874</v>
      </c>
      <c r="I152" s="635" t="s">
        <v>1827</v>
      </c>
      <c r="J152" s="635" t="s">
        <v>34</v>
      </c>
      <c r="K152" s="648" t="s">
        <v>1821</v>
      </c>
    </row>
    <row r="153" spans="1:19" ht="18.75" customHeight="1" x14ac:dyDescent="0.25">
      <c r="C153" s="619" t="s">
        <v>1826</v>
      </c>
      <c r="D153" s="635" t="s">
        <v>7988</v>
      </c>
      <c r="E153" s="635" t="s">
        <v>1866</v>
      </c>
      <c r="F153" s="636" t="s">
        <v>1867</v>
      </c>
      <c r="G153" s="637">
        <v>690</v>
      </c>
      <c r="H153" s="637" t="s">
        <v>874</v>
      </c>
      <c r="I153" s="635" t="s">
        <v>1827</v>
      </c>
      <c r="J153" s="635" t="s">
        <v>34</v>
      </c>
      <c r="K153" s="648" t="s">
        <v>1821</v>
      </c>
    </row>
    <row r="154" spans="1:19" ht="18.75" customHeight="1" x14ac:dyDescent="0.25">
      <c r="C154" s="619" t="s">
        <v>1826</v>
      </c>
      <c r="D154" s="635" t="s">
        <v>7988</v>
      </c>
      <c r="E154" s="635" t="s">
        <v>1862</v>
      </c>
      <c r="F154" s="636" t="s">
        <v>1863</v>
      </c>
      <c r="G154" s="637">
        <v>678</v>
      </c>
      <c r="H154" s="637" t="s">
        <v>874</v>
      </c>
      <c r="I154" s="635" t="s">
        <v>1827</v>
      </c>
      <c r="J154" s="635" t="s">
        <v>34</v>
      </c>
      <c r="K154" s="648" t="s">
        <v>1821</v>
      </c>
    </row>
    <row r="155" spans="1:19" ht="18.75" customHeight="1" x14ac:dyDescent="0.25">
      <c r="C155" s="619" t="s">
        <v>1826</v>
      </c>
      <c r="D155" s="635" t="s">
        <v>7988</v>
      </c>
      <c r="E155" s="635" t="s">
        <v>1868</v>
      </c>
      <c r="F155" s="636" t="s">
        <v>1869</v>
      </c>
      <c r="G155" s="637">
        <v>227</v>
      </c>
      <c r="H155" s="637" t="s">
        <v>874</v>
      </c>
      <c r="I155" s="635" t="s">
        <v>1827</v>
      </c>
      <c r="J155" s="635" t="s">
        <v>34</v>
      </c>
      <c r="K155" s="648" t="s">
        <v>1821</v>
      </c>
    </row>
    <row r="156" spans="1:19" ht="18.75" customHeight="1" thickBot="1" x14ac:dyDescent="0.3">
      <c r="C156" s="619" t="s">
        <v>1826</v>
      </c>
      <c r="D156" s="635" t="s">
        <v>7988</v>
      </c>
      <c r="E156" s="635" t="s">
        <v>1859</v>
      </c>
      <c r="F156" s="636" t="s">
        <v>8778</v>
      </c>
      <c r="G156" s="637">
        <v>44</v>
      </c>
      <c r="H156" s="637" t="s">
        <v>874</v>
      </c>
      <c r="I156" s="635" t="s">
        <v>1833</v>
      </c>
      <c r="J156" s="635" t="s">
        <v>34</v>
      </c>
      <c r="K156" s="648" t="s">
        <v>1821</v>
      </c>
    </row>
    <row r="157" spans="1:19" s="182" customFormat="1" ht="31.5" customHeight="1" x14ac:dyDescent="0.25">
      <c r="A157" s="224"/>
      <c r="B157" s="224"/>
      <c r="C157" s="351" t="s">
        <v>1826</v>
      </c>
      <c r="D157" s="425" t="s">
        <v>7825</v>
      </c>
      <c r="E157" s="426">
        <f>COUNTA(E146:E156)</f>
        <v>11</v>
      </c>
      <c r="F157" s="340" t="s">
        <v>7826</v>
      </c>
      <c r="G157" s="328">
        <f>SUM(G146:G156)</f>
        <v>6769</v>
      </c>
      <c r="H157" s="329"/>
      <c r="I157" s="330"/>
      <c r="J157" s="330"/>
      <c r="K157" s="611"/>
      <c r="L157" s="224"/>
      <c r="M157" s="224"/>
      <c r="N157" s="224"/>
      <c r="O157" s="224"/>
      <c r="P157" s="224"/>
      <c r="Q157" s="224"/>
      <c r="R157" s="224"/>
      <c r="S157" s="224"/>
    </row>
    <row r="158" spans="1:19" s="182" customFormat="1" ht="20.25" customHeight="1" x14ac:dyDescent="0.25">
      <c r="A158" s="224"/>
      <c r="B158" s="224"/>
      <c r="D158" s="41"/>
      <c r="E158" s="41"/>
      <c r="F158" s="279"/>
      <c r="G158" s="286"/>
      <c r="H158" s="273"/>
      <c r="I158" s="41"/>
      <c r="J158" s="41"/>
      <c r="K158" s="41"/>
      <c r="L158" s="224"/>
      <c r="M158" s="224"/>
      <c r="N158" s="224"/>
      <c r="O158" s="224"/>
      <c r="P158" s="224"/>
      <c r="Q158" s="224"/>
      <c r="R158" s="224"/>
      <c r="S158" s="224"/>
    </row>
    <row r="159" spans="1:19" s="182" customFormat="1" ht="21" customHeight="1" x14ac:dyDescent="0.25">
      <c r="A159" s="224"/>
      <c r="B159" s="224"/>
      <c r="D159" s="41"/>
      <c r="E159" s="41"/>
      <c r="F159" s="279"/>
      <c r="G159" s="273"/>
      <c r="H159" s="273"/>
      <c r="I159" s="41"/>
      <c r="J159" s="41"/>
      <c r="K159" s="41"/>
      <c r="L159" s="224"/>
      <c r="M159" s="224"/>
      <c r="N159" s="224"/>
      <c r="O159" s="224"/>
      <c r="P159" s="224"/>
      <c r="Q159" s="224"/>
      <c r="R159" s="224"/>
      <c r="S159" s="224"/>
    </row>
    <row r="160" spans="1:19" s="182" customFormat="1" ht="31.5" customHeight="1" x14ac:dyDescent="0.25">
      <c r="A160" s="224"/>
      <c r="B160" s="224"/>
      <c r="C160" s="235" t="s">
        <v>8</v>
      </c>
      <c r="D160" s="235" t="s">
        <v>7</v>
      </c>
      <c r="E160" s="235" t="s">
        <v>6</v>
      </c>
      <c r="F160" s="235" t="s">
        <v>5</v>
      </c>
      <c r="G160" s="237" t="s">
        <v>4</v>
      </c>
      <c r="H160" s="237" t="s">
        <v>3</v>
      </c>
      <c r="I160" s="235" t="s">
        <v>2</v>
      </c>
      <c r="J160" s="235" t="s">
        <v>1</v>
      </c>
      <c r="K160" s="235" t="s">
        <v>0</v>
      </c>
      <c r="L160" s="224"/>
      <c r="M160" s="224"/>
      <c r="N160" s="224"/>
      <c r="O160" s="224"/>
      <c r="P160" s="224"/>
      <c r="Q160" s="224"/>
      <c r="R160" s="224"/>
      <c r="S160" s="224"/>
    </row>
    <row r="161" spans="1:19" ht="18.75" customHeight="1" x14ac:dyDescent="0.25">
      <c r="C161" s="643" t="s">
        <v>1832</v>
      </c>
      <c r="D161" s="644" t="s">
        <v>7988</v>
      </c>
      <c r="E161" s="644" t="s">
        <v>1842</v>
      </c>
      <c r="F161" s="645" t="s">
        <v>1843</v>
      </c>
      <c r="G161" s="646">
        <v>1933</v>
      </c>
      <c r="H161" s="646" t="s">
        <v>874</v>
      </c>
      <c r="I161" s="644" t="s">
        <v>1827</v>
      </c>
      <c r="J161" s="644" t="s">
        <v>34</v>
      </c>
      <c r="K161" s="647" t="s">
        <v>1821</v>
      </c>
    </row>
    <row r="162" spans="1:19" ht="18.75" customHeight="1" x14ac:dyDescent="0.25">
      <c r="C162" s="619" t="s">
        <v>1832</v>
      </c>
      <c r="D162" s="635" t="s">
        <v>7988</v>
      </c>
      <c r="E162" s="635" t="s">
        <v>1845</v>
      </c>
      <c r="F162" s="636" t="s">
        <v>1846</v>
      </c>
      <c r="G162" s="637">
        <v>1764</v>
      </c>
      <c r="H162" s="637" t="s">
        <v>874</v>
      </c>
      <c r="I162" s="635" t="s">
        <v>1827</v>
      </c>
      <c r="J162" s="635" t="s">
        <v>34</v>
      </c>
      <c r="K162" s="648" t="s">
        <v>1821</v>
      </c>
    </row>
    <row r="163" spans="1:19" ht="18.75" customHeight="1" x14ac:dyDescent="0.25">
      <c r="C163" s="619" t="s">
        <v>1832</v>
      </c>
      <c r="D163" s="635" t="s">
        <v>7988</v>
      </c>
      <c r="E163" s="635" t="s">
        <v>1847</v>
      </c>
      <c r="F163" s="636" t="s">
        <v>1848</v>
      </c>
      <c r="G163" s="637">
        <v>871</v>
      </c>
      <c r="H163" s="637" t="s">
        <v>874</v>
      </c>
      <c r="I163" s="635" t="s">
        <v>1827</v>
      </c>
      <c r="J163" s="635" t="s">
        <v>34</v>
      </c>
      <c r="K163" s="648" t="s">
        <v>1821</v>
      </c>
    </row>
    <row r="164" spans="1:19" ht="18.75" customHeight="1" x14ac:dyDescent="0.25">
      <c r="C164" s="619" t="s">
        <v>1832</v>
      </c>
      <c r="D164" s="635" t="s">
        <v>7988</v>
      </c>
      <c r="E164" s="635" t="s">
        <v>1850</v>
      </c>
      <c r="F164" s="636" t="s">
        <v>8779</v>
      </c>
      <c r="G164" s="637">
        <v>817</v>
      </c>
      <c r="H164" s="637" t="s">
        <v>874</v>
      </c>
      <c r="I164" s="635" t="s">
        <v>1827</v>
      </c>
      <c r="J164" s="635" t="s">
        <v>34</v>
      </c>
      <c r="K164" s="648" t="s">
        <v>1821</v>
      </c>
    </row>
    <row r="165" spans="1:19" ht="18.75" customHeight="1" x14ac:dyDescent="0.25">
      <c r="C165" s="619" t="s">
        <v>1832</v>
      </c>
      <c r="D165" s="635" t="s">
        <v>7988</v>
      </c>
      <c r="E165" s="635" t="s">
        <v>1840</v>
      </c>
      <c r="F165" s="636" t="s">
        <v>1841</v>
      </c>
      <c r="G165" s="637">
        <v>543</v>
      </c>
      <c r="H165" s="637" t="s">
        <v>874</v>
      </c>
      <c r="I165" s="635" t="s">
        <v>1827</v>
      </c>
      <c r="J165" s="635" t="s">
        <v>34</v>
      </c>
      <c r="K165" s="648" t="s">
        <v>1821</v>
      </c>
    </row>
    <row r="166" spans="1:19" ht="18.75" customHeight="1" x14ac:dyDescent="0.25">
      <c r="C166" s="619" t="s">
        <v>1832</v>
      </c>
      <c r="D166" s="635" t="s">
        <v>7988</v>
      </c>
      <c r="E166" s="635" t="s">
        <v>1836</v>
      </c>
      <c r="F166" s="636" t="s">
        <v>1837</v>
      </c>
      <c r="G166" s="637">
        <v>531</v>
      </c>
      <c r="H166" s="637" t="s">
        <v>874</v>
      </c>
      <c r="I166" s="635" t="s">
        <v>874</v>
      </c>
      <c r="J166" s="635" t="s">
        <v>34</v>
      </c>
      <c r="K166" s="648" t="s">
        <v>1821</v>
      </c>
    </row>
    <row r="167" spans="1:19" ht="18.75" customHeight="1" x14ac:dyDescent="0.25">
      <c r="C167" s="619" t="s">
        <v>1832</v>
      </c>
      <c r="D167" s="635" t="s">
        <v>7988</v>
      </c>
      <c r="E167" s="635" t="s">
        <v>1838</v>
      </c>
      <c r="F167" s="636" t="s">
        <v>1839</v>
      </c>
      <c r="G167" s="637">
        <v>439</v>
      </c>
      <c r="H167" s="637" t="s">
        <v>874</v>
      </c>
      <c r="I167" s="635" t="s">
        <v>874</v>
      </c>
      <c r="J167" s="635" t="s">
        <v>34</v>
      </c>
      <c r="K167" s="648" t="s">
        <v>1821</v>
      </c>
    </row>
    <row r="168" spans="1:19" ht="18.75" customHeight="1" x14ac:dyDescent="0.25">
      <c r="C168" s="619" t="s">
        <v>1832</v>
      </c>
      <c r="D168" s="635" t="s">
        <v>7988</v>
      </c>
      <c r="E168" s="635" t="s">
        <v>1844</v>
      </c>
      <c r="F168" s="636" t="s">
        <v>8780</v>
      </c>
      <c r="G168" s="637">
        <v>231</v>
      </c>
      <c r="H168" s="637" t="s">
        <v>874</v>
      </c>
      <c r="I168" s="635" t="s">
        <v>1827</v>
      </c>
      <c r="J168" s="635" t="s">
        <v>34</v>
      </c>
      <c r="K168" s="648" t="s">
        <v>1821</v>
      </c>
    </row>
    <row r="169" spans="1:19" ht="18.75" customHeight="1" x14ac:dyDescent="0.25">
      <c r="C169" s="619" t="s">
        <v>1832</v>
      </c>
      <c r="D169" s="635" t="s">
        <v>7988</v>
      </c>
      <c r="E169" s="635" t="s">
        <v>1834</v>
      </c>
      <c r="F169" s="636" t="s">
        <v>1835</v>
      </c>
      <c r="G169" s="637">
        <v>157</v>
      </c>
      <c r="H169" s="637" t="s">
        <v>874</v>
      </c>
      <c r="I169" s="635" t="s">
        <v>1833</v>
      </c>
      <c r="J169" s="635" t="s">
        <v>34</v>
      </c>
      <c r="K169" s="648" t="s">
        <v>1821</v>
      </c>
    </row>
    <row r="170" spans="1:19" ht="18.75" customHeight="1" x14ac:dyDescent="0.25">
      <c r="C170" s="619" t="s">
        <v>1832</v>
      </c>
      <c r="D170" s="335" t="s">
        <v>7988</v>
      </c>
      <c r="E170" s="335" t="s">
        <v>1849</v>
      </c>
      <c r="F170" s="335" t="s">
        <v>8781</v>
      </c>
      <c r="G170" s="335">
        <v>32</v>
      </c>
      <c r="H170" s="335" t="s">
        <v>874</v>
      </c>
      <c r="I170" s="335" t="s">
        <v>1827</v>
      </c>
      <c r="J170" s="335" t="s">
        <v>34</v>
      </c>
      <c r="K170" s="620" t="s">
        <v>1821</v>
      </c>
    </row>
    <row r="171" spans="1:19" ht="18.75" customHeight="1" thickBot="1" x14ac:dyDescent="0.3">
      <c r="C171" s="619" t="s">
        <v>1832</v>
      </c>
      <c r="D171" s="635" t="s">
        <v>7988</v>
      </c>
      <c r="E171" s="635" t="s">
        <v>1830</v>
      </c>
      <c r="F171" s="636" t="s">
        <v>1831</v>
      </c>
      <c r="G171" s="637">
        <v>53</v>
      </c>
      <c r="H171" s="637" t="s">
        <v>874</v>
      </c>
      <c r="I171" s="635" t="s">
        <v>1833</v>
      </c>
      <c r="J171" s="635" t="s">
        <v>34</v>
      </c>
      <c r="K171" s="648" t="s">
        <v>1821</v>
      </c>
    </row>
    <row r="172" spans="1:19" s="182" customFormat="1" ht="30" customHeight="1" x14ac:dyDescent="0.25">
      <c r="A172" s="224"/>
      <c r="B172" s="224"/>
      <c r="C172" s="351" t="s">
        <v>1832</v>
      </c>
      <c r="D172" s="425" t="s">
        <v>7825</v>
      </c>
      <c r="E172" s="426">
        <f>COUNTA(E161:E171)</f>
        <v>11</v>
      </c>
      <c r="F172" s="340" t="s">
        <v>7826</v>
      </c>
      <c r="G172" s="328">
        <f>SUM(G161:G171)</f>
        <v>7371</v>
      </c>
      <c r="H172" s="329"/>
      <c r="I172" s="330"/>
      <c r="J172" s="330"/>
      <c r="K172" s="611"/>
      <c r="L172" s="224"/>
      <c r="M172" s="224"/>
      <c r="N172" s="224"/>
      <c r="O172" s="224"/>
      <c r="P172" s="224"/>
      <c r="Q172" s="224"/>
      <c r="R172" s="224"/>
      <c r="S172" s="224"/>
    </row>
    <row r="173" spans="1:19" s="182" customFormat="1" ht="21" customHeight="1" x14ac:dyDescent="0.25">
      <c r="A173" s="224"/>
      <c r="B173" s="224"/>
      <c r="D173" s="41"/>
      <c r="E173" s="41"/>
      <c r="F173" s="279"/>
      <c r="G173" s="273"/>
      <c r="H173" s="273"/>
      <c r="I173" s="41"/>
      <c r="J173" s="41"/>
      <c r="K173" s="41"/>
      <c r="L173" s="224"/>
      <c r="M173" s="224"/>
      <c r="N173" s="224"/>
      <c r="O173" s="224"/>
      <c r="P173" s="224"/>
      <c r="Q173" s="224"/>
      <c r="R173" s="224"/>
      <c r="S173" s="224"/>
    </row>
    <row r="174" spans="1:19" s="182" customFormat="1" ht="31.5" customHeight="1" x14ac:dyDescent="0.25">
      <c r="A174" s="224"/>
      <c r="B174" s="224"/>
      <c r="D174" s="41"/>
      <c r="E174" s="41"/>
      <c r="F174" s="279"/>
      <c r="G174" s="273"/>
      <c r="H174" s="273"/>
      <c r="I174" s="41"/>
      <c r="J174" s="41"/>
      <c r="K174" s="41"/>
      <c r="L174" s="224"/>
      <c r="M174" s="224"/>
      <c r="N174" s="224"/>
      <c r="O174" s="224"/>
      <c r="P174" s="224"/>
      <c r="Q174" s="224"/>
      <c r="R174" s="224"/>
      <c r="S174" s="224"/>
    </row>
    <row r="175" spans="1:19" ht="18.75" customHeight="1" x14ac:dyDescent="0.25">
      <c r="C175" s="375" t="s">
        <v>8</v>
      </c>
      <c r="D175" s="375" t="s">
        <v>7</v>
      </c>
      <c r="E175" s="375" t="s">
        <v>6</v>
      </c>
      <c r="F175" s="375" t="s">
        <v>5</v>
      </c>
      <c r="G175" s="377" t="s">
        <v>4</v>
      </c>
      <c r="H175" s="377" t="s">
        <v>3</v>
      </c>
      <c r="I175" s="375" t="s">
        <v>2</v>
      </c>
      <c r="J175" s="375" t="s">
        <v>1</v>
      </c>
      <c r="K175" s="375" t="s">
        <v>0</v>
      </c>
    </row>
    <row r="176" spans="1:19" ht="18.75" customHeight="1" x14ac:dyDescent="0.25">
      <c r="C176" s="643" t="s">
        <v>1938</v>
      </c>
      <c r="D176" s="644" t="s">
        <v>7988</v>
      </c>
      <c r="E176" s="644" t="s">
        <v>1980</v>
      </c>
      <c r="F176" s="645" t="s">
        <v>1981</v>
      </c>
      <c r="G176" s="646">
        <v>1191</v>
      </c>
      <c r="H176" s="646" t="s">
        <v>36</v>
      </c>
      <c r="I176" s="644" t="s">
        <v>1939</v>
      </c>
      <c r="J176" s="644" t="s">
        <v>34</v>
      </c>
      <c r="K176" s="647" t="s">
        <v>35</v>
      </c>
    </row>
    <row r="177" spans="3:11" ht="18.75" customHeight="1" x14ac:dyDescent="0.25">
      <c r="C177" s="619" t="s">
        <v>1938</v>
      </c>
      <c r="D177" s="635" t="s">
        <v>7988</v>
      </c>
      <c r="E177" s="635" t="s">
        <v>1937</v>
      </c>
      <c r="F177" s="636" t="s">
        <v>8782</v>
      </c>
      <c r="G177" s="637">
        <v>828</v>
      </c>
      <c r="H177" s="637" t="s">
        <v>36</v>
      </c>
      <c r="I177" s="635" t="s">
        <v>1939</v>
      </c>
      <c r="J177" s="635" t="s">
        <v>34</v>
      </c>
      <c r="K177" s="648" t="s">
        <v>35</v>
      </c>
    </row>
    <row r="178" spans="3:11" ht="18.75" customHeight="1" x14ac:dyDescent="0.25">
      <c r="C178" s="619" t="s">
        <v>1938</v>
      </c>
      <c r="D178" s="635" t="s">
        <v>7988</v>
      </c>
      <c r="E178" s="635" t="s">
        <v>1966</v>
      </c>
      <c r="F178" s="636" t="s">
        <v>1967</v>
      </c>
      <c r="G178" s="637">
        <v>923</v>
      </c>
      <c r="H178" s="637" t="s">
        <v>36</v>
      </c>
      <c r="I178" s="635" t="s">
        <v>1939</v>
      </c>
      <c r="J178" s="635" t="s">
        <v>34</v>
      </c>
      <c r="K178" s="648" t="s">
        <v>35</v>
      </c>
    </row>
    <row r="179" spans="3:11" ht="18.75" customHeight="1" x14ac:dyDescent="0.25">
      <c r="C179" s="619" t="s">
        <v>1938</v>
      </c>
      <c r="D179" s="635" t="s">
        <v>7988</v>
      </c>
      <c r="E179" s="635" t="s">
        <v>1989</v>
      </c>
      <c r="F179" s="636" t="s">
        <v>8783</v>
      </c>
      <c r="G179" s="637">
        <v>575</v>
      </c>
      <c r="H179" s="637" t="s">
        <v>36</v>
      </c>
      <c r="I179" s="635" t="s">
        <v>1939</v>
      </c>
      <c r="J179" s="635" t="s">
        <v>34</v>
      </c>
      <c r="K179" s="648" t="s">
        <v>35</v>
      </c>
    </row>
    <row r="180" spans="3:11" ht="18.75" customHeight="1" x14ac:dyDescent="0.25">
      <c r="C180" s="619" t="s">
        <v>1938</v>
      </c>
      <c r="D180" s="635" t="s">
        <v>7988</v>
      </c>
      <c r="E180" s="635" t="s">
        <v>1995</v>
      </c>
      <c r="F180" s="636" t="s">
        <v>1996</v>
      </c>
      <c r="G180" s="637">
        <v>593</v>
      </c>
      <c r="H180" s="637" t="s">
        <v>36</v>
      </c>
      <c r="I180" s="635" t="s">
        <v>1939</v>
      </c>
      <c r="J180" s="635" t="s">
        <v>34</v>
      </c>
      <c r="K180" s="648" t="s">
        <v>35</v>
      </c>
    </row>
    <row r="181" spans="3:11" ht="18.75" customHeight="1" x14ac:dyDescent="0.25">
      <c r="C181" s="619" t="s">
        <v>1938</v>
      </c>
      <c r="D181" s="635" t="s">
        <v>7988</v>
      </c>
      <c r="E181" s="635" t="s">
        <v>1993</v>
      </c>
      <c r="F181" s="636" t="s">
        <v>1994</v>
      </c>
      <c r="G181" s="637">
        <v>539</v>
      </c>
      <c r="H181" s="637" t="s">
        <v>36</v>
      </c>
      <c r="I181" s="635" t="s">
        <v>1939</v>
      </c>
      <c r="J181" s="635" t="s">
        <v>34</v>
      </c>
      <c r="K181" s="648" t="s">
        <v>35</v>
      </c>
    </row>
    <row r="182" spans="3:11" ht="18.75" customHeight="1" x14ac:dyDescent="0.25">
      <c r="C182" s="619" t="s">
        <v>1938</v>
      </c>
      <c r="D182" s="635" t="s">
        <v>7988</v>
      </c>
      <c r="E182" s="635" t="s">
        <v>1960</v>
      </c>
      <c r="F182" s="636" t="s">
        <v>8784</v>
      </c>
      <c r="G182" s="637">
        <v>641</v>
      </c>
      <c r="H182" s="637" t="s">
        <v>36</v>
      </c>
      <c r="I182" s="635" t="s">
        <v>1939</v>
      </c>
      <c r="J182" s="635" t="s">
        <v>34</v>
      </c>
      <c r="K182" s="648" t="s">
        <v>35</v>
      </c>
    </row>
    <row r="183" spans="3:11" ht="18.75" customHeight="1" x14ac:dyDescent="0.25">
      <c r="C183" s="619" t="s">
        <v>1938</v>
      </c>
      <c r="D183" s="635" t="s">
        <v>7988</v>
      </c>
      <c r="E183" s="635" t="s">
        <v>1972</v>
      </c>
      <c r="F183" s="636" t="s">
        <v>3272</v>
      </c>
      <c r="G183" s="637">
        <v>813</v>
      </c>
      <c r="H183" s="637" t="s">
        <v>36</v>
      </c>
      <c r="I183" s="635" t="s">
        <v>1939</v>
      </c>
      <c r="J183" s="635" t="s">
        <v>34</v>
      </c>
      <c r="K183" s="648" t="s">
        <v>35</v>
      </c>
    </row>
    <row r="184" spans="3:11" ht="18.75" customHeight="1" x14ac:dyDescent="0.25">
      <c r="C184" s="619" t="s">
        <v>1938</v>
      </c>
      <c r="D184" s="635" t="s">
        <v>7988</v>
      </c>
      <c r="E184" s="635" t="s">
        <v>1976</v>
      </c>
      <c r="F184" s="636" t="s">
        <v>1977</v>
      </c>
      <c r="G184" s="637">
        <v>352</v>
      </c>
      <c r="H184" s="637" t="s">
        <v>36</v>
      </c>
      <c r="I184" s="635" t="s">
        <v>1939</v>
      </c>
      <c r="J184" s="635" t="s">
        <v>34</v>
      </c>
      <c r="K184" s="648" t="s">
        <v>35</v>
      </c>
    </row>
    <row r="185" spans="3:11" ht="18.75" customHeight="1" x14ac:dyDescent="0.25">
      <c r="C185" s="619" t="s">
        <v>1938</v>
      </c>
      <c r="D185" s="635" t="s">
        <v>7988</v>
      </c>
      <c r="E185" s="635" t="s">
        <v>1997</v>
      </c>
      <c r="F185" s="636" t="s">
        <v>1762</v>
      </c>
      <c r="G185" s="637">
        <v>475</v>
      </c>
      <c r="H185" s="637" t="s">
        <v>36</v>
      </c>
      <c r="I185" s="635" t="s">
        <v>1939</v>
      </c>
      <c r="J185" s="635" t="s">
        <v>34</v>
      </c>
      <c r="K185" s="648" t="s">
        <v>35</v>
      </c>
    </row>
    <row r="186" spans="3:11" ht="18.75" customHeight="1" x14ac:dyDescent="0.25">
      <c r="C186" s="619" t="s">
        <v>1938</v>
      </c>
      <c r="D186" s="635" t="s">
        <v>7988</v>
      </c>
      <c r="E186" s="635" t="s">
        <v>1986</v>
      </c>
      <c r="F186" s="636" t="s">
        <v>8785</v>
      </c>
      <c r="G186" s="637">
        <v>523</v>
      </c>
      <c r="H186" s="637" t="s">
        <v>36</v>
      </c>
      <c r="I186" s="635" t="s">
        <v>1939</v>
      </c>
      <c r="J186" s="635" t="s">
        <v>34</v>
      </c>
      <c r="K186" s="648" t="s">
        <v>35</v>
      </c>
    </row>
    <row r="187" spans="3:11" ht="18.75" customHeight="1" x14ac:dyDescent="0.25">
      <c r="C187" s="619" t="s">
        <v>1938</v>
      </c>
      <c r="D187" s="635" t="s">
        <v>7988</v>
      </c>
      <c r="E187" s="635" t="s">
        <v>1998</v>
      </c>
      <c r="F187" s="636" t="s">
        <v>8786</v>
      </c>
      <c r="G187" s="637">
        <v>365</v>
      </c>
      <c r="H187" s="637" t="s">
        <v>36</v>
      </c>
      <c r="I187" s="635" t="s">
        <v>1939</v>
      </c>
      <c r="J187" s="635" t="s">
        <v>34</v>
      </c>
      <c r="K187" s="648" t="s">
        <v>35</v>
      </c>
    </row>
    <row r="188" spans="3:11" ht="18.75" customHeight="1" x14ac:dyDescent="0.25">
      <c r="C188" s="619" t="s">
        <v>1938</v>
      </c>
      <c r="D188" s="635" t="s">
        <v>7988</v>
      </c>
      <c r="E188" s="635" t="s">
        <v>1970</v>
      </c>
      <c r="F188" s="636" t="s">
        <v>1971</v>
      </c>
      <c r="G188" s="637">
        <v>442</v>
      </c>
      <c r="H188" s="637" t="s">
        <v>36</v>
      </c>
      <c r="I188" s="635" t="s">
        <v>1939</v>
      </c>
      <c r="J188" s="635" t="s">
        <v>34</v>
      </c>
      <c r="K188" s="648" t="s">
        <v>35</v>
      </c>
    </row>
    <row r="189" spans="3:11" ht="18.75" customHeight="1" x14ac:dyDescent="0.25">
      <c r="C189" s="619" t="s">
        <v>1938</v>
      </c>
      <c r="D189" s="635" t="s">
        <v>7988</v>
      </c>
      <c r="E189" s="635" t="s">
        <v>1990</v>
      </c>
      <c r="F189" s="636" t="s">
        <v>1974</v>
      </c>
      <c r="G189" s="637">
        <v>412</v>
      </c>
      <c r="H189" s="637" t="s">
        <v>36</v>
      </c>
      <c r="I189" s="635" t="s">
        <v>1939</v>
      </c>
      <c r="J189" s="635" t="s">
        <v>34</v>
      </c>
      <c r="K189" s="648" t="s">
        <v>35</v>
      </c>
    </row>
    <row r="190" spans="3:11" ht="18.75" customHeight="1" x14ac:dyDescent="0.25">
      <c r="C190" s="619" t="s">
        <v>1938</v>
      </c>
      <c r="D190" s="635" t="s">
        <v>7988</v>
      </c>
      <c r="E190" s="635" t="s">
        <v>1999</v>
      </c>
      <c r="F190" s="636" t="s">
        <v>2000</v>
      </c>
      <c r="G190" s="637">
        <v>203</v>
      </c>
      <c r="H190" s="637" t="s">
        <v>36</v>
      </c>
      <c r="I190" s="635" t="s">
        <v>1939</v>
      </c>
      <c r="J190" s="635" t="s">
        <v>34</v>
      </c>
      <c r="K190" s="648" t="s">
        <v>35</v>
      </c>
    </row>
    <row r="191" spans="3:11" ht="18.75" customHeight="1" x14ac:dyDescent="0.25">
      <c r="C191" s="619" t="s">
        <v>1938</v>
      </c>
      <c r="D191" s="635" t="s">
        <v>7988</v>
      </c>
      <c r="E191" s="635" t="s">
        <v>2002</v>
      </c>
      <c r="F191" s="636" t="s">
        <v>8787</v>
      </c>
      <c r="G191" s="637">
        <v>298</v>
      </c>
      <c r="H191" s="637" t="s">
        <v>36</v>
      </c>
      <c r="I191" s="635" t="s">
        <v>1939</v>
      </c>
      <c r="J191" s="635" t="s">
        <v>34</v>
      </c>
      <c r="K191" s="648" t="s">
        <v>35</v>
      </c>
    </row>
    <row r="192" spans="3:11" ht="18.75" customHeight="1" x14ac:dyDescent="0.25">
      <c r="C192" s="619" t="s">
        <v>1938</v>
      </c>
      <c r="D192" s="635" t="s">
        <v>7988</v>
      </c>
      <c r="E192" s="635" t="s">
        <v>1987</v>
      </c>
      <c r="F192" s="636" t="s">
        <v>1988</v>
      </c>
      <c r="G192" s="637">
        <v>257</v>
      </c>
      <c r="H192" s="637" t="s">
        <v>36</v>
      </c>
      <c r="I192" s="635" t="s">
        <v>1939</v>
      </c>
      <c r="J192" s="635" t="s">
        <v>34</v>
      </c>
      <c r="K192" s="648" t="s">
        <v>35</v>
      </c>
    </row>
    <row r="193" spans="3:11" ht="18.75" customHeight="1" x14ac:dyDescent="0.25">
      <c r="C193" s="619" t="s">
        <v>1938</v>
      </c>
      <c r="D193" s="635" t="s">
        <v>7988</v>
      </c>
      <c r="E193" s="635" t="s">
        <v>1978</v>
      </c>
      <c r="F193" s="636" t="s">
        <v>1979</v>
      </c>
      <c r="G193" s="637">
        <v>258</v>
      </c>
      <c r="H193" s="637" t="s">
        <v>36</v>
      </c>
      <c r="I193" s="635" t="s">
        <v>1939</v>
      </c>
      <c r="J193" s="635" t="s">
        <v>34</v>
      </c>
      <c r="K193" s="648" t="s">
        <v>35</v>
      </c>
    </row>
    <row r="194" spans="3:11" ht="18.75" customHeight="1" x14ac:dyDescent="0.25">
      <c r="C194" s="619" t="s">
        <v>1938</v>
      </c>
      <c r="D194" s="635" t="s">
        <v>7988</v>
      </c>
      <c r="E194" s="635" t="s">
        <v>1968</v>
      </c>
      <c r="F194" s="636" t="s">
        <v>1969</v>
      </c>
      <c r="G194" s="637">
        <v>159</v>
      </c>
      <c r="H194" s="637" t="s">
        <v>36</v>
      </c>
      <c r="I194" s="635" t="s">
        <v>1939</v>
      </c>
      <c r="J194" s="635" t="s">
        <v>34</v>
      </c>
      <c r="K194" s="648" t="s">
        <v>35</v>
      </c>
    </row>
    <row r="195" spans="3:11" ht="18.75" customHeight="1" x14ac:dyDescent="0.25">
      <c r="C195" s="619" t="s">
        <v>1938</v>
      </c>
      <c r="D195" s="635" t="s">
        <v>7988</v>
      </c>
      <c r="E195" s="635" t="s">
        <v>1991</v>
      </c>
      <c r="F195" s="636" t="s">
        <v>1992</v>
      </c>
      <c r="G195" s="637">
        <v>196</v>
      </c>
      <c r="H195" s="637" t="s">
        <v>36</v>
      </c>
      <c r="I195" s="635" t="s">
        <v>1939</v>
      </c>
      <c r="J195" s="635" t="s">
        <v>34</v>
      </c>
      <c r="K195" s="648" t="s">
        <v>35</v>
      </c>
    </row>
    <row r="196" spans="3:11" ht="18.75" customHeight="1" x14ac:dyDescent="0.25">
      <c r="C196" s="619" t="s">
        <v>1938</v>
      </c>
      <c r="D196" s="635" t="s">
        <v>7988</v>
      </c>
      <c r="E196" s="635" t="s">
        <v>1940</v>
      </c>
      <c r="F196" s="636" t="s">
        <v>414</v>
      </c>
      <c r="G196" s="637">
        <v>178</v>
      </c>
      <c r="H196" s="637" t="s">
        <v>1941</v>
      </c>
      <c r="I196" s="635" t="s">
        <v>1941</v>
      </c>
      <c r="J196" s="635" t="s">
        <v>34</v>
      </c>
      <c r="K196" s="648" t="s">
        <v>35</v>
      </c>
    </row>
    <row r="197" spans="3:11" ht="18.75" customHeight="1" x14ac:dyDescent="0.25">
      <c r="C197" s="619" t="s">
        <v>1938</v>
      </c>
      <c r="D197" s="635" t="s">
        <v>7988</v>
      </c>
      <c r="E197" s="635" t="s">
        <v>1973</v>
      </c>
      <c r="F197" s="636" t="s">
        <v>8788</v>
      </c>
      <c r="G197" s="637">
        <v>206</v>
      </c>
      <c r="H197" s="637" t="s">
        <v>36</v>
      </c>
      <c r="I197" s="635" t="s">
        <v>1939</v>
      </c>
      <c r="J197" s="635" t="s">
        <v>34</v>
      </c>
      <c r="K197" s="648" t="s">
        <v>35</v>
      </c>
    </row>
    <row r="198" spans="3:11" ht="18.75" customHeight="1" x14ac:dyDescent="0.25">
      <c r="C198" s="619" t="s">
        <v>1938</v>
      </c>
      <c r="D198" s="635" t="s">
        <v>7988</v>
      </c>
      <c r="E198" s="635" t="s">
        <v>1975</v>
      </c>
      <c r="F198" s="636" t="s">
        <v>8724</v>
      </c>
      <c r="G198" s="637">
        <v>203</v>
      </c>
      <c r="H198" s="637" t="s">
        <v>36</v>
      </c>
      <c r="I198" s="635" t="s">
        <v>1939</v>
      </c>
      <c r="J198" s="635" t="s">
        <v>34</v>
      </c>
      <c r="K198" s="648" t="s">
        <v>35</v>
      </c>
    </row>
    <row r="199" spans="3:11" ht="18.75" customHeight="1" x14ac:dyDescent="0.25">
      <c r="C199" s="619" t="s">
        <v>1938</v>
      </c>
      <c r="D199" s="635" t="s">
        <v>7988</v>
      </c>
      <c r="E199" s="635" t="s">
        <v>1982</v>
      </c>
      <c r="F199" s="636" t="s">
        <v>1983</v>
      </c>
      <c r="G199" s="637">
        <v>131</v>
      </c>
      <c r="H199" s="637" t="s">
        <v>36</v>
      </c>
      <c r="I199" s="635" t="s">
        <v>1939</v>
      </c>
      <c r="J199" s="635" t="s">
        <v>34</v>
      </c>
      <c r="K199" s="648" t="s">
        <v>35</v>
      </c>
    </row>
    <row r="200" spans="3:11" ht="18.75" customHeight="1" x14ac:dyDescent="0.25">
      <c r="C200" s="619" t="s">
        <v>1938</v>
      </c>
      <c r="D200" s="635" t="s">
        <v>7988</v>
      </c>
      <c r="E200" s="635" t="s">
        <v>1961</v>
      </c>
      <c r="F200" s="636" t="s">
        <v>8789</v>
      </c>
      <c r="G200" s="637">
        <v>78</v>
      </c>
      <c r="H200" s="637" t="s">
        <v>36</v>
      </c>
      <c r="I200" s="635" t="s">
        <v>1939</v>
      </c>
      <c r="J200" s="635" t="s">
        <v>34</v>
      </c>
      <c r="K200" s="648" t="s">
        <v>35</v>
      </c>
    </row>
    <row r="201" spans="3:11" ht="18.75" customHeight="1" x14ac:dyDescent="0.25">
      <c r="C201" s="619" t="s">
        <v>1938</v>
      </c>
      <c r="D201" s="635" t="s">
        <v>7988</v>
      </c>
      <c r="E201" s="635" t="s">
        <v>1945</v>
      </c>
      <c r="F201" s="636" t="s">
        <v>1946</v>
      </c>
      <c r="G201" s="637">
        <v>53</v>
      </c>
      <c r="H201" s="637" t="s">
        <v>36</v>
      </c>
      <c r="I201" s="635" t="s">
        <v>1939</v>
      </c>
      <c r="J201" s="635" t="s">
        <v>34</v>
      </c>
      <c r="K201" s="648" t="s">
        <v>35</v>
      </c>
    </row>
    <row r="202" spans="3:11" ht="18.75" customHeight="1" x14ac:dyDescent="0.25">
      <c r="C202" s="619" t="s">
        <v>1938</v>
      </c>
      <c r="D202" s="635" t="s">
        <v>7988</v>
      </c>
      <c r="E202" s="635" t="s">
        <v>1954</v>
      </c>
      <c r="F202" s="636" t="s">
        <v>8790</v>
      </c>
      <c r="G202" s="637">
        <v>25</v>
      </c>
      <c r="H202" s="637" t="s">
        <v>36</v>
      </c>
      <c r="I202" s="635" t="s">
        <v>1939</v>
      </c>
      <c r="J202" s="635" t="s">
        <v>34</v>
      </c>
      <c r="K202" s="648" t="s">
        <v>35</v>
      </c>
    </row>
    <row r="203" spans="3:11" ht="18.75" customHeight="1" x14ac:dyDescent="0.25">
      <c r="C203" s="619" t="s">
        <v>1938</v>
      </c>
      <c r="D203" s="635" t="s">
        <v>7988</v>
      </c>
      <c r="E203" s="635" t="s">
        <v>1947</v>
      </c>
      <c r="F203" s="636" t="s">
        <v>8791</v>
      </c>
      <c r="G203" s="637">
        <v>37</v>
      </c>
      <c r="H203" s="637" t="s">
        <v>36</v>
      </c>
      <c r="I203" s="635" t="s">
        <v>1939</v>
      </c>
      <c r="J203" s="635" t="s">
        <v>34</v>
      </c>
      <c r="K203" s="648" t="s">
        <v>35</v>
      </c>
    </row>
    <row r="204" spans="3:11" ht="18.75" customHeight="1" x14ac:dyDescent="0.25">
      <c r="C204" s="619" t="s">
        <v>1938</v>
      </c>
      <c r="D204" s="635" t="s">
        <v>7988</v>
      </c>
      <c r="E204" s="635" t="s">
        <v>1955</v>
      </c>
      <c r="F204" s="636" t="s">
        <v>1956</v>
      </c>
      <c r="G204" s="637">
        <v>37</v>
      </c>
      <c r="H204" s="637" t="s">
        <v>36</v>
      </c>
      <c r="I204" s="635" t="s">
        <v>1939</v>
      </c>
      <c r="J204" s="635" t="s">
        <v>34</v>
      </c>
      <c r="K204" s="648" t="s">
        <v>35</v>
      </c>
    </row>
    <row r="205" spans="3:11" ht="18.75" customHeight="1" x14ac:dyDescent="0.25">
      <c r="C205" s="619" t="s">
        <v>1938</v>
      </c>
      <c r="D205" s="635" t="s">
        <v>7988</v>
      </c>
      <c r="E205" s="635" t="s">
        <v>1944</v>
      </c>
      <c r="F205" s="636" t="s">
        <v>8792</v>
      </c>
      <c r="G205" s="637">
        <v>383</v>
      </c>
      <c r="H205" s="637" t="s">
        <v>36</v>
      </c>
      <c r="I205" s="635" t="s">
        <v>1939</v>
      </c>
      <c r="J205" s="635" t="s">
        <v>34</v>
      </c>
      <c r="K205" s="648" t="s">
        <v>35</v>
      </c>
    </row>
    <row r="206" spans="3:11" ht="18.75" customHeight="1" x14ac:dyDescent="0.25">
      <c r="C206" s="619" t="s">
        <v>1938</v>
      </c>
      <c r="D206" s="635" t="s">
        <v>7988</v>
      </c>
      <c r="E206" s="635" t="s">
        <v>1958</v>
      </c>
      <c r="F206" s="636" t="s">
        <v>1959</v>
      </c>
      <c r="G206" s="637">
        <v>23</v>
      </c>
      <c r="H206" s="637" t="s">
        <v>36</v>
      </c>
      <c r="I206" s="635" t="s">
        <v>1939</v>
      </c>
      <c r="J206" s="635" t="s">
        <v>34</v>
      </c>
      <c r="K206" s="648" t="s">
        <v>35</v>
      </c>
    </row>
    <row r="207" spans="3:11" ht="18.75" customHeight="1" x14ac:dyDescent="0.25">
      <c r="C207" s="619" t="s">
        <v>1938</v>
      </c>
      <c r="D207" s="635" t="s">
        <v>7988</v>
      </c>
      <c r="E207" s="635" t="s">
        <v>1957</v>
      </c>
      <c r="F207" s="636" t="s">
        <v>536</v>
      </c>
      <c r="G207" s="637">
        <v>17</v>
      </c>
      <c r="H207" s="637" t="s">
        <v>36</v>
      </c>
      <c r="I207" s="635" t="s">
        <v>1939</v>
      </c>
      <c r="J207" s="635" t="s">
        <v>34</v>
      </c>
      <c r="K207" s="648" t="s">
        <v>35</v>
      </c>
    </row>
    <row r="208" spans="3:11" ht="18.75" customHeight="1" x14ac:dyDescent="0.25">
      <c r="C208" s="619" t="s">
        <v>1938</v>
      </c>
      <c r="D208" s="635" t="s">
        <v>7988</v>
      </c>
      <c r="E208" s="635" t="s">
        <v>1949</v>
      </c>
      <c r="F208" s="636" t="s">
        <v>8793</v>
      </c>
      <c r="G208" s="637">
        <v>19</v>
      </c>
      <c r="H208" s="637" t="s">
        <v>36</v>
      </c>
      <c r="I208" s="635" t="s">
        <v>1939</v>
      </c>
      <c r="J208" s="635" t="s">
        <v>34</v>
      </c>
      <c r="K208" s="648" t="s">
        <v>35</v>
      </c>
    </row>
    <row r="209" spans="1:19" ht="18.75" customHeight="1" x14ac:dyDescent="0.25">
      <c r="C209" s="619" t="s">
        <v>1938</v>
      </c>
      <c r="D209" s="635" t="s">
        <v>7988</v>
      </c>
      <c r="E209" s="635" t="s">
        <v>1950</v>
      </c>
      <c r="F209" s="636" t="s">
        <v>1951</v>
      </c>
      <c r="G209" s="637">
        <v>19</v>
      </c>
      <c r="H209" s="637" t="s">
        <v>36</v>
      </c>
      <c r="I209" s="635" t="s">
        <v>1939</v>
      </c>
      <c r="J209" s="635" t="s">
        <v>34</v>
      </c>
      <c r="K209" s="648" t="s">
        <v>35</v>
      </c>
    </row>
    <row r="210" spans="1:19" ht="18.75" customHeight="1" x14ac:dyDescent="0.25">
      <c r="C210" s="619" t="s">
        <v>1938</v>
      </c>
      <c r="D210" s="635" t="s">
        <v>7988</v>
      </c>
      <c r="E210" s="635" t="s">
        <v>1952</v>
      </c>
      <c r="F210" s="636" t="s">
        <v>1953</v>
      </c>
      <c r="G210" s="637">
        <v>17</v>
      </c>
      <c r="H210" s="637" t="s">
        <v>36</v>
      </c>
      <c r="I210" s="635" t="s">
        <v>1939</v>
      </c>
      <c r="J210" s="635" t="s">
        <v>34</v>
      </c>
      <c r="K210" s="648" t="s">
        <v>35</v>
      </c>
    </row>
    <row r="211" spans="1:19" ht="18.75" customHeight="1" x14ac:dyDescent="0.25">
      <c r="C211" s="619" t="s">
        <v>1938</v>
      </c>
      <c r="D211" s="635" t="s">
        <v>7988</v>
      </c>
      <c r="E211" s="635" t="s">
        <v>1948</v>
      </c>
      <c r="F211" s="636" t="s">
        <v>8794</v>
      </c>
      <c r="G211" s="637">
        <v>11</v>
      </c>
      <c r="H211" s="637" t="s">
        <v>36</v>
      </c>
      <c r="I211" s="635" t="s">
        <v>1939</v>
      </c>
      <c r="J211" s="635" t="s">
        <v>34</v>
      </c>
      <c r="K211" s="648" t="s">
        <v>35</v>
      </c>
    </row>
    <row r="212" spans="1:19" ht="18.75" customHeight="1" x14ac:dyDescent="0.25">
      <c r="C212" s="619" t="s">
        <v>1938</v>
      </c>
      <c r="D212" s="635" t="s">
        <v>7988</v>
      </c>
      <c r="E212" s="635" t="s">
        <v>1942</v>
      </c>
      <c r="F212" s="636" t="s">
        <v>1943</v>
      </c>
      <c r="G212" s="637">
        <v>17</v>
      </c>
      <c r="H212" s="637" t="s">
        <v>1941</v>
      </c>
      <c r="I212" s="635" t="s">
        <v>1941</v>
      </c>
      <c r="J212" s="635" t="s">
        <v>34</v>
      </c>
      <c r="K212" s="648" t="s">
        <v>35</v>
      </c>
    </row>
    <row r="213" spans="1:19" ht="18.75" customHeight="1" x14ac:dyDescent="0.25">
      <c r="C213" s="619" t="s">
        <v>1938</v>
      </c>
      <c r="D213" s="635" t="s">
        <v>7988</v>
      </c>
      <c r="E213" s="635" t="s">
        <v>1984</v>
      </c>
      <c r="F213" s="636" t="s">
        <v>1985</v>
      </c>
      <c r="G213" s="637">
        <v>644</v>
      </c>
      <c r="H213" s="637" t="s">
        <v>36</v>
      </c>
      <c r="I213" s="635" t="s">
        <v>1939</v>
      </c>
      <c r="J213" s="635" t="s">
        <v>34</v>
      </c>
      <c r="K213" s="648" t="s">
        <v>35</v>
      </c>
    </row>
    <row r="214" spans="1:19" ht="18.75" customHeight="1" x14ac:dyDescent="0.25">
      <c r="C214" s="323" t="s">
        <v>1938</v>
      </c>
      <c r="D214" s="41" t="s">
        <v>7988</v>
      </c>
      <c r="E214" s="635" t="s">
        <v>1964</v>
      </c>
      <c r="F214" s="636" t="s">
        <v>1965</v>
      </c>
      <c r="G214" s="637">
        <v>47</v>
      </c>
      <c r="H214" s="637" t="s">
        <v>36</v>
      </c>
      <c r="I214" s="635" t="s">
        <v>1939</v>
      </c>
      <c r="J214" s="635" t="s">
        <v>34</v>
      </c>
      <c r="K214" s="648" t="s">
        <v>35</v>
      </c>
    </row>
    <row r="215" spans="1:19" ht="18.75" customHeight="1" x14ac:dyDescent="0.25">
      <c r="C215" s="323" t="s">
        <v>1938</v>
      </c>
      <c r="D215" s="41" t="s">
        <v>7988</v>
      </c>
      <c r="E215" s="635" t="s">
        <v>33</v>
      </c>
      <c r="F215" s="636" t="s">
        <v>3095</v>
      </c>
      <c r="G215" s="637">
        <v>348</v>
      </c>
      <c r="H215" s="637" t="s">
        <v>36</v>
      </c>
      <c r="I215" s="635" t="s">
        <v>1939</v>
      </c>
      <c r="J215" s="635" t="s">
        <v>34</v>
      </c>
      <c r="K215" s="648" t="s">
        <v>35</v>
      </c>
    </row>
    <row r="216" spans="1:19" ht="18.75" customHeight="1" x14ac:dyDescent="0.25">
      <c r="C216" s="323" t="s">
        <v>1938</v>
      </c>
      <c r="D216" s="41" t="s">
        <v>7988</v>
      </c>
      <c r="E216" s="635" t="s">
        <v>7940</v>
      </c>
      <c r="F216" s="636" t="s">
        <v>3095</v>
      </c>
      <c r="G216" s="637">
        <v>348</v>
      </c>
      <c r="H216" s="637" t="s">
        <v>36</v>
      </c>
      <c r="I216" s="635" t="s">
        <v>1939</v>
      </c>
      <c r="J216" s="635" t="s">
        <v>34</v>
      </c>
      <c r="K216" s="648" t="s">
        <v>35</v>
      </c>
    </row>
    <row r="217" spans="1:19" ht="18.75" customHeight="1" x14ac:dyDescent="0.25">
      <c r="C217" s="619" t="s">
        <v>1938</v>
      </c>
      <c r="D217" s="635" t="s">
        <v>7988</v>
      </c>
      <c r="E217" s="635" t="s">
        <v>1962</v>
      </c>
      <c r="F217" s="636" t="s">
        <v>1963</v>
      </c>
      <c r="G217" s="637">
        <v>32</v>
      </c>
      <c r="H217" s="637" t="s">
        <v>36</v>
      </c>
      <c r="I217" s="635" t="s">
        <v>1939</v>
      </c>
      <c r="J217" s="635" t="s">
        <v>34</v>
      </c>
      <c r="K217" s="648" t="s">
        <v>35</v>
      </c>
    </row>
    <row r="218" spans="1:19" s="182" customFormat="1" ht="31.5" customHeight="1" x14ac:dyDescent="0.25">
      <c r="A218" s="224"/>
      <c r="B218" s="224"/>
      <c r="C218" s="619" t="s">
        <v>1938</v>
      </c>
      <c r="D218" s="41" t="s">
        <v>7988</v>
      </c>
      <c r="E218" s="41" t="s">
        <v>2160</v>
      </c>
      <c r="F218" s="279" t="s">
        <v>8795</v>
      </c>
      <c r="G218" s="273">
        <v>152</v>
      </c>
      <c r="H218" s="273" t="s">
        <v>36</v>
      </c>
      <c r="I218" s="41" t="s">
        <v>2162</v>
      </c>
      <c r="J218" s="41" t="s">
        <v>34</v>
      </c>
      <c r="K218" s="610" t="s">
        <v>2161</v>
      </c>
      <c r="L218" s="224"/>
      <c r="M218" s="224"/>
      <c r="N218" s="224"/>
      <c r="O218" s="224"/>
      <c r="P218" s="224"/>
      <c r="Q218" s="224"/>
      <c r="R218" s="224"/>
      <c r="S218" s="224"/>
    </row>
    <row r="219" spans="1:19" s="182" customFormat="1" ht="24" customHeight="1" x14ac:dyDescent="0.25">
      <c r="A219" s="224"/>
      <c r="B219" s="224"/>
      <c r="C219" s="434" t="s">
        <v>1938</v>
      </c>
      <c r="D219" s="435" t="s">
        <v>7825</v>
      </c>
      <c r="E219" s="436">
        <f>COUNTA(E176:E218)</f>
        <v>43</v>
      </c>
      <c r="F219" s="437" t="s">
        <v>7826</v>
      </c>
      <c r="G219" s="438">
        <f>SUM(G176:G218)</f>
        <v>13068</v>
      </c>
      <c r="H219" s="433"/>
      <c r="I219" s="432"/>
      <c r="J219" s="432"/>
      <c r="K219" s="432"/>
      <c r="L219" s="224"/>
      <c r="M219" s="224"/>
      <c r="N219" s="224"/>
      <c r="O219" s="224"/>
      <c r="P219" s="224"/>
      <c r="Q219" s="224"/>
      <c r="R219" s="224"/>
      <c r="S219" s="224"/>
    </row>
    <row r="220" spans="1:19" s="182" customFormat="1" ht="21" customHeight="1" x14ac:dyDescent="0.25">
      <c r="A220" s="224"/>
      <c r="B220" s="224"/>
      <c r="D220" s="41"/>
      <c r="E220" s="41"/>
      <c r="F220" s="279"/>
      <c r="G220" s="273"/>
      <c r="H220" s="273"/>
      <c r="I220" s="41"/>
      <c r="J220" s="41"/>
      <c r="K220" s="41"/>
      <c r="L220" s="224"/>
      <c r="M220" s="224"/>
      <c r="N220" s="224"/>
      <c r="O220" s="224"/>
      <c r="P220" s="224"/>
      <c r="Q220" s="224"/>
      <c r="R220" s="224"/>
      <c r="S220" s="224"/>
    </row>
    <row r="221" spans="1:19" s="182" customFormat="1" ht="31.5" customHeight="1" x14ac:dyDescent="0.25">
      <c r="A221" s="224"/>
      <c r="B221" s="224"/>
      <c r="D221" s="41"/>
      <c r="E221" s="41"/>
      <c r="F221" s="279"/>
      <c r="G221" s="273"/>
      <c r="H221" s="273"/>
      <c r="I221" s="41"/>
      <c r="J221" s="41"/>
      <c r="K221" s="41"/>
      <c r="L221" s="224"/>
      <c r="M221" s="224"/>
      <c r="N221" s="224"/>
      <c r="O221" s="224"/>
      <c r="P221" s="224"/>
      <c r="Q221" s="224"/>
      <c r="R221" s="224"/>
      <c r="S221" s="224"/>
    </row>
    <row r="222" spans="1:19" ht="18.75" customHeight="1" x14ac:dyDescent="0.25">
      <c r="C222" s="235" t="s">
        <v>8</v>
      </c>
      <c r="D222" s="235" t="s">
        <v>7</v>
      </c>
      <c r="E222" s="235" t="s">
        <v>6</v>
      </c>
      <c r="F222" s="235" t="s">
        <v>5</v>
      </c>
      <c r="G222" s="237" t="s">
        <v>4</v>
      </c>
      <c r="H222" s="237" t="s">
        <v>3</v>
      </c>
      <c r="I222" s="235" t="s">
        <v>2</v>
      </c>
      <c r="J222" s="235" t="s">
        <v>1</v>
      </c>
      <c r="K222" s="235" t="s">
        <v>0</v>
      </c>
    </row>
    <row r="223" spans="1:19" ht="18.75" customHeight="1" x14ac:dyDescent="0.25">
      <c r="C223" s="643" t="s">
        <v>2039</v>
      </c>
      <c r="D223" s="644" t="s">
        <v>7988</v>
      </c>
      <c r="E223" s="644" t="s">
        <v>2052</v>
      </c>
      <c r="F223" s="645" t="s">
        <v>2053</v>
      </c>
      <c r="G223" s="646">
        <v>643</v>
      </c>
      <c r="H223" s="646" t="s">
        <v>1678</v>
      </c>
      <c r="I223" s="644" t="s">
        <v>2040</v>
      </c>
      <c r="J223" s="644" t="s">
        <v>34</v>
      </c>
      <c r="K223" s="647" t="s">
        <v>2038</v>
      </c>
    </row>
    <row r="224" spans="1:19" ht="18.75" customHeight="1" x14ac:dyDescent="0.25">
      <c r="C224" s="619" t="s">
        <v>2039</v>
      </c>
      <c r="D224" s="635" t="s">
        <v>7988</v>
      </c>
      <c r="E224" s="635" t="s">
        <v>2054</v>
      </c>
      <c r="F224" s="636" t="s">
        <v>2055</v>
      </c>
      <c r="G224" s="637">
        <v>340</v>
      </c>
      <c r="H224" s="637" t="s">
        <v>1678</v>
      </c>
      <c r="I224" s="635" t="s">
        <v>2040</v>
      </c>
      <c r="J224" s="635" t="s">
        <v>34</v>
      </c>
      <c r="K224" s="648" t="s">
        <v>2038</v>
      </c>
    </row>
    <row r="225" spans="1:19" ht="18.75" customHeight="1" x14ac:dyDescent="0.25">
      <c r="C225" s="619" t="s">
        <v>2039</v>
      </c>
      <c r="D225" s="635" t="s">
        <v>7988</v>
      </c>
      <c r="E225" s="635" t="s">
        <v>2056</v>
      </c>
      <c r="F225" s="636" t="s">
        <v>8796</v>
      </c>
      <c r="G225" s="637">
        <v>339</v>
      </c>
      <c r="H225" s="637" t="s">
        <v>1678</v>
      </c>
      <c r="I225" s="635" t="s">
        <v>2040</v>
      </c>
      <c r="J225" s="635" t="s">
        <v>34</v>
      </c>
      <c r="K225" s="648" t="s">
        <v>2038</v>
      </c>
    </row>
    <row r="226" spans="1:19" ht="18.75" customHeight="1" x14ac:dyDescent="0.25">
      <c r="C226" s="619" t="s">
        <v>2039</v>
      </c>
      <c r="D226" s="635" t="s">
        <v>7988</v>
      </c>
      <c r="E226" s="635" t="s">
        <v>2047</v>
      </c>
      <c r="F226" s="636" t="s">
        <v>2048</v>
      </c>
      <c r="G226" s="637">
        <v>247</v>
      </c>
      <c r="H226" s="637" t="s">
        <v>1678</v>
      </c>
      <c r="I226" s="635" t="s">
        <v>2040</v>
      </c>
      <c r="J226" s="635" t="s">
        <v>34</v>
      </c>
      <c r="K226" s="648" t="s">
        <v>2038</v>
      </c>
    </row>
    <row r="227" spans="1:19" ht="18.75" customHeight="1" x14ac:dyDescent="0.25">
      <c r="C227" s="619" t="s">
        <v>2039</v>
      </c>
      <c r="D227" s="635" t="s">
        <v>7988</v>
      </c>
      <c r="E227" s="635" t="s">
        <v>2050</v>
      </c>
      <c r="F227" s="636" t="s">
        <v>2051</v>
      </c>
      <c r="G227" s="637">
        <v>252</v>
      </c>
      <c r="H227" s="637" t="s">
        <v>1678</v>
      </c>
      <c r="I227" s="635" t="s">
        <v>2040</v>
      </c>
      <c r="J227" s="635" t="s">
        <v>34</v>
      </c>
      <c r="K227" s="648" t="s">
        <v>2038</v>
      </c>
    </row>
    <row r="228" spans="1:19" ht="18.75" customHeight="1" x14ac:dyDescent="0.25">
      <c r="C228" s="619" t="s">
        <v>2039</v>
      </c>
      <c r="D228" s="635" t="s">
        <v>7988</v>
      </c>
      <c r="E228" s="635" t="s">
        <v>2043</v>
      </c>
      <c r="F228" s="636" t="s">
        <v>2044</v>
      </c>
      <c r="G228" s="637">
        <v>240</v>
      </c>
      <c r="H228" s="637" t="s">
        <v>1678</v>
      </c>
      <c r="I228" s="635" t="s">
        <v>2040</v>
      </c>
      <c r="J228" s="635" t="s">
        <v>34</v>
      </c>
      <c r="K228" s="648" t="s">
        <v>2038</v>
      </c>
    </row>
    <row r="229" spans="1:19" ht="18.75" customHeight="1" x14ac:dyDescent="0.25">
      <c r="C229" s="619" t="s">
        <v>2039</v>
      </c>
      <c r="D229" s="635" t="s">
        <v>7988</v>
      </c>
      <c r="E229" s="635" t="s">
        <v>2057</v>
      </c>
      <c r="F229" s="636" t="s">
        <v>8797</v>
      </c>
      <c r="G229" s="637">
        <v>230</v>
      </c>
      <c r="H229" s="637" t="s">
        <v>1678</v>
      </c>
      <c r="I229" s="635" t="s">
        <v>2040</v>
      </c>
      <c r="J229" s="635" t="s">
        <v>34</v>
      </c>
      <c r="K229" s="648" t="s">
        <v>2038</v>
      </c>
    </row>
    <row r="230" spans="1:19" ht="18.75" customHeight="1" x14ac:dyDescent="0.25">
      <c r="C230" s="619" t="s">
        <v>2039</v>
      </c>
      <c r="D230" s="635" t="s">
        <v>7988</v>
      </c>
      <c r="E230" s="635" t="s">
        <v>2037</v>
      </c>
      <c r="F230" s="636" t="s">
        <v>8798</v>
      </c>
      <c r="G230" s="637">
        <v>233</v>
      </c>
      <c r="H230" s="637" t="s">
        <v>1678</v>
      </c>
      <c r="I230" s="635" t="s">
        <v>2040</v>
      </c>
      <c r="J230" s="635" t="s">
        <v>34</v>
      </c>
      <c r="K230" s="648" t="s">
        <v>2038</v>
      </c>
    </row>
    <row r="231" spans="1:19" ht="18.75" customHeight="1" x14ac:dyDescent="0.25">
      <c r="C231" s="619" t="s">
        <v>2039</v>
      </c>
      <c r="D231" s="635" t="s">
        <v>7988</v>
      </c>
      <c r="E231" s="635" t="s">
        <v>2045</v>
      </c>
      <c r="F231" s="636" t="s">
        <v>2046</v>
      </c>
      <c r="G231" s="637">
        <v>215</v>
      </c>
      <c r="H231" s="637" t="s">
        <v>1678</v>
      </c>
      <c r="I231" s="635" t="s">
        <v>2040</v>
      </c>
      <c r="J231" s="635" t="s">
        <v>34</v>
      </c>
      <c r="K231" s="648" t="s">
        <v>2038</v>
      </c>
    </row>
    <row r="232" spans="1:19" ht="18.75" customHeight="1" x14ac:dyDescent="0.25">
      <c r="C232" s="619" t="s">
        <v>2039</v>
      </c>
      <c r="D232" s="635" t="s">
        <v>7988</v>
      </c>
      <c r="E232" s="635" t="s">
        <v>2049</v>
      </c>
      <c r="F232" s="636" t="s">
        <v>8799</v>
      </c>
      <c r="G232" s="637">
        <v>113</v>
      </c>
      <c r="H232" s="637" t="s">
        <v>1678</v>
      </c>
      <c r="I232" s="635" t="s">
        <v>2040</v>
      </c>
      <c r="J232" s="635" t="s">
        <v>34</v>
      </c>
      <c r="K232" s="648" t="s">
        <v>2038</v>
      </c>
    </row>
    <row r="233" spans="1:19" s="182" customFormat="1" ht="31.5" customHeight="1" x14ac:dyDescent="0.25">
      <c r="A233" s="224"/>
      <c r="B233" s="224"/>
      <c r="C233" s="619" t="s">
        <v>2039</v>
      </c>
      <c r="D233" s="635" t="s">
        <v>7988</v>
      </c>
      <c r="E233" s="635" t="s">
        <v>2041</v>
      </c>
      <c r="F233" s="636" t="s">
        <v>2042</v>
      </c>
      <c r="G233" s="637">
        <v>113</v>
      </c>
      <c r="H233" s="637" t="s">
        <v>1678</v>
      </c>
      <c r="I233" s="635" t="s">
        <v>2040</v>
      </c>
      <c r="J233" s="635" t="s">
        <v>34</v>
      </c>
      <c r="K233" s="648" t="s">
        <v>2038</v>
      </c>
      <c r="L233" s="224"/>
      <c r="M233" s="224"/>
      <c r="N233" s="224"/>
      <c r="O233" s="224"/>
      <c r="P233" s="224"/>
      <c r="Q233" s="224"/>
      <c r="R233" s="224"/>
      <c r="S233" s="224"/>
    </row>
    <row r="234" spans="1:19" s="182" customFormat="1" ht="31.5" customHeight="1" thickBot="1" x14ac:dyDescent="0.3">
      <c r="A234" s="224"/>
      <c r="B234" s="224"/>
      <c r="C234" s="619" t="s">
        <v>2039</v>
      </c>
      <c r="D234" s="635" t="s">
        <v>7988</v>
      </c>
      <c r="E234" s="635" t="s">
        <v>8800</v>
      </c>
      <c r="F234" s="636" t="s">
        <v>8801</v>
      </c>
      <c r="G234" s="637">
        <v>455</v>
      </c>
      <c r="H234" s="637" t="s">
        <v>1678</v>
      </c>
      <c r="I234" s="635" t="s">
        <v>2040</v>
      </c>
      <c r="J234" s="635" t="s">
        <v>34</v>
      </c>
      <c r="K234" s="648" t="s">
        <v>2038</v>
      </c>
      <c r="L234" s="224"/>
      <c r="M234" s="224"/>
      <c r="N234" s="224"/>
      <c r="O234" s="224"/>
      <c r="P234" s="224"/>
      <c r="Q234" s="224"/>
      <c r="R234" s="224"/>
      <c r="S234" s="224"/>
    </row>
    <row r="235" spans="1:19" s="182" customFormat="1" ht="20.25" customHeight="1" x14ac:dyDescent="0.25">
      <c r="A235" s="224"/>
      <c r="B235" s="224"/>
      <c r="C235" s="351" t="s">
        <v>2039</v>
      </c>
      <c r="D235" s="425" t="s">
        <v>7825</v>
      </c>
      <c r="E235" s="426">
        <f>COUNTA(E223:E234)</f>
        <v>12</v>
      </c>
      <c r="F235" s="340" t="s">
        <v>7826</v>
      </c>
      <c r="G235" s="328">
        <f>SUM(G223:G234)</f>
        <v>3420</v>
      </c>
      <c r="H235" s="329"/>
      <c r="I235" s="330"/>
      <c r="J235" s="330"/>
      <c r="K235" s="611"/>
      <c r="L235" s="224"/>
      <c r="M235" s="224"/>
      <c r="N235" s="224"/>
      <c r="O235" s="224"/>
      <c r="P235" s="224"/>
      <c r="Q235" s="224"/>
      <c r="R235" s="224"/>
      <c r="S235" s="224"/>
    </row>
    <row r="236" spans="1:19" s="182" customFormat="1" ht="21" customHeight="1" x14ac:dyDescent="0.25">
      <c r="A236" s="224"/>
      <c r="B236" s="224"/>
      <c r="D236" s="41"/>
      <c r="E236" s="41"/>
      <c r="F236" s="279"/>
      <c r="G236" s="273"/>
      <c r="H236" s="273"/>
      <c r="I236" s="41"/>
      <c r="J236" s="41"/>
      <c r="K236" s="41"/>
      <c r="L236" s="224"/>
      <c r="M236" s="224"/>
      <c r="N236" s="224"/>
      <c r="O236" s="224"/>
      <c r="P236" s="224"/>
      <c r="Q236" s="224"/>
      <c r="R236" s="224"/>
      <c r="S236" s="224"/>
    </row>
    <row r="237" spans="1:19" s="182" customFormat="1" ht="31.5" customHeight="1" x14ac:dyDescent="0.25">
      <c r="A237" s="224"/>
      <c r="B237" s="224"/>
      <c r="D237" s="41"/>
      <c r="E237" s="41"/>
      <c r="F237" s="279"/>
      <c r="G237" s="273"/>
      <c r="H237" s="273"/>
      <c r="I237" s="41"/>
      <c r="J237" s="41"/>
      <c r="K237" s="41"/>
      <c r="L237" s="224"/>
      <c r="M237" s="224"/>
      <c r="N237" s="224"/>
      <c r="O237" s="224"/>
      <c r="P237" s="224"/>
      <c r="Q237" s="224"/>
      <c r="R237" s="224"/>
      <c r="S237" s="224"/>
    </row>
    <row r="238" spans="1:19" ht="32.25" customHeight="1" x14ac:dyDescent="0.25">
      <c r="C238" s="235" t="s">
        <v>8</v>
      </c>
      <c r="D238" s="235" t="s">
        <v>7</v>
      </c>
      <c r="E238" s="235" t="s">
        <v>6</v>
      </c>
      <c r="F238" s="235" t="s">
        <v>5</v>
      </c>
      <c r="G238" s="237" t="s">
        <v>4</v>
      </c>
      <c r="H238" s="237" t="s">
        <v>3</v>
      </c>
      <c r="I238" s="235" t="s">
        <v>2</v>
      </c>
      <c r="J238" s="235" t="s">
        <v>1</v>
      </c>
      <c r="K238" s="235" t="s">
        <v>0</v>
      </c>
    </row>
    <row r="239" spans="1:19" ht="18.75" customHeight="1" x14ac:dyDescent="0.25">
      <c r="C239" s="643" t="s">
        <v>2095</v>
      </c>
      <c r="D239" s="644" t="s">
        <v>7988</v>
      </c>
      <c r="E239" s="644" t="s">
        <v>2118</v>
      </c>
      <c r="F239" s="645" t="s">
        <v>2119</v>
      </c>
      <c r="G239" s="646">
        <v>1051</v>
      </c>
      <c r="H239" s="646" t="s">
        <v>1678</v>
      </c>
      <c r="I239" s="644" t="s">
        <v>2093</v>
      </c>
      <c r="J239" s="644" t="s">
        <v>34</v>
      </c>
      <c r="K239" s="647" t="s">
        <v>2092</v>
      </c>
    </row>
    <row r="240" spans="1:19" ht="18.75" customHeight="1" x14ac:dyDescent="0.25">
      <c r="C240" s="619" t="s">
        <v>2095</v>
      </c>
      <c r="D240" s="635" t="s">
        <v>7988</v>
      </c>
      <c r="E240" s="635" t="s">
        <v>2108</v>
      </c>
      <c r="F240" s="636" t="s">
        <v>2109</v>
      </c>
      <c r="G240" s="637">
        <v>770</v>
      </c>
      <c r="H240" s="637" t="s">
        <v>1678</v>
      </c>
      <c r="I240" s="635" t="s">
        <v>2093</v>
      </c>
      <c r="J240" s="635" t="s">
        <v>34</v>
      </c>
      <c r="K240" s="648" t="s">
        <v>2092</v>
      </c>
    </row>
    <row r="241" spans="3:11" ht="18.75" customHeight="1" x14ac:dyDescent="0.25">
      <c r="C241" s="619" t="s">
        <v>2095</v>
      </c>
      <c r="D241" s="635" t="s">
        <v>7988</v>
      </c>
      <c r="E241" s="635" t="s">
        <v>2120</v>
      </c>
      <c r="F241" s="636" t="s">
        <v>8131</v>
      </c>
      <c r="G241" s="637">
        <v>629</v>
      </c>
      <c r="H241" s="637" t="s">
        <v>1678</v>
      </c>
      <c r="I241" s="635" t="s">
        <v>2093</v>
      </c>
      <c r="J241" s="635" t="s">
        <v>34</v>
      </c>
      <c r="K241" s="648" t="s">
        <v>2092</v>
      </c>
    </row>
    <row r="242" spans="3:11" ht="18.75" customHeight="1" x14ac:dyDescent="0.25">
      <c r="C242" s="619" t="s">
        <v>2095</v>
      </c>
      <c r="D242" s="635" t="s">
        <v>7988</v>
      </c>
      <c r="E242" s="635" t="s">
        <v>2117</v>
      </c>
      <c r="F242" s="636" t="s">
        <v>8789</v>
      </c>
      <c r="G242" s="637">
        <v>445</v>
      </c>
      <c r="H242" s="637" t="s">
        <v>1678</v>
      </c>
      <c r="I242" s="635" t="s">
        <v>2093</v>
      </c>
      <c r="J242" s="635" t="s">
        <v>34</v>
      </c>
      <c r="K242" s="648" t="s">
        <v>2092</v>
      </c>
    </row>
    <row r="243" spans="3:11" ht="18.75" customHeight="1" x14ac:dyDescent="0.25">
      <c r="C243" s="619" t="s">
        <v>2095</v>
      </c>
      <c r="D243" s="635" t="s">
        <v>7988</v>
      </c>
      <c r="E243" s="635" t="s">
        <v>2128</v>
      </c>
      <c r="F243" s="636" t="s">
        <v>2129</v>
      </c>
      <c r="G243" s="637">
        <v>296</v>
      </c>
      <c r="H243" s="637" t="s">
        <v>1678</v>
      </c>
      <c r="I243" s="635" t="s">
        <v>2093</v>
      </c>
      <c r="J243" s="635" t="s">
        <v>34</v>
      </c>
      <c r="K243" s="648" t="s">
        <v>2092</v>
      </c>
    </row>
    <row r="244" spans="3:11" ht="18.75" customHeight="1" x14ac:dyDescent="0.25">
      <c r="C244" s="619" t="s">
        <v>2095</v>
      </c>
      <c r="D244" s="635" t="s">
        <v>7988</v>
      </c>
      <c r="E244" s="635" t="s">
        <v>2114</v>
      </c>
      <c r="F244" s="636" t="s">
        <v>2115</v>
      </c>
      <c r="G244" s="637">
        <v>321</v>
      </c>
      <c r="H244" s="637" t="s">
        <v>1678</v>
      </c>
      <c r="I244" s="635" t="s">
        <v>2093</v>
      </c>
      <c r="J244" s="635" t="s">
        <v>34</v>
      </c>
      <c r="K244" s="648" t="s">
        <v>2092</v>
      </c>
    </row>
    <row r="245" spans="3:11" ht="18.75" customHeight="1" x14ac:dyDescent="0.25">
      <c r="C245" s="619" t="s">
        <v>2095</v>
      </c>
      <c r="D245" s="635" t="s">
        <v>7988</v>
      </c>
      <c r="E245" s="635" t="s">
        <v>2124</v>
      </c>
      <c r="F245" s="636" t="s">
        <v>8802</v>
      </c>
      <c r="G245" s="637">
        <v>344</v>
      </c>
      <c r="H245" s="637" t="s">
        <v>1678</v>
      </c>
      <c r="I245" s="635" t="s">
        <v>2093</v>
      </c>
      <c r="J245" s="635" t="s">
        <v>34</v>
      </c>
      <c r="K245" s="648" t="s">
        <v>2092</v>
      </c>
    </row>
    <row r="246" spans="3:11" ht="18.75" customHeight="1" x14ac:dyDescent="0.25">
      <c r="C246" s="619" t="s">
        <v>2095</v>
      </c>
      <c r="D246" s="635" t="s">
        <v>7988</v>
      </c>
      <c r="E246" s="635" t="s">
        <v>2110</v>
      </c>
      <c r="F246" s="636" t="s">
        <v>2111</v>
      </c>
      <c r="G246" s="637">
        <v>283</v>
      </c>
      <c r="H246" s="637" t="s">
        <v>1678</v>
      </c>
      <c r="I246" s="635" t="s">
        <v>2093</v>
      </c>
      <c r="J246" s="635" t="s">
        <v>34</v>
      </c>
      <c r="K246" s="648" t="s">
        <v>2092</v>
      </c>
    </row>
    <row r="247" spans="3:11" ht="18.75" customHeight="1" x14ac:dyDescent="0.25">
      <c r="C247" s="619" t="s">
        <v>2095</v>
      </c>
      <c r="D247" s="635" t="s">
        <v>7988</v>
      </c>
      <c r="E247" s="635" t="s">
        <v>2130</v>
      </c>
      <c r="F247" s="636" t="s">
        <v>2131</v>
      </c>
      <c r="G247" s="637">
        <v>205</v>
      </c>
      <c r="H247" s="637" t="s">
        <v>1678</v>
      </c>
      <c r="I247" s="635" t="s">
        <v>2093</v>
      </c>
      <c r="J247" s="635" t="s">
        <v>34</v>
      </c>
      <c r="K247" s="648" t="s">
        <v>2092</v>
      </c>
    </row>
    <row r="248" spans="3:11" ht="18.75" customHeight="1" x14ac:dyDescent="0.25">
      <c r="C248" s="619" t="s">
        <v>2095</v>
      </c>
      <c r="D248" s="635" t="s">
        <v>7988</v>
      </c>
      <c r="E248" s="635" t="s">
        <v>2106</v>
      </c>
      <c r="F248" s="636" t="s">
        <v>2107</v>
      </c>
      <c r="G248" s="637">
        <v>201</v>
      </c>
      <c r="H248" s="637" t="s">
        <v>1678</v>
      </c>
      <c r="I248" s="635" t="s">
        <v>2093</v>
      </c>
      <c r="J248" s="635" t="s">
        <v>34</v>
      </c>
      <c r="K248" s="648" t="s">
        <v>2092</v>
      </c>
    </row>
    <row r="249" spans="3:11" ht="18.75" customHeight="1" x14ac:dyDescent="0.25">
      <c r="C249" s="619" t="s">
        <v>2095</v>
      </c>
      <c r="D249" s="635" t="s">
        <v>7988</v>
      </c>
      <c r="E249" s="635" t="s">
        <v>2125</v>
      </c>
      <c r="F249" s="636" t="s">
        <v>2126</v>
      </c>
      <c r="G249" s="637">
        <v>160</v>
      </c>
      <c r="H249" s="637" t="s">
        <v>1678</v>
      </c>
      <c r="I249" s="635" t="s">
        <v>2093</v>
      </c>
      <c r="J249" s="635" t="s">
        <v>34</v>
      </c>
      <c r="K249" s="648" t="s">
        <v>2092</v>
      </c>
    </row>
    <row r="250" spans="3:11" ht="18.75" customHeight="1" x14ac:dyDescent="0.25">
      <c r="C250" s="619" t="s">
        <v>2095</v>
      </c>
      <c r="D250" s="635" t="s">
        <v>7988</v>
      </c>
      <c r="E250" s="635" t="s">
        <v>2127</v>
      </c>
      <c r="F250" s="636" t="s">
        <v>8803</v>
      </c>
      <c r="G250" s="637">
        <v>143</v>
      </c>
      <c r="H250" s="637" t="s">
        <v>1678</v>
      </c>
      <c r="I250" s="635" t="s">
        <v>2093</v>
      </c>
      <c r="J250" s="635" t="s">
        <v>34</v>
      </c>
      <c r="K250" s="648" t="s">
        <v>2092</v>
      </c>
    </row>
    <row r="251" spans="3:11" ht="18.75" customHeight="1" x14ac:dyDescent="0.25">
      <c r="C251" s="619" t="s">
        <v>2095</v>
      </c>
      <c r="D251" s="635" t="s">
        <v>7988</v>
      </c>
      <c r="E251" s="635" t="s">
        <v>2121</v>
      </c>
      <c r="F251" s="636" t="s">
        <v>8804</v>
      </c>
      <c r="G251" s="637">
        <v>119</v>
      </c>
      <c r="H251" s="637" t="s">
        <v>1678</v>
      </c>
      <c r="I251" s="635" t="s">
        <v>2093</v>
      </c>
      <c r="J251" s="635" t="s">
        <v>34</v>
      </c>
      <c r="K251" s="648" t="s">
        <v>2092</v>
      </c>
    </row>
    <row r="252" spans="3:11" ht="18.75" customHeight="1" x14ac:dyDescent="0.25">
      <c r="C252" s="619" t="s">
        <v>2095</v>
      </c>
      <c r="D252" s="635" t="s">
        <v>7988</v>
      </c>
      <c r="E252" s="635" t="s">
        <v>2122</v>
      </c>
      <c r="F252" s="636" t="s">
        <v>2123</v>
      </c>
      <c r="G252" s="637">
        <v>117</v>
      </c>
      <c r="H252" s="637" t="s">
        <v>1678</v>
      </c>
      <c r="I252" s="635" t="s">
        <v>2093</v>
      </c>
      <c r="J252" s="635" t="s">
        <v>34</v>
      </c>
      <c r="K252" s="648" t="s">
        <v>2092</v>
      </c>
    </row>
    <row r="253" spans="3:11" ht="18.75" customHeight="1" x14ac:dyDescent="0.25">
      <c r="C253" s="619" t="s">
        <v>2095</v>
      </c>
      <c r="D253" s="635" t="s">
        <v>7988</v>
      </c>
      <c r="E253" s="635" t="s">
        <v>2104</v>
      </c>
      <c r="F253" s="636" t="s">
        <v>8805</v>
      </c>
      <c r="G253" s="637">
        <v>98</v>
      </c>
      <c r="H253" s="637" t="s">
        <v>1678</v>
      </c>
      <c r="I253" s="635" t="s">
        <v>2093</v>
      </c>
      <c r="J253" s="635" t="s">
        <v>34</v>
      </c>
      <c r="K253" s="648" t="s">
        <v>2092</v>
      </c>
    </row>
    <row r="254" spans="3:11" ht="18.75" customHeight="1" x14ac:dyDescent="0.25">
      <c r="C254" s="619" t="s">
        <v>2095</v>
      </c>
      <c r="D254" s="635" t="s">
        <v>7988</v>
      </c>
      <c r="E254" s="635" t="s">
        <v>2112</v>
      </c>
      <c r="F254" s="636" t="s">
        <v>2113</v>
      </c>
      <c r="G254" s="637">
        <v>118</v>
      </c>
      <c r="H254" s="637" t="s">
        <v>1678</v>
      </c>
      <c r="I254" s="635" t="s">
        <v>2093</v>
      </c>
      <c r="J254" s="635" t="s">
        <v>34</v>
      </c>
      <c r="K254" s="648" t="s">
        <v>2092</v>
      </c>
    </row>
    <row r="255" spans="3:11" ht="18.75" customHeight="1" x14ac:dyDescent="0.25">
      <c r="C255" s="619" t="s">
        <v>2095</v>
      </c>
      <c r="D255" s="635" t="s">
        <v>7988</v>
      </c>
      <c r="E255" s="635" t="s">
        <v>2116</v>
      </c>
      <c r="F255" s="636" t="s">
        <v>947</v>
      </c>
      <c r="G255" s="637">
        <v>89</v>
      </c>
      <c r="H255" s="637" t="s">
        <v>1678</v>
      </c>
      <c r="I255" s="635" t="s">
        <v>2093</v>
      </c>
      <c r="J255" s="635" t="s">
        <v>34</v>
      </c>
      <c r="K255" s="648" t="s">
        <v>2092</v>
      </c>
    </row>
    <row r="256" spans="3:11" ht="18.75" customHeight="1" x14ac:dyDescent="0.25">
      <c r="C256" s="619" t="s">
        <v>2095</v>
      </c>
      <c r="D256" s="635" t="s">
        <v>7988</v>
      </c>
      <c r="E256" s="635" t="s">
        <v>2105</v>
      </c>
      <c r="F256" s="636" t="s">
        <v>8806</v>
      </c>
      <c r="G256" s="637">
        <v>74</v>
      </c>
      <c r="H256" s="637" t="s">
        <v>1678</v>
      </c>
      <c r="I256" s="635" t="s">
        <v>2093</v>
      </c>
      <c r="J256" s="635" t="s">
        <v>34</v>
      </c>
      <c r="K256" s="648" t="s">
        <v>2092</v>
      </c>
    </row>
    <row r="257" spans="1:19" ht="18.75" customHeight="1" x14ac:dyDescent="0.25">
      <c r="C257" s="619" t="s">
        <v>2095</v>
      </c>
      <c r="D257" s="635" t="s">
        <v>7988</v>
      </c>
      <c r="E257" s="635" t="s">
        <v>2096</v>
      </c>
      <c r="F257" s="636" t="s">
        <v>8807</v>
      </c>
      <c r="G257" s="637">
        <v>98</v>
      </c>
      <c r="H257" s="637" t="s">
        <v>1678</v>
      </c>
      <c r="I257" s="635" t="s">
        <v>2093</v>
      </c>
      <c r="J257" s="635" t="s">
        <v>34</v>
      </c>
      <c r="K257" s="648" t="s">
        <v>2092</v>
      </c>
    </row>
    <row r="258" spans="1:19" ht="18.75" customHeight="1" x14ac:dyDescent="0.25">
      <c r="C258" s="619" t="s">
        <v>2095</v>
      </c>
      <c r="D258" s="635" t="s">
        <v>7988</v>
      </c>
      <c r="E258" s="635" t="s">
        <v>2097</v>
      </c>
      <c r="F258" s="636" t="s">
        <v>8808</v>
      </c>
      <c r="G258" s="637">
        <v>60</v>
      </c>
      <c r="H258" s="637" t="s">
        <v>1678</v>
      </c>
      <c r="I258" s="635" t="s">
        <v>2093</v>
      </c>
      <c r="J258" s="635" t="s">
        <v>34</v>
      </c>
      <c r="K258" s="648" t="s">
        <v>2092</v>
      </c>
    </row>
    <row r="259" spans="1:19" ht="18.75" customHeight="1" x14ac:dyDescent="0.25">
      <c r="C259" s="619" t="s">
        <v>2095</v>
      </c>
      <c r="D259" s="635" t="s">
        <v>7988</v>
      </c>
      <c r="E259" s="635" t="s">
        <v>2098</v>
      </c>
      <c r="F259" s="636" t="s">
        <v>2099</v>
      </c>
      <c r="G259" s="637">
        <v>58</v>
      </c>
      <c r="H259" s="637" t="s">
        <v>1678</v>
      </c>
      <c r="I259" s="635" t="s">
        <v>2093</v>
      </c>
      <c r="J259" s="635" t="s">
        <v>34</v>
      </c>
      <c r="K259" s="648" t="s">
        <v>2092</v>
      </c>
    </row>
    <row r="260" spans="1:19" ht="18.75" customHeight="1" x14ac:dyDescent="0.25">
      <c r="C260" s="619" t="s">
        <v>2095</v>
      </c>
      <c r="D260" s="635" t="s">
        <v>7988</v>
      </c>
      <c r="E260" s="635" t="s">
        <v>2101</v>
      </c>
      <c r="F260" s="636" t="s">
        <v>8809</v>
      </c>
      <c r="G260" s="637">
        <v>77</v>
      </c>
      <c r="H260" s="637" t="s">
        <v>1678</v>
      </c>
      <c r="I260" s="635" t="s">
        <v>2093</v>
      </c>
      <c r="J260" s="635" t="s">
        <v>34</v>
      </c>
      <c r="K260" s="648" t="s">
        <v>2092</v>
      </c>
    </row>
    <row r="261" spans="1:19" ht="18.75" customHeight="1" x14ac:dyDescent="0.25">
      <c r="C261" s="619" t="s">
        <v>2095</v>
      </c>
      <c r="D261" s="635" t="s">
        <v>7988</v>
      </c>
      <c r="E261" s="635" t="s">
        <v>2094</v>
      </c>
      <c r="F261" s="636" t="s">
        <v>2090</v>
      </c>
      <c r="G261" s="637">
        <v>31</v>
      </c>
      <c r="H261" s="637" t="s">
        <v>1678</v>
      </c>
      <c r="I261" s="635" t="s">
        <v>2093</v>
      </c>
      <c r="J261" s="635" t="s">
        <v>34</v>
      </c>
      <c r="K261" s="648" t="s">
        <v>2092</v>
      </c>
    </row>
    <row r="262" spans="1:19" ht="18.75" customHeight="1" x14ac:dyDescent="0.25">
      <c r="C262" s="619" t="s">
        <v>2095</v>
      </c>
      <c r="D262" s="635" t="s">
        <v>7988</v>
      </c>
      <c r="E262" s="635" t="s">
        <v>2103</v>
      </c>
      <c r="F262" s="636" t="s">
        <v>407</v>
      </c>
      <c r="G262" s="637">
        <v>32</v>
      </c>
      <c r="H262" s="637" t="s">
        <v>1678</v>
      </c>
      <c r="I262" s="635" t="s">
        <v>2093</v>
      </c>
      <c r="J262" s="635" t="s">
        <v>34</v>
      </c>
      <c r="K262" s="648" t="s">
        <v>2092</v>
      </c>
    </row>
    <row r="263" spans="1:19" ht="18.75" customHeight="1" x14ac:dyDescent="0.25">
      <c r="C263" s="619" t="s">
        <v>2095</v>
      </c>
      <c r="D263" s="635" t="s">
        <v>7988</v>
      </c>
      <c r="E263" s="635" t="s">
        <v>2100</v>
      </c>
      <c r="F263" s="636" t="s">
        <v>8810</v>
      </c>
      <c r="G263" s="637">
        <v>63</v>
      </c>
      <c r="H263" s="637" t="s">
        <v>1678</v>
      </c>
      <c r="I263" s="635" t="s">
        <v>2093</v>
      </c>
      <c r="J263" s="635" t="s">
        <v>34</v>
      </c>
      <c r="K263" s="648" t="s">
        <v>2092</v>
      </c>
    </row>
    <row r="264" spans="1:19" ht="18.75" customHeight="1" x14ac:dyDescent="0.25">
      <c r="C264" s="619" t="s">
        <v>2095</v>
      </c>
      <c r="D264" s="635" t="s">
        <v>7988</v>
      </c>
      <c r="E264" s="635" t="s">
        <v>2102</v>
      </c>
      <c r="F264" s="636" t="s">
        <v>8608</v>
      </c>
      <c r="G264" s="637">
        <v>16</v>
      </c>
      <c r="H264" s="637" t="s">
        <v>1678</v>
      </c>
      <c r="I264" s="635" t="s">
        <v>2093</v>
      </c>
      <c r="J264" s="635" t="s">
        <v>34</v>
      </c>
      <c r="K264" s="648" t="s">
        <v>2092</v>
      </c>
    </row>
    <row r="265" spans="1:19" ht="18.75" customHeight="1" x14ac:dyDescent="0.25">
      <c r="C265" s="619" t="s">
        <v>2095</v>
      </c>
      <c r="D265" s="635" t="s">
        <v>7988</v>
      </c>
      <c r="E265" s="635" t="s">
        <v>2156</v>
      </c>
      <c r="F265" s="636" t="s">
        <v>2157</v>
      </c>
      <c r="G265" s="637">
        <v>190</v>
      </c>
      <c r="H265" s="637" t="s">
        <v>1678</v>
      </c>
      <c r="I265" s="635" t="s">
        <v>2093</v>
      </c>
      <c r="J265" s="635" t="s">
        <v>34</v>
      </c>
      <c r="K265" s="648" t="s">
        <v>2134</v>
      </c>
    </row>
    <row r="266" spans="1:19" ht="18.75" customHeight="1" x14ac:dyDescent="0.25">
      <c r="C266" s="619" t="s">
        <v>2095</v>
      </c>
      <c r="D266" s="635" t="s">
        <v>7988</v>
      </c>
      <c r="E266" s="635" t="s">
        <v>2158</v>
      </c>
      <c r="F266" s="636" t="s">
        <v>2159</v>
      </c>
      <c r="G266" s="637">
        <v>157</v>
      </c>
      <c r="H266" s="637" t="s">
        <v>1678</v>
      </c>
      <c r="I266" s="635" t="s">
        <v>2093</v>
      </c>
      <c r="J266" s="635" t="s">
        <v>34</v>
      </c>
      <c r="K266" s="648" t="s">
        <v>2134</v>
      </c>
    </row>
    <row r="267" spans="1:19" ht="18.75" customHeight="1" x14ac:dyDescent="0.25">
      <c r="C267" s="619" t="s">
        <v>2095</v>
      </c>
      <c r="D267" s="635" t="s">
        <v>7988</v>
      </c>
      <c r="E267" s="635" t="s">
        <v>2155</v>
      </c>
      <c r="F267" s="636" t="s">
        <v>8811</v>
      </c>
      <c r="G267" s="637">
        <v>22</v>
      </c>
      <c r="H267" s="637" t="s">
        <v>1678</v>
      </c>
      <c r="I267" s="635" t="s">
        <v>2093</v>
      </c>
      <c r="J267" s="635" t="s">
        <v>34</v>
      </c>
      <c r="K267" s="648" t="s">
        <v>2134</v>
      </c>
    </row>
    <row r="268" spans="1:19" ht="18.75" customHeight="1" x14ac:dyDescent="0.25">
      <c r="C268" s="619" t="s">
        <v>2095</v>
      </c>
      <c r="D268" s="635" t="s">
        <v>7988</v>
      </c>
      <c r="E268" s="635" t="s">
        <v>2151</v>
      </c>
      <c r="F268" s="636" t="s">
        <v>2152</v>
      </c>
      <c r="G268" s="637">
        <v>24</v>
      </c>
      <c r="H268" s="637" t="s">
        <v>1678</v>
      </c>
      <c r="I268" s="635" t="s">
        <v>2093</v>
      </c>
      <c r="J268" s="635" t="s">
        <v>34</v>
      </c>
      <c r="K268" s="648" t="s">
        <v>2134</v>
      </c>
    </row>
    <row r="269" spans="1:19" s="182" customFormat="1" ht="31.5" customHeight="1" thickBot="1" x14ac:dyDescent="0.3">
      <c r="A269" s="224"/>
      <c r="B269" s="224"/>
      <c r="C269" s="619" t="s">
        <v>2095</v>
      </c>
      <c r="D269" s="635" t="s">
        <v>7988</v>
      </c>
      <c r="E269" s="635" t="s">
        <v>2153</v>
      </c>
      <c r="F269" s="636" t="s">
        <v>2154</v>
      </c>
      <c r="G269" s="637">
        <v>22</v>
      </c>
      <c r="H269" s="637" t="s">
        <v>1678</v>
      </c>
      <c r="I269" s="635" t="s">
        <v>2093</v>
      </c>
      <c r="J269" s="635" t="s">
        <v>34</v>
      </c>
      <c r="K269" s="648" t="s">
        <v>2134</v>
      </c>
      <c r="L269" s="224"/>
      <c r="M269" s="224"/>
      <c r="N269" s="224"/>
      <c r="O269" s="224"/>
      <c r="P269" s="224"/>
      <c r="Q269" s="224"/>
      <c r="R269" s="224"/>
      <c r="S269" s="224"/>
    </row>
    <row r="270" spans="1:19" s="182" customFormat="1" ht="20.25" customHeight="1" x14ac:dyDescent="0.25">
      <c r="A270" s="224"/>
      <c r="B270" s="224"/>
      <c r="C270" s="351" t="s">
        <v>2095</v>
      </c>
      <c r="D270" s="425" t="s">
        <v>7825</v>
      </c>
      <c r="E270" s="426">
        <f>COUNTA(E239:E269)</f>
        <v>31</v>
      </c>
      <c r="F270" s="340" t="s">
        <v>7826</v>
      </c>
      <c r="G270" s="328">
        <f>SUM(G239:G269)</f>
        <v>6313</v>
      </c>
      <c r="H270" s="329"/>
      <c r="I270" s="330"/>
      <c r="J270" s="330"/>
      <c r="K270" s="611"/>
      <c r="L270" s="224"/>
      <c r="M270" s="224"/>
      <c r="N270" s="224"/>
      <c r="O270" s="224"/>
      <c r="P270" s="224"/>
      <c r="Q270" s="224"/>
      <c r="R270" s="224"/>
      <c r="S270" s="224"/>
    </row>
    <row r="271" spans="1:19" s="182" customFormat="1" ht="21" customHeight="1" x14ac:dyDescent="0.25">
      <c r="A271" s="224"/>
      <c r="B271" s="224"/>
      <c r="D271" s="41"/>
      <c r="E271" s="41"/>
      <c r="F271" s="279"/>
      <c r="G271" s="273"/>
      <c r="H271" s="273"/>
      <c r="I271" s="41"/>
      <c r="J271" s="41"/>
      <c r="K271" s="41"/>
      <c r="L271" s="224"/>
      <c r="M271" s="224"/>
      <c r="N271" s="224"/>
      <c r="O271" s="224"/>
      <c r="P271" s="224"/>
      <c r="Q271" s="224"/>
      <c r="R271" s="224"/>
      <c r="S271" s="224"/>
    </row>
    <row r="272" spans="1:19" s="182" customFormat="1" ht="31.5" customHeight="1" x14ac:dyDescent="0.25">
      <c r="A272" s="224"/>
      <c r="B272" s="224"/>
      <c r="D272" s="41"/>
      <c r="E272" s="41"/>
      <c r="F272" s="279"/>
      <c r="G272" s="273"/>
      <c r="H272" s="273"/>
      <c r="I272" s="41"/>
      <c r="J272" s="41"/>
      <c r="K272" s="41"/>
      <c r="L272" s="224"/>
      <c r="M272" s="224"/>
      <c r="N272" s="224"/>
      <c r="O272" s="224"/>
      <c r="P272" s="224"/>
      <c r="Q272" s="224"/>
      <c r="R272" s="224"/>
      <c r="S272" s="224"/>
    </row>
    <row r="273" spans="3:11" ht="36.75" customHeight="1" x14ac:dyDescent="0.25">
      <c r="C273" s="235" t="s">
        <v>8</v>
      </c>
      <c r="D273" s="235" t="s">
        <v>7</v>
      </c>
      <c r="E273" s="235" t="s">
        <v>6</v>
      </c>
      <c r="F273" s="235" t="s">
        <v>5</v>
      </c>
      <c r="G273" s="237" t="s">
        <v>4</v>
      </c>
      <c r="H273" s="237" t="s">
        <v>3</v>
      </c>
      <c r="I273" s="235" t="s">
        <v>2</v>
      </c>
      <c r="J273" s="235" t="s">
        <v>1</v>
      </c>
      <c r="K273" s="235" t="s">
        <v>0</v>
      </c>
    </row>
    <row r="274" spans="3:11" ht="18.75" customHeight="1" x14ac:dyDescent="0.25">
      <c r="C274" s="643" t="s">
        <v>5482</v>
      </c>
      <c r="D274" s="644" t="s">
        <v>7988</v>
      </c>
      <c r="E274" s="644" t="s">
        <v>5548</v>
      </c>
      <c r="F274" s="645" t="s">
        <v>4506</v>
      </c>
      <c r="G274" s="646">
        <v>1177</v>
      </c>
      <c r="H274" s="646" t="s">
        <v>63</v>
      </c>
      <c r="I274" s="644" t="s">
        <v>5483</v>
      </c>
      <c r="J274" s="644" t="s">
        <v>5480</v>
      </c>
      <c r="K274" s="647" t="s">
        <v>5481</v>
      </c>
    </row>
    <row r="275" spans="3:11" ht="18.75" customHeight="1" x14ac:dyDescent="0.25">
      <c r="C275" s="619" t="s">
        <v>5482</v>
      </c>
      <c r="D275" s="635" t="s">
        <v>7988</v>
      </c>
      <c r="E275" s="635" t="s">
        <v>5550</v>
      </c>
      <c r="F275" s="636" t="s">
        <v>3361</v>
      </c>
      <c r="G275" s="637">
        <v>856</v>
      </c>
      <c r="H275" s="637" t="s">
        <v>63</v>
      </c>
      <c r="I275" s="635" t="s">
        <v>5483</v>
      </c>
      <c r="J275" s="635" t="s">
        <v>5480</v>
      </c>
      <c r="K275" s="648" t="s">
        <v>5481</v>
      </c>
    </row>
    <row r="276" spans="3:11" ht="18.75" customHeight="1" x14ac:dyDescent="0.25">
      <c r="C276" s="619" t="s">
        <v>5482</v>
      </c>
      <c r="D276" s="635" t="s">
        <v>7988</v>
      </c>
      <c r="E276" s="635" t="s">
        <v>5568</v>
      </c>
      <c r="F276" s="636" t="s">
        <v>8812</v>
      </c>
      <c r="G276" s="637">
        <v>828</v>
      </c>
      <c r="H276" s="637" t="s">
        <v>63</v>
      </c>
      <c r="I276" s="635" t="s">
        <v>5483</v>
      </c>
      <c r="J276" s="635" t="s">
        <v>5480</v>
      </c>
      <c r="K276" s="648" t="s">
        <v>5481</v>
      </c>
    </row>
    <row r="277" spans="3:11" ht="18.75" customHeight="1" x14ac:dyDescent="0.25">
      <c r="C277" s="619" t="s">
        <v>5482</v>
      </c>
      <c r="D277" s="635" t="s">
        <v>7988</v>
      </c>
      <c r="E277" s="635" t="s">
        <v>5484</v>
      </c>
      <c r="F277" s="636" t="s">
        <v>5485</v>
      </c>
      <c r="G277" s="637">
        <v>788</v>
      </c>
      <c r="H277" s="637" t="s">
        <v>63</v>
      </c>
      <c r="I277" s="635" t="s">
        <v>5483</v>
      </c>
      <c r="J277" s="635" t="s">
        <v>5480</v>
      </c>
      <c r="K277" s="648" t="s">
        <v>5481</v>
      </c>
    </row>
    <row r="278" spans="3:11" ht="18.75" customHeight="1" x14ac:dyDescent="0.25">
      <c r="C278" s="619" t="s">
        <v>5482</v>
      </c>
      <c r="D278" s="635" t="s">
        <v>7988</v>
      </c>
      <c r="E278" s="635" t="s">
        <v>5566</v>
      </c>
      <c r="F278" s="636" t="s">
        <v>233</v>
      </c>
      <c r="G278" s="637">
        <v>486</v>
      </c>
      <c r="H278" s="637" t="s">
        <v>63</v>
      </c>
      <c r="I278" s="635" t="s">
        <v>5483</v>
      </c>
      <c r="J278" s="635" t="s">
        <v>5480</v>
      </c>
      <c r="K278" s="648" t="s">
        <v>5481</v>
      </c>
    </row>
    <row r="279" spans="3:11" ht="18.75" customHeight="1" x14ac:dyDescent="0.25">
      <c r="C279" s="619" t="s">
        <v>5482</v>
      </c>
      <c r="D279" s="635" t="s">
        <v>7988</v>
      </c>
      <c r="E279" s="635" t="s">
        <v>5478</v>
      </c>
      <c r="F279" s="636" t="s">
        <v>5479</v>
      </c>
      <c r="G279" s="637">
        <v>348</v>
      </c>
      <c r="H279" s="637" t="s">
        <v>63</v>
      </c>
      <c r="I279" s="635" t="s">
        <v>5483</v>
      </c>
      <c r="J279" s="635" t="s">
        <v>5480</v>
      </c>
      <c r="K279" s="648" t="s">
        <v>5481</v>
      </c>
    </row>
    <row r="280" spans="3:11" ht="18.75" customHeight="1" x14ac:dyDescent="0.25">
      <c r="C280" s="619" t="s">
        <v>5482</v>
      </c>
      <c r="D280" s="635" t="s">
        <v>7988</v>
      </c>
      <c r="E280" s="635" t="s">
        <v>5563</v>
      </c>
      <c r="F280" s="636" t="s">
        <v>5564</v>
      </c>
      <c r="G280" s="637">
        <v>292</v>
      </c>
      <c r="H280" s="637" t="s">
        <v>63</v>
      </c>
      <c r="I280" s="635" t="s">
        <v>5483</v>
      </c>
      <c r="J280" s="635" t="s">
        <v>5480</v>
      </c>
      <c r="K280" s="648" t="s">
        <v>5481</v>
      </c>
    </row>
    <row r="281" spans="3:11" ht="18.75" customHeight="1" x14ac:dyDescent="0.25">
      <c r="C281" s="619" t="s">
        <v>5482</v>
      </c>
      <c r="D281" s="635" t="s">
        <v>7988</v>
      </c>
      <c r="E281" s="635" t="s">
        <v>5569</v>
      </c>
      <c r="F281" s="636" t="s">
        <v>8813</v>
      </c>
      <c r="G281" s="637">
        <v>203</v>
      </c>
      <c r="H281" s="637" t="s">
        <v>63</v>
      </c>
      <c r="I281" s="635" t="s">
        <v>5483</v>
      </c>
      <c r="J281" s="635" t="s">
        <v>5480</v>
      </c>
      <c r="K281" s="648" t="s">
        <v>5481</v>
      </c>
    </row>
    <row r="282" spans="3:11" ht="18.75" customHeight="1" x14ac:dyDescent="0.25">
      <c r="C282" s="619" t="s">
        <v>5482</v>
      </c>
      <c r="D282" s="635" t="s">
        <v>7988</v>
      </c>
      <c r="E282" s="635" t="s">
        <v>5545</v>
      </c>
      <c r="F282" s="636" t="s">
        <v>8813</v>
      </c>
      <c r="G282" s="637">
        <v>255</v>
      </c>
      <c r="H282" s="637" t="s">
        <v>63</v>
      </c>
      <c r="I282" s="635" t="s">
        <v>5483</v>
      </c>
      <c r="J282" s="635" t="s">
        <v>5480</v>
      </c>
      <c r="K282" s="648" t="s">
        <v>5481</v>
      </c>
    </row>
    <row r="283" spans="3:11" ht="18.75" customHeight="1" x14ac:dyDescent="0.25">
      <c r="C283" s="619" t="s">
        <v>5482</v>
      </c>
      <c r="D283" s="635" t="s">
        <v>7988</v>
      </c>
      <c r="E283" s="635" t="s">
        <v>5546</v>
      </c>
      <c r="F283" s="636" t="s">
        <v>5547</v>
      </c>
      <c r="G283" s="637">
        <v>174</v>
      </c>
      <c r="H283" s="637" t="s">
        <v>63</v>
      </c>
      <c r="I283" s="635" t="s">
        <v>5483</v>
      </c>
      <c r="J283" s="635" t="s">
        <v>5480</v>
      </c>
      <c r="K283" s="648" t="s">
        <v>5481</v>
      </c>
    </row>
    <row r="284" spans="3:11" ht="18.75" customHeight="1" x14ac:dyDescent="0.25">
      <c r="C284" s="619" t="s">
        <v>5482</v>
      </c>
      <c r="D284" s="635" t="s">
        <v>7988</v>
      </c>
      <c r="E284" s="635" t="s">
        <v>5551</v>
      </c>
      <c r="F284" s="636" t="s">
        <v>5552</v>
      </c>
      <c r="G284" s="637">
        <v>183</v>
      </c>
      <c r="H284" s="637" t="s">
        <v>63</v>
      </c>
      <c r="I284" s="635" t="s">
        <v>5483</v>
      </c>
      <c r="J284" s="635" t="s">
        <v>5480</v>
      </c>
      <c r="K284" s="648" t="s">
        <v>5481</v>
      </c>
    </row>
    <row r="285" spans="3:11" ht="18.75" customHeight="1" x14ac:dyDescent="0.25">
      <c r="C285" s="619" t="s">
        <v>5482</v>
      </c>
      <c r="D285" s="635" t="s">
        <v>7988</v>
      </c>
      <c r="E285" s="635" t="s">
        <v>5562</v>
      </c>
      <c r="F285" s="636" t="s">
        <v>2003</v>
      </c>
      <c r="G285" s="637">
        <v>107</v>
      </c>
      <c r="H285" s="637" t="s">
        <v>63</v>
      </c>
      <c r="I285" s="635" t="s">
        <v>5483</v>
      </c>
      <c r="J285" s="635" t="s">
        <v>5480</v>
      </c>
      <c r="K285" s="648" t="s">
        <v>5481</v>
      </c>
    </row>
    <row r="286" spans="3:11" ht="18.75" customHeight="1" x14ac:dyDescent="0.25">
      <c r="C286" s="619" t="s">
        <v>5482</v>
      </c>
      <c r="D286" s="635" t="s">
        <v>7988</v>
      </c>
      <c r="E286" s="635" t="s">
        <v>5534</v>
      </c>
      <c r="F286" s="636" t="s">
        <v>8814</v>
      </c>
      <c r="G286" s="637">
        <v>149</v>
      </c>
      <c r="H286" s="637" t="s">
        <v>63</v>
      </c>
      <c r="I286" s="635" t="s">
        <v>5483</v>
      </c>
      <c r="J286" s="635" t="s">
        <v>5480</v>
      </c>
      <c r="K286" s="648" t="s">
        <v>5481</v>
      </c>
    </row>
    <row r="287" spans="3:11" ht="18.75" customHeight="1" x14ac:dyDescent="0.25">
      <c r="C287" s="619" t="s">
        <v>5482</v>
      </c>
      <c r="D287" s="635" t="s">
        <v>7988</v>
      </c>
      <c r="E287" s="635" t="s">
        <v>5565</v>
      </c>
      <c r="F287" s="636" t="s">
        <v>5555</v>
      </c>
      <c r="G287" s="637">
        <v>110</v>
      </c>
      <c r="H287" s="637" t="s">
        <v>63</v>
      </c>
      <c r="I287" s="635" t="s">
        <v>5483</v>
      </c>
      <c r="J287" s="635" t="s">
        <v>5480</v>
      </c>
      <c r="K287" s="648" t="s">
        <v>5481</v>
      </c>
    </row>
    <row r="288" spans="3:11" ht="18.75" customHeight="1" x14ac:dyDescent="0.25">
      <c r="C288" s="619" t="s">
        <v>5482</v>
      </c>
      <c r="D288" s="635" t="s">
        <v>7988</v>
      </c>
      <c r="E288" s="635" t="s">
        <v>5549</v>
      </c>
      <c r="F288" s="636" t="s">
        <v>8815</v>
      </c>
      <c r="G288" s="637">
        <v>131</v>
      </c>
      <c r="H288" s="637" t="s">
        <v>63</v>
      </c>
      <c r="I288" s="635" t="s">
        <v>5483</v>
      </c>
      <c r="J288" s="635" t="s">
        <v>5480</v>
      </c>
      <c r="K288" s="648" t="s">
        <v>5481</v>
      </c>
    </row>
    <row r="289" spans="3:11" ht="18.75" customHeight="1" x14ac:dyDescent="0.25">
      <c r="C289" s="619" t="s">
        <v>5482</v>
      </c>
      <c r="D289" s="635" t="s">
        <v>7988</v>
      </c>
      <c r="E289" s="635" t="s">
        <v>5556</v>
      </c>
      <c r="F289" s="636" t="s">
        <v>8816</v>
      </c>
      <c r="G289" s="637">
        <v>100</v>
      </c>
      <c r="H289" s="637" t="s">
        <v>63</v>
      </c>
      <c r="I289" s="635" t="s">
        <v>5483</v>
      </c>
      <c r="J289" s="635" t="s">
        <v>5480</v>
      </c>
      <c r="K289" s="648" t="s">
        <v>5481</v>
      </c>
    </row>
    <row r="290" spans="3:11" ht="18.75" customHeight="1" x14ac:dyDescent="0.25">
      <c r="C290" s="619" t="s">
        <v>5482</v>
      </c>
      <c r="D290" s="635" t="s">
        <v>7988</v>
      </c>
      <c r="E290" s="635" t="s">
        <v>5529</v>
      </c>
      <c r="F290" s="636" t="s">
        <v>5530</v>
      </c>
      <c r="G290" s="637">
        <v>88</v>
      </c>
      <c r="H290" s="637" t="s">
        <v>63</v>
      </c>
      <c r="I290" s="635" t="s">
        <v>5483</v>
      </c>
      <c r="J290" s="635" t="s">
        <v>5480</v>
      </c>
      <c r="K290" s="648" t="s">
        <v>5481</v>
      </c>
    </row>
    <row r="291" spans="3:11" ht="18.75" customHeight="1" x14ac:dyDescent="0.25">
      <c r="C291" s="619" t="s">
        <v>5482</v>
      </c>
      <c r="D291" s="635" t="s">
        <v>7988</v>
      </c>
      <c r="E291" s="635" t="s">
        <v>5558</v>
      </c>
      <c r="F291" s="636" t="s">
        <v>1145</v>
      </c>
      <c r="G291" s="637">
        <v>85</v>
      </c>
      <c r="H291" s="637" t="s">
        <v>63</v>
      </c>
      <c r="I291" s="635" t="s">
        <v>5483</v>
      </c>
      <c r="J291" s="635" t="s">
        <v>5480</v>
      </c>
      <c r="K291" s="648" t="s">
        <v>5481</v>
      </c>
    </row>
    <row r="292" spans="3:11" ht="18.75" customHeight="1" x14ac:dyDescent="0.25">
      <c r="C292" s="619" t="s">
        <v>5482</v>
      </c>
      <c r="D292" s="635" t="s">
        <v>7988</v>
      </c>
      <c r="E292" s="635" t="s">
        <v>5537</v>
      </c>
      <c r="F292" s="636" t="s">
        <v>5536</v>
      </c>
      <c r="G292" s="637">
        <v>80</v>
      </c>
      <c r="H292" s="637" t="s">
        <v>63</v>
      </c>
      <c r="I292" s="635" t="s">
        <v>5483</v>
      </c>
      <c r="J292" s="635" t="s">
        <v>5480</v>
      </c>
      <c r="K292" s="648" t="s">
        <v>5481</v>
      </c>
    </row>
    <row r="293" spans="3:11" ht="18.75" customHeight="1" x14ac:dyDescent="0.25">
      <c r="C293" s="619" t="s">
        <v>5482</v>
      </c>
      <c r="D293" s="635" t="s">
        <v>7988</v>
      </c>
      <c r="E293" s="635" t="s">
        <v>5553</v>
      </c>
      <c r="F293" s="636" t="s">
        <v>5554</v>
      </c>
      <c r="G293" s="637">
        <v>80</v>
      </c>
      <c r="H293" s="637" t="s">
        <v>63</v>
      </c>
      <c r="I293" s="635" t="s">
        <v>5483</v>
      </c>
      <c r="J293" s="635" t="s">
        <v>5480</v>
      </c>
      <c r="K293" s="648" t="s">
        <v>5481</v>
      </c>
    </row>
    <row r="294" spans="3:11" ht="18.75" customHeight="1" x14ac:dyDescent="0.25">
      <c r="C294" s="619" t="s">
        <v>5482</v>
      </c>
      <c r="D294" s="635" t="s">
        <v>7988</v>
      </c>
      <c r="E294" s="635" t="s">
        <v>5567</v>
      </c>
      <c r="F294" s="636" t="s">
        <v>4591</v>
      </c>
      <c r="G294" s="637">
        <v>73</v>
      </c>
      <c r="H294" s="637" t="s">
        <v>63</v>
      </c>
      <c r="I294" s="635" t="s">
        <v>5483</v>
      </c>
      <c r="J294" s="635" t="s">
        <v>5480</v>
      </c>
      <c r="K294" s="648" t="s">
        <v>5481</v>
      </c>
    </row>
    <row r="295" spans="3:11" ht="18.75" customHeight="1" x14ac:dyDescent="0.25">
      <c r="C295" s="619" t="s">
        <v>5482</v>
      </c>
      <c r="D295" s="635" t="s">
        <v>7988</v>
      </c>
      <c r="E295" s="635" t="s">
        <v>5531</v>
      </c>
      <c r="F295" s="636" t="s">
        <v>5532</v>
      </c>
      <c r="G295" s="637">
        <v>68</v>
      </c>
      <c r="H295" s="637" t="s">
        <v>63</v>
      </c>
      <c r="I295" s="635" t="s">
        <v>5483</v>
      </c>
      <c r="J295" s="635" t="s">
        <v>5480</v>
      </c>
      <c r="K295" s="648" t="s">
        <v>5481</v>
      </c>
    </row>
    <row r="296" spans="3:11" ht="18.75" customHeight="1" x14ac:dyDescent="0.25">
      <c r="C296" s="619" t="s">
        <v>5482</v>
      </c>
      <c r="D296" s="635" t="s">
        <v>7988</v>
      </c>
      <c r="E296" s="635" t="s">
        <v>5535</v>
      </c>
      <c r="F296" s="636" t="s">
        <v>8817</v>
      </c>
      <c r="G296" s="637">
        <v>55</v>
      </c>
      <c r="H296" s="637" t="s">
        <v>63</v>
      </c>
      <c r="I296" s="635" t="s">
        <v>5483</v>
      </c>
      <c r="J296" s="635" t="s">
        <v>5480</v>
      </c>
      <c r="K296" s="648" t="s">
        <v>5481</v>
      </c>
    </row>
    <row r="297" spans="3:11" ht="18.75" customHeight="1" x14ac:dyDescent="0.25">
      <c r="C297" s="619" t="s">
        <v>5482</v>
      </c>
      <c r="D297" s="635" t="s">
        <v>7988</v>
      </c>
      <c r="E297" s="635" t="s">
        <v>5538</v>
      </c>
      <c r="F297" s="636" t="s">
        <v>5539</v>
      </c>
      <c r="G297" s="637">
        <v>42</v>
      </c>
      <c r="H297" s="637" t="s">
        <v>63</v>
      </c>
      <c r="I297" s="635" t="s">
        <v>5483</v>
      </c>
      <c r="J297" s="635" t="s">
        <v>5480</v>
      </c>
      <c r="K297" s="648" t="s">
        <v>5481</v>
      </c>
    </row>
    <row r="298" spans="3:11" ht="18.75" customHeight="1" x14ac:dyDescent="0.25">
      <c r="C298" s="619" t="s">
        <v>5482</v>
      </c>
      <c r="D298" s="635" t="s">
        <v>7988</v>
      </c>
      <c r="E298" s="635" t="s">
        <v>5559</v>
      </c>
      <c r="F298" s="636" t="s">
        <v>8818</v>
      </c>
      <c r="G298" s="637">
        <v>40</v>
      </c>
      <c r="H298" s="637" t="s">
        <v>63</v>
      </c>
      <c r="I298" s="635" t="s">
        <v>5483</v>
      </c>
      <c r="J298" s="635" t="s">
        <v>5480</v>
      </c>
      <c r="K298" s="648" t="s">
        <v>5481</v>
      </c>
    </row>
    <row r="299" spans="3:11" ht="18.75" customHeight="1" x14ac:dyDescent="0.25">
      <c r="C299" s="619" t="s">
        <v>5482</v>
      </c>
      <c r="D299" s="635" t="s">
        <v>7988</v>
      </c>
      <c r="E299" s="635" t="s">
        <v>5526</v>
      </c>
      <c r="F299" s="636" t="s">
        <v>5527</v>
      </c>
      <c r="G299" s="637">
        <v>35</v>
      </c>
      <c r="H299" s="637" t="s">
        <v>63</v>
      </c>
      <c r="I299" s="635" t="s">
        <v>5483</v>
      </c>
      <c r="J299" s="635" t="s">
        <v>5480</v>
      </c>
      <c r="K299" s="648" t="s">
        <v>5481</v>
      </c>
    </row>
    <row r="300" spans="3:11" ht="18.75" customHeight="1" x14ac:dyDescent="0.25">
      <c r="C300" s="619" t="s">
        <v>5482</v>
      </c>
      <c r="D300" s="635" t="s">
        <v>7988</v>
      </c>
      <c r="E300" s="635" t="s">
        <v>5560</v>
      </c>
      <c r="F300" s="636" t="s">
        <v>5561</v>
      </c>
      <c r="G300" s="637">
        <v>35</v>
      </c>
      <c r="H300" s="637" t="s">
        <v>63</v>
      </c>
      <c r="I300" s="635" t="s">
        <v>5483</v>
      </c>
      <c r="J300" s="635" t="s">
        <v>5480</v>
      </c>
      <c r="K300" s="648" t="s">
        <v>5481</v>
      </c>
    </row>
    <row r="301" spans="3:11" ht="18.75" customHeight="1" x14ac:dyDescent="0.25">
      <c r="C301" s="619" t="s">
        <v>5482</v>
      </c>
      <c r="D301" s="635" t="s">
        <v>7988</v>
      </c>
      <c r="E301" s="635" t="s">
        <v>5557</v>
      </c>
      <c r="F301" s="636" t="s">
        <v>8819</v>
      </c>
      <c r="G301" s="637">
        <v>34</v>
      </c>
      <c r="H301" s="637" t="s">
        <v>63</v>
      </c>
      <c r="I301" s="635" t="s">
        <v>5483</v>
      </c>
      <c r="J301" s="635" t="s">
        <v>5480</v>
      </c>
      <c r="K301" s="648" t="s">
        <v>5481</v>
      </c>
    </row>
    <row r="302" spans="3:11" ht="18.75" customHeight="1" x14ac:dyDescent="0.25">
      <c r="C302" s="619" t="s">
        <v>5482</v>
      </c>
      <c r="D302" s="635" t="s">
        <v>7988</v>
      </c>
      <c r="E302" s="635" t="s">
        <v>5533</v>
      </c>
      <c r="F302" s="636" t="s">
        <v>8820</v>
      </c>
      <c r="G302" s="637">
        <v>23</v>
      </c>
      <c r="H302" s="637" t="s">
        <v>63</v>
      </c>
      <c r="I302" s="635" t="s">
        <v>5483</v>
      </c>
      <c r="J302" s="635" t="s">
        <v>5480</v>
      </c>
      <c r="K302" s="648" t="s">
        <v>5481</v>
      </c>
    </row>
    <row r="303" spans="3:11" ht="18.75" customHeight="1" x14ac:dyDescent="0.25">
      <c r="C303" s="619" t="s">
        <v>5482</v>
      </c>
      <c r="D303" s="635" t="s">
        <v>7988</v>
      </c>
      <c r="E303" s="635" t="s">
        <v>5528</v>
      </c>
      <c r="F303" s="636" t="s">
        <v>8821</v>
      </c>
      <c r="G303" s="637">
        <v>20</v>
      </c>
      <c r="H303" s="637" t="s">
        <v>63</v>
      </c>
      <c r="I303" s="635" t="s">
        <v>5483</v>
      </c>
      <c r="J303" s="635" t="s">
        <v>5480</v>
      </c>
      <c r="K303" s="648" t="s">
        <v>5481</v>
      </c>
    </row>
    <row r="304" spans="3:11" ht="18.75" customHeight="1" x14ac:dyDescent="0.25">
      <c r="C304" s="619" t="s">
        <v>5482</v>
      </c>
      <c r="D304" s="635" t="s">
        <v>7988</v>
      </c>
      <c r="E304" s="635" t="s">
        <v>5540</v>
      </c>
      <c r="F304" s="636" t="s">
        <v>8822</v>
      </c>
      <c r="G304" s="637">
        <v>24</v>
      </c>
      <c r="H304" s="637" t="s">
        <v>63</v>
      </c>
      <c r="I304" s="635" t="s">
        <v>5483</v>
      </c>
      <c r="J304" s="635" t="s">
        <v>5480</v>
      </c>
      <c r="K304" s="648" t="s">
        <v>5481</v>
      </c>
    </row>
    <row r="305" spans="1:19" ht="18.75" customHeight="1" x14ac:dyDescent="0.25">
      <c r="C305" s="619" t="s">
        <v>5482</v>
      </c>
      <c r="D305" s="635" t="s">
        <v>7988</v>
      </c>
      <c r="E305" s="635" t="s">
        <v>5543</v>
      </c>
      <c r="F305" s="636" t="s">
        <v>5544</v>
      </c>
      <c r="G305" s="637">
        <v>18</v>
      </c>
      <c r="H305" s="637" t="s">
        <v>63</v>
      </c>
      <c r="I305" s="635" t="s">
        <v>5483</v>
      </c>
      <c r="J305" s="635" t="s">
        <v>5480</v>
      </c>
      <c r="K305" s="648" t="s">
        <v>5481</v>
      </c>
    </row>
    <row r="306" spans="1:19" s="182" customFormat="1" ht="31.5" customHeight="1" thickBot="1" x14ac:dyDescent="0.3">
      <c r="A306" s="224"/>
      <c r="B306" s="224"/>
      <c r="C306" s="619" t="s">
        <v>5482</v>
      </c>
      <c r="D306" s="635" t="s">
        <v>7988</v>
      </c>
      <c r="E306" s="635" t="s">
        <v>5541</v>
      </c>
      <c r="F306" s="636" t="s">
        <v>5542</v>
      </c>
      <c r="G306" s="637">
        <v>17</v>
      </c>
      <c r="H306" s="637" t="s">
        <v>63</v>
      </c>
      <c r="I306" s="635" t="s">
        <v>5483</v>
      </c>
      <c r="J306" s="635" t="s">
        <v>5480</v>
      </c>
      <c r="K306" s="648" t="s">
        <v>5481</v>
      </c>
      <c r="L306" s="224"/>
      <c r="M306" s="224"/>
      <c r="N306" s="224"/>
      <c r="O306" s="224"/>
      <c r="P306" s="224"/>
      <c r="Q306" s="224"/>
      <c r="R306" s="224"/>
      <c r="S306" s="224"/>
    </row>
    <row r="307" spans="1:19" s="182" customFormat="1" ht="35.25" customHeight="1" x14ac:dyDescent="0.25">
      <c r="A307" s="224"/>
      <c r="B307" s="224"/>
      <c r="C307" s="351" t="s">
        <v>5482</v>
      </c>
      <c r="D307" s="425" t="s">
        <v>7825</v>
      </c>
      <c r="E307" s="426">
        <f>COUNTA(E274:E306)</f>
        <v>33</v>
      </c>
      <c r="F307" s="340" t="s">
        <v>7826</v>
      </c>
      <c r="G307" s="328">
        <f>SUM(G274:G306)</f>
        <v>7004</v>
      </c>
      <c r="H307" s="329"/>
      <c r="I307" s="330"/>
      <c r="J307" s="330"/>
      <c r="K307" s="611"/>
      <c r="L307" s="224"/>
      <c r="M307" s="224"/>
      <c r="N307" s="224"/>
      <c r="O307" s="224"/>
      <c r="P307" s="224"/>
      <c r="Q307" s="224"/>
      <c r="R307" s="224"/>
      <c r="S307" s="224"/>
    </row>
    <row r="308" spans="1:19" s="182" customFormat="1" ht="21" customHeight="1" x14ac:dyDescent="0.25">
      <c r="A308" s="224"/>
      <c r="B308" s="224"/>
      <c r="D308" s="41"/>
      <c r="E308" s="41"/>
      <c r="F308" s="279"/>
      <c r="G308" s="273"/>
      <c r="H308" s="273"/>
      <c r="I308" s="41"/>
      <c r="J308" s="41"/>
      <c r="K308" s="41"/>
      <c r="L308" s="224"/>
      <c r="M308" s="224"/>
      <c r="N308" s="224"/>
      <c r="O308" s="224"/>
      <c r="P308" s="224"/>
      <c r="Q308" s="224"/>
      <c r="R308" s="224"/>
      <c r="S308" s="224"/>
    </row>
    <row r="309" spans="1:19" s="182" customFormat="1" ht="31.5" customHeight="1" x14ac:dyDescent="0.25">
      <c r="A309" s="224"/>
      <c r="B309" s="224"/>
      <c r="D309" s="41"/>
      <c r="E309" s="41"/>
      <c r="F309" s="279"/>
      <c r="G309" s="273"/>
      <c r="H309" s="273"/>
      <c r="I309" s="41"/>
      <c r="J309" s="41"/>
      <c r="K309" s="41"/>
      <c r="L309" s="224"/>
      <c r="M309" s="224"/>
      <c r="N309" s="224"/>
      <c r="O309" s="224"/>
      <c r="P309" s="224"/>
      <c r="Q309" s="224"/>
      <c r="R309" s="224"/>
      <c r="S309" s="224"/>
    </row>
    <row r="310" spans="1:19" ht="23.25" customHeight="1" x14ac:dyDescent="0.25">
      <c r="C310" s="235" t="s">
        <v>8</v>
      </c>
      <c r="D310" s="235" t="s">
        <v>7</v>
      </c>
      <c r="E310" s="235" t="s">
        <v>6</v>
      </c>
      <c r="F310" s="235" t="s">
        <v>5</v>
      </c>
      <c r="G310" s="237" t="s">
        <v>4</v>
      </c>
      <c r="H310" s="237" t="s">
        <v>3</v>
      </c>
      <c r="I310" s="235" t="s">
        <v>2</v>
      </c>
      <c r="J310" s="235" t="s">
        <v>1</v>
      </c>
      <c r="K310" s="235" t="s">
        <v>0</v>
      </c>
    </row>
    <row r="311" spans="1:19" ht="18.75" customHeight="1" x14ac:dyDescent="0.25">
      <c r="C311" s="643" t="s">
        <v>5572</v>
      </c>
      <c r="D311" s="644" t="s">
        <v>7988</v>
      </c>
      <c r="E311" s="644" t="s">
        <v>5579</v>
      </c>
      <c r="F311" s="645" t="s">
        <v>5580</v>
      </c>
      <c r="G311" s="646">
        <v>1371</v>
      </c>
      <c r="H311" s="646" t="s">
        <v>63</v>
      </c>
      <c r="I311" s="644" t="s">
        <v>5483</v>
      </c>
      <c r="J311" s="644" t="s">
        <v>5480</v>
      </c>
      <c r="K311" s="647" t="s">
        <v>5481</v>
      </c>
    </row>
    <row r="312" spans="1:19" s="225" customFormat="1" ht="18.75" customHeight="1" x14ac:dyDescent="0.25">
      <c r="A312" s="224"/>
      <c r="B312" s="224"/>
      <c r="C312" s="619" t="s">
        <v>5572</v>
      </c>
      <c r="D312" s="635" t="s">
        <v>7988</v>
      </c>
      <c r="E312" s="635" t="s">
        <v>5576</v>
      </c>
      <c r="F312" s="636" t="s">
        <v>5577</v>
      </c>
      <c r="G312" s="637">
        <v>1015</v>
      </c>
      <c r="H312" s="637" t="s">
        <v>63</v>
      </c>
      <c r="I312" s="635" t="s">
        <v>5483</v>
      </c>
      <c r="J312" s="635" t="s">
        <v>5480</v>
      </c>
      <c r="K312" s="648" t="s">
        <v>5481</v>
      </c>
      <c r="L312" s="224"/>
      <c r="M312" s="224"/>
      <c r="N312" s="224"/>
      <c r="O312" s="224"/>
      <c r="P312" s="224"/>
      <c r="Q312" s="224"/>
      <c r="R312" s="224"/>
      <c r="S312" s="224"/>
    </row>
    <row r="313" spans="1:19" s="225" customFormat="1" ht="18.75" customHeight="1" x14ac:dyDescent="0.25">
      <c r="A313" s="224"/>
      <c r="B313" s="224"/>
      <c r="C313" s="619" t="s">
        <v>5572</v>
      </c>
      <c r="D313" s="41" t="s">
        <v>7988</v>
      </c>
      <c r="E313" s="41" t="s">
        <v>5573</v>
      </c>
      <c r="F313" s="279" t="s">
        <v>8823</v>
      </c>
      <c r="G313" s="273">
        <v>86</v>
      </c>
      <c r="H313" s="273" t="s">
        <v>63</v>
      </c>
      <c r="I313" s="41" t="s">
        <v>5483</v>
      </c>
      <c r="J313" s="41" t="s">
        <v>5480</v>
      </c>
      <c r="K313" s="610" t="s">
        <v>5481</v>
      </c>
      <c r="L313" s="224"/>
      <c r="M313" s="224"/>
      <c r="N313" s="224"/>
      <c r="O313" s="224"/>
      <c r="P313" s="224"/>
      <c r="Q313" s="224"/>
      <c r="R313" s="224"/>
      <c r="S313" s="224"/>
    </row>
    <row r="314" spans="1:19" ht="18.75" customHeight="1" x14ac:dyDescent="0.25">
      <c r="C314" s="619" t="s">
        <v>5572</v>
      </c>
      <c r="D314" s="41" t="s">
        <v>7988</v>
      </c>
      <c r="E314" s="41" t="s">
        <v>5578</v>
      </c>
      <c r="F314" s="279" t="s">
        <v>8824</v>
      </c>
      <c r="G314" s="273">
        <v>55</v>
      </c>
      <c r="H314" s="273" t="s">
        <v>63</v>
      </c>
      <c r="I314" s="41" t="s">
        <v>5483</v>
      </c>
      <c r="J314" s="41" t="s">
        <v>5480</v>
      </c>
      <c r="K314" s="610" t="s">
        <v>5481</v>
      </c>
    </row>
    <row r="315" spans="1:19" ht="18.75" customHeight="1" x14ac:dyDescent="0.25">
      <c r="C315" s="619" t="s">
        <v>5572</v>
      </c>
      <c r="D315" s="635" t="s">
        <v>7988</v>
      </c>
      <c r="E315" s="635" t="s">
        <v>5570</v>
      </c>
      <c r="F315" s="636" t="s">
        <v>5571</v>
      </c>
      <c r="G315" s="637">
        <v>333</v>
      </c>
      <c r="H315" s="637" t="s">
        <v>63</v>
      </c>
      <c r="I315" s="635" t="s">
        <v>5483</v>
      </c>
      <c r="J315" s="635" t="s">
        <v>5480</v>
      </c>
      <c r="K315" s="648" t="s">
        <v>5481</v>
      </c>
    </row>
    <row r="316" spans="1:19" ht="18.75" customHeight="1" x14ac:dyDescent="0.25">
      <c r="C316" s="619" t="s">
        <v>5572</v>
      </c>
      <c r="D316" s="335" t="s">
        <v>7988</v>
      </c>
      <c r="E316" s="335" t="s">
        <v>7954</v>
      </c>
      <c r="F316" s="335" t="s">
        <v>7955</v>
      </c>
      <c r="G316" s="335">
        <v>343</v>
      </c>
      <c r="H316" s="335" t="s">
        <v>63</v>
      </c>
      <c r="I316" s="335" t="s">
        <v>5483</v>
      </c>
      <c r="J316" s="335" t="s">
        <v>5480</v>
      </c>
      <c r="K316" s="620" t="s">
        <v>5481</v>
      </c>
    </row>
    <row r="317" spans="1:19" s="182" customFormat="1" ht="31.5" customHeight="1" thickBot="1" x14ac:dyDescent="0.3">
      <c r="A317" s="224"/>
      <c r="B317" s="224"/>
      <c r="C317" s="619" t="s">
        <v>5572</v>
      </c>
      <c r="D317" s="635" t="s">
        <v>7988</v>
      </c>
      <c r="E317" s="635" t="s">
        <v>5574</v>
      </c>
      <c r="F317" s="636" t="s">
        <v>5575</v>
      </c>
      <c r="G317" s="637">
        <v>258</v>
      </c>
      <c r="H317" s="637" t="s">
        <v>63</v>
      </c>
      <c r="I317" s="635" t="s">
        <v>5483</v>
      </c>
      <c r="J317" s="635" t="s">
        <v>5480</v>
      </c>
      <c r="K317" s="648" t="s">
        <v>5481</v>
      </c>
      <c r="L317" s="224"/>
      <c r="M317" s="224"/>
      <c r="N317" s="224"/>
      <c r="O317" s="224"/>
      <c r="P317" s="224"/>
      <c r="Q317" s="224"/>
      <c r="R317" s="224"/>
      <c r="S317" s="224"/>
    </row>
    <row r="318" spans="1:19" s="182" customFormat="1" ht="20.25" customHeight="1" x14ac:dyDescent="0.25">
      <c r="A318" s="224"/>
      <c r="B318" s="224"/>
      <c r="C318" s="351" t="s">
        <v>5572</v>
      </c>
      <c r="D318" s="425" t="s">
        <v>7825</v>
      </c>
      <c r="E318" s="426">
        <f>COUNTA(E311:E317)</f>
        <v>7</v>
      </c>
      <c r="F318" s="340" t="s">
        <v>7826</v>
      </c>
      <c r="G318" s="328">
        <f>SUM(G311:G317)</f>
        <v>3461</v>
      </c>
      <c r="H318" s="329"/>
      <c r="I318" s="330"/>
      <c r="J318" s="330"/>
      <c r="K318" s="611"/>
      <c r="L318" s="224"/>
      <c r="M318" s="224"/>
      <c r="N318" s="224"/>
      <c r="O318" s="224"/>
      <c r="P318" s="224"/>
      <c r="Q318" s="224"/>
      <c r="R318" s="224"/>
      <c r="S318" s="224"/>
    </row>
    <row r="319" spans="1:19" s="182" customFormat="1" ht="21" customHeight="1" x14ac:dyDescent="0.25">
      <c r="A319" s="224"/>
      <c r="B319" s="224"/>
      <c r="D319" s="41"/>
      <c r="E319" s="41"/>
      <c r="F319" s="279"/>
      <c r="G319" s="273"/>
      <c r="H319" s="273"/>
      <c r="I319" s="41"/>
      <c r="J319" s="41"/>
      <c r="K319" s="41"/>
      <c r="L319" s="224"/>
      <c r="M319" s="224"/>
      <c r="N319" s="224"/>
      <c r="O319" s="224"/>
      <c r="P319" s="224"/>
      <c r="Q319" s="224"/>
      <c r="R319" s="224"/>
      <c r="S319" s="224"/>
    </row>
    <row r="320" spans="1:19" s="182" customFormat="1" ht="31.5" customHeight="1" x14ac:dyDescent="0.25">
      <c r="A320" s="224"/>
      <c r="B320" s="224"/>
      <c r="D320" s="41"/>
      <c r="E320" s="41"/>
      <c r="F320" s="279"/>
      <c r="G320" s="273"/>
      <c r="H320" s="273"/>
      <c r="I320" s="41"/>
      <c r="J320" s="41"/>
      <c r="K320" s="41"/>
      <c r="L320" s="224"/>
      <c r="M320" s="224"/>
      <c r="N320" s="224"/>
      <c r="O320" s="224"/>
      <c r="P320" s="224"/>
      <c r="Q320" s="224"/>
      <c r="R320" s="224"/>
      <c r="S320" s="224"/>
    </row>
    <row r="321" spans="1:19" s="283" customFormat="1" ht="46.5" customHeight="1" x14ac:dyDescent="0.25">
      <c r="A321" s="224"/>
      <c r="B321" s="224"/>
      <c r="C321" s="235" t="s">
        <v>8</v>
      </c>
      <c r="D321" s="235" t="s">
        <v>7</v>
      </c>
      <c r="E321" s="235" t="s">
        <v>6</v>
      </c>
      <c r="F321" s="235" t="s">
        <v>5</v>
      </c>
      <c r="G321" s="237" t="s">
        <v>4</v>
      </c>
      <c r="H321" s="237" t="s">
        <v>3</v>
      </c>
      <c r="I321" s="235" t="s">
        <v>2</v>
      </c>
      <c r="J321" s="235" t="s">
        <v>1</v>
      </c>
      <c r="K321" s="235" t="s">
        <v>0</v>
      </c>
      <c r="L321" s="224"/>
      <c r="M321" s="224"/>
      <c r="N321" s="224"/>
      <c r="O321" s="224"/>
      <c r="P321" s="224"/>
      <c r="Q321" s="224"/>
      <c r="R321" s="224"/>
      <c r="S321" s="224"/>
    </row>
    <row r="322" spans="1:19" ht="18.75" customHeight="1" x14ac:dyDescent="0.25">
      <c r="C322" s="643" t="s">
        <v>5644</v>
      </c>
      <c r="D322" s="644" t="s">
        <v>7988</v>
      </c>
      <c r="E322" s="644" t="s">
        <v>5683</v>
      </c>
      <c r="F322" s="645" t="s">
        <v>5684</v>
      </c>
      <c r="G322" s="646">
        <v>214</v>
      </c>
      <c r="H322" s="646" t="s">
        <v>63</v>
      </c>
      <c r="I322" s="644" t="s">
        <v>5483</v>
      </c>
      <c r="J322" s="644" t="s">
        <v>5480</v>
      </c>
      <c r="K322" s="647" t="s">
        <v>5643</v>
      </c>
    </row>
    <row r="323" spans="1:19" ht="18.75" customHeight="1" x14ac:dyDescent="0.25">
      <c r="C323" s="619" t="s">
        <v>5644</v>
      </c>
      <c r="D323" s="635" t="s">
        <v>7988</v>
      </c>
      <c r="E323" s="635" t="s">
        <v>5663</v>
      </c>
      <c r="F323" s="636" t="s">
        <v>5664</v>
      </c>
      <c r="G323" s="637">
        <v>947</v>
      </c>
      <c r="H323" s="637" t="s">
        <v>63</v>
      </c>
      <c r="I323" s="635" t="s">
        <v>5645</v>
      </c>
      <c r="J323" s="635" t="s">
        <v>5480</v>
      </c>
      <c r="K323" s="648" t="s">
        <v>5643</v>
      </c>
    </row>
    <row r="324" spans="1:19" ht="18.75" customHeight="1" x14ac:dyDescent="0.25">
      <c r="C324" s="619" t="s">
        <v>5644</v>
      </c>
      <c r="D324" s="635" t="s">
        <v>7988</v>
      </c>
      <c r="E324" s="635" t="s">
        <v>5651</v>
      </c>
      <c r="F324" s="636" t="s">
        <v>5652</v>
      </c>
      <c r="G324" s="637">
        <v>722</v>
      </c>
      <c r="H324" s="637" t="s">
        <v>63</v>
      </c>
      <c r="I324" s="635" t="s">
        <v>5645</v>
      </c>
      <c r="J324" s="635" t="s">
        <v>5480</v>
      </c>
      <c r="K324" s="648" t="s">
        <v>5643</v>
      </c>
    </row>
    <row r="325" spans="1:19" ht="18.75" customHeight="1" x14ac:dyDescent="0.25">
      <c r="C325" s="619" t="s">
        <v>5644</v>
      </c>
      <c r="D325" s="635" t="s">
        <v>7988</v>
      </c>
      <c r="E325" s="635" t="s">
        <v>5670</v>
      </c>
      <c r="F325" s="636" t="s">
        <v>8825</v>
      </c>
      <c r="G325" s="637">
        <v>671</v>
      </c>
      <c r="H325" s="637" t="s">
        <v>63</v>
      </c>
      <c r="I325" s="635" t="s">
        <v>5645</v>
      </c>
      <c r="J325" s="635" t="s">
        <v>5480</v>
      </c>
      <c r="K325" s="648" t="s">
        <v>5643</v>
      </c>
    </row>
    <row r="326" spans="1:19" ht="18.75" customHeight="1" x14ac:dyDescent="0.25">
      <c r="C326" s="619" t="s">
        <v>5644</v>
      </c>
      <c r="D326" s="635" t="s">
        <v>7988</v>
      </c>
      <c r="E326" s="635" t="s">
        <v>5673</v>
      </c>
      <c r="F326" s="636" t="s">
        <v>5674</v>
      </c>
      <c r="G326" s="637">
        <v>665</v>
      </c>
      <c r="H326" s="637" t="s">
        <v>63</v>
      </c>
      <c r="I326" s="635" t="s">
        <v>5645</v>
      </c>
      <c r="J326" s="635" t="s">
        <v>5480</v>
      </c>
      <c r="K326" s="648" t="s">
        <v>5643</v>
      </c>
    </row>
    <row r="327" spans="1:19" ht="18.75" customHeight="1" x14ac:dyDescent="0.25">
      <c r="C327" s="619" t="s">
        <v>5644</v>
      </c>
      <c r="D327" s="635" t="s">
        <v>7988</v>
      </c>
      <c r="E327" s="635" t="s">
        <v>5647</v>
      </c>
      <c r="F327" s="636" t="s">
        <v>5648</v>
      </c>
      <c r="G327" s="637">
        <v>395</v>
      </c>
      <c r="H327" s="637" t="s">
        <v>63</v>
      </c>
      <c r="I327" s="635" t="s">
        <v>5645</v>
      </c>
      <c r="J327" s="635" t="s">
        <v>5480</v>
      </c>
      <c r="K327" s="648" t="s">
        <v>5643</v>
      </c>
    </row>
    <row r="328" spans="1:19" ht="18.75" customHeight="1" x14ac:dyDescent="0.25">
      <c r="C328" s="619" t="s">
        <v>5644</v>
      </c>
      <c r="D328" s="635" t="s">
        <v>7988</v>
      </c>
      <c r="E328" s="635" t="s">
        <v>5668</v>
      </c>
      <c r="F328" s="636" t="s">
        <v>820</v>
      </c>
      <c r="G328" s="637">
        <v>340</v>
      </c>
      <c r="H328" s="637" t="s">
        <v>63</v>
      </c>
      <c r="I328" s="635" t="s">
        <v>5645</v>
      </c>
      <c r="J328" s="635" t="s">
        <v>5480</v>
      </c>
      <c r="K328" s="648" t="s">
        <v>5643</v>
      </c>
    </row>
    <row r="329" spans="1:19" ht="18.75" customHeight="1" x14ac:dyDescent="0.25">
      <c r="C329" s="619" t="s">
        <v>5644</v>
      </c>
      <c r="D329" s="635" t="s">
        <v>7988</v>
      </c>
      <c r="E329" s="635" t="s">
        <v>5675</v>
      </c>
      <c r="F329" s="636" t="s">
        <v>8826</v>
      </c>
      <c r="G329" s="637">
        <v>260</v>
      </c>
      <c r="H329" s="637" t="s">
        <v>63</v>
      </c>
      <c r="I329" s="635" t="s">
        <v>5645</v>
      </c>
      <c r="J329" s="635" t="s">
        <v>5480</v>
      </c>
      <c r="K329" s="648" t="s">
        <v>5643</v>
      </c>
    </row>
    <row r="330" spans="1:19" ht="18.75" customHeight="1" x14ac:dyDescent="0.25">
      <c r="C330" s="619" t="s">
        <v>5644</v>
      </c>
      <c r="D330" s="635" t="s">
        <v>7988</v>
      </c>
      <c r="E330" s="635" t="s">
        <v>5656</v>
      </c>
      <c r="F330" s="636" t="s">
        <v>4231</v>
      </c>
      <c r="G330" s="637">
        <v>24</v>
      </c>
      <c r="H330" s="637" t="s">
        <v>63</v>
      </c>
      <c r="I330" s="635" t="s">
        <v>5645</v>
      </c>
      <c r="J330" s="635" t="s">
        <v>5480</v>
      </c>
      <c r="K330" s="648" t="s">
        <v>5643</v>
      </c>
    </row>
    <row r="331" spans="1:19" ht="18.75" customHeight="1" x14ac:dyDescent="0.25">
      <c r="C331" s="619" t="s">
        <v>5644</v>
      </c>
      <c r="D331" s="635" t="s">
        <v>7988</v>
      </c>
      <c r="E331" s="635" t="s">
        <v>5646</v>
      </c>
      <c r="F331" s="636" t="s">
        <v>1779</v>
      </c>
      <c r="G331" s="637">
        <v>215</v>
      </c>
      <c r="H331" s="637" t="s">
        <v>63</v>
      </c>
      <c r="I331" s="635" t="s">
        <v>5645</v>
      </c>
      <c r="J331" s="635" t="s">
        <v>5480</v>
      </c>
      <c r="K331" s="648" t="s">
        <v>5643</v>
      </c>
    </row>
    <row r="332" spans="1:19" ht="18.75" customHeight="1" x14ac:dyDescent="0.25">
      <c r="C332" s="619" t="s">
        <v>5644</v>
      </c>
      <c r="D332" s="635" t="s">
        <v>7988</v>
      </c>
      <c r="E332" s="635" t="s">
        <v>5654</v>
      </c>
      <c r="F332" s="636" t="s">
        <v>5655</v>
      </c>
      <c r="G332" s="637">
        <v>173</v>
      </c>
      <c r="H332" s="637" t="s">
        <v>63</v>
      </c>
      <c r="I332" s="635" t="s">
        <v>5645</v>
      </c>
      <c r="J332" s="635" t="s">
        <v>5480</v>
      </c>
      <c r="K332" s="648" t="s">
        <v>5643</v>
      </c>
    </row>
    <row r="333" spans="1:19" ht="18.75" customHeight="1" x14ac:dyDescent="0.25">
      <c r="C333" s="619" t="s">
        <v>5644</v>
      </c>
      <c r="D333" s="635" t="s">
        <v>7988</v>
      </c>
      <c r="E333" s="635" t="s">
        <v>5649</v>
      </c>
      <c r="F333" s="636" t="s">
        <v>5650</v>
      </c>
      <c r="G333" s="637">
        <v>140</v>
      </c>
      <c r="H333" s="637" t="s">
        <v>63</v>
      </c>
      <c r="I333" s="635" t="s">
        <v>5645</v>
      </c>
      <c r="J333" s="635" t="s">
        <v>5480</v>
      </c>
      <c r="K333" s="648" t="s">
        <v>5643</v>
      </c>
    </row>
    <row r="334" spans="1:19" ht="18.75" customHeight="1" x14ac:dyDescent="0.25">
      <c r="C334" s="619" t="s">
        <v>5644</v>
      </c>
      <c r="D334" s="635" t="s">
        <v>7988</v>
      </c>
      <c r="E334" s="635" t="s">
        <v>5677</v>
      </c>
      <c r="F334" s="636" t="s">
        <v>5678</v>
      </c>
      <c r="G334" s="637">
        <v>133</v>
      </c>
      <c r="H334" s="637" t="s">
        <v>63</v>
      </c>
      <c r="I334" s="635" t="s">
        <v>5483</v>
      </c>
      <c r="J334" s="635" t="s">
        <v>5480</v>
      </c>
      <c r="K334" s="648" t="s">
        <v>5643</v>
      </c>
    </row>
    <row r="335" spans="1:19" ht="18.75" customHeight="1" x14ac:dyDescent="0.25">
      <c r="C335" s="619" t="s">
        <v>5644</v>
      </c>
      <c r="D335" s="635" t="s">
        <v>7988</v>
      </c>
      <c r="E335" s="635" t="s">
        <v>5659</v>
      </c>
      <c r="F335" s="636" t="s">
        <v>5660</v>
      </c>
      <c r="G335" s="637">
        <v>114</v>
      </c>
      <c r="H335" s="637" t="s">
        <v>63</v>
      </c>
      <c r="I335" s="635" t="s">
        <v>5645</v>
      </c>
      <c r="J335" s="635" t="s">
        <v>5480</v>
      </c>
      <c r="K335" s="648" t="s">
        <v>5643</v>
      </c>
    </row>
    <row r="336" spans="1:19" ht="18.75" customHeight="1" x14ac:dyDescent="0.25">
      <c r="C336" s="619" t="s">
        <v>5644</v>
      </c>
      <c r="D336" s="635" t="s">
        <v>7988</v>
      </c>
      <c r="E336" s="635" t="s">
        <v>5667</v>
      </c>
      <c r="F336" s="636" t="s">
        <v>8827</v>
      </c>
      <c r="G336" s="637">
        <v>104</v>
      </c>
      <c r="H336" s="637" t="s">
        <v>63</v>
      </c>
      <c r="I336" s="635" t="s">
        <v>5645</v>
      </c>
      <c r="J336" s="635" t="s">
        <v>5480</v>
      </c>
      <c r="K336" s="648" t="s">
        <v>5643</v>
      </c>
    </row>
    <row r="337" spans="1:19" ht="18.75" customHeight="1" x14ac:dyDescent="0.25">
      <c r="C337" s="619" t="s">
        <v>5644</v>
      </c>
      <c r="D337" s="635" t="s">
        <v>7988</v>
      </c>
      <c r="E337" s="635" t="s">
        <v>5661</v>
      </c>
      <c r="F337" s="636" t="s">
        <v>5662</v>
      </c>
      <c r="G337" s="637">
        <v>94</v>
      </c>
      <c r="H337" s="637" t="s">
        <v>63</v>
      </c>
      <c r="I337" s="635" t="s">
        <v>5645</v>
      </c>
      <c r="J337" s="635" t="s">
        <v>5480</v>
      </c>
      <c r="K337" s="648" t="s">
        <v>5643</v>
      </c>
    </row>
    <row r="338" spans="1:19" ht="18.75" customHeight="1" x14ac:dyDescent="0.25">
      <c r="C338" s="619" t="s">
        <v>5644</v>
      </c>
      <c r="D338" s="635" t="s">
        <v>7988</v>
      </c>
      <c r="E338" s="635" t="s">
        <v>5679</v>
      </c>
      <c r="F338" s="636" t="s">
        <v>5680</v>
      </c>
      <c r="G338" s="637">
        <v>75</v>
      </c>
      <c r="H338" s="637" t="s">
        <v>63</v>
      </c>
      <c r="I338" s="635" t="s">
        <v>5483</v>
      </c>
      <c r="J338" s="635" t="s">
        <v>5480</v>
      </c>
      <c r="K338" s="648" t="s">
        <v>5643</v>
      </c>
    </row>
    <row r="339" spans="1:19" ht="18.75" customHeight="1" x14ac:dyDescent="0.25">
      <c r="C339" s="619" t="s">
        <v>5644</v>
      </c>
      <c r="D339" s="635" t="s">
        <v>7988</v>
      </c>
      <c r="E339" s="635" t="s">
        <v>5669</v>
      </c>
      <c r="F339" s="636" t="s">
        <v>8828</v>
      </c>
      <c r="G339" s="637">
        <v>69</v>
      </c>
      <c r="H339" s="637" t="s">
        <v>63</v>
      </c>
      <c r="I339" s="635" t="s">
        <v>5645</v>
      </c>
      <c r="J339" s="635" t="s">
        <v>5480</v>
      </c>
      <c r="K339" s="648" t="s">
        <v>5643</v>
      </c>
    </row>
    <row r="340" spans="1:19" ht="18.75" customHeight="1" x14ac:dyDescent="0.25">
      <c r="C340" s="619" t="s">
        <v>5644</v>
      </c>
      <c r="D340" s="635" t="s">
        <v>7988</v>
      </c>
      <c r="E340" s="635" t="s">
        <v>5653</v>
      </c>
      <c r="F340" s="636" t="s">
        <v>8829</v>
      </c>
      <c r="G340" s="637">
        <v>72</v>
      </c>
      <c r="H340" s="637" t="s">
        <v>63</v>
      </c>
      <c r="I340" s="635" t="s">
        <v>5645</v>
      </c>
      <c r="J340" s="635" t="s">
        <v>5480</v>
      </c>
      <c r="K340" s="648" t="s">
        <v>5643</v>
      </c>
    </row>
    <row r="341" spans="1:19" ht="18.75" customHeight="1" x14ac:dyDescent="0.25">
      <c r="C341" s="619" t="s">
        <v>5644</v>
      </c>
      <c r="D341" s="635" t="s">
        <v>7988</v>
      </c>
      <c r="E341" s="635" t="s">
        <v>5641</v>
      </c>
      <c r="F341" s="636" t="s">
        <v>5642</v>
      </c>
      <c r="G341" s="637">
        <v>41</v>
      </c>
      <c r="H341" s="637" t="s">
        <v>63</v>
      </c>
      <c r="I341" s="635" t="s">
        <v>5645</v>
      </c>
      <c r="J341" s="635" t="s">
        <v>5480</v>
      </c>
      <c r="K341" s="648" t="s">
        <v>5643</v>
      </c>
    </row>
    <row r="342" spans="1:19" ht="18.75" customHeight="1" x14ac:dyDescent="0.25">
      <c r="C342" s="619" t="s">
        <v>5644</v>
      </c>
      <c r="D342" s="635" t="s">
        <v>7988</v>
      </c>
      <c r="E342" s="635" t="s">
        <v>5665</v>
      </c>
      <c r="F342" s="636" t="s">
        <v>5666</v>
      </c>
      <c r="G342" s="637">
        <v>34</v>
      </c>
      <c r="H342" s="637" t="s">
        <v>63</v>
      </c>
      <c r="I342" s="635" t="s">
        <v>5645</v>
      </c>
      <c r="J342" s="635" t="s">
        <v>5480</v>
      </c>
      <c r="K342" s="648" t="s">
        <v>5643</v>
      </c>
    </row>
    <row r="343" spans="1:19" ht="18.75" customHeight="1" x14ac:dyDescent="0.25">
      <c r="C343" s="619" t="s">
        <v>5644</v>
      </c>
      <c r="D343" s="635" t="s">
        <v>7988</v>
      </c>
      <c r="E343" s="635" t="s">
        <v>5657</v>
      </c>
      <c r="F343" s="636" t="s">
        <v>5658</v>
      </c>
      <c r="G343" s="637">
        <v>25</v>
      </c>
      <c r="H343" s="637" t="s">
        <v>63</v>
      </c>
      <c r="I343" s="635" t="s">
        <v>5645</v>
      </c>
      <c r="J343" s="635" t="s">
        <v>5480</v>
      </c>
      <c r="K343" s="648" t="s">
        <v>5643</v>
      </c>
    </row>
    <row r="344" spans="1:19" ht="18.75" customHeight="1" x14ac:dyDescent="0.25">
      <c r="C344" s="619" t="s">
        <v>5644</v>
      </c>
      <c r="D344" s="635" t="s">
        <v>7988</v>
      </c>
      <c r="E344" s="635" t="s">
        <v>5681</v>
      </c>
      <c r="F344" s="636" t="s">
        <v>5682</v>
      </c>
      <c r="G344" s="637">
        <v>18</v>
      </c>
      <c r="H344" s="637" t="s">
        <v>63</v>
      </c>
      <c r="I344" s="635" t="s">
        <v>5483</v>
      </c>
      <c r="J344" s="635" t="s">
        <v>5480</v>
      </c>
      <c r="K344" s="648" t="s">
        <v>5643</v>
      </c>
    </row>
    <row r="345" spans="1:19" ht="18.75" customHeight="1" x14ac:dyDescent="0.25">
      <c r="C345" s="619" t="s">
        <v>5644</v>
      </c>
      <c r="D345" s="635" t="s">
        <v>7988</v>
      </c>
      <c r="E345" s="635" t="s">
        <v>5676</v>
      </c>
      <c r="F345" s="636" t="s">
        <v>5059</v>
      </c>
      <c r="G345" s="637">
        <v>23</v>
      </c>
      <c r="H345" s="637" t="s">
        <v>63</v>
      </c>
      <c r="I345" s="635" t="s">
        <v>5483</v>
      </c>
      <c r="J345" s="635" t="s">
        <v>5480</v>
      </c>
      <c r="K345" s="648" t="s">
        <v>5643</v>
      </c>
    </row>
    <row r="346" spans="1:19" s="182" customFormat="1" ht="31.5" customHeight="1" thickBot="1" x14ac:dyDescent="0.3">
      <c r="A346" s="224"/>
      <c r="B346" s="224"/>
      <c r="C346" s="619" t="s">
        <v>5644</v>
      </c>
      <c r="D346" s="635" t="s">
        <v>7988</v>
      </c>
      <c r="E346" s="635" t="s">
        <v>5671</v>
      </c>
      <c r="F346" s="636" t="s">
        <v>5672</v>
      </c>
      <c r="G346" s="637">
        <v>22</v>
      </c>
      <c r="H346" s="637" t="s">
        <v>63</v>
      </c>
      <c r="I346" s="635" t="s">
        <v>5645</v>
      </c>
      <c r="J346" s="635" t="s">
        <v>5480</v>
      </c>
      <c r="K346" s="648" t="s">
        <v>5643</v>
      </c>
      <c r="L346" s="224"/>
      <c r="M346" s="224"/>
      <c r="N346" s="224"/>
      <c r="O346" s="224"/>
      <c r="P346" s="224"/>
      <c r="Q346" s="224"/>
      <c r="R346" s="224"/>
      <c r="S346" s="224"/>
    </row>
    <row r="347" spans="1:19" s="182" customFormat="1" ht="20.25" customHeight="1" x14ac:dyDescent="0.25">
      <c r="A347" s="224"/>
      <c r="B347" s="224"/>
      <c r="C347" s="351" t="s">
        <v>5644</v>
      </c>
      <c r="D347" s="425" t="s">
        <v>7825</v>
      </c>
      <c r="E347" s="426">
        <f>COUNTA(E322:E346)</f>
        <v>25</v>
      </c>
      <c r="F347" s="340" t="s">
        <v>7826</v>
      </c>
      <c r="G347" s="328">
        <f>SUM(G322:G346)</f>
        <v>5590</v>
      </c>
      <c r="H347" s="329"/>
      <c r="I347" s="330"/>
      <c r="J347" s="330"/>
      <c r="K347" s="611"/>
      <c r="L347" s="224"/>
      <c r="M347" s="224"/>
      <c r="N347" s="224"/>
      <c r="O347" s="224"/>
      <c r="P347" s="224"/>
      <c r="Q347" s="224"/>
      <c r="R347" s="224"/>
      <c r="S347" s="224"/>
    </row>
    <row r="348" spans="1:19" s="182" customFormat="1" ht="21" customHeight="1" x14ac:dyDescent="0.25">
      <c r="A348" s="224"/>
      <c r="B348" s="224"/>
      <c r="D348" s="41"/>
      <c r="E348" s="41"/>
      <c r="F348" s="279"/>
      <c r="G348" s="273"/>
      <c r="H348" s="273"/>
      <c r="I348" s="41"/>
      <c r="J348" s="41"/>
      <c r="K348" s="41"/>
      <c r="L348" s="224"/>
      <c r="M348" s="224"/>
      <c r="N348" s="224"/>
      <c r="O348" s="224"/>
      <c r="P348" s="224"/>
      <c r="Q348" s="224"/>
      <c r="R348" s="224"/>
      <c r="S348" s="224"/>
    </row>
    <row r="349" spans="1:19" s="182" customFormat="1" ht="31.5" customHeight="1" x14ac:dyDescent="0.25">
      <c r="A349" s="224"/>
      <c r="B349" s="224"/>
      <c r="D349" s="41"/>
      <c r="E349" s="41"/>
      <c r="F349" s="279"/>
      <c r="G349" s="273"/>
      <c r="H349" s="273"/>
      <c r="I349" s="41"/>
      <c r="J349" s="41"/>
      <c r="K349" s="41"/>
      <c r="L349" s="224"/>
      <c r="M349" s="224"/>
      <c r="N349" s="224"/>
      <c r="O349" s="224"/>
      <c r="P349" s="224"/>
      <c r="Q349" s="224"/>
      <c r="R349" s="224"/>
      <c r="S349" s="224"/>
    </row>
    <row r="350" spans="1:19" ht="31.5" customHeight="1" x14ac:dyDescent="0.25">
      <c r="C350" s="235" t="s">
        <v>8</v>
      </c>
      <c r="D350" s="235" t="s">
        <v>7</v>
      </c>
      <c r="E350" s="235" t="s">
        <v>6</v>
      </c>
      <c r="F350" s="235" t="s">
        <v>5</v>
      </c>
      <c r="G350" s="237" t="s">
        <v>4</v>
      </c>
      <c r="H350" s="237" t="s">
        <v>3</v>
      </c>
      <c r="I350" s="235" t="s">
        <v>2</v>
      </c>
      <c r="J350" s="235" t="s">
        <v>1</v>
      </c>
      <c r="K350" s="235" t="s">
        <v>0</v>
      </c>
    </row>
    <row r="351" spans="1:19" ht="18.75" customHeight="1" x14ac:dyDescent="0.25">
      <c r="C351" s="643" t="s">
        <v>5493</v>
      </c>
      <c r="D351" s="644" t="s">
        <v>7988</v>
      </c>
      <c r="E351" s="644" t="s">
        <v>5494</v>
      </c>
      <c r="F351" s="645" t="s">
        <v>8830</v>
      </c>
      <c r="G351" s="646">
        <v>1782</v>
      </c>
      <c r="H351" s="646" t="s">
        <v>63</v>
      </c>
      <c r="I351" s="644" t="s">
        <v>5483</v>
      </c>
      <c r="J351" s="644" t="s">
        <v>5480</v>
      </c>
      <c r="K351" s="647" t="s">
        <v>5481</v>
      </c>
    </row>
    <row r="352" spans="1:19" ht="18.75" customHeight="1" x14ac:dyDescent="0.25">
      <c r="C352" s="619" t="s">
        <v>5493</v>
      </c>
      <c r="D352" s="635" t="s">
        <v>7988</v>
      </c>
      <c r="E352" s="635" t="s">
        <v>5495</v>
      </c>
      <c r="F352" s="636" t="s">
        <v>5496</v>
      </c>
      <c r="G352" s="637">
        <v>1405</v>
      </c>
      <c r="H352" s="637" t="s">
        <v>63</v>
      </c>
      <c r="I352" s="635" t="s">
        <v>5483</v>
      </c>
      <c r="J352" s="635" t="s">
        <v>5480</v>
      </c>
      <c r="K352" s="648" t="s">
        <v>5481</v>
      </c>
    </row>
    <row r="353" spans="1:19" ht="18.75" customHeight="1" x14ac:dyDescent="0.25">
      <c r="C353" s="619" t="s">
        <v>5493</v>
      </c>
      <c r="D353" s="635" t="s">
        <v>7988</v>
      </c>
      <c r="E353" s="635" t="s">
        <v>5502</v>
      </c>
      <c r="F353" s="636" t="s">
        <v>5503</v>
      </c>
      <c r="G353" s="637">
        <v>1229</v>
      </c>
      <c r="H353" s="637" t="s">
        <v>63</v>
      </c>
      <c r="I353" s="635" t="s">
        <v>5483</v>
      </c>
      <c r="J353" s="635" t="s">
        <v>5480</v>
      </c>
      <c r="K353" s="648" t="s">
        <v>5481</v>
      </c>
    </row>
    <row r="354" spans="1:19" ht="18.75" customHeight="1" x14ac:dyDescent="0.25">
      <c r="C354" s="619" t="s">
        <v>5493</v>
      </c>
      <c r="D354" s="635" t="s">
        <v>7988</v>
      </c>
      <c r="E354" s="635" t="s">
        <v>5507</v>
      </c>
      <c r="F354" s="636" t="s">
        <v>5508</v>
      </c>
      <c r="G354" s="637">
        <v>692</v>
      </c>
      <c r="H354" s="637" t="s">
        <v>63</v>
      </c>
      <c r="I354" s="635" t="s">
        <v>5483</v>
      </c>
      <c r="J354" s="635" t="s">
        <v>5480</v>
      </c>
      <c r="K354" s="648" t="s">
        <v>5481</v>
      </c>
    </row>
    <row r="355" spans="1:19" ht="18.75" customHeight="1" x14ac:dyDescent="0.25">
      <c r="C355" s="619" t="s">
        <v>5493</v>
      </c>
      <c r="D355" s="635" t="s">
        <v>7988</v>
      </c>
      <c r="E355" s="635" t="s">
        <v>5500</v>
      </c>
      <c r="F355" s="636" t="s">
        <v>5501</v>
      </c>
      <c r="G355" s="637">
        <v>890</v>
      </c>
      <c r="H355" s="637" t="s">
        <v>63</v>
      </c>
      <c r="I355" s="635" t="s">
        <v>5483</v>
      </c>
      <c r="J355" s="635" t="s">
        <v>5480</v>
      </c>
      <c r="K355" s="648" t="s">
        <v>5481</v>
      </c>
    </row>
    <row r="356" spans="1:19" ht="18.75" customHeight="1" x14ac:dyDescent="0.25">
      <c r="C356" s="619" t="s">
        <v>5493</v>
      </c>
      <c r="D356" s="635" t="s">
        <v>7988</v>
      </c>
      <c r="E356" s="635" t="s">
        <v>5506</v>
      </c>
      <c r="F356" s="636" t="s">
        <v>8831</v>
      </c>
      <c r="G356" s="637">
        <v>872</v>
      </c>
      <c r="H356" s="637" t="s">
        <v>63</v>
      </c>
      <c r="I356" s="635" t="s">
        <v>5483</v>
      </c>
      <c r="J356" s="635" t="s">
        <v>5480</v>
      </c>
      <c r="K356" s="648" t="s">
        <v>5481</v>
      </c>
    </row>
    <row r="357" spans="1:19" ht="18.75" customHeight="1" x14ac:dyDescent="0.25">
      <c r="C357" s="619" t="s">
        <v>5493</v>
      </c>
      <c r="D357" s="635" t="s">
        <v>7988</v>
      </c>
      <c r="E357" s="635" t="s">
        <v>5497</v>
      </c>
      <c r="F357" s="636" t="s">
        <v>5498</v>
      </c>
      <c r="G357" s="637">
        <v>846</v>
      </c>
      <c r="H357" s="637" t="s">
        <v>63</v>
      </c>
      <c r="I357" s="635" t="s">
        <v>5483</v>
      </c>
      <c r="J357" s="635" t="s">
        <v>5480</v>
      </c>
      <c r="K357" s="648" t="s">
        <v>5481</v>
      </c>
    </row>
    <row r="358" spans="1:19" ht="18.75" customHeight="1" x14ac:dyDescent="0.25">
      <c r="C358" s="619" t="s">
        <v>5493</v>
      </c>
      <c r="D358" s="635" t="s">
        <v>7988</v>
      </c>
      <c r="E358" s="635" t="s">
        <v>5509</v>
      </c>
      <c r="F358" s="636" t="s">
        <v>5510</v>
      </c>
      <c r="G358" s="637">
        <v>489</v>
      </c>
      <c r="H358" s="637" t="s">
        <v>63</v>
      </c>
      <c r="I358" s="635" t="s">
        <v>5483</v>
      </c>
      <c r="J358" s="635" t="s">
        <v>5480</v>
      </c>
      <c r="K358" s="648" t="s">
        <v>5481</v>
      </c>
    </row>
    <row r="359" spans="1:19" ht="18.75" customHeight="1" x14ac:dyDescent="0.25">
      <c r="C359" s="619" t="s">
        <v>5493</v>
      </c>
      <c r="D359" s="635" t="s">
        <v>7988</v>
      </c>
      <c r="E359" s="635" t="s">
        <v>5499</v>
      </c>
      <c r="F359" s="636" t="s">
        <v>1883</v>
      </c>
      <c r="G359" s="637">
        <v>331</v>
      </c>
      <c r="H359" s="637" t="s">
        <v>63</v>
      </c>
      <c r="I359" s="635" t="s">
        <v>5483</v>
      </c>
      <c r="J359" s="635" t="s">
        <v>5480</v>
      </c>
      <c r="K359" s="648" t="s">
        <v>5481</v>
      </c>
    </row>
    <row r="360" spans="1:19" ht="18.75" customHeight="1" x14ac:dyDescent="0.25">
      <c r="C360" s="619" t="s">
        <v>5493</v>
      </c>
      <c r="D360" s="635" t="s">
        <v>7988</v>
      </c>
      <c r="E360" s="635" t="s">
        <v>5492</v>
      </c>
      <c r="F360" s="636" t="s">
        <v>8832</v>
      </c>
      <c r="G360" s="637">
        <v>204</v>
      </c>
      <c r="H360" s="637" t="s">
        <v>63</v>
      </c>
      <c r="I360" s="635" t="s">
        <v>5483</v>
      </c>
      <c r="J360" s="635" t="s">
        <v>5480</v>
      </c>
      <c r="K360" s="648" t="s">
        <v>5481</v>
      </c>
    </row>
    <row r="361" spans="1:19" s="182" customFormat="1" ht="31.5" customHeight="1" thickBot="1" x14ac:dyDescent="0.3">
      <c r="A361" s="224"/>
      <c r="B361" s="224"/>
      <c r="C361" s="619" t="s">
        <v>5493</v>
      </c>
      <c r="D361" s="635" t="s">
        <v>7988</v>
      </c>
      <c r="E361" s="635" t="s">
        <v>5504</v>
      </c>
      <c r="F361" s="636" t="s">
        <v>8833</v>
      </c>
      <c r="G361" s="637">
        <v>177</v>
      </c>
      <c r="H361" s="637" t="s">
        <v>63</v>
      </c>
      <c r="I361" s="635" t="s">
        <v>5483</v>
      </c>
      <c r="J361" s="635" t="s">
        <v>5480</v>
      </c>
      <c r="K361" s="648" t="s">
        <v>5481</v>
      </c>
      <c r="L361" s="224"/>
      <c r="M361" s="224"/>
      <c r="N361" s="224"/>
      <c r="O361" s="224"/>
      <c r="P361" s="224"/>
      <c r="Q361" s="224"/>
      <c r="R361" s="224"/>
      <c r="S361" s="224"/>
    </row>
    <row r="362" spans="1:19" s="182" customFormat="1" ht="28.5" customHeight="1" x14ac:dyDescent="0.25">
      <c r="A362" s="224"/>
      <c r="B362" s="224"/>
      <c r="C362" s="351" t="s">
        <v>5493</v>
      </c>
      <c r="D362" s="425" t="s">
        <v>7825</v>
      </c>
      <c r="E362" s="426">
        <f>COUNTA(E351:E361)</f>
        <v>11</v>
      </c>
      <c r="F362" s="340" t="s">
        <v>7826</v>
      </c>
      <c r="G362" s="328">
        <f>SUM(G351:G361)</f>
        <v>8917</v>
      </c>
      <c r="H362" s="329"/>
      <c r="I362" s="330"/>
      <c r="J362" s="330"/>
      <c r="K362" s="611"/>
      <c r="L362" s="224"/>
      <c r="M362" s="224"/>
      <c r="N362" s="224"/>
      <c r="O362" s="224"/>
      <c r="P362" s="224"/>
      <c r="Q362" s="224"/>
      <c r="R362" s="224"/>
      <c r="S362" s="224"/>
    </row>
    <row r="363" spans="1:19" s="182" customFormat="1" ht="21" customHeight="1" x14ac:dyDescent="0.25">
      <c r="A363" s="224"/>
      <c r="B363" s="224"/>
      <c r="D363" s="41"/>
      <c r="E363" s="41"/>
      <c r="F363" s="279"/>
      <c r="G363" s="273"/>
      <c r="H363" s="273"/>
      <c r="I363" s="41"/>
      <c r="J363" s="41"/>
      <c r="K363" s="41"/>
      <c r="L363" s="224"/>
      <c r="M363" s="224"/>
      <c r="N363" s="224"/>
      <c r="O363" s="224"/>
      <c r="P363" s="224"/>
      <c r="Q363" s="224"/>
      <c r="R363" s="224"/>
      <c r="S363" s="224"/>
    </row>
    <row r="364" spans="1:19" s="182" customFormat="1" ht="31.5" customHeight="1" x14ac:dyDescent="0.25">
      <c r="A364" s="224"/>
      <c r="B364" s="224"/>
      <c r="D364" s="41"/>
      <c r="E364" s="41"/>
      <c r="F364" s="279"/>
      <c r="G364" s="273"/>
      <c r="H364" s="273"/>
      <c r="I364" s="41"/>
      <c r="J364" s="41"/>
      <c r="K364" s="41"/>
      <c r="L364" s="224"/>
      <c r="M364" s="224"/>
      <c r="N364" s="224"/>
      <c r="O364" s="224"/>
      <c r="P364" s="224"/>
      <c r="Q364" s="224"/>
      <c r="R364" s="224"/>
      <c r="S364" s="224"/>
    </row>
    <row r="365" spans="1:19" ht="30.75" customHeight="1" x14ac:dyDescent="0.25">
      <c r="C365" s="235" t="s">
        <v>8</v>
      </c>
      <c r="D365" s="235" t="s">
        <v>7</v>
      </c>
      <c r="E365" s="235" t="s">
        <v>6</v>
      </c>
      <c r="F365" s="235" t="s">
        <v>5</v>
      </c>
      <c r="G365" s="237" t="s">
        <v>4</v>
      </c>
      <c r="H365" s="237" t="s">
        <v>3</v>
      </c>
      <c r="I365" s="235" t="s">
        <v>2</v>
      </c>
      <c r="J365" s="235" t="s">
        <v>1</v>
      </c>
      <c r="K365" s="235" t="s">
        <v>0</v>
      </c>
    </row>
    <row r="366" spans="1:19" ht="18.75" customHeight="1" x14ac:dyDescent="0.25">
      <c r="C366" s="643" t="s">
        <v>5513</v>
      </c>
      <c r="D366" s="644" t="s">
        <v>7988</v>
      </c>
      <c r="E366" s="644" t="s">
        <v>5521</v>
      </c>
      <c r="F366" s="645" t="s">
        <v>5522</v>
      </c>
      <c r="G366" s="646">
        <v>2173</v>
      </c>
      <c r="H366" s="646" t="s">
        <v>63</v>
      </c>
      <c r="I366" s="644" t="s">
        <v>5483</v>
      </c>
      <c r="J366" s="644" t="s">
        <v>5480</v>
      </c>
      <c r="K366" s="647" t="s">
        <v>5481</v>
      </c>
    </row>
    <row r="367" spans="1:19" ht="18.75" customHeight="1" x14ac:dyDescent="0.25">
      <c r="C367" s="619" t="s">
        <v>5513</v>
      </c>
      <c r="D367" s="635" t="s">
        <v>7988</v>
      </c>
      <c r="E367" s="635" t="s">
        <v>5516</v>
      </c>
      <c r="F367" s="636" t="s">
        <v>774</v>
      </c>
      <c r="G367" s="637">
        <v>1444</v>
      </c>
      <c r="H367" s="637" t="s">
        <v>63</v>
      </c>
      <c r="I367" s="635" t="s">
        <v>5483</v>
      </c>
      <c r="J367" s="635" t="s">
        <v>5480</v>
      </c>
      <c r="K367" s="648" t="s">
        <v>5481</v>
      </c>
    </row>
    <row r="368" spans="1:19" ht="18.75" customHeight="1" x14ac:dyDescent="0.25">
      <c r="C368" s="619" t="s">
        <v>5513</v>
      </c>
      <c r="D368" s="635" t="s">
        <v>7988</v>
      </c>
      <c r="E368" s="635" t="s">
        <v>5511</v>
      </c>
      <c r="F368" s="636" t="s">
        <v>5512</v>
      </c>
      <c r="G368" s="637">
        <v>1222</v>
      </c>
      <c r="H368" s="637" t="s">
        <v>63</v>
      </c>
      <c r="I368" s="635" t="s">
        <v>5483</v>
      </c>
      <c r="J368" s="635" t="s">
        <v>5480</v>
      </c>
      <c r="K368" s="648" t="s">
        <v>5481</v>
      </c>
    </row>
    <row r="369" spans="1:19" ht="18.75" customHeight="1" x14ac:dyDescent="0.25">
      <c r="C369" s="619" t="s">
        <v>5513</v>
      </c>
      <c r="D369" s="635" t="s">
        <v>7988</v>
      </c>
      <c r="E369" s="635" t="s">
        <v>5514</v>
      </c>
      <c r="F369" s="636" t="s">
        <v>5515</v>
      </c>
      <c r="G369" s="637">
        <v>978</v>
      </c>
      <c r="H369" s="637" t="s">
        <v>63</v>
      </c>
      <c r="I369" s="635" t="s">
        <v>5483</v>
      </c>
      <c r="J369" s="635" t="s">
        <v>5480</v>
      </c>
      <c r="K369" s="648" t="s">
        <v>5481</v>
      </c>
    </row>
    <row r="370" spans="1:19" ht="18.75" customHeight="1" x14ac:dyDescent="0.25">
      <c r="C370" s="619" t="s">
        <v>5513</v>
      </c>
      <c r="D370" s="635" t="s">
        <v>7988</v>
      </c>
      <c r="E370" s="635" t="s">
        <v>5520</v>
      </c>
      <c r="F370" s="636" t="s">
        <v>8834</v>
      </c>
      <c r="G370" s="637">
        <v>789</v>
      </c>
      <c r="H370" s="637" t="s">
        <v>63</v>
      </c>
      <c r="I370" s="635" t="s">
        <v>5483</v>
      </c>
      <c r="J370" s="635" t="s">
        <v>5480</v>
      </c>
      <c r="K370" s="648" t="s">
        <v>5481</v>
      </c>
    </row>
    <row r="371" spans="1:19" ht="18.75" customHeight="1" x14ac:dyDescent="0.25">
      <c r="C371" s="619" t="s">
        <v>5513</v>
      </c>
      <c r="D371" s="635" t="s">
        <v>7988</v>
      </c>
      <c r="E371" s="635" t="s">
        <v>5519</v>
      </c>
      <c r="F371" s="636" t="s">
        <v>8061</v>
      </c>
      <c r="G371" s="637">
        <v>784</v>
      </c>
      <c r="H371" s="637" t="s">
        <v>63</v>
      </c>
      <c r="I371" s="635" t="s">
        <v>5483</v>
      </c>
      <c r="J371" s="635" t="s">
        <v>5480</v>
      </c>
      <c r="K371" s="648" t="s">
        <v>5481</v>
      </c>
    </row>
    <row r="372" spans="1:19" s="182" customFormat="1" ht="31.5" customHeight="1" thickBot="1" x14ac:dyDescent="0.3">
      <c r="A372" s="224"/>
      <c r="B372" s="224"/>
      <c r="C372" s="619" t="s">
        <v>5513</v>
      </c>
      <c r="D372" s="635" t="s">
        <v>7988</v>
      </c>
      <c r="E372" s="635" t="s">
        <v>5517</v>
      </c>
      <c r="F372" s="636" t="s">
        <v>5518</v>
      </c>
      <c r="G372" s="637">
        <v>224</v>
      </c>
      <c r="H372" s="637" t="s">
        <v>63</v>
      </c>
      <c r="I372" s="635" t="s">
        <v>5483</v>
      </c>
      <c r="J372" s="635" t="s">
        <v>5480</v>
      </c>
      <c r="K372" s="648" t="s">
        <v>5481</v>
      </c>
      <c r="L372" s="224"/>
      <c r="M372" s="224"/>
      <c r="N372" s="224"/>
      <c r="O372" s="224"/>
      <c r="P372" s="224"/>
      <c r="Q372" s="224"/>
      <c r="R372" s="224"/>
      <c r="S372" s="224"/>
    </row>
    <row r="373" spans="1:19" s="182" customFormat="1" ht="20.25" customHeight="1" x14ac:dyDescent="0.25">
      <c r="A373" s="224"/>
      <c r="B373" s="224"/>
      <c r="C373" s="351" t="s">
        <v>5513</v>
      </c>
      <c r="D373" s="425" t="s">
        <v>7825</v>
      </c>
      <c r="E373" s="426">
        <f>COUNTA(E366:E372)</f>
        <v>7</v>
      </c>
      <c r="F373" s="340" t="s">
        <v>7826</v>
      </c>
      <c r="G373" s="328">
        <f>SUM(G366:G372)</f>
        <v>7614</v>
      </c>
      <c r="H373" s="329"/>
      <c r="I373" s="330"/>
      <c r="J373" s="330"/>
      <c r="K373" s="611"/>
      <c r="L373" s="224"/>
      <c r="M373" s="224"/>
      <c r="N373" s="224"/>
      <c r="O373" s="224"/>
      <c r="P373" s="224"/>
      <c r="Q373" s="224"/>
      <c r="R373" s="224"/>
      <c r="S373" s="224"/>
    </row>
    <row r="374" spans="1:19" s="182" customFormat="1" ht="21" customHeight="1" x14ac:dyDescent="0.25">
      <c r="A374" s="224"/>
      <c r="B374" s="224"/>
      <c r="D374" s="41"/>
      <c r="E374" s="41"/>
      <c r="F374" s="279"/>
      <c r="G374" s="273"/>
      <c r="H374" s="273"/>
      <c r="I374" s="41"/>
      <c r="J374" s="41"/>
      <c r="K374" s="41"/>
      <c r="L374" s="224"/>
      <c r="M374" s="224"/>
      <c r="N374" s="224"/>
      <c r="O374" s="224"/>
      <c r="P374" s="224"/>
      <c r="Q374" s="224"/>
      <c r="R374" s="224"/>
      <c r="S374" s="224"/>
    </row>
    <row r="375" spans="1:19" s="182" customFormat="1" ht="31.5" customHeight="1" x14ac:dyDescent="0.25">
      <c r="A375" s="224"/>
      <c r="B375" s="224"/>
      <c r="D375" s="41"/>
      <c r="E375" s="41"/>
      <c r="F375" s="279"/>
      <c r="G375" s="273"/>
      <c r="H375" s="273"/>
      <c r="I375" s="41"/>
      <c r="J375" s="41"/>
      <c r="K375" s="41"/>
      <c r="L375" s="224"/>
      <c r="M375" s="224"/>
      <c r="N375" s="224"/>
      <c r="O375" s="224"/>
      <c r="P375" s="224"/>
      <c r="Q375" s="224"/>
      <c r="R375" s="224"/>
      <c r="S375" s="224"/>
    </row>
    <row r="376" spans="1:19" s="182" customFormat="1" ht="27.75" customHeight="1" x14ac:dyDescent="0.25">
      <c r="A376" s="224"/>
      <c r="B376" s="224"/>
      <c r="C376" s="235" t="s">
        <v>8</v>
      </c>
      <c r="D376" s="235" t="s">
        <v>7</v>
      </c>
      <c r="E376" s="235" t="s">
        <v>6</v>
      </c>
      <c r="F376" s="235" t="s">
        <v>5</v>
      </c>
      <c r="G376" s="237" t="s">
        <v>4</v>
      </c>
      <c r="H376" s="237" t="s">
        <v>3</v>
      </c>
      <c r="I376" s="235" t="s">
        <v>2</v>
      </c>
      <c r="J376" s="235" t="s">
        <v>1</v>
      </c>
      <c r="K376" s="235" t="s">
        <v>0</v>
      </c>
      <c r="L376" s="224"/>
      <c r="M376" s="224"/>
      <c r="N376" s="224"/>
      <c r="O376" s="224"/>
      <c r="P376" s="224"/>
      <c r="Q376" s="224"/>
      <c r="R376" s="224"/>
      <c r="S376" s="224"/>
    </row>
    <row r="377" spans="1:19" s="182" customFormat="1" ht="19.5" customHeight="1" x14ac:dyDescent="0.25">
      <c r="A377" s="224"/>
      <c r="B377" s="224"/>
      <c r="C377" s="346" t="s">
        <v>5487</v>
      </c>
      <c r="D377" s="644" t="s">
        <v>7988</v>
      </c>
      <c r="E377" s="355" t="s">
        <v>5635</v>
      </c>
      <c r="F377" s="352" t="s">
        <v>8835</v>
      </c>
      <c r="G377" s="354">
        <v>196</v>
      </c>
      <c r="H377" s="354" t="s">
        <v>63</v>
      </c>
      <c r="I377" s="355" t="s">
        <v>5483</v>
      </c>
      <c r="J377" s="355" t="s">
        <v>5480</v>
      </c>
      <c r="K377" s="613" t="s">
        <v>5481</v>
      </c>
      <c r="L377" s="224"/>
      <c r="M377" s="224"/>
      <c r="N377" s="224"/>
      <c r="O377" s="224"/>
      <c r="P377" s="224"/>
      <c r="Q377" s="224"/>
      <c r="R377" s="224"/>
      <c r="S377" s="224"/>
    </row>
    <row r="378" spans="1:19" ht="18.75" customHeight="1" x14ac:dyDescent="0.25">
      <c r="C378" s="323" t="s">
        <v>5487</v>
      </c>
      <c r="D378" s="635" t="s">
        <v>7988</v>
      </c>
      <c r="E378" s="638" t="s">
        <v>5486</v>
      </c>
      <c r="F378" s="279" t="s">
        <v>1936</v>
      </c>
      <c r="G378" s="293">
        <v>729</v>
      </c>
      <c r="H378" s="273" t="s">
        <v>63</v>
      </c>
      <c r="I378" s="41" t="s">
        <v>5483</v>
      </c>
      <c r="J378" s="288" t="s">
        <v>5480</v>
      </c>
      <c r="K378" s="649" t="s">
        <v>5481</v>
      </c>
    </row>
    <row r="379" spans="1:19" ht="18.75" customHeight="1" x14ac:dyDescent="0.25">
      <c r="C379" s="619" t="s">
        <v>5487</v>
      </c>
      <c r="D379" s="635" t="s">
        <v>7988</v>
      </c>
      <c r="E379" s="635" t="s">
        <v>5607</v>
      </c>
      <c r="F379" s="636" t="s">
        <v>8836</v>
      </c>
      <c r="G379" s="637">
        <v>924</v>
      </c>
      <c r="H379" s="637" t="s">
        <v>63</v>
      </c>
      <c r="I379" s="635" t="s">
        <v>5483</v>
      </c>
      <c r="J379" s="635" t="s">
        <v>5480</v>
      </c>
      <c r="K379" s="648" t="s">
        <v>5481</v>
      </c>
    </row>
    <row r="380" spans="1:19" ht="18.75" customHeight="1" x14ac:dyDescent="0.25">
      <c r="C380" s="619" t="s">
        <v>5487</v>
      </c>
      <c r="D380" s="635" t="s">
        <v>7988</v>
      </c>
      <c r="E380" s="635" t="s">
        <v>5591</v>
      </c>
      <c r="F380" s="636" t="s">
        <v>5592</v>
      </c>
      <c r="G380" s="637">
        <v>1000</v>
      </c>
      <c r="H380" s="637" t="s">
        <v>63</v>
      </c>
      <c r="I380" s="635" t="s">
        <v>5483</v>
      </c>
      <c r="J380" s="635" t="s">
        <v>5480</v>
      </c>
      <c r="K380" s="648" t="s">
        <v>5481</v>
      </c>
    </row>
    <row r="381" spans="1:19" ht="27.75" customHeight="1" x14ac:dyDescent="0.25">
      <c r="C381" s="619" t="s">
        <v>5487</v>
      </c>
      <c r="D381" s="635" t="s">
        <v>7988</v>
      </c>
      <c r="E381" s="635" t="s">
        <v>5636</v>
      </c>
      <c r="F381" s="636" t="s">
        <v>8220</v>
      </c>
      <c r="G381" s="637">
        <v>779</v>
      </c>
      <c r="H381" s="637" t="s">
        <v>63</v>
      </c>
      <c r="I381" s="635" t="s">
        <v>5483</v>
      </c>
      <c r="J381" s="635" t="s">
        <v>5480</v>
      </c>
      <c r="K381" s="648" t="s">
        <v>5481</v>
      </c>
    </row>
    <row r="382" spans="1:19" ht="18.75" customHeight="1" x14ac:dyDescent="0.25">
      <c r="C382" s="619" t="s">
        <v>5487</v>
      </c>
      <c r="D382" s="635" t="s">
        <v>7988</v>
      </c>
      <c r="E382" s="635" t="s">
        <v>5608</v>
      </c>
      <c r="F382" s="636" t="s">
        <v>8837</v>
      </c>
      <c r="G382" s="637">
        <v>732</v>
      </c>
      <c r="H382" s="637" t="s">
        <v>63</v>
      </c>
      <c r="I382" s="635" t="s">
        <v>5483</v>
      </c>
      <c r="J382" s="635" t="s">
        <v>5480</v>
      </c>
      <c r="K382" s="648" t="s">
        <v>5481</v>
      </c>
    </row>
    <row r="383" spans="1:19" ht="18.75" customHeight="1" x14ac:dyDescent="0.25">
      <c r="C383" s="619" t="s">
        <v>5487</v>
      </c>
      <c r="D383" s="635" t="s">
        <v>7988</v>
      </c>
      <c r="E383" s="635" t="s">
        <v>5604</v>
      </c>
      <c r="F383" s="636" t="s">
        <v>8838</v>
      </c>
      <c r="G383" s="637">
        <v>914</v>
      </c>
      <c r="H383" s="637" t="s">
        <v>63</v>
      </c>
      <c r="I383" s="635" t="s">
        <v>5483</v>
      </c>
      <c r="J383" s="635" t="s">
        <v>5480</v>
      </c>
      <c r="K383" s="648" t="s">
        <v>5481</v>
      </c>
    </row>
    <row r="384" spans="1:19" ht="18.75" customHeight="1" x14ac:dyDescent="0.25">
      <c r="C384" s="619" t="s">
        <v>5487</v>
      </c>
      <c r="D384" s="635" t="s">
        <v>7988</v>
      </c>
      <c r="E384" s="635" t="s">
        <v>5639</v>
      </c>
      <c r="F384" s="636" t="s">
        <v>519</v>
      </c>
      <c r="G384" s="637">
        <v>611</v>
      </c>
      <c r="H384" s="637" t="s">
        <v>63</v>
      </c>
      <c r="I384" s="635" t="s">
        <v>5483</v>
      </c>
      <c r="J384" s="635" t="s">
        <v>5480</v>
      </c>
      <c r="K384" s="648" t="s">
        <v>5481</v>
      </c>
    </row>
    <row r="385" spans="3:11" ht="18.75" customHeight="1" x14ac:dyDescent="0.25">
      <c r="C385" s="619" t="s">
        <v>5487</v>
      </c>
      <c r="D385" s="635" t="s">
        <v>7988</v>
      </c>
      <c r="E385" s="635" t="s">
        <v>5605</v>
      </c>
      <c r="F385" s="636" t="s">
        <v>8839</v>
      </c>
      <c r="G385" s="637">
        <v>509</v>
      </c>
      <c r="H385" s="637" t="s">
        <v>63</v>
      </c>
      <c r="I385" s="635" t="s">
        <v>5483</v>
      </c>
      <c r="J385" s="635" t="s">
        <v>5480</v>
      </c>
      <c r="K385" s="648" t="s">
        <v>5481</v>
      </c>
    </row>
    <row r="386" spans="3:11" ht="18.75" customHeight="1" x14ac:dyDescent="0.25">
      <c r="C386" s="619" t="s">
        <v>5487</v>
      </c>
      <c r="D386" s="635" t="s">
        <v>7988</v>
      </c>
      <c r="E386" s="635" t="s">
        <v>5637</v>
      </c>
      <c r="F386" s="636" t="s">
        <v>5638</v>
      </c>
      <c r="G386" s="637">
        <v>504</v>
      </c>
      <c r="H386" s="637" t="s">
        <v>63</v>
      </c>
      <c r="I386" s="635" t="s">
        <v>5483</v>
      </c>
      <c r="J386" s="635" t="s">
        <v>5480</v>
      </c>
      <c r="K386" s="648" t="s">
        <v>5481</v>
      </c>
    </row>
    <row r="387" spans="3:11" ht="18.75" customHeight="1" x14ac:dyDescent="0.25">
      <c r="C387" s="619" t="s">
        <v>5487</v>
      </c>
      <c r="D387" s="635" t="s">
        <v>7988</v>
      </c>
      <c r="E387" s="635" t="s">
        <v>5597</v>
      </c>
      <c r="F387" s="636" t="s">
        <v>5598</v>
      </c>
      <c r="G387" s="637">
        <v>494</v>
      </c>
      <c r="H387" s="637" t="s">
        <v>63</v>
      </c>
      <c r="I387" s="635" t="s">
        <v>5483</v>
      </c>
      <c r="J387" s="635" t="s">
        <v>5480</v>
      </c>
      <c r="K387" s="648" t="s">
        <v>5481</v>
      </c>
    </row>
    <row r="388" spans="3:11" ht="18.75" customHeight="1" x14ac:dyDescent="0.25">
      <c r="C388" s="619" t="s">
        <v>5487</v>
      </c>
      <c r="D388" s="635" t="s">
        <v>7988</v>
      </c>
      <c r="E388" s="635" t="s">
        <v>5609</v>
      </c>
      <c r="F388" s="636" t="s">
        <v>5610</v>
      </c>
      <c r="G388" s="637">
        <v>430</v>
      </c>
      <c r="H388" s="637" t="s">
        <v>63</v>
      </c>
      <c r="I388" s="635" t="s">
        <v>5483</v>
      </c>
      <c r="J388" s="635" t="s">
        <v>5480</v>
      </c>
      <c r="K388" s="648" t="s">
        <v>5481</v>
      </c>
    </row>
    <row r="389" spans="3:11" ht="18.75" customHeight="1" x14ac:dyDescent="0.25">
      <c r="C389" s="619" t="s">
        <v>5487</v>
      </c>
      <c r="D389" s="635" t="s">
        <v>7988</v>
      </c>
      <c r="E389" s="635" t="s">
        <v>5640</v>
      </c>
      <c r="F389" s="636" t="s">
        <v>8840</v>
      </c>
      <c r="G389" s="637">
        <v>400</v>
      </c>
      <c r="H389" s="637" t="s">
        <v>63</v>
      </c>
      <c r="I389" s="635" t="s">
        <v>5483</v>
      </c>
      <c r="J389" s="635" t="s">
        <v>5480</v>
      </c>
      <c r="K389" s="648" t="s">
        <v>5481</v>
      </c>
    </row>
    <row r="390" spans="3:11" ht="27" customHeight="1" x14ac:dyDescent="0.25">
      <c r="C390" s="619" t="s">
        <v>5487</v>
      </c>
      <c r="D390" s="635" t="s">
        <v>7988</v>
      </c>
      <c r="E390" s="635" t="s">
        <v>5634</v>
      </c>
      <c r="F390" s="636" t="s">
        <v>8056</v>
      </c>
      <c r="G390" s="637">
        <v>386</v>
      </c>
      <c r="H390" s="637" t="s">
        <v>63</v>
      </c>
      <c r="I390" s="635" t="s">
        <v>5483</v>
      </c>
      <c r="J390" s="635" t="s">
        <v>5480</v>
      </c>
      <c r="K390" s="648" t="s">
        <v>5481</v>
      </c>
    </row>
    <row r="391" spans="3:11" ht="18.75" customHeight="1" x14ac:dyDescent="0.25">
      <c r="C391" s="619" t="s">
        <v>5487</v>
      </c>
      <c r="D391" s="635" t="s">
        <v>7988</v>
      </c>
      <c r="E391" s="635" t="s">
        <v>5614</v>
      </c>
      <c r="F391" s="636" t="s">
        <v>5615</v>
      </c>
      <c r="G391" s="637">
        <v>335</v>
      </c>
      <c r="H391" s="637" t="s">
        <v>63</v>
      </c>
      <c r="I391" s="635" t="s">
        <v>5483</v>
      </c>
      <c r="J391" s="635" t="s">
        <v>5480</v>
      </c>
      <c r="K391" s="648" t="s">
        <v>5481</v>
      </c>
    </row>
    <row r="392" spans="3:11" ht="18.75" customHeight="1" x14ac:dyDescent="0.25">
      <c r="C392" s="619" t="s">
        <v>5487</v>
      </c>
      <c r="D392" s="635" t="s">
        <v>7988</v>
      </c>
      <c r="E392" s="635" t="s">
        <v>5585</v>
      </c>
      <c r="F392" s="636" t="s">
        <v>8841</v>
      </c>
      <c r="G392" s="637">
        <v>324</v>
      </c>
      <c r="H392" s="637" t="s">
        <v>63</v>
      </c>
      <c r="I392" s="635" t="s">
        <v>5483</v>
      </c>
      <c r="J392" s="635" t="s">
        <v>5480</v>
      </c>
      <c r="K392" s="648" t="s">
        <v>5481</v>
      </c>
    </row>
    <row r="393" spans="3:11" ht="18.75" customHeight="1" x14ac:dyDescent="0.25">
      <c r="C393" s="619" t="s">
        <v>5487</v>
      </c>
      <c r="D393" s="635" t="s">
        <v>7988</v>
      </c>
      <c r="E393" s="635" t="s">
        <v>5633</v>
      </c>
      <c r="F393" s="636" t="s">
        <v>8842</v>
      </c>
      <c r="G393" s="637">
        <v>318</v>
      </c>
      <c r="H393" s="637" t="s">
        <v>63</v>
      </c>
      <c r="I393" s="635" t="s">
        <v>5483</v>
      </c>
      <c r="J393" s="635" t="s">
        <v>5480</v>
      </c>
      <c r="K393" s="648" t="s">
        <v>5481</v>
      </c>
    </row>
    <row r="394" spans="3:11" ht="18.75" customHeight="1" x14ac:dyDescent="0.25">
      <c r="C394" s="619" t="s">
        <v>5487</v>
      </c>
      <c r="D394" s="635" t="s">
        <v>7988</v>
      </c>
      <c r="E394" s="635" t="s">
        <v>5602</v>
      </c>
      <c r="F394" s="636" t="s">
        <v>5603</v>
      </c>
      <c r="G394" s="637">
        <v>233</v>
      </c>
      <c r="H394" s="637" t="s">
        <v>63</v>
      </c>
      <c r="I394" s="635" t="s">
        <v>5483</v>
      </c>
      <c r="J394" s="635" t="s">
        <v>5480</v>
      </c>
      <c r="K394" s="648" t="s">
        <v>5481</v>
      </c>
    </row>
    <row r="395" spans="3:11" ht="18.75" customHeight="1" x14ac:dyDescent="0.25">
      <c r="C395" s="619" t="s">
        <v>5487</v>
      </c>
      <c r="D395" s="635" t="s">
        <v>7988</v>
      </c>
      <c r="E395" s="635" t="s">
        <v>5612</v>
      </c>
      <c r="F395" s="636" t="s">
        <v>5613</v>
      </c>
      <c r="G395" s="637">
        <v>311</v>
      </c>
      <c r="H395" s="637" t="s">
        <v>63</v>
      </c>
      <c r="I395" s="635" t="s">
        <v>5483</v>
      </c>
      <c r="J395" s="635" t="s">
        <v>5480</v>
      </c>
      <c r="K395" s="648" t="s">
        <v>5481</v>
      </c>
    </row>
    <row r="396" spans="3:11" ht="18.75" customHeight="1" x14ac:dyDescent="0.25">
      <c r="C396" s="619" t="s">
        <v>5487</v>
      </c>
      <c r="D396" s="635" t="s">
        <v>7988</v>
      </c>
      <c r="E396" s="635" t="s">
        <v>5584</v>
      </c>
      <c r="F396" s="636" t="s">
        <v>8843</v>
      </c>
      <c r="G396" s="637">
        <v>299</v>
      </c>
      <c r="H396" s="637" t="s">
        <v>63</v>
      </c>
      <c r="I396" s="635" t="s">
        <v>5483</v>
      </c>
      <c r="J396" s="635" t="s">
        <v>5480</v>
      </c>
      <c r="K396" s="648" t="s">
        <v>5481</v>
      </c>
    </row>
    <row r="397" spans="3:11" ht="18.75" customHeight="1" x14ac:dyDescent="0.25">
      <c r="C397" s="619" t="s">
        <v>5487</v>
      </c>
      <c r="D397" s="635" t="s">
        <v>7988</v>
      </c>
      <c r="E397" s="635" t="s">
        <v>5587</v>
      </c>
      <c r="F397" s="636" t="s">
        <v>8844</v>
      </c>
      <c r="G397" s="637">
        <v>255</v>
      </c>
      <c r="H397" s="637" t="s">
        <v>63</v>
      </c>
      <c r="I397" s="635" t="s">
        <v>5483</v>
      </c>
      <c r="J397" s="635" t="s">
        <v>5480</v>
      </c>
      <c r="K397" s="648" t="s">
        <v>5481</v>
      </c>
    </row>
    <row r="398" spans="3:11" ht="18.75" customHeight="1" x14ac:dyDescent="0.25">
      <c r="C398" s="619" t="s">
        <v>5487</v>
      </c>
      <c r="D398" s="635" t="s">
        <v>7988</v>
      </c>
      <c r="E398" s="635" t="s">
        <v>5606</v>
      </c>
      <c r="F398" s="636" t="s">
        <v>8845</v>
      </c>
      <c r="G398" s="637">
        <v>204</v>
      </c>
      <c r="H398" s="637" t="s">
        <v>63</v>
      </c>
      <c r="I398" s="635" t="s">
        <v>5483</v>
      </c>
      <c r="J398" s="635" t="s">
        <v>5480</v>
      </c>
      <c r="K398" s="648" t="s">
        <v>5481</v>
      </c>
    </row>
    <row r="399" spans="3:11" ht="18.75" customHeight="1" x14ac:dyDescent="0.25">
      <c r="C399" s="619" t="s">
        <v>5487</v>
      </c>
      <c r="D399" s="635" t="s">
        <v>7988</v>
      </c>
      <c r="E399" s="635" t="s">
        <v>5620</v>
      </c>
      <c r="F399" s="636" t="s">
        <v>5621</v>
      </c>
      <c r="G399" s="637">
        <v>176</v>
      </c>
      <c r="H399" s="637" t="s">
        <v>63</v>
      </c>
      <c r="I399" s="635" t="s">
        <v>5483</v>
      </c>
      <c r="J399" s="635" t="s">
        <v>5480</v>
      </c>
      <c r="K399" s="648" t="s">
        <v>5481</v>
      </c>
    </row>
    <row r="400" spans="3:11" ht="18.75" customHeight="1" x14ac:dyDescent="0.25">
      <c r="C400" s="619" t="s">
        <v>5487</v>
      </c>
      <c r="D400" s="635" t="s">
        <v>7988</v>
      </c>
      <c r="E400" s="635" t="s">
        <v>5593</v>
      </c>
      <c r="F400" s="636" t="s">
        <v>8846</v>
      </c>
      <c r="G400" s="637">
        <v>120</v>
      </c>
      <c r="H400" s="637" t="s">
        <v>63</v>
      </c>
      <c r="I400" s="635" t="s">
        <v>5483</v>
      </c>
      <c r="J400" s="635" t="s">
        <v>5480</v>
      </c>
      <c r="K400" s="648" t="s">
        <v>5481</v>
      </c>
    </row>
    <row r="401" spans="3:11" ht="18.75" customHeight="1" x14ac:dyDescent="0.25">
      <c r="C401" s="619" t="s">
        <v>5487</v>
      </c>
      <c r="D401" s="635" t="s">
        <v>7988</v>
      </c>
      <c r="E401" s="635" t="s">
        <v>5594</v>
      </c>
      <c r="F401" s="636" t="s">
        <v>8847</v>
      </c>
      <c r="G401" s="637">
        <v>121</v>
      </c>
      <c r="H401" s="637" t="s">
        <v>63</v>
      </c>
      <c r="I401" s="635" t="s">
        <v>5483</v>
      </c>
      <c r="J401" s="635" t="s">
        <v>5480</v>
      </c>
      <c r="K401" s="648" t="s">
        <v>5481</v>
      </c>
    </row>
    <row r="402" spans="3:11" ht="18.75" customHeight="1" x14ac:dyDescent="0.25">
      <c r="C402" s="619" t="s">
        <v>5487</v>
      </c>
      <c r="D402" s="635" t="s">
        <v>7988</v>
      </c>
      <c r="E402" s="635" t="s">
        <v>5601</v>
      </c>
      <c r="F402" s="636" t="s">
        <v>8848</v>
      </c>
      <c r="G402" s="637">
        <v>152</v>
      </c>
      <c r="H402" s="637" t="s">
        <v>63</v>
      </c>
      <c r="I402" s="635" t="s">
        <v>5483</v>
      </c>
      <c r="J402" s="635" t="s">
        <v>5480</v>
      </c>
      <c r="K402" s="648" t="s">
        <v>5481</v>
      </c>
    </row>
    <row r="403" spans="3:11" ht="18.75" customHeight="1" x14ac:dyDescent="0.25">
      <c r="C403" s="619" t="s">
        <v>5487</v>
      </c>
      <c r="D403" s="635" t="s">
        <v>7988</v>
      </c>
      <c r="E403" s="635" t="s">
        <v>5631</v>
      </c>
      <c r="F403" s="636" t="s">
        <v>5632</v>
      </c>
      <c r="G403" s="637">
        <v>103</v>
      </c>
      <c r="H403" s="637" t="s">
        <v>63</v>
      </c>
      <c r="I403" s="635" t="s">
        <v>5483</v>
      </c>
      <c r="J403" s="635" t="s">
        <v>5480</v>
      </c>
      <c r="K403" s="648" t="s">
        <v>5481</v>
      </c>
    </row>
    <row r="404" spans="3:11" ht="18.75" customHeight="1" x14ac:dyDescent="0.25">
      <c r="C404" s="619" t="s">
        <v>5487</v>
      </c>
      <c r="D404" s="635" t="s">
        <v>7988</v>
      </c>
      <c r="E404" s="635" t="s">
        <v>5622</v>
      </c>
      <c r="F404" s="636" t="s">
        <v>5623</v>
      </c>
      <c r="G404" s="637">
        <v>72</v>
      </c>
      <c r="H404" s="637" t="s">
        <v>63</v>
      </c>
      <c r="I404" s="635" t="s">
        <v>5483</v>
      </c>
      <c r="J404" s="635" t="s">
        <v>5480</v>
      </c>
      <c r="K404" s="648" t="s">
        <v>5481</v>
      </c>
    </row>
    <row r="405" spans="3:11" ht="18.75" customHeight="1" x14ac:dyDescent="0.25">
      <c r="C405" s="619" t="s">
        <v>5487</v>
      </c>
      <c r="D405" s="635" t="s">
        <v>7988</v>
      </c>
      <c r="E405" s="635" t="s">
        <v>5626</v>
      </c>
      <c r="F405" s="636" t="s">
        <v>8849</v>
      </c>
      <c r="G405" s="637">
        <v>87</v>
      </c>
      <c r="H405" s="637" t="s">
        <v>63</v>
      </c>
      <c r="I405" s="635" t="s">
        <v>5483</v>
      </c>
      <c r="J405" s="635" t="s">
        <v>5480</v>
      </c>
      <c r="K405" s="648" t="s">
        <v>5481</v>
      </c>
    </row>
    <row r="406" spans="3:11" ht="18.75" customHeight="1" x14ac:dyDescent="0.25">
      <c r="C406" s="619" t="s">
        <v>5487</v>
      </c>
      <c r="D406" s="635" t="s">
        <v>7988</v>
      </c>
      <c r="E406" s="635" t="s">
        <v>5624</v>
      </c>
      <c r="F406" s="636" t="s">
        <v>8850</v>
      </c>
      <c r="G406" s="637">
        <v>84</v>
      </c>
      <c r="H406" s="637" t="s">
        <v>63</v>
      </c>
      <c r="I406" s="635" t="s">
        <v>5483</v>
      </c>
      <c r="J406" s="635" t="s">
        <v>5480</v>
      </c>
      <c r="K406" s="648" t="s">
        <v>5481</v>
      </c>
    </row>
    <row r="407" spans="3:11" ht="18.75" customHeight="1" x14ac:dyDescent="0.25">
      <c r="C407" s="619" t="s">
        <v>5487</v>
      </c>
      <c r="D407" s="635" t="s">
        <v>7988</v>
      </c>
      <c r="E407" s="635" t="s">
        <v>5586</v>
      </c>
      <c r="F407" s="636" t="s">
        <v>8851</v>
      </c>
      <c r="G407" s="637">
        <v>87</v>
      </c>
      <c r="H407" s="637" t="s">
        <v>63</v>
      </c>
      <c r="I407" s="635" t="s">
        <v>5483</v>
      </c>
      <c r="J407" s="635" t="s">
        <v>5480</v>
      </c>
      <c r="K407" s="648" t="s">
        <v>5481</v>
      </c>
    </row>
    <row r="408" spans="3:11" ht="18.75" customHeight="1" x14ac:dyDescent="0.25">
      <c r="C408" s="619" t="s">
        <v>5487</v>
      </c>
      <c r="D408" s="635" t="s">
        <v>7988</v>
      </c>
      <c r="E408" s="635" t="s">
        <v>5581</v>
      </c>
      <c r="F408" s="636" t="s">
        <v>5582</v>
      </c>
      <c r="G408" s="637">
        <v>67</v>
      </c>
      <c r="H408" s="637" t="s">
        <v>63</v>
      </c>
      <c r="I408" s="635" t="s">
        <v>5483</v>
      </c>
      <c r="J408" s="635" t="s">
        <v>5480</v>
      </c>
      <c r="K408" s="648" t="s">
        <v>5481</v>
      </c>
    </row>
    <row r="409" spans="3:11" ht="18.75" customHeight="1" x14ac:dyDescent="0.25">
      <c r="C409" s="619" t="s">
        <v>5487</v>
      </c>
      <c r="D409" s="635" t="s">
        <v>7988</v>
      </c>
      <c r="E409" s="635" t="s">
        <v>5583</v>
      </c>
      <c r="F409" s="636" t="s">
        <v>8852</v>
      </c>
      <c r="G409" s="637">
        <v>45</v>
      </c>
      <c r="H409" s="637" t="s">
        <v>63</v>
      </c>
      <c r="I409" s="635" t="s">
        <v>5483</v>
      </c>
      <c r="J409" s="635" t="s">
        <v>5480</v>
      </c>
      <c r="K409" s="648" t="s">
        <v>5481</v>
      </c>
    </row>
    <row r="410" spans="3:11" ht="18.75" customHeight="1" x14ac:dyDescent="0.25">
      <c r="C410" s="619" t="s">
        <v>5487</v>
      </c>
      <c r="D410" s="635" t="s">
        <v>7988</v>
      </c>
      <c r="E410" s="635" t="s">
        <v>5616</v>
      </c>
      <c r="F410" s="636" t="s">
        <v>5617</v>
      </c>
      <c r="G410" s="637">
        <v>38</v>
      </c>
      <c r="H410" s="637" t="s">
        <v>63</v>
      </c>
      <c r="I410" s="635" t="s">
        <v>5483</v>
      </c>
      <c r="J410" s="635" t="s">
        <v>5480</v>
      </c>
      <c r="K410" s="648" t="s">
        <v>5481</v>
      </c>
    </row>
    <row r="411" spans="3:11" ht="18.75" customHeight="1" x14ac:dyDescent="0.25">
      <c r="C411" s="619" t="s">
        <v>5487</v>
      </c>
      <c r="D411" s="635" t="s">
        <v>7988</v>
      </c>
      <c r="E411" s="635" t="s">
        <v>5599</v>
      </c>
      <c r="F411" s="636" t="s">
        <v>5600</v>
      </c>
      <c r="G411" s="637">
        <v>40</v>
      </c>
      <c r="H411" s="637" t="s">
        <v>63</v>
      </c>
      <c r="I411" s="635" t="s">
        <v>5483</v>
      </c>
      <c r="J411" s="635" t="s">
        <v>5480</v>
      </c>
      <c r="K411" s="648" t="s">
        <v>5481</v>
      </c>
    </row>
    <row r="412" spans="3:11" ht="18.75" customHeight="1" x14ac:dyDescent="0.25">
      <c r="C412" s="619" t="s">
        <v>5487</v>
      </c>
      <c r="D412" s="635" t="s">
        <v>7988</v>
      </c>
      <c r="E412" s="635" t="s">
        <v>5596</v>
      </c>
      <c r="F412" s="636" t="s">
        <v>8853</v>
      </c>
      <c r="G412" s="637">
        <v>36</v>
      </c>
      <c r="H412" s="637" t="s">
        <v>63</v>
      </c>
      <c r="I412" s="635" t="s">
        <v>5483</v>
      </c>
      <c r="J412" s="635" t="s">
        <v>5480</v>
      </c>
      <c r="K412" s="648" t="s">
        <v>5481</v>
      </c>
    </row>
    <row r="413" spans="3:11" ht="18.75" customHeight="1" x14ac:dyDescent="0.25">
      <c r="C413" s="619" t="s">
        <v>5487</v>
      </c>
      <c r="D413" s="635" t="s">
        <v>7988</v>
      </c>
      <c r="E413" s="635" t="s">
        <v>5595</v>
      </c>
      <c r="F413" s="636" t="s">
        <v>8854</v>
      </c>
      <c r="G413" s="637">
        <v>29</v>
      </c>
      <c r="H413" s="637" t="s">
        <v>63</v>
      </c>
      <c r="I413" s="635" t="s">
        <v>5483</v>
      </c>
      <c r="J413" s="635" t="s">
        <v>5480</v>
      </c>
      <c r="K413" s="648" t="s">
        <v>5481</v>
      </c>
    </row>
    <row r="414" spans="3:11" ht="18.75" customHeight="1" x14ac:dyDescent="0.25">
      <c r="C414" s="619" t="s">
        <v>5487</v>
      </c>
      <c r="D414" s="635" t="s">
        <v>7988</v>
      </c>
      <c r="E414" s="635" t="s">
        <v>5627</v>
      </c>
      <c r="F414" s="636" t="s">
        <v>5628</v>
      </c>
      <c r="G414" s="637">
        <v>18</v>
      </c>
      <c r="H414" s="637" t="s">
        <v>63</v>
      </c>
      <c r="I414" s="635" t="s">
        <v>5483</v>
      </c>
      <c r="J414" s="635" t="s">
        <v>5480</v>
      </c>
      <c r="K414" s="648" t="s">
        <v>5481</v>
      </c>
    </row>
    <row r="415" spans="3:11" ht="18.75" customHeight="1" x14ac:dyDescent="0.25">
      <c r="C415" s="619" t="s">
        <v>5487</v>
      </c>
      <c r="D415" s="635" t="s">
        <v>7988</v>
      </c>
      <c r="E415" s="635" t="s">
        <v>5629</v>
      </c>
      <c r="F415" s="636" t="s">
        <v>5630</v>
      </c>
      <c r="G415" s="637">
        <v>21</v>
      </c>
      <c r="H415" s="637" t="s">
        <v>63</v>
      </c>
      <c r="I415" s="635" t="s">
        <v>5483</v>
      </c>
      <c r="J415" s="635" t="s">
        <v>5480</v>
      </c>
      <c r="K415" s="648" t="s">
        <v>5481</v>
      </c>
    </row>
    <row r="416" spans="3:11" ht="18.75" customHeight="1" x14ac:dyDescent="0.25">
      <c r="C416" s="619" t="s">
        <v>5487</v>
      </c>
      <c r="D416" s="635" t="s">
        <v>7988</v>
      </c>
      <c r="E416" s="635" t="s">
        <v>5588</v>
      </c>
      <c r="F416" s="636" t="s">
        <v>8855</v>
      </c>
      <c r="G416" s="637">
        <v>38</v>
      </c>
      <c r="H416" s="637" t="s">
        <v>63</v>
      </c>
      <c r="I416" s="635" t="s">
        <v>5483</v>
      </c>
      <c r="J416" s="635" t="s">
        <v>5480</v>
      </c>
      <c r="K416" s="648" t="s">
        <v>5481</v>
      </c>
    </row>
    <row r="417" spans="1:19" ht="18.75" customHeight="1" x14ac:dyDescent="0.25">
      <c r="C417" s="619" t="s">
        <v>5487</v>
      </c>
      <c r="D417" s="635" t="s">
        <v>7988</v>
      </c>
      <c r="E417" s="635" t="s">
        <v>5625</v>
      </c>
      <c r="F417" s="636" t="s">
        <v>8856</v>
      </c>
      <c r="G417" s="637">
        <v>25</v>
      </c>
      <c r="H417" s="637" t="s">
        <v>63</v>
      </c>
      <c r="I417" s="635" t="s">
        <v>5483</v>
      </c>
      <c r="J417" s="635" t="s">
        <v>5480</v>
      </c>
      <c r="K417" s="648" t="s">
        <v>5481</v>
      </c>
    </row>
    <row r="418" spans="1:19" ht="18.75" customHeight="1" x14ac:dyDescent="0.25">
      <c r="C418" s="619" t="s">
        <v>5487</v>
      </c>
      <c r="D418" s="635" t="s">
        <v>7988</v>
      </c>
      <c r="E418" s="635" t="s">
        <v>5589</v>
      </c>
      <c r="F418" s="636" t="s">
        <v>5590</v>
      </c>
      <c r="G418" s="637">
        <v>21</v>
      </c>
      <c r="H418" s="637" t="s">
        <v>63</v>
      </c>
      <c r="I418" s="635" t="s">
        <v>5483</v>
      </c>
      <c r="J418" s="635" t="s">
        <v>5480</v>
      </c>
      <c r="K418" s="648" t="s">
        <v>5481</v>
      </c>
    </row>
    <row r="419" spans="1:19" ht="18.75" customHeight="1" x14ac:dyDescent="0.25">
      <c r="C419" s="619" t="s">
        <v>5487</v>
      </c>
      <c r="D419" s="635" t="s">
        <v>7988</v>
      </c>
      <c r="E419" s="635" t="s">
        <v>7952</v>
      </c>
      <c r="F419" s="636" t="s">
        <v>1843</v>
      </c>
      <c r="G419" s="637">
        <v>838</v>
      </c>
      <c r="H419" s="637" t="s">
        <v>63</v>
      </c>
      <c r="I419" s="635" t="s">
        <v>5483</v>
      </c>
      <c r="J419" s="635" t="s">
        <v>5480</v>
      </c>
      <c r="K419" s="648" t="s">
        <v>5481</v>
      </c>
    </row>
    <row r="420" spans="1:19" ht="18.75" customHeight="1" x14ac:dyDescent="0.25">
      <c r="C420" s="619" t="s">
        <v>5487</v>
      </c>
      <c r="D420" s="635" t="s">
        <v>7988</v>
      </c>
      <c r="E420" s="635" t="s">
        <v>7956</v>
      </c>
      <c r="F420" s="636" t="s">
        <v>1460</v>
      </c>
      <c r="G420" s="637">
        <v>151</v>
      </c>
      <c r="H420" s="637" t="s">
        <v>63</v>
      </c>
      <c r="I420" s="635" t="s">
        <v>5483</v>
      </c>
      <c r="J420" s="635" t="s">
        <v>5480</v>
      </c>
      <c r="K420" s="648" t="s">
        <v>5481</v>
      </c>
    </row>
    <row r="421" spans="1:19" ht="18.75" customHeight="1" x14ac:dyDescent="0.25">
      <c r="C421" s="619" t="s">
        <v>5487</v>
      </c>
      <c r="D421" s="635" t="s">
        <v>7988</v>
      </c>
      <c r="E421" s="635" t="s">
        <v>5618</v>
      </c>
      <c r="F421" s="636" t="s">
        <v>5619</v>
      </c>
      <c r="G421" s="637">
        <v>17</v>
      </c>
      <c r="H421" s="637" t="s">
        <v>63</v>
      </c>
      <c r="I421" s="635" t="s">
        <v>5483</v>
      </c>
      <c r="J421" s="635" t="s">
        <v>5480</v>
      </c>
      <c r="K421" s="648" t="s">
        <v>5481</v>
      </c>
    </row>
    <row r="422" spans="1:19" s="182" customFormat="1" ht="31.5" customHeight="1" x14ac:dyDescent="0.25">
      <c r="A422" s="224"/>
      <c r="B422" s="224"/>
      <c r="C422" s="619" t="s">
        <v>5487</v>
      </c>
      <c r="D422" s="635" t="s">
        <v>7988</v>
      </c>
      <c r="E422" s="41" t="s">
        <v>5611</v>
      </c>
      <c r="F422" s="636" t="s">
        <v>207</v>
      </c>
      <c r="G422" s="637">
        <v>1035</v>
      </c>
      <c r="H422" s="637" t="s">
        <v>63</v>
      </c>
      <c r="I422" s="635" t="s">
        <v>5483</v>
      </c>
      <c r="J422" s="41" t="s">
        <v>5480</v>
      </c>
      <c r="K422" s="610" t="s">
        <v>5481</v>
      </c>
      <c r="L422" s="224"/>
      <c r="M422" s="224"/>
      <c r="N422" s="224"/>
      <c r="O422" s="224"/>
      <c r="P422" s="224"/>
      <c r="Q422" s="224"/>
      <c r="R422" s="224"/>
      <c r="S422" s="224"/>
    </row>
    <row r="423" spans="1:19" s="182" customFormat="1" ht="31.5" customHeight="1" thickBot="1" x14ac:dyDescent="0.3">
      <c r="A423" s="224"/>
      <c r="B423" s="224"/>
      <c r="C423" s="619" t="s">
        <v>5487</v>
      </c>
      <c r="D423" s="635" t="s">
        <v>7988</v>
      </c>
      <c r="E423" s="41" t="s">
        <v>8857</v>
      </c>
      <c r="F423" s="636" t="s">
        <v>284</v>
      </c>
      <c r="G423" s="637">
        <v>590</v>
      </c>
      <c r="H423" s="637" t="s">
        <v>63</v>
      </c>
      <c r="I423" s="635" t="s">
        <v>7871</v>
      </c>
      <c r="J423" s="41" t="s">
        <v>5480</v>
      </c>
      <c r="K423" s="610" t="s">
        <v>5481</v>
      </c>
      <c r="L423" s="224"/>
      <c r="M423" s="224"/>
      <c r="N423" s="224"/>
      <c r="O423" s="224"/>
      <c r="P423" s="224"/>
      <c r="Q423" s="224"/>
      <c r="R423" s="224"/>
      <c r="S423" s="224"/>
    </row>
    <row r="424" spans="1:19" s="182" customFormat="1" ht="24" customHeight="1" x14ac:dyDescent="0.25">
      <c r="A424" s="224"/>
      <c r="B424" s="224"/>
      <c r="C424" s="617" t="s">
        <v>5487</v>
      </c>
      <c r="D424" s="650" t="s">
        <v>7825</v>
      </c>
      <c r="E424" s="426">
        <f>COUNTA(E377:E423)</f>
        <v>47</v>
      </c>
      <c r="F424" s="618" t="s">
        <v>7826</v>
      </c>
      <c r="G424" s="328">
        <f>SUM(G377:G423)</f>
        <v>14898</v>
      </c>
      <c r="H424" s="329"/>
      <c r="I424" s="330"/>
      <c r="J424" s="330"/>
      <c r="K424" s="611"/>
      <c r="L424" s="224"/>
      <c r="M424" s="224"/>
      <c r="N424" s="224"/>
      <c r="O424" s="224"/>
      <c r="P424" s="224"/>
      <c r="Q424" s="224"/>
      <c r="R424" s="224"/>
      <c r="S424" s="224"/>
    </row>
    <row r="425" spans="1:19" s="182" customFormat="1" ht="21" customHeight="1" x14ac:dyDescent="0.25">
      <c r="A425" s="224"/>
      <c r="B425" s="224"/>
      <c r="D425" s="41"/>
      <c r="E425" s="41"/>
      <c r="F425" s="279"/>
      <c r="G425" s="273"/>
      <c r="H425" s="273"/>
      <c r="I425" s="41"/>
      <c r="J425" s="41"/>
      <c r="K425" s="41"/>
      <c r="L425" s="224"/>
      <c r="M425" s="224"/>
      <c r="N425" s="224"/>
      <c r="O425" s="224"/>
      <c r="P425" s="224"/>
      <c r="Q425" s="224"/>
      <c r="R425" s="224"/>
      <c r="S425" s="224"/>
    </row>
    <row r="426" spans="1:19" s="182" customFormat="1" ht="31.5" customHeight="1" x14ac:dyDescent="0.25">
      <c r="A426" s="224"/>
      <c r="B426" s="224"/>
      <c r="D426" s="41"/>
      <c r="E426" s="41"/>
      <c r="F426" s="279"/>
      <c r="G426" s="273"/>
      <c r="H426" s="273"/>
      <c r="I426" s="41"/>
      <c r="J426" s="41"/>
      <c r="K426" s="41"/>
      <c r="L426" s="224"/>
      <c r="M426" s="224"/>
      <c r="N426" s="224"/>
      <c r="O426" s="224"/>
      <c r="P426" s="224"/>
      <c r="Q426" s="224"/>
      <c r="R426" s="224"/>
      <c r="S426" s="224"/>
    </row>
    <row r="427" spans="1:19" ht="27.75" customHeight="1" x14ac:dyDescent="0.25">
      <c r="C427" s="235" t="s">
        <v>8</v>
      </c>
      <c r="D427" s="235" t="s">
        <v>7</v>
      </c>
      <c r="E427" s="235" t="s">
        <v>6</v>
      </c>
      <c r="F427" s="235" t="s">
        <v>5</v>
      </c>
      <c r="G427" s="237" t="s">
        <v>4</v>
      </c>
      <c r="H427" s="237" t="s">
        <v>3</v>
      </c>
      <c r="I427" s="235" t="s">
        <v>2</v>
      </c>
      <c r="J427" s="235" t="s">
        <v>1</v>
      </c>
      <c r="K427" s="235" t="s">
        <v>0</v>
      </c>
    </row>
    <row r="428" spans="1:19" ht="18.75" customHeight="1" x14ac:dyDescent="0.25">
      <c r="C428" s="643" t="s">
        <v>5721</v>
      </c>
      <c r="D428" s="644" t="s">
        <v>7988</v>
      </c>
      <c r="E428" s="644" t="s">
        <v>5749</v>
      </c>
      <c r="F428" s="645" t="s">
        <v>5750</v>
      </c>
      <c r="G428" s="646">
        <v>863</v>
      </c>
      <c r="H428" s="646" t="s">
        <v>1941</v>
      </c>
      <c r="I428" s="644" t="s">
        <v>5714</v>
      </c>
      <c r="J428" s="644" t="s">
        <v>5480</v>
      </c>
      <c r="K428" s="647" t="s">
        <v>5712</v>
      </c>
    </row>
    <row r="429" spans="1:19" ht="18.75" customHeight="1" x14ac:dyDescent="0.25">
      <c r="C429" s="619" t="s">
        <v>5721</v>
      </c>
      <c r="D429" s="635" t="s">
        <v>7988</v>
      </c>
      <c r="E429" s="635" t="s">
        <v>5755</v>
      </c>
      <c r="F429" s="636" t="s">
        <v>8858</v>
      </c>
      <c r="G429" s="637">
        <v>753</v>
      </c>
      <c r="H429" s="637" t="s">
        <v>1941</v>
      </c>
      <c r="I429" s="635" t="s">
        <v>5714</v>
      </c>
      <c r="J429" s="635" t="s">
        <v>5480</v>
      </c>
      <c r="K429" s="648" t="s">
        <v>5712</v>
      </c>
    </row>
    <row r="430" spans="1:19" ht="18.75" customHeight="1" x14ac:dyDescent="0.25">
      <c r="C430" s="619" t="s">
        <v>5721</v>
      </c>
      <c r="D430" s="635" t="s">
        <v>7988</v>
      </c>
      <c r="E430" s="635" t="s">
        <v>5753</v>
      </c>
      <c r="F430" s="636" t="s">
        <v>5754</v>
      </c>
      <c r="G430" s="637">
        <v>622</v>
      </c>
      <c r="H430" s="637" t="s">
        <v>1941</v>
      </c>
      <c r="I430" s="635" t="s">
        <v>5714</v>
      </c>
      <c r="J430" s="635" t="s">
        <v>5480</v>
      </c>
      <c r="K430" s="648" t="s">
        <v>5712</v>
      </c>
    </row>
    <row r="431" spans="1:19" ht="18.75" customHeight="1" x14ac:dyDescent="0.25">
      <c r="C431" s="619" t="s">
        <v>5721</v>
      </c>
      <c r="D431" s="635" t="s">
        <v>7988</v>
      </c>
      <c r="E431" s="635" t="s">
        <v>5758</v>
      </c>
      <c r="F431" s="636" t="s">
        <v>5759</v>
      </c>
      <c r="G431" s="637">
        <v>727</v>
      </c>
      <c r="H431" s="637" t="s">
        <v>1941</v>
      </c>
      <c r="I431" s="635" t="s">
        <v>5714</v>
      </c>
      <c r="J431" s="635" t="s">
        <v>5480</v>
      </c>
      <c r="K431" s="648" t="s">
        <v>5712</v>
      </c>
    </row>
    <row r="432" spans="1:19" ht="18.75" customHeight="1" x14ac:dyDescent="0.25">
      <c r="C432" s="619" t="s">
        <v>5721</v>
      </c>
      <c r="D432" s="635" t="s">
        <v>7988</v>
      </c>
      <c r="E432" s="635" t="s">
        <v>5760</v>
      </c>
      <c r="F432" s="636" t="s">
        <v>8859</v>
      </c>
      <c r="G432" s="637">
        <v>658</v>
      </c>
      <c r="H432" s="637" t="s">
        <v>1941</v>
      </c>
      <c r="I432" s="635" t="s">
        <v>5714</v>
      </c>
      <c r="J432" s="635" t="s">
        <v>5480</v>
      </c>
      <c r="K432" s="648" t="s">
        <v>5712</v>
      </c>
    </row>
    <row r="433" spans="3:11" ht="18.75" customHeight="1" x14ac:dyDescent="0.25">
      <c r="C433" s="619" t="s">
        <v>5721</v>
      </c>
      <c r="D433" s="635" t="s">
        <v>7988</v>
      </c>
      <c r="E433" s="635" t="s">
        <v>5736</v>
      </c>
      <c r="F433" s="636" t="s">
        <v>5737</v>
      </c>
      <c r="G433" s="637">
        <v>619</v>
      </c>
      <c r="H433" s="637" t="s">
        <v>1941</v>
      </c>
      <c r="I433" s="635" t="s">
        <v>5714</v>
      </c>
      <c r="J433" s="635" t="s">
        <v>5480</v>
      </c>
      <c r="K433" s="648" t="s">
        <v>5712</v>
      </c>
    </row>
    <row r="434" spans="3:11" ht="18.75" customHeight="1" x14ac:dyDescent="0.25">
      <c r="C434" s="619" t="s">
        <v>5721</v>
      </c>
      <c r="D434" s="635" t="s">
        <v>7988</v>
      </c>
      <c r="E434" s="635" t="s">
        <v>5733</v>
      </c>
      <c r="F434" s="636" t="s">
        <v>8860</v>
      </c>
      <c r="G434" s="637">
        <v>505</v>
      </c>
      <c r="H434" s="637" t="s">
        <v>1941</v>
      </c>
      <c r="I434" s="635" t="s">
        <v>5714</v>
      </c>
      <c r="J434" s="635" t="s">
        <v>5480</v>
      </c>
      <c r="K434" s="648" t="s">
        <v>5712</v>
      </c>
    </row>
    <row r="435" spans="3:11" ht="18.75" customHeight="1" x14ac:dyDescent="0.25">
      <c r="C435" s="619" t="s">
        <v>5721</v>
      </c>
      <c r="D435" s="635" t="s">
        <v>7988</v>
      </c>
      <c r="E435" s="635" t="s">
        <v>5756</v>
      </c>
      <c r="F435" s="636" t="s">
        <v>5757</v>
      </c>
      <c r="G435" s="637">
        <v>421</v>
      </c>
      <c r="H435" s="637" t="s">
        <v>1941</v>
      </c>
      <c r="I435" s="635" t="s">
        <v>5714</v>
      </c>
      <c r="J435" s="635" t="s">
        <v>5480</v>
      </c>
      <c r="K435" s="648" t="s">
        <v>5712</v>
      </c>
    </row>
    <row r="436" spans="3:11" ht="18.75" customHeight="1" x14ac:dyDescent="0.25">
      <c r="C436" s="619" t="s">
        <v>5721</v>
      </c>
      <c r="D436" s="635" t="s">
        <v>7988</v>
      </c>
      <c r="E436" s="635" t="s">
        <v>5725</v>
      </c>
      <c r="F436" s="636" t="s">
        <v>5726</v>
      </c>
      <c r="G436" s="637">
        <v>332</v>
      </c>
      <c r="H436" s="637" t="s">
        <v>1941</v>
      </c>
      <c r="I436" s="635" t="s">
        <v>5714</v>
      </c>
      <c r="J436" s="635" t="s">
        <v>5480</v>
      </c>
      <c r="K436" s="648" t="s">
        <v>5712</v>
      </c>
    </row>
    <row r="437" spans="3:11" ht="18.75" customHeight="1" x14ac:dyDescent="0.25">
      <c r="C437" s="619" t="s">
        <v>5721</v>
      </c>
      <c r="D437" s="635" t="s">
        <v>7988</v>
      </c>
      <c r="E437" s="635" t="s">
        <v>5727</v>
      </c>
      <c r="F437" s="636" t="s">
        <v>5728</v>
      </c>
      <c r="G437" s="637">
        <v>272</v>
      </c>
      <c r="H437" s="637" t="s">
        <v>1941</v>
      </c>
      <c r="I437" s="635" t="s">
        <v>5714</v>
      </c>
      <c r="J437" s="635" t="s">
        <v>5480</v>
      </c>
      <c r="K437" s="648" t="s">
        <v>5712</v>
      </c>
    </row>
    <row r="438" spans="3:11" ht="18.75" customHeight="1" x14ac:dyDescent="0.25">
      <c r="C438" s="619" t="s">
        <v>5721</v>
      </c>
      <c r="D438" s="635" t="s">
        <v>7988</v>
      </c>
      <c r="E438" s="635" t="s">
        <v>5747</v>
      </c>
      <c r="F438" s="636" t="s">
        <v>5748</v>
      </c>
      <c r="G438" s="637">
        <v>67</v>
      </c>
      <c r="H438" s="637" t="s">
        <v>1941</v>
      </c>
      <c r="I438" s="635" t="s">
        <v>5714</v>
      </c>
      <c r="J438" s="635" t="s">
        <v>5480</v>
      </c>
      <c r="K438" s="648" t="s">
        <v>5712</v>
      </c>
    </row>
    <row r="439" spans="3:11" ht="18.75" customHeight="1" x14ac:dyDescent="0.25">
      <c r="C439" s="619" t="s">
        <v>5721</v>
      </c>
      <c r="D439" s="635" t="s">
        <v>7988</v>
      </c>
      <c r="E439" s="635" t="s">
        <v>5739</v>
      </c>
      <c r="F439" s="636" t="s">
        <v>5740</v>
      </c>
      <c r="G439" s="637">
        <v>163</v>
      </c>
      <c r="H439" s="637" t="s">
        <v>1941</v>
      </c>
      <c r="I439" s="635" t="s">
        <v>5714</v>
      </c>
      <c r="J439" s="635" t="s">
        <v>5480</v>
      </c>
      <c r="K439" s="648" t="s">
        <v>5712</v>
      </c>
    </row>
    <row r="440" spans="3:11" ht="18.75" customHeight="1" x14ac:dyDescent="0.25">
      <c r="C440" s="619" t="s">
        <v>5721</v>
      </c>
      <c r="D440" s="635" t="s">
        <v>7988</v>
      </c>
      <c r="E440" s="635" t="s">
        <v>5731</v>
      </c>
      <c r="F440" s="636" t="s">
        <v>5732</v>
      </c>
      <c r="G440" s="637">
        <v>194</v>
      </c>
      <c r="H440" s="637" t="s">
        <v>1941</v>
      </c>
      <c r="I440" s="635" t="s">
        <v>5714</v>
      </c>
      <c r="J440" s="635" t="s">
        <v>5480</v>
      </c>
      <c r="K440" s="648" t="s">
        <v>5712</v>
      </c>
    </row>
    <row r="441" spans="3:11" ht="18.75" customHeight="1" x14ac:dyDescent="0.25">
      <c r="C441" s="619" t="s">
        <v>5721</v>
      </c>
      <c r="D441" s="635" t="s">
        <v>7988</v>
      </c>
      <c r="E441" s="635" t="s">
        <v>5738</v>
      </c>
      <c r="F441" s="636" t="s">
        <v>8861</v>
      </c>
      <c r="G441" s="637">
        <v>158</v>
      </c>
      <c r="H441" s="637" t="s">
        <v>1941</v>
      </c>
      <c r="I441" s="635" t="s">
        <v>5714</v>
      </c>
      <c r="J441" s="635" t="s">
        <v>5480</v>
      </c>
      <c r="K441" s="648" t="s">
        <v>5712</v>
      </c>
    </row>
    <row r="442" spans="3:11" ht="18.75" customHeight="1" x14ac:dyDescent="0.25">
      <c r="C442" s="619" t="s">
        <v>5721</v>
      </c>
      <c r="D442" s="635" t="s">
        <v>7988</v>
      </c>
      <c r="E442" s="635" t="s">
        <v>5741</v>
      </c>
      <c r="F442" s="636" t="s">
        <v>8862</v>
      </c>
      <c r="G442" s="637">
        <v>132</v>
      </c>
      <c r="H442" s="637" t="s">
        <v>1941</v>
      </c>
      <c r="I442" s="635" t="s">
        <v>5714</v>
      </c>
      <c r="J442" s="635" t="s">
        <v>5480</v>
      </c>
      <c r="K442" s="648" t="s">
        <v>5712</v>
      </c>
    </row>
    <row r="443" spans="3:11" ht="18.75" customHeight="1" x14ac:dyDescent="0.25">
      <c r="C443" s="619" t="s">
        <v>5721</v>
      </c>
      <c r="D443" s="635" t="s">
        <v>7988</v>
      </c>
      <c r="E443" s="635" t="s">
        <v>5746</v>
      </c>
      <c r="F443" s="636" t="s">
        <v>4829</v>
      </c>
      <c r="G443" s="637">
        <v>130</v>
      </c>
      <c r="H443" s="637" t="s">
        <v>1941</v>
      </c>
      <c r="I443" s="635" t="s">
        <v>5714</v>
      </c>
      <c r="J443" s="635" t="s">
        <v>5480</v>
      </c>
      <c r="K443" s="648" t="s">
        <v>5712</v>
      </c>
    </row>
    <row r="444" spans="3:11" ht="18.75" customHeight="1" x14ac:dyDescent="0.25">
      <c r="C444" s="619" t="s">
        <v>5721</v>
      </c>
      <c r="D444" s="635" t="s">
        <v>7988</v>
      </c>
      <c r="E444" s="635" t="s">
        <v>5719</v>
      </c>
      <c r="F444" s="636" t="s">
        <v>5720</v>
      </c>
      <c r="G444" s="637">
        <v>727</v>
      </c>
      <c r="H444" s="637" t="s">
        <v>1941</v>
      </c>
      <c r="I444" s="635" t="s">
        <v>5714</v>
      </c>
      <c r="J444" s="635" t="s">
        <v>5480</v>
      </c>
      <c r="K444" s="648" t="s">
        <v>5712</v>
      </c>
    </row>
    <row r="445" spans="3:11" ht="18.75" customHeight="1" x14ac:dyDescent="0.25">
      <c r="C445" s="619" t="s">
        <v>5721</v>
      </c>
      <c r="D445" s="635" t="s">
        <v>7988</v>
      </c>
      <c r="E445" s="635" t="s">
        <v>5742</v>
      </c>
      <c r="F445" s="636" t="s">
        <v>5743</v>
      </c>
      <c r="G445" s="637">
        <v>121</v>
      </c>
      <c r="H445" s="637" t="s">
        <v>1941</v>
      </c>
      <c r="I445" s="635" t="s">
        <v>5714</v>
      </c>
      <c r="J445" s="635" t="s">
        <v>5480</v>
      </c>
      <c r="K445" s="648" t="s">
        <v>5712</v>
      </c>
    </row>
    <row r="446" spans="3:11" ht="18.75" customHeight="1" x14ac:dyDescent="0.25">
      <c r="C446" s="619" t="s">
        <v>5721</v>
      </c>
      <c r="D446" s="635" t="s">
        <v>7988</v>
      </c>
      <c r="E446" s="635" t="s">
        <v>5734</v>
      </c>
      <c r="F446" s="636" t="s">
        <v>5735</v>
      </c>
      <c r="G446" s="637">
        <v>126</v>
      </c>
      <c r="H446" s="637" t="s">
        <v>1941</v>
      </c>
      <c r="I446" s="635" t="s">
        <v>5714</v>
      </c>
      <c r="J446" s="635" t="s">
        <v>5480</v>
      </c>
      <c r="K446" s="648" t="s">
        <v>5712</v>
      </c>
    </row>
    <row r="447" spans="3:11" ht="18.75" customHeight="1" x14ac:dyDescent="0.25">
      <c r="C447" s="619" t="s">
        <v>5721</v>
      </c>
      <c r="D447" s="635" t="s">
        <v>7988</v>
      </c>
      <c r="E447" s="635" t="s">
        <v>5744</v>
      </c>
      <c r="F447" s="636" t="s">
        <v>5745</v>
      </c>
      <c r="G447" s="637">
        <v>104</v>
      </c>
      <c r="H447" s="637" t="s">
        <v>1941</v>
      </c>
      <c r="I447" s="635" t="s">
        <v>5714</v>
      </c>
      <c r="J447" s="635" t="s">
        <v>5480</v>
      </c>
      <c r="K447" s="648" t="s">
        <v>5712</v>
      </c>
    </row>
    <row r="448" spans="3:11" ht="18.75" customHeight="1" x14ac:dyDescent="0.25">
      <c r="C448" s="619" t="s">
        <v>5721</v>
      </c>
      <c r="D448" s="635" t="s">
        <v>7988</v>
      </c>
      <c r="E448" s="635" t="s">
        <v>5724</v>
      </c>
      <c r="F448" s="636" t="s">
        <v>233</v>
      </c>
      <c r="G448" s="637">
        <v>75</v>
      </c>
      <c r="H448" s="637" t="s">
        <v>1941</v>
      </c>
      <c r="I448" s="635" t="s">
        <v>5714</v>
      </c>
      <c r="J448" s="635" t="s">
        <v>5480</v>
      </c>
      <c r="K448" s="648" t="s">
        <v>5712</v>
      </c>
    </row>
    <row r="449" spans="1:19" ht="18.75" customHeight="1" x14ac:dyDescent="0.25">
      <c r="C449" s="619" t="s">
        <v>5721</v>
      </c>
      <c r="D449" s="635" t="s">
        <v>7988</v>
      </c>
      <c r="E449" s="635" t="s">
        <v>5722</v>
      </c>
      <c r="F449" s="636" t="s">
        <v>5723</v>
      </c>
      <c r="G449" s="637">
        <v>292</v>
      </c>
      <c r="H449" s="637" t="s">
        <v>1941</v>
      </c>
      <c r="I449" s="635" t="s">
        <v>5714</v>
      </c>
      <c r="J449" s="635" t="s">
        <v>5480</v>
      </c>
      <c r="K449" s="648" t="s">
        <v>5712</v>
      </c>
    </row>
    <row r="450" spans="1:19" ht="18.75" customHeight="1" x14ac:dyDescent="0.25">
      <c r="C450" s="619" t="s">
        <v>5721</v>
      </c>
      <c r="D450" s="635" t="s">
        <v>7988</v>
      </c>
      <c r="E450" s="635" t="s">
        <v>5729</v>
      </c>
      <c r="F450" s="636" t="s">
        <v>5730</v>
      </c>
      <c r="G450" s="637">
        <v>63</v>
      </c>
      <c r="H450" s="637" t="s">
        <v>1941</v>
      </c>
      <c r="I450" s="635" t="s">
        <v>5714</v>
      </c>
      <c r="J450" s="635" t="s">
        <v>5480</v>
      </c>
      <c r="K450" s="648" t="s">
        <v>5712</v>
      </c>
    </row>
    <row r="451" spans="1:19" s="182" customFormat="1" ht="31.5" customHeight="1" thickBot="1" x14ac:dyDescent="0.3">
      <c r="A451" s="224"/>
      <c r="B451" s="224"/>
      <c r="C451" s="619" t="s">
        <v>5721</v>
      </c>
      <c r="D451" s="635" t="s">
        <v>7988</v>
      </c>
      <c r="E451" s="635" t="s">
        <v>5751</v>
      </c>
      <c r="F451" s="636" t="s">
        <v>5752</v>
      </c>
      <c r="G451" s="637">
        <v>47</v>
      </c>
      <c r="H451" s="637" t="s">
        <v>1941</v>
      </c>
      <c r="I451" s="635" t="s">
        <v>5714</v>
      </c>
      <c r="J451" s="635" t="s">
        <v>5480</v>
      </c>
      <c r="K451" s="648" t="s">
        <v>5712</v>
      </c>
      <c r="L451" s="224"/>
      <c r="M451" s="224"/>
      <c r="N451" s="224"/>
      <c r="O451" s="224"/>
      <c r="P451" s="224"/>
      <c r="Q451" s="224"/>
      <c r="R451" s="224"/>
      <c r="S451" s="224"/>
    </row>
    <row r="452" spans="1:19" s="182" customFormat="1" ht="20.25" customHeight="1" x14ac:dyDescent="0.25">
      <c r="A452" s="224"/>
      <c r="B452" s="224"/>
      <c r="C452" s="351" t="s">
        <v>5721</v>
      </c>
      <c r="D452" s="425" t="s">
        <v>7825</v>
      </c>
      <c r="E452" s="426">
        <f>COUNTA(E428:E451)</f>
        <v>24</v>
      </c>
      <c r="F452" s="340" t="s">
        <v>7826</v>
      </c>
      <c r="G452" s="328">
        <f>SUM(G428:G451)</f>
        <v>8171</v>
      </c>
      <c r="H452" s="329"/>
      <c r="I452" s="330"/>
      <c r="J452" s="330"/>
      <c r="K452" s="611"/>
      <c r="L452" s="224"/>
      <c r="M452" s="224"/>
      <c r="N452" s="224"/>
      <c r="O452" s="224"/>
      <c r="P452" s="224"/>
      <c r="Q452" s="224"/>
      <c r="R452" s="224"/>
      <c r="S452" s="224"/>
    </row>
    <row r="453" spans="1:19" s="182" customFormat="1" ht="21" customHeight="1" x14ac:dyDescent="0.25">
      <c r="A453" s="224"/>
      <c r="B453" s="224"/>
      <c r="D453" s="41"/>
      <c r="E453" s="41"/>
      <c r="F453" s="279"/>
      <c r="G453" s="273"/>
      <c r="H453" s="273"/>
      <c r="I453" s="41"/>
      <c r="J453" s="41"/>
      <c r="K453" s="41"/>
      <c r="L453" s="224"/>
      <c r="M453" s="224"/>
      <c r="N453" s="224"/>
      <c r="O453" s="224"/>
      <c r="P453" s="224"/>
      <c r="Q453" s="224"/>
      <c r="R453" s="224"/>
      <c r="S453" s="224"/>
    </row>
    <row r="454" spans="1:19" s="182" customFormat="1" ht="31.5" customHeight="1" x14ac:dyDescent="0.25">
      <c r="A454" s="224"/>
      <c r="B454" s="224"/>
      <c r="D454" s="41"/>
      <c r="E454" s="41"/>
      <c r="F454" s="279"/>
      <c r="G454" s="273"/>
      <c r="H454" s="273"/>
      <c r="I454" s="41"/>
      <c r="J454" s="41"/>
      <c r="K454" s="41"/>
      <c r="L454" s="224"/>
      <c r="M454" s="224"/>
      <c r="N454" s="224"/>
      <c r="O454" s="224"/>
      <c r="P454" s="224"/>
      <c r="Q454" s="224"/>
      <c r="R454" s="224"/>
      <c r="S454" s="224"/>
    </row>
    <row r="455" spans="1:19" ht="21" customHeight="1" x14ac:dyDescent="0.25">
      <c r="C455" s="235" t="s">
        <v>8</v>
      </c>
      <c r="D455" s="235" t="s">
        <v>7</v>
      </c>
      <c r="E455" s="235" t="s">
        <v>6</v>
      </c>
      <c r="F455" s="235" t="s">
        <v>5</v>
      </c>
      <c r="G455" s="237" t="s">
        <v>4</v>
      </c>
      <c r="H455" s="237" t="s">
        <v>3</v>
      </c>
      <c r="I455" s="235" t="s">
        <v>2</v>
      </c>
      <c r="J455" s="235" t="s">
        <v>1</v>
      </c>
      <c r="K455" s="235" t="s">
        <v>0</v>
      </c>
    </row>
    <row r="456" spans="1:19" ht="18.75" customHeight="1" x14ac:dyDescent="0.25">
      <c r="C456" s="643" t="s">
        <v>5780</v>
      </c>
      <c r="D456" s="644" t="s">
        <v>7988</v>
      </c>
      <c r="E456" s="644" t="s">
        <v>5791</v>
      </c>
      <c r="F456" s="645" t="s">
        <v>5792</v>
      </c>
      <c r="G456" s="646">
        <v>662</v>
      </c>
      <c r="H456" s="646" t="s">
        <v>1941</v>
      </c>
      <c r="I456" s="644" t="s">
        <v>5781</v>
      </c>
      <c r="J456" s="644" t="s">
        <v>5480</v>
      </c>
      <c r="K456" s="647" t="s">
        <v>5779</v>
      </c>
    </row>
    <row r="457" spans="1:19" ht="18.75" customHeight="1" x14ac:dyDescent="0.25">
      <c r="C457" s="619" t="s">
        <v>5780</v>
      </c>
      <c r="D457" s="635" t="s">
        <v>7988</v>
      </c>
      <c r="E457" s="635" t="s">
        <v>5825</v>
      </c>
      <c r="F457" s="636" t="s">
        <v>5826</v>
      </c>
      <c r="G457" s="637">
        <v>725</v>
      </c>
      <c r="H457" s="637" t="s">
        <v>1941</v>
      </c>
      <c r="I457" s="635" t="s">
        <v>5781</v>
      </c>
      <c r="J457" s="635" t="s">
        <v>5480</v>
      </c>
      <c r="K457" s="648" t="s">
        <v>5779</v>
      </c>
    </row>
    <row r="458" spans="1:19" ht="18.75" customHeight="1" x14ac:dyDescent="0.25">
      <c r="C458" s="619" t="s">
        <v>5780</v>
      </c>
      <c r="D458" s="635" t="s">
        <v>7988</v>
      </c>
      <c r="E458" s="635" t="s">
        <v>5786</v>
      </c>
      <c r="F458" s="636" t="s">
        <v>5787</v>
      </c>
      <c r="G458" s="637">
        <v>685</v>
      </c>
      <c r="H458" s="637" t="s">
        <v>1941</v>
      </c>
      <c r="I458" s="635" t="s">
        <v>5781</v>
      </c>
      <c r="J458" s="635" t="s">
        <v>5480</v>
      </c>
      <c r="K458" s="648" t="s">
        <v>5779</v>
      </c>
    </row>
    <row r="459" spans="1:19" ht="18.75" customHeight="1" x14ac:dyDescent="0.25">
      <c r="C459" s="619" t="s">
        <v>5780</v>
      </c>
      <c r="D459" s="635" t="s">
        <v>7988</v>
      </c>
      <c r="E459" s="635" t="s">
        <v>5816</v>
      </c>
      <c r="F459" s="636" t="s">
        <v>8863</v>
      </c>
      <c r="G459" s="637">
        <v>503</v>
      </c>
      <c r="H459" s="637" t="s">
        <v>1941</v>
      </c>
      <c r="I459" s="635" t="s">
        <v>5781</v>
      </c>
      <c r="J459" s="635" t="s">
        <v>5480</v>
      </c>
      <c r="K459" s="648" t="s">
        <v>5779</v>
      </c>
    </row>
    <row r="460" spans="1:19" ht="18.75" customHeight="1" x14ac:dyDescent="0.25">
      <c r="C460" s="619" t="s">
        <v>5780</v>
      </c>
      <c r="D460" s="635" t="s">
        <v>7988</v>
      </c>
      <c r="E460" s="635" t="s">
        <v>5788</v>
      </c>
      <c r="F460" s="636" t="s">
        <v>8864</v>
      </c>
      <c r="G460" s="637">
        <v>519</v>
      </c>
      <c r="H460" s="637" t="s">
        <v>1941</v>
      </c>
      <c r="I460" s="635" t="s">
        <v>5781</v>
      </c>
      <c r="J460" s="635" t="s">
        <v>5480</v>
      </c>
      <c r="K460" s="648" t="s">
        <v>5779</v>
      </c>
    </row>
    <row r="461" spans="1:19" ht="18.75" customHeight="1" x14ac:dyDescent="0.25">
      <c r="C461" s="619" t="s">
        <v>5780</v>
      </c>
      <c r="D461" s="635" t="s">
        <v>7988</v>
      </c>
      <c r="E461" s="635" t="s">
        <v>5793</v>
      </c>
      <c r="F461" s="636" t="s">
        <v>8865</v>
      </c>
      <c r="G461" s="637">
        <v>402</v>
      </c>
      <c r="H461" s="637" t="s">
        <v>1941</v>
      </c>
      <c r="I461" s="635" t="s">
        <v>5781</v>
      </c>
      <c r="J461" s="635" t="s">
        <v>5480</v>
      </c>
      <c r="K461" s="648" t="s">
        <v>5779</v>
      </c>
    </row>
    <row r="462" spans="1:19" ht="18.75" customHeight="1" x14ac:dyDescent="0.25">
      <c r="C462" s="619" t="s">
        <v>5780</v>
      </c>
      <c r="D462" s="635" t="s">
        <v>7988</v>
      </c>
      <c r="E462" s="635" t="s">
        <v>5823</v>
      </c>
      <c r="F462" s="636" t="s">
        <v>8866</v>
      </c>
      <c r="G462" s="637">
        <v>369</v>
      </c>
      <c r="H462" s="637" t="s">
        <v>1941</v>
      </c>
      <c r="I462" s="635" t="s">
        <v>5781</v>
      </c>
      <c r="J462" s="635" t="s">
        <v>5480</v>
      </c>
      <c r="K462" s="648" t="s">
        <v>5779</v>
      </c>
    </row>
    <row r="463" spans="1:19" ht="18.75" customHeight="1" x14ac:dyDescent="0.25">
      <c r="C463" s="619" t="s">
        <v>5780</v>
      </c>
      <c r="D463" s="635" t="s">
        <v>7988</v>
      </c>
      <c r="E463" s="635" t="s">
        <v>5829</v>
      </c>
      <c r="F463" s="636" t="s">
        <v>5830</v>
      </c>
      <c r="G463" s="637">
        <v>101</v>
      </c>
      <c r="H463" s="637" t="s">
        <v>1941</v>
      </c>
      <c r="I463" s="635" t="s">
        <v>5781</v>
      </c>
      <c r="J463" s="635" t="s">
        <v>5480</v>
      </c>
      <c r="K463" s="648" t="s">
        <v>5779</v>
      </c>
    </row>
    <row r="464" spans="1:19" ht="18.75" customHeight="1" x14ac:dyDescent="0.25">
      <c r="C464" s="619" t="s">
        <v>5780</v>
      </c>
      <c r="D464" s="635" t="s">
        <v>7988</v>
      </c>
      <c r="E464" s="635" t="s">
        <v>5818</v>
      </c>
      <c r="F464" s="636" t="s">
        <v>8867</v>
      </c>
      <c r="G464" s="637">
        <v>280</v>
      </c>
      <c r="H464" s="637" t="s">
        <v>1941</v>
      </c>
      <c r="I464" s="635" t="s">
        <v>5781</v>
      </c>
      <c r="J464" s="635" t="s">
        <v>5480</v>
      </c>
      <c r="K464" s="648" t="s">
        <v>5779</v>
      </c>
    </row>
    <row r="465" spans="3:11" ht="18.75" customHeight="1" x14ac:dyDescent="0.25">
      <c r="C465" s="619" t="s">
        <v>5780</v>
      </c>
      <c r="D465" s="635" t="s">
        <v>7988</v>
      </c>
      <c r="E465" s="635" t="s">
        <v>5784</v>
      </c>
      <c r="F465" s="636" t="s">
        <v>5785</v>
      </c>
      <c r="G465" s="637">
        <v>300</v>
      </c>
      <c r="H465" s="637" t="s">
        <v>1941</v>
      </c>
      <c r="I465" s="635" t="s">
        <v>5781</v>
      </c>
      <c r="J465" s="635" t="s">
        <v>5480</v>
      </c>
      <c r="K465" s="648" t="s">
        <v>5779</v>
      </c>
    </row>
    <row r="466" spans="3:11" ht="18.75" customHeight="1" x14ac:dyDescent="0.25">
      <c r="C466" s="619" t="s">
        <v>5780</v>
      </c>
      <c r="D466" s="635" t="s">
        <v>7988</v>
      </c>
      <c r="E466" s="635" t="s">
        <v>5808</v>
      </c>
      <c r="F466" s="636" t="s">
        <v>1591</v>
      </c>
      <c r="G466" s="637">
        <v>242</v>
      </c>
      <c r="H466" s="637" t="s">
        <v>1941</v>
      </c>
      <c r="I466" s="635" t="s">
        <v>5781</v>
      </c>
      <c r="J466" s="635" t="s">
        <v>5480</v>
      </c>
      <c r="K466" s="648" t="s">
        <v>5779</v>
      </c>
    </row>
    <row r="467" spans="3:11" ht="18.75" customHeight="1" x14ac:dyDescent="0.25">
      <c r="C467" s="619" t="s">
        <v>5780</v>
      </c>
      <c r="D467" s="635" t="s">
        <v>7988</v>
      </c>
      <c r="E467" s="635" t="s">
        <v>5827</v>
      </c>
      <c r="F467" s="636" t="s">
        <v>5828</v>
      </c>
      <c r="G467" s="637">
        <v>144</v>
      </c>
      <c r="H467" s="637" t="s">
        <v>1941</v>
      </c>
      <c r="I467" s="635" t="s">
        <v>5781</v>
      </c>
      <c r="J467" s="635" t="s">
        <v>5480</v>
      </c>
      <c r="K467" s="648" t="s">
        <v>5779</v>
      </c>
    </row>
    <row r="468" spans="3:11" ht="18.75" customHeight="1" x14ac:dyDescent="0.25">
      <c r="C468" s="619" t="s">
        <v>5780</v>
      </c>
      <c r="D468" s="635" t="s">
        <v>7988</v>
      </c>
      <c r="E468" s="635" t="s">
        <v>5789</v>
      </c>
      <c r="F468" s="636" t="s">
        <v>5790</v>
      </c>
      <c r="G468" s="637">
        <v>189</v>
      </c>
      <c r="H468" s="637" t="s">
        <v>1941</v>
      </c>
      <c r="I468" s="635" t="s">
        <v>5781</v>
      </c>
      <c r="J468" s="635" t="s">
        <v>5480</v>
      </c>
      <c r="K468" s="648" t="s">
        <v>5779</v>
      </c>
    </row>
    <row r="469" spans="3:11" ht="18.75" customHeight="1" x14ac:dyDescent="0.25">
      <c r="C469" s="619" t="s">
        <v>5780</v>
      </c>
      <c r="D469" s="635" t="s">
        <v>7988</v>
      </c>
      <c r="E469" s="635" t="s">
        <v>5817</v>
      </c>
      <c r="F469" s="636" t="s">
        <v>8868</v>
      </c>
      <c r="G469" s="637">
        <v>158</v>
      </c>
      <c r="H469" s="637" t="s">
        <v>1941</v>
      </c>
      <c r="I469" s="635" t="s">
        <v>5781</v>
      </c>
      <c r="J469" s="635" t="s">
        <v>5480</v>
      </c>
      <c r="K469" s="648" t="s">
        <v>5779</v>
      </c>
    </row>
    <row r="470" spans="3:11" ht="18.75" customHeight="1" x14ac:dyDescent="0.25">
      <c r="C470" s="619" t="s">
        <v>5780</v>
      </c>
      <c r="D470" s="635" t="s">
        <v>7988</v>
      </c>
      <c r="E470" s="635" t="s">
        <v>5794</v>
      </c>
      <c r="F470" s="636" t="s">
        <v>5795</v>
      </c>
      <c r="G470" s="637">
        <v>126</v>
      </c>
      <c r="H470" s="637" t="s">
        <v>1941</v>
      </c>
      <c r="I470" s="635" t="s">
        <v>5781</v>
      </c>
      <c r="J470" s="635" t="s">
        <v>5480</v>
      </c>
      <c r="K470" s="648" t="s">
        <v>5779</v>
      </c>
    </row>
    <row r="471" spans="3:11" ht="18.75" customHeight="1" x14ac:dyDescent="0.25">
      <c r="C471" s="619" t="s">
        <v>5780</v>
      </c>
      <c r="D471" s="635" t="s">
        <v>7988</v>
      </c>
      <c r="E471" s="635" t="s">
        <v>5814</v>
      </c>
      <c r="F471" s="636" t="s">
        <v>5815</v>
      </c>
      <c r="G471" s="637">
        <v>77</v>
      </c>
      <c r="H471" s="637" t="s">
        <v>1941</v>
      </c>
      <c r="I471" s="635" t="s">
        <v>5781</v>
      </c>
      <c r="J471" s="635" t="s">
        <v>5480</v>
      </c>
      <c r="K471" s="648" t="s">
        <v>5779</v>
      </c>
    </row>
    <row r="472" spans="3:11" ht="18.75" customHeight="1" x14ac:dyDescent="0.25">
      <c r="C472" s="619" t="s">
        <v>5780</v>
      </c>
      <c r="D472" s="635" t="s">
        <v>7988</v>
      </c>
      <c r="E472" s="635" t="s">
        <v>5824</v>
      </c>
      <c r="F472" s="636" t="s">
        <v>8869</v>
      </c>
      <c r="G472" s="637">
        <v>67</v>
      </c>
      <c r="H472" s="637" t="s">
        <v>1941</v>
      </c>
      <c r="I472" s="635" t="s">
        <v>5781</v>
      </c>
      <c r="J472" s="635" t="s">
        <v>5480</v>
      </c>
      <c r="K472" s="648" t="s">
        <v>5779</v>
      </c>
    </row>
    <row r="473" spans="3:11" ht="18.75" customHeight="1" x14ac:dyDescent="0.25">
      <c r="C473" s="619" t="s">
        <v>5780</v>
      </c>
      <c r="D473" s="635" t="s">
        <v>7988</v>
      </c>
      <c r="E473" s="635" t="s">
        <v>5811</v>
      </c>
      <c r="F473" s="636" t="s">
        <v>8870</v>
      </c>
      <c r="G473" s="637">
        <v>65</v>
      </c>
      <c r="H473" s="637" t="s">
        <v>1941</v>
      </c>
      <c r="I473" s="635" t="s">
        <v>5781</v>
      </c>
      <c r="J473" s="635" t="s">
        <v>5480</v>
      </c>
      <c r="K473" s="648" t="s">
        <v>5779</v>
      </c>
    </row>
    <row r="474" spans="3:11" ht="18.75" customHeight="1" x14ac:dyDescent="0.25">
      <c r="C474" s="619" t="s">
        <v>5780</v>
      </c>
      <c r="D474" s="635" t="s">
        <v>7988</v>
      </c>
      <c r="E474" s="635" t="s">
        <v>5800</v>
      </c>
      <c r="F474" s="636" t="s">
        <v>8871</v>
      </c>
      <c r="G474" s="637">
        <v>69</v>
      </c>
      <c r="H474" s="637" t="s">
        <v>1941</v>
      </c>
      <c r="I474" s="635" t="s">
        <v>5781</v>
      </c>
      <c r="J474" s="635" t="s">
        <v>5480</v>
      </c>
      <c r="K474" s="648" t="s">
        <v>5779</v>
      </c>
    </row>
    <row r="475" spans="3:11" ht="18.75" customHeight="1" x14ac:dyDescent="0.25">
      <c r="C475" s="619" t="s">
        <v>5780</v>
      </c>
      <c r="D475" s="635" t="s">
        <v>7988</v>
      </c>
      <c r="E475" s="635" t="s">
        <v>5806</v>
      </c>
      <c r="F475" s="636" t="s">
        <v>5807</v>
      </c>
      <c r="G475" s="637">
        <v>58</v>
      </c>
      <c r="H475" s="637" t="s">
        <v>1941</v>
      </c>
      <c r="I475" s="635" t="s">
        <v>5781</v>
      </c>
      <c r="J475" s="635" t="s">
        <v>5480</v>
      </c>
      <c r="K475" s="648" t="s">
        <v>5779</v>
      </c>
    </row>
    <row r="476" spans="3:11" ht="18.75" customHeight="1" x14ac:dyDescent="0.25">
      <c r="C476" s="619" t="s">
        <v>5780</v>
      </c>
      <c r="D476" s="635" t="s">
        <v>7988</v>
      </c>
      <c r="E476" s="635" t="s">
        <v>5820</v>
      </c>
      <c r="F476" s="636" t="s">
        <v>5821</v>
      </c>
      <c r="G476" s="637">
        <v>56</v>
      </c>
      <c r="H476" s="637" t="s">
        <v>1941</v>
      </c>
      <c r="I476" s="635" t="s">
        <v>5781</v>
      </c>
      <c r="J476" s="635" t="s">
        <v>5480</v>
      </c>
      <c r="K476" s="648" t="s">
        <v>5779</v>
      </c>
    </row>
    <row r="477" spans="3:11" ht="18.75" customHeight="1" x14ac:dyDescent="0.25">
      <c r="C477" s="619" t="s">
        <v>5780</v>
      </c>
      <c r="D477" s="635" t="s">
        <v>7988</v>
      </c>
      <c r="E477" s="635" t="s">
        <v>5812</v>
      </c>
      <c r="F477" s="636" t="s">
        <v>5813</v>
      </c>
      <c r="G477" s="637">
        <v>45</v>
      </c>
      <c r="H477" s="637" t="s">
        <v>1941</v>
      </c>
      <c r="I477" s="635" t="s">
        <v>5781</v>
      </c>
      <c r="J477" s="635" t="s">
        <v>5480</v>
      </c>
      <c r="K477" s="648" t="s">
        <v>5779</v>
      </c>
    </row>
    <row r="478" spans="3:11" ht="18.75" customHeight="1" x14ac:dyDescent="0.25">
      <c r="C478" s="619" t="s">
        <v>5780</v>
      </c>
      <c r="D478" s="635" t="s">
        <v>7988</v>
      </c>
      <c r="E478" s="635" t="s">
        <v>5819</v>
      </c>
      <c r="F478" s="636" t="s">
        <v>8872</v>
      </c>
      <c r="G478" s="637">
        <v>59</v>
      </c>
      <c r="H478" s="637" t="s">
        <v>1941</v>
      </c>
      <c r="I478" s="635" t="s">
        <v>5781</v>
      </c>
      <c r="J478" s="635" t="s">
        <v>5480</v>
      </c>
      <c r="K478" s="648" t="s">
        <v>5779</v>
      </c>
    </row>
    <row r="479" spans="3:11" ht="18.75" customHeight="1" x14ac:dyDescent="0.25">
      <c r="C479" s="619" t="s">
        <v>5780</v>
      </c>
      <c r="D479" s="635" t="s">
        <v>7988</v>
      </c>
      <c r="E479" s="635" t="s">
        <v>5810</v>
      </c>
      <c r="F479" s="636" t="s">
        <v>5063</v>
      </c>
      <c r="G479" s="637">
        <v>37</v>
      </c>
      <c r="H479" s="637" t="s">
        <v>1941</v>
      </c>
      <c r="I479" s="635" t="s">
        <v>5781</v>
      </c>
      <c r="J479" s="635" t="s">
        <v>5480</v>
      </c>
      <c r="K479" s="648" t="s">
        <v>5779</v>
      </c>
    </row>
    <row r="480" spans="3:11" ht="18.75" customHeight="1" x14ac:dyDescent="0.25">
      <c r="C480" s="619" t="s">
        <v>5780</v>
      </c>
      <c r="D480" s="635" t="s">
        <v>7988</v>
      </c>
      <c r="E480" s="635" t="s">
        <v>5805</v>
      </c>
      <c r="F480" s="636" t="s">
        <v>8819</v>
      </c>
      <c r="G480" s="637">
        <v>44</v>
      </c>
      <c r="H480" s="637" t="s">
        <v>1941</v>
      </c>
      <c r="I480" s="635" t="s">
        <v>5781</v>
      </c>
      <c r="J480" s="635" t="s">
        <v>5480</v>
      </c>
      <c r="K480" s="648" t="s">
        <v>5779</v>
      </c>
    </row>
    <row r="481" spans="1:19" ht="18.75" customHeight="1" x14ac:dyDescent="0.25">
      <c r="C481" s="619" t="s">
        <v>5780</v>
      </c>
      <c r="D481" s="635" t="s">
        <v>7988</v>
      </c>
      <c r="E481" s="635" t="s">
        <v>5809</v>
      </c>
      <c r="F481" s="636" t="s">
        <v>8873</v>
      </c>
      <c r="G481" s="637">
        <v>43</v>
      </c>
      <c r="H481" s="637" t="s">
        <v>1941</v>
      </c>
      <c r="I481" s="635" t="s">
        <v>5781</v>
      </c>
      <c r="J481" s="635" t="s">
        <v>5480</v>
      </c>
      <c r="K481" s="648" t="s">
        <v>5779</v>
      </c>
    </row>
    <row r="482" spans="1:19" s="182" customFormat="1" ht="16.5" customHeight="1" x14ac:dyDescent="0.25">
      <c r="A482" s="224"/>
      <c r="B482" s="224"/>
      <c r="C482" s="619" t="s">
        <v>5780</v>
      </c>
      <c r="D482" s="635" t="s">
        <v>7988</v>
      </c>
      <c r="E482" s="635" t="s">
        <v>5798</v>
      </c>
      <c r="F482" s="636" t="s">
        <v>5799</v>
      </c>
      <c r="G482" s="637">
        <v>43</v>
      </c>
      <c r="H482" s="637" t="s">
        <v>1941</v>
      </c>
      <c r="I482" s="635" t="s">
        <v>5781</v>
      </c>
      <c r="J482" s="635" t="s">
        <v>5480</v>
      </c>
      <c r="K482" s="648" t="s">
        <v>5779</v>
      </c>
      <c r="L482" s="224"/>
      <c r="M482" s="224"/>
      <c r="N482" s="224"/>
      <c r="O482" s="224"/>
      <c r="P482" s="224"/>
      <c r="Q482" s="224"/>
      <c r="R482" s="224"/>
      <c r="S482" s="224"/>
    </row>
    <row r="483" spans="1:19" s="182" customFormat="1" ht="16.5" customHeight="1" x14ac:dyDescent="0.25">
      <c r="A483" s="224"/>
      <c r="B483" s="224"/>
      <c r="C483" s="323" t="s">
        <v>5780</v>
      </c>
      <c r="D483" s="635" t="s">
        <v>7988</v>
      </c>
      <c r="E483" s="41" t="s">
        <v>5796</v>
      </c>
      <c r="F483" s="279" t="s">
        <v>5797</v>
      </c>
      <c r="G483" s="273">
        <v>171</v>
      </c>
      <c r="H483" s="273" t="s">
        <v>1941</v>
      </c>
      <c r="I483" s="41" t="s">
        <v>5781</v>
      </c>
      <c r="J483" s="41" t="s">
        <v>5480</v>
      </c>
      <c r="K483" s="610" t="s">
        <v>5779</v>
      </c>
      <c r="L483" s="224"/>
      <c r="M483" s="224"/>
      <c r="N483" s="224"/>
      <c r="O483" s="224"/>
      <c r="P483" s="224"/>
      <c r="Q483" s="224"/>
      <c r="R483" s="224"/>
      <c r="S483" s="224"/>
    </row>
    <row r="484" spans="1:19" s="182" customFormat="1" ht="32.25" customHeight="1" x14ac:dyDescent="0.25">
      <c r="A484" s="224"/>
      <c r="B484" s="224"/>
      <c r="C484" s="323" t="s">
        <v>5780</v>
      </c>
      <c r="D484" s="635" t="s">
        <v>7988</v>
      </c>
      <c r="E484" s="292" t="s">
        <v>5782</v>
      </c>
      <c r="F484" s="291" t="s">
        <v>5783</v>
      </c>
      <c r="G484" s="292">
        <v>87</v>
      </c>
      <c r="H484" s="273" t="s">
        <v>1941</v>
      </c>
      <c r="I484" s="292" t="s">
        <v>5781</v>
      </c>
      <c r="J484" s="41" t="s">
        <v>5480</v>
      </c>
      <c r="K484" s="610" t="s">
        <v>5779</v>
      </c>
      <c r="L484" s="224"/>
      <c r="M484" s="224"/>
      <c r="N484" s="224"/>
      <c r="O484" s="224"/>
      <c r="P484" s="224"/>
      <c r="Q484" s="224"/>
      <c r="R484" s="224"/>
      <c r="S484" s="224"/>
    </row>
    <row r="485" spans="1:19" ht="27.75" customHeight="1" x14ac:dyDescent="0.25">
      <c r="C485" s="323" t="s">
        <v>5780</v>
      </c>
      <c r="D485" s="635" t="s">
        <v>7988</v>
      </c>
      <c r="E485" s="292" t="s">
        <v>5777</v>
      </c>
      <c r="F485" s="291" t="s">
        <v>5778</v>
      </c>
      <c r="G485" s="292">
        <v>67</v>
      </c>
      <c r="H485" s="273" t="s">
        <v>1941</v>
      </c>
      <c r="I485" s="292" t="s">
        <v>5781</v>
      </c>
      <c r="J485" s="41" t="s">
        <v>5480</v>
      </c>
      <c r="K485" s="610" t="s">
        <v>5779</v>
      </c>
    </row>
    <row r="486" spans="1:19" ht="18.75" customHeight="1" x14ac:dyDescent="0.25">
      <c r="C486" s="619" t="s">
        <v>5780</v>
      </c>
      <c r="D486" s="635" t="s">
        <v>7988</v>
      </c>
      <c r="E486" s="635" t="s">
        <v>5802</v>
      </c>
      <c r="F486" s="636" t="s">
        <v>5803</v>
      </c>
      <c r="G486" s="637">
        <v>54</v>
      </c>
      <c r="H486" s="637" t="s">
        <v>1941</v>
      </c>
      <c r="I486" s="635" t="s">
        <v>5781</v>
      </c>
      <c r="J486" s="635" t="s">
        <v>5480</v>
      </c>
      <c r="K486" s="648" t="s">
        <v>5779</v>
      </c>
    </row>
    <row r="487" spans="1:19" ht="18.75" customHeight="1" x14ac:dyDescent="0.25">
      <c r="C487" s="619" t="s">
        <v>5780</v>
      </c>
      <c r="D487" s="635" t="s">
        <v>7988</v>
      </c>
      <c r="E487" s="635" t="s">
        <v>5801</v>
      </c>
      <c r="F487" s="636" t="s">
        <v>8874</v>
      </c>
      <c r="G487" s="637">
        <v>55</v>
      </c>
      <c r="H487" s="637" t="s">
        <v>1941</v>
      </c>
      <c r="I487" s="635" t="s">
        <v>5781</v>
      </c>
      <c r="J487" s="635" t="s">
        <v>5480</v>
      </c>
      <c r="K487" s="648" t="s">
        <v>5779</v>
      </c>
    </row>
    <row r="488" spans="1:19" ht="18.75" customHeight="1" x14ac:dyDescent="0.25">
      <c r="C488" s="619" t="s">
        <v>5780</v>
      </c>
      <c r="D488" s="635" t="s">
        <v>7988</v>
      </c>
      <c r="E488" s="635" t="s">
        <v>5804</v>
      </c>
      <c r="F488" s="636" t="s">
        <v>8875</v>
      </c>
      <c r="G488" s="637">
        <v>36</v>
      </c>
      <c r="H488" s="637" t="s">
        <v>1941</v>
      </c>
      <c r="I488" s="635" t="s">
        <v>5781</v>
      </c>
      <c r="J488" s="635" t="s">
        <v>5480</v>
      </c>
      <c r="K488" s="648" t="s">
        <v>5779</v>
      </c>
    </row>
    <row r="489" spans="1:19" s="182" customFormat="1" ht="31.5" customHeight="1" thickBot="1" x14ac:dyDescent="0.3">
      <c r="A489" s="224"/>
      <c r="B489" s="224"/>
      <c r="C489" s="619" t="s">
        <v>5780</v>
      </c>
      <c r="D489" s="635" t="s">
        <v>7988</v>
      </c>
      <c r="E489" s="635" t="s">
        <v>5822</v>
      </c>
      <c r="F489" s="636" t="s">
        <v>8876</v>
      </c>
      <c r="G489" s="637">
        <v>43</v>
      </c>
      <c r="H489" s="637" t="s">
        <v>1941</v>
      </c>
      <c r="I489" s="635" t="s">
        <v>5781</v>
      </c>
      <c r="J489" s="635" t="s">
        <v>5480</v>
      </c>
      <c r="K489" s="648" t="s">
        <v>5779</v>
      </c>
      <c r="L489" s="224"/>
      <c r="M489" s="224"/>
      <c r="N489" s="224"/>
      <c r="O489" s="224"/>
      <c r="P489" s="224"/>
      <c r="Q489" s="224"/>
      <c r="R489" s="224"/>
      <c r="S489" s="224"/>
    </row>
    <row r="490" spans="1:19" s="182" customFormat="1" ht="20.25" customHeight="1" x14ac:dyDescent="0.25">
      <c r="A490" s="224"/>
      <c r="B490" s="224"/>
      <c r="C490" s="351" t="s">
        <v>5780</v>
      </c>
      <c r="D490" s="425" t="s">
        <v>7825</v>
      </c>
      <c r="E490" s="426">
        <f>COUNTA(E456:E489)</f>
        <v>34</v>
      </c>
      <c r="F490" s="340" t="s">
        <v>7826</v>
      </c>
      <c r="G490" s="328">
        <f>SUM(G456:G489)</f>
        <v>6581</v>
      </c>
      <c r="H490" s="329"/>
      <c r="I490" s="330"/>
      <c r="J490" s="330"/>
      <c r="K490" s="611"/>
      <c r="L490" s="224"/>
      <c r="M490" s="224"/>
      <c r="N490" s="224"/>
      <c r="O490" s="224"/>
      <c r="P490" s="224"/>
      <c r="Q490" s="224"/>
      <c r="R490" s="224"/>
      <c r="S490" s="224"/>
    </row>
    <row r="491" spans="1:19" x14ac:dyDescent="0.25">
      <c r="C491" s="182"/>
      <c r="D491" s="41"/>
      <c r="H491" s="273"/>
      <c r="I491" s="41"/>
      <c r="J491" s="41"/>
      <c r="K491" s="41"/>
    </row>
    <row r="492" spans="1:19" x14ac:dyDescent="0.25">
      <c r="F492" s="291"/>
    </row>
    <row r="493" spans="1:19" x14ac:dyDescent="0.25">
      <c r="C493" s="740" t="s">
        <v>7962</v>
      </c>
      <c r="D493" s="740"/>
      <c r="E493" s="740"/>
      <c r="F493" s="740"/>
      <c r="G493" s="740"/>
      <c r="H493" s="740"/>
      <c r="I493" s="740"/>
      <c r="J493" s="740"/>
      <c r="K493" s="740"/>
    </row>
    <row r="494" spans="1:19" x14ac:dyDescent="0.25">
      <c r="F494" s="43"/>
      <c r="G494" s="639"/>
      <c r="H494" s="639"/>
      <c r="I494" s="639"/>
    </row>
    <row r="495" spans="1:19" x14ac:dyDescent="0.25">
      <c r="F495" s="43"/>
      <c r="G495" s="639"/>
      <c r="H495" s="639"/>
      <c r="I495" s="639"/>
    </row>
    <row r="496" spans="1:19" ht="25.5" x14ac:dyDescent="0.25">
      <c r="C496" s="248" t="s">
        <v>8</v>
      </c>
      <c r="D496" s="248" t="s">
        <v>7</v>
      </c>
      <c r="E496" s="248" t="s">
        <v>6</v>
      </c>
      <c r="F496" s="248" t="s">
        <v>5</v>
      </c>
      <c r="G496" s="249" t="s">
        <v>4</v>
      </c>
      <c r="H496" s="249" t="s">
        <v>3</v>
      </c>
      <c r="I496" s="248" t="s">
        <v>2</v>
      </c>
      <c r="J496" s="248" t="s">
        <v>1</v>
      </c>
      <c r="K496" s="248" t="s">
        <v>0</v>
      </c>
    </row>
    <row r="497" spans="3:11" ht="30" x14ac:dyDescent="0.25">
      <c r="C497" s="357" t="s">
        <v>1677</v>
      </c>
      <c r="D497" s="358" t="s">
        <v>7989</v>
      </c>
      <c r="E497" s="358" t="s">
        <v>1749</v>
      </c>
      <c r="F497" s="374" t="s">
        <v>8877</v>
      </c>
      <c r="G497" s="361">
        <v>985</v>
      </c>
      <c r="H497" s="361" t="s">
        <v>1678</v>
      </c>
      <c r="I497" s="358" t="s">
        <v>1678</v>
      </c>
      <c r="J497" s="358" t="s">
        <v>34</v>
      </c>
      <c r="K497" s="624" t="s">
        <v>1676</v>
      </c>
    </row>
    <row r="498" spans="3:11" ht="30" x14ac:dyDescent="0.25">
      <c r="C498" s="363" t="s">
        <v>1677</v>
      </c>
      <c r="D498" s="294" t="s">
        <v>7989</v>
      </c>
      <c r="E498" s="294" t="s">
        <v>1748</v>
      </c>
      <c r="F498" s="305" t="s">
        <v>8878</v>
      </c>
      <c r="G498" s="295">
        <v>650</v>
      </c>
      <c r="H498" s="295" t="s">
        <v>1678</v>
      </c>
      <c r="I498" s="294" t="s">
        <v>1678</v>
      </c>
      <c r="J498" s="294" t="s">
        <v>34</v>
      </c>
      <c r="K498" s="627" t="s">
        <v>1676</v>
      </c>
    </row>
    <row r="499" spans="3:11" ht="30" x14ac:dyDescent="0.25">
      <c r="C499" s="363" t="s">
        <v>1677</v>
      </c>
      <c r="D499" s="294" t="s">
        <v>7989</v>
      </c>
      <c r="E499" s="294" t="s">
        <v>1750</v>
      </c>
      <c r="F499" s="305" t="s">
        <v>1727</v>
      </c>
      <c r="G499" s="295">
        <v>1124</v>
      </c>
      <c r="H499" s="295" t="s">
        <v>1678</v>
      </c>
      <c r="I499" s="294" t="s">
        <v>1678</v>
      </c>
      <c r="J499" s="294" t="s">
        <v>34</v>
      </c>
      <c r="K499" s="627" t="s">
        <v>1676</v>
      </c>
    </row>
    <row r="500" spans="3:11" ht="30" x14ac:dyDescent="0.25">
      <c r="C500" s="363" t="s">
        <v>1677</v>
      </c>
      <c r="D500" s="294" t="s">
        <v>7989</v>
      </c>
      <c r="E500" s="294" t="s">
        <v>1751</v>
      </c>
      <c r="F500" s="305" t="s">
        <v>266</v>
      </c>
      <c r="G500" s="295">
        <v>649</v>
      </c>
      <c r="H500" s="295" t="s">
        <v>1678</v>
      </c>
      <c r="I500" s="294" t="s">
        <v>1678</v>
      </c>
      <c r="J500" s="294" t="s">
        <v>34</v>
      </c>
      <c r="K500" s="627" t="s">
        <v>1676</v>
      </c>
    </row>
    <row r="501" spans="3:11" x14ac:dyDescent="0.25">
      <c r="C501" s="363" t="s">
        <v>1677</v>
      </c>
      <c r="D501" s="152" t="s">
        <v>7989</v>
      </c>
      <c r="E501" s="152" t="s">
        <v>8879</v>
      </c>
      <c r="F501" s="152" t="s">
        <v>1675</v>
      </c>
      <c r="G501" s="152">
        <v>326</v>
      </c>
      <c r="H501" s="152" t="s">
        <v>874</v>
      </c>
      <c r="I501" s="152" t="s">
        <v>874</v>
      </c>
      <c r="J501" s="152" t="s">
        <v>34</v>
      </c>
      <c r="K501" s="651" t="s">
        <v>1676</v>
      </c>
    </row>
    <row r="502" spans="3:11" ht="30.75" thickBot="1" x14ac:dyDescent="0.3">
      <c r="C502" s="363" t="s">
        <v>1677</v>
      </c>
      <c r="D502" s="294" t="s">
        <v>7989</v>
      </c>
      <c r="E502" s="294" t="s">
        <v>1752</v>
      </c>
      <c r="F502" s="305" t="s">
        <v>1753</v>
      </c>
      <c r="G502" s="295">
        <v>263</v>
      </c>
      <c r="H502" s="295" t="s">
        <v>1678</v>
      </c>
      <c r="I502" s="294" t="s">
        <v>1678</v>
      </c>
      <c r="J502" s="294" t="s">
        <v>34</v>
      </c>
      <c r="K502" s="627" t="s">
        <v>1676</v>
      </c>
    </row>
    <row r="503" spans="3:11" ht="30" x14ac:dyDescent="0.25">
      <c r="C503" s="365" t="s">
        <v>1677</v>
      </c>
      <c r="D503" s="366" t="s">
        <v>7825</v>
      </c>
      <c r="E503" s="455">
        <f>COUNTA(E497:E502)</f>
        <v>6</v>
      </c>
      <c r="F503" s="368" t="s">
        <v>7826</v>
      </c>
      <c r="G503" s="369">
        <f>SUM(G497:G502)</f>
        <v>3997</v>
      </c>
      <c r="H503" s="625"/>
      <c r="I503" s="371"/>
      <c r="J503" s="371"/>
      <c r="K503" s="626"/>
    </row>
    <row r="504" spans="3:11" x14ac:dyDescent="0.25">
      <c r="C504" s="156"/>
      <c r="D504" s="156"/>
      <c r="E504" s="156"/>
      <c r="F504" s="307"/>
      <c r="G504" s="156"/>
      <c r="H504" s="156"/>
      <c r="I504" s="156"/>
      <c r="J504" s="156"/>
      <c r="K504" s="156"/>
    </row>
    <row r="505" spans="3:11" x14ac:dyDescent="0.25">
      <c r="C505" s="156"/>
      <c r="D505" s="156"/>
      <c r="E505" s="156"/>
      <c r="F505" s="307"/>
      <c r="G505" s="156"/>
      <c r="H505" s="156"/>
      <c r="I505" s="156"/>
      <c r="J505" s="156"/>
      <c r="K505" s="156"/>
    </row>
    <row r="506" spans="3:11" ht="25.5" x14ac:dyDescent="0.25">
      <c r="C506" s="248" t="s">
        <v>8</v>
      </c>
      <c r="D506" s="248" t="s">
        <v>7</v>
      </c>
      <c r="E506" s="248" t="s">
        <v>6</v>
      </c>
      <c r="F506" s="248" t="s">
        <v>5</v>
      </c>
      <c r="G506" s="249" t="s">
        <v>4</v>
      </c>
      <c r="H506" s="249" t="s">
        <v>3</v>
      </c>
      <c r="I506" s="248" t="s">
        <v>2</v>
      </c>
      <c r="J506" s="248" t="s">
        <v>1</v>
      </c>
      <c r="K506" s="248" t="s">
        <v>0</v>
      </c>
    </row>
    <row r="507" spans="3:11" ht="24" customHeight="1" x14ac:dyDescent="0.25">
      <c r="C507" s="357" t="s">
        <v>1816</v>
      </c>
      <c r="D507" s="358" t="s">
        <v>7989</v>
      </c>
      <c r="E507" s="358" t="s">
        <v>1818</v>
      </c>
      <c r="F507" s="374" t="s">
        <v>1819</v>
      </c>
      <c r="G507" s="361">
        <v>1205</v>
      </c>
      <c r="H507" s="361" t="s">
        <v>1678</v>
      </c>
      <c r="I507" s="358" t="s">
        <v>1678</v>
      </c>
      <c r="J507" s="358" t="s">
        <v>34</v>
      </c>
      <c r="K507" s="624" t="s">
        <v>1755</v>
      </c>
    </row>
    <row r="508" spans="3:11" ht="24" customHeight="1" x14ac:dyDescent="0.25">
      <c r="C508" s="363" t="s">
        <v>1816</v>
      </c>
      <c r="D508" s="294" t="s">
        <v>7989</v>
      </c>
      <c r="E508" s="294" t="s">
        <v>1814</v>
      </c>
      <c r="F508" s="305" t="s">
        <v>1815</v>
      </c>
      <c r="G508" s="295">
        <v>651</v>
      </c>
      <c r="H508" s="295" t="s">
        <v>1678</v>
      </c>
      <c r="I508" s="294" t="s">
        <v>1678</v>
      </c>
      <c r="J508" s="294" t="s">
        <v>34</v>
      </c>
      <c r="K508" s="627" t="s">
        <v>1755</v>
      </c>
    </row>
    <row r="509" spans="3:11" ht="24" customHeight="1" thickBot="1" x14ac:dyDescent="0.3">
      <c r="C509" s="363" t="s">
        <v>1816</v>
      </c>
      <c r="D509" s="294" t="s">
        <v>7989</v>
      </c>
      <c r="E509" s="294" t="s">
        <v>1817</v>
      </c>
      <c r="F509" s="305" t="s">
        <v>8880</v>
      </c>
      <c r="G509" s="295">
        <v>456</v>
      </c>
      <c r="H509" s="295" t="s">
        <v>1678</v>
      </c>
      <c r="I509" s="294" t="s">
        <v>1678</v>
      </c>
      <c r="J509" s="294" t="s">
        <v>34</v>
      </c>
      <c r="K509" s="627" t="s">
        <v>1755</v>
      </c>
    </row>
    <row r="510" spans="3:11" ht="30" x14ac:dyDescent="0.25">
      <c r="C510" s="365" t="s">
        <v>1816</v>
      </c>
      <c r="D510" s="366" t="s">
        <v>7825</v>
      </c>
      <c r="E510" s="455">
        <f>COUNTA(E507:E509)</f>
        <v>3</v>
      </c>
      <c r="F510" s="368" t="s">
        <v>7826</v>
      </c>
      <c r="G510" s="369">
        <f>SUM(G507:G509)</f>
        <v>2312</v>
      </c>
      <c r="H510" s="625"/>
      <c r="I510" s="371"/>
      <c r="J510" s="371"/>
      <c r="K510" s="626"/>
    </row>
    <row r="511" spans="3:11" x14ac:dyDescent="0.25">
      <c r="C511" s="156"/>
      <c r="D511" s="156"/>
      <c r="E511" s="156"/>
      <c r="F511" s="307"/>
      <c r="G511" s="156"/>
      <c r="H511" s="156"/>
      <c r="I511" s="156"/>
      <c r="J511" s="156"/>
      <c r="K511" s="156"/>
    </row>
    <row r="512" spans="3:11" x14ac:dyDescent="0.25">
      <c r="C512" s="156"/>
      <c r="D512" s="156"/>
      <c r="E512" s="156"/>
      <c r="F512" s="307"/>
      <c r="G512" s="156"/>
      <c r="H512" s="156"/>
      <c r="I512" s="156"/>
      <c r="J512" s="156"/>
      <c r="K512" s="156"/>
    </row>
    <row r="513" spans="3:11" ht="25.5" x14ac:dyDescent="0.25">
      <c r="C513" s="248" t="s">
        <v>8</v>
      </c>
      <c r="D513" s="248" t="s">
        <v>7</v>
      </c>
      <c r="E513" s="248" t="s">
        <v>6</v>
      </c>
      <c r="F513" s="248" t="s">
        <v>5</v>
      </c>
      <c r="G513" s="249" t="s">
        <v>4</v>
      </c>
      <c r="H513" s="249" t="s">
        <v>3</v>
      </c>
      <c r="I513" s="248" t="s">
        <v>2</v>
      </c>
      <c r="J513" s="248" t="s">
        <v>1</v>
      </c>
      <c r="K513" s="248" t="s">
        <v>0</v>
      </c>
    </row>
    <row r="514" spans="3:11" ht="24" customHeight="1" x14ac:dyDescent="0.25">
      <c r="C514" s="357" t="s">
        <v>1756</v>
      </c>
      <c r="D514" s="358" t="s">
        <v>7989</v>
      </c>
      <c r="E514" s="358" t="s">
        <v>1759</v>
      </c>
      <c r="F514" s="374" t="s">
        <v>1760</v>
      </c>
      <c r="G514" s="361">
        <v>813</v>
      </c>
      <c r="H514" s="361" t="s">
        <v>1678</v>
      </c>
      <c r="I514" s="358" t="s">
        <v>1678</v>
      </c>
      <c r="J514" s="358" t="s">
        <v>34</v>
      </c>
      <c r="K514" s="624" t="s">
        <v>1755</v>
      </c>
    </row>
    <row r="515" spans="3:11" ht="24" customHeight="1" x14ac:dyDescent="0.25">
      <c r="C515" s="363" t="s">
        <v>1756</v>
      </c>
      <c r="D515" s="294" t="s">
        <v>7989</v>
      </c>
      <c r="E515" s="294" t="s">
        <v>1761</v>
      </c>
      <c r="F515" s="305" t="s">
        <v>1762</v>
      </c>
      <c r="G515" s="295">
        <v>483</v>
      </c>
      <c r="H515" s="295" t="s">
        <v>1678</v>
      </c>
      <c r="I515" s="294" t="s">
        <v>1678</v>
      </c>
      <c r="J515" s="294" t="s">
        <v>34</v>
      </c>
      <c r="K515" s="627" t="s">
        <v>1755</v>
      </c>
    </row>
    <row r="516" spans="3:11" ht="24" customHeight="1" x14ac:dyDescent="0.25">
      <c r="C516" s="363" t="s">
        <v>1756</v>
      </c>
      <c r="D516" s="294" t="s">
        <v>7989</v>
      </c>
      <c r="E516" s="294" t="s">
        <v>1754</v>
      </c>
      <c r="F516" s="305" t="s">
        <v>8881</v>
      </c>
      <c r="G516" s="295">
        <v>588</v>
      </c>
      <c r="H516" s="295" t="s">
        <v>1678</v>
      </c>
      <c r="I516" s="294" t="s">
        <v>1678</v>
      </c>
      <c r="J516" s="294" t="s">
        <v>34</v>
      </c>
      <c r="K516" s="627" t="s">
        <v>1755</v>
      </c>
    </row>
    <row r="517" spans="3:11" ht="24" customHeight="1" thickBot="1" x14ac:dyDescent="0.3">
      <c r="C517" s="363" t="s">
        <v>1756</v>
      </c>
      <c r="D517" s="294" t="s">
        <v>7989</v>
      </c>
      <c r="E517" s="310" t="s">
        <v>1757</v>
      </c>
      <c r="F517" s="309" t="s">
        <v>1758</v>
      </c>
      <c r="G517" s="310">
        <v>1005</v>
      </c>
      <c r="H517" s="295" t="s">
        <v>1678</v>
      </c>
      <c r="I517" s="310" t="s">
        <v>1678</v>
      </c>
      <c r="J517" s="294" t="s">
        <v>34</v>
      </c>
      <c r="K517" s="627" t="s">
        <v>1755</v>
      </c>
    </row>
    <row r="518" spans="3:11" ht="30" x14ac:dyDescent="0.25">
      <c r="C518" s="365" t="s">
        <v>1756</v>
      </c>
      <c r="D518" s="366" t="s">
        <v>7825</v>
      </c>
      <c r="E518" s="455">
        <f>COUNTA(E514:E517)</f>
        <v>4</v>
      </c>
      <c r="F518" s="368" t="s">
        <v>7826</v>
      </c>
      <c r="G518" s="369">
        <f>SUM(G514:G517)</f>
        <v>2889</v>
      </c>
      <c r="H518" s="625"/>
      <c r="I518" s="371"/>
      <c r="J518" s="371"/>
      <c r="K518" s="626"/>
    </row>
    <row r="519" spans="3:11" x14ac:dyDescent="0.25">
      <c r="C519" s="156"/>
      <c r="D519" s="156"/>
      <c r="E519" s="156"/>
      <c r="F519" s="307"/>
      <c r="G519" s="156"/>
      <c r="H519" s="156"/>
      <c r="I519" s="156"/>
      <c r="J519" s="156"/>
      <c r="K519" s="156"/>
    </row>
    <row r="520" spans="3:11" x14ac:dyDescent="0.25">
      <c r="C520" s="156"/>
      <c r="D520" s="156"/>
      <c r="E520" s="156"/>
      <c r="F520" s="307"/>
      <c r="G520" s="156"/>
      <c r="H520" s="156"/>
      <c r="I520" s="156"/>
      <c r="J520" s="156"/>
      <c r="K520" s="156"/>
    </row>
    <row r="521" spans="3:11" ht="25.5" x14ac:dyDescent="0.25">
      <c r="C521" s="248" t="s">
        <v>8</v>
      </c>
      <c r="D521" s="248" t="s">
        <v>7</v>
      </c>
      <c r="E521" s="248" t="s">
        <v>6</v>
      </c>
      <c r="F521" s="248" t="s">
        <v>5</v>
      </c>
      <c r="G521" s="249" t="s">
        <v>4</v>
      </c>
      <c r="H521" s="249" t="s">
        <v>3</v>
      </c>
      <c r="I521" s="248" t="s">
        <v>2</v>
      </c>
      <c r="J521" s="248" t="s">
        <v>1</v>
      </c>
      <c r="K521" s="248" t="s">
        <v>0</v>
      </c>
    </row>
    <row r="522" spans="3:11" ht="21.75" customHeight="1" x14ac:dyDescent="0.25">
      <c r="C522" s="357" t="s">
        <v>1780</v>
      </c>
      <c r="D522" s="358" t="s">
        <v>7989</v>
      </c>
      <c r="E522" s="358" t="s">
        <v>1793</v>
      </c>
      <c r="F522" s="374" t="s">
        <v>1794</v>
      </c>
      <c r="G522" s="361">
        <v>1060</v>
      </c>
      <c r="H522" s="361" t="s">
        <v>1678</v>
      </c>
      <c r="I522" s="358" t="s">
        <v>1678</v>
      </c>
      <c r="J522" s="358" t="s">
        <v>34</v>
      </c>
      <c r="K522" s="624" t="s">
        <v>1755</v>
      </c>
    </row>
    <row r="523" spans="3:11" ht="21.75" customHeight="1" x14ac:dyDescent="0.25">
      <c r="C523" s="363" t="s">
        <v>1780</v>
      </c>
      <c r="D523" s="294" t="s">
        <v>7989</v>
      </c>
      <c r="E523" s="294" t="s">
        <v>1789</v>
      </c>
      <c r="F523" s="305" t="s">
        <v>8882</v>
      </c>
      <c r="G523" s="295">
        <v>676</v>
      </c>
      <c r="H523" s="295" t="s">
        <v>1678</v>
      </c>
      <c r="I523" s="294" t="s">
        <v>1678</v>
      </c>
      <c r="J523" s="294" t="s">
        <v>34</v>
      </c>
      <c r="K523" s="627" t="s">
        <v>1755</v>
      </c>
    </row>
    <row r="524" spans="3:11" ht="21.75" customHeight="1" x14ac:dyDescent="0.25">
      <c r="C524" s="363" t="s">
        <v>1780</v>
      </c>
      <c r="D524" s="294" t="s">
        <v>7989</v>
      </c>
      <c r="E524" s="294" t="s">
        <v>1783</v>
      </c>
      <c r="F524" s="305" t="s">
        <v>1784</v>
      </c>
      <c r="G524" s="295">
        <v>624</v>
      </c>
      <c r="H524" s="295" t="s">
        <v>1678</v>
      </c>
      <c r="I524" s="294" t="s">
        <v>1678</v>
      </c>
      <c r="J524" s="294" t="s">
        <v>34</v>
      </c>
      <c r="K524" s="627" t="s">
        <v>1755</v>
      </c>
    </row>
    <row r="525" spans="3:11" ht="21.75" customHeight="1" x14ac:dyDescent="0.25">
      <c r="C525" s="363" t="s">
        <v>1780</v>
      </c>
      <c r="D525" s="294" t="s">
        <v>7989</v>
      </c>
      <c r="E525" s="294" t="s">
        <v>1790</v>
      </c>
      <c r="F525" s="305" t="s">
        <v>804</v>
      </c>
      <c r="G525" s="295">
        <v>638</v>
      </c>
      <c r="H525" s="295" t="s">
        <v>1678</v>
      </c>
      <c r="I525" s="294" t="s">
        <v>1678</v>
      </c>
      <c r="J525" s="294" t="s">
        <v>34</v>
      </c>
      <c r="K525" s="627" t="s">
        <v>1755</v>
      </c>
    </row>
    <row r="526" spans="3:11" ht="21.75" customHeight="1" x14ac:dyDescent="0.25">
      <c r="C526" s="363" t="s">
        <v>1780</v>
      </c>
      <c r="D526" s="294" t="s">
        <v>7989</v>
      </c>
      <c r="E526" s="294" t="s">
        <v>1778</v>
      </c>
      <c r="F526" s="305" t="s">
        <v>1779</v>
      </c>
      <c r="G526" s="295">
        <v>463</v>
      </c>
      <c r="H526" s="295" t="s">
        <v>1678</v>
      </c>
      <c r="I526" s="294" t="s">
        <v>1678</v>
      </c>
      <c r="J526" s="294" t="s">
        <v>34</v>
      </c>
      <c r="K526" s="627" t="s">
        <v>1755</v>
      </c>
    </row>
    <row r="527" spans="3:11" ht="21.75" customHeight="1" x14ac:dyDescent="0.25">
      <c r="C527" s="363" t="s">
        <v>1780</v>
      </c>
      <c r="D527" s="294" t="s">
        <v>7989</v>
      </c>
      <c r="E527" s="294" t="s">
        <v>1781</v>
      </c>
      <c r="F527" s="305" t="s">
        <v>1782</v>
      </c>
      <c r="G527" s="295">
        <v>400</v>
      </c>
      <c r="H527" s="295" t="s">
        <v>1678</v>
      </c>
      <c r="I527" s="294" t="s">
        <v>1678</v>
      </c>
      <c r="J527" s="294" t="s">
        <v>34</v>
      </c>
      <c r="K527" s="627" t="s">
        <v>1755</v>
      </c>
    </row>
    <row r="528" spans="3:11" ht="21.75" customHeight="1" x14ac:dyDescent="0.25">
      <c r="C528" s="363" t="s">
        <v>1780</v>
      </c>
      <c r="D528" s="294" t="s">
        <v>7989</v>
      </c>
      <c r="E528" s="294" t="s">
        <v>1785</v>
      </c>
      <c r="F528" s="305" t="s">
        <v>1786</v>
      </c>
      <c r="G528" s="295">
        <v>384</v>
      </c>
      <c r="H528" s="295" t="s">
        <v>1678</v>
      </c>
      <c r="I528" s="294" t="s">
        <v>1678</v>
      </c>
      <c r="J528" s="294" t="s">
        <v>34</v>
      </c>
      <c r="K528" s="627" t="s">
        <v>1755</v>
      </c>
    </row>
    <row r="529" spans="3:11" ht="21.75" customHeight="1" x14ac:dyDescent="0.25">
      <c r="C529" s="363" t="s">
        <v>1780</v>
      </c>
      <c r="D529" s="294" t="s">
        <v>7989</v>
      </c>
      <c r="E529" s="294" t="s">
        <v>1787</v>
      </c>
      <c r="F529" s="305" t="s">
        <v>1788</v>
      </c>
      <c r="G529" s="295">
        <v>345</v>
      </c>
      <c r="H529" s="295" t="s">
        <v>1678</v>
      </c>
      <c r="I529" s="294" t="s">
        <v>1678</v>
      </c>
      <c r="J529" s="294" t="s">
        <v>34</v>
      </c>
      <c r="K529" s="627" t="s">
        <v>1755</v>
      </c>
    </row>
    <row r="530" spans="3:11" ht="21.75" customHeight="1" thickBot="1" x14ac:dyDescent="0.3">
      <c r="C530" s="363" t="s">
        <v>1780</v>
      </c>
      <c r="D530" s="294" t="s">
        <v>7989</v>
      </c>
      <c r="E530" s="294" t="s">
        <v>1791</v>
      </c>
      <c r="F530" s="305" t="s">
        <v>1792</v>
      </c>
      <c r="G530" s="295">
        <v>350</v>
      </c>
      <c r="H530" s="295" t="s">
        <v>1678</v>
      </c>
      <c r="I530" s="294" t="s">
        <v>1678</v>
      </c>
      <c r="J530" s="294" t="s">
        <v>34</v>
      </c>
      <c r="K530" s="627" t="s">
        <v>1755</v>
      </c>
    </row>
    <row r="531" spans="3:11" ht="30" x14ac:dyDescent="0.25">
      <c r="C531" s="365" t="s">
        <v>1780</v>
      </c>
      <c r="D531" s="366" t="s">
        <v>7825</v>
      </c>
      <c r="E531" s="455">
        <f>COUNTA(E522:E530)</f>
        <v>9</v>
      </c>
      <c r="F531" s="368" t="s">
        <v>7826</v>
      </c>
      <c r="G531" s="369">
        <f>SUM(G522:G530)</f>
        <v>4940</v>
      </c>
      <c r="H531" s="625"/>
      <c r="I531" s="371"/>
      <c r="J531" s="371"/>
      <c r="K531" s="626"/>
    </row>
    <row r="532" spans="3:11" x14ac:dyDescent="0.25">
      <c r="C532" s="156"/>
      <c r="D532" s="156"/>
      <c r="E532" s="156"/>
      <c r="F532" s="307"/>
      <c r="G532" s="156"/>
      <c r="H532" s="156"/>
      <c r="I532" s="156"/>
      <c r="J532" s="156"/>
      <c r="K532" s="156"/>
    </row>
    <row r="533" spans="3:11" x14ac:dyDescent="0.25">
      <c r="C533" s="156"/>
      <c r="D533" s="156"/>
      <c r="E533" s="156"/>
      <c r="F533" s="307"/>
      <c r="G533" s="156"/>
      <c r="H533" s="156"/>
      <c r="I533" s="156"/>
      <c r="J533" s="156"/>
      <c r="K533" s="156"/>
    </row>
    <row r="534" spans="3:11" ht="25.5" x14ac:dyDescent="0.25">
      <c r="C534" s="248" t="s">
        <v>8</v>
      </c>
      <c r="D534" s="248" t="s">
        <v>7</v>
      </c>
      <c r="E534" s="248" t="s">
        <v>6</v>
      </c>
      <c r="F534" s="248" t="s">
        <v>5</v>
      </c>
      <c r="G534" s="249" t="s">
        <v>4</v>
      </c>
      <c r="H534" s="249" t="s">
        <v>3</v>
      </c>
      <c r="I534" s="248" t="s">
        <v>2</v>
      </c>
      <c r="J534" s="248" t="s">
        <v>1</v>
      </c>
      <c r="K534" s="248" t="s">
        <v>0</v>
      </c>
    </row>
    <row r="535" spans="3:11" ht="30.75" thickBot="1" x14ac:dyDescent="0.3">
      <c r="C535" s="363" t="s">
        <v>1747</v>
      </c>
      <c r="D535" s="294" t="s">
        <v>7989</v>
      </c>
      <c r="E535" s="294" t="s">
        <v>1745</v>
      </c>
      <c r="F535" s="305" t="s">
        <v>1746</v>
      </c>
      <c r="G535" s="295">
        <v>802</v>
      </c>
      <c r="H535" s="295" t="s">
        <v>1678</v>
      </c>
      <c r="I535" s="294" t="s">
        <v>1678</v>
      </c>
      <c r="J535" s="294" t="s">
        <v>34</v>
      </c>
      <c r="K535" s="627" t="s">
        <v>1676</v>
      </c>
    </row>
    <row r="536" spans="3:11" ht="30" x14ac:dyDescent="0.25">
      <c r="C536" s="365" t="s">
        <v>1747</v>
      </c>
      <c r="D536" s="366" t="s">
        <v>7825</v>
      </c>
      <c r="E536" s="455">
        <f>COUNTA(E535)</f>
        <v>1</v>
      </c>
      <c r="F536" s="368" t="s">
        <v>7826</v>
      </c>
      <c r="G536" s="369">
        <f>SUM(G535)</f>
        <v>802</v>
      </c>
      <c r="H536" s="625"/>
      <c r="I536" s="371"/>
      <c r="J536" s="371"/>
      <c r="K536" s="626"/>
    </row>
    <row r="537" spans="3:11" x14ac:dyDescent="0.25">
      <c r="C537" s="156"/>
      <c r="D537" s="156"/>
      <c r="E537" s="156"/>
      <c r="F537" s="307"/>
      <c r="G537" s="156"/>
      <c r="H537" s="156"/>
      <c r="I537" s="156"/>
      <c r="J537" s="156"/>
      <c r="K537" s="156"/>
    </row>
    <row r="538" spans="3:11" x14ac:dyDescent="0.25">
      <c r="C538" s="156"/>
      <c r="D538" s="156"/>
      <c r="E538" s="156"/>
      <c r="F538" s="307"/>
      <c r="G538" s="156"/>
      <c r="H538" s="156"/>
      <c r="I538" s="156"/>
      <c r="J538" s="156"/>
      <c r="K538" s="156"/>
    </row>
    <row r="539" spans="3:11" ht="25.5" x14ac:dyDescent="0.25">
      <c r="C539" s="248" t="s">
        <v>8</v>
      </c>
      <c r="D539" s="248" t="s">
        <v>7</v>
      </c>
      <c r="E539" s="248" t="s">
        <v>6</v>
      </c>
      <c r="F539" s="248" t="s">
        <v>5</v>
      </c>
      <c r="G539" s="249" t="s">
        <v>4</v>
      </c>
      <c r="H539" s="249" t="s">
        <v>3</v>
      </c>
      <c r="I539" s="248" t="s">
        <v>2</v>
      </c>
      <c r="J539" s="248" t="s">
        <v>1</v>
      </c>
      <c r="K539" s="248" t="s">
        <v>0</v>
      </c>
    </row>
    <row r="540" spans="3:11" ht="30.75" customHeight="1" thickBot="1" x14ac:dyDescent="0.3">
      <c r="C540" s="363" t="s">
        <v>1693</v>
      </c>
      <c r="D540" s="294" t="s">
        <v>7989</v>
      </c>
      <c r="E540" s="294" t="s">
        <v>1692</v>
      </c>
      <c r="F540" s="305" t="s">
        <v>160</v>
      </c>
      <c r="G540" s="295">
        <v>1209</v>
      </c>
      <c r="H540" s="295" t="s">
        <v>1678</v>
      </c>
      <c r="I540" s="294" t="s">
        <v>1678</v>
      </c>
      <c r="J540" s="294" t="s">
        <v>34</v>
      </c>
      <c r="K540" s="627" t="s">
        <v>1676</v>
      </c>
    </row>
    <row r="541" spans="3:11" ht="30" x14ac:dyDescent="0.25">
      <c r="C541" s="365" t="s">
        <v>1693</v>
      </c>
      <c r="D541" s="366" t="s">
        <v>7825</v>
      </c>
      <c r="E541" s="455">
        <f>COUNTA(E540)</f>
        <v>1</v>
      </c>
      <c r="F541" s="368" t="s">
        <v>7826</v>
      </c>
      <c r="G541" s="369">
        <f>SUM(G540)</f>
        <v>1209</v>
      </c>
      <c r="H541" s="625"/>
      <c r="I541" s="371"/>
      <c r="J541" s="371"/>
      <c r="K541" s="626"/>
    </row>
    <row r="542" spans="3:11" x14ac:dyDescent="0.25">
      <c r="C542" s="156"/>
      <c r="D542" s="156"/>
      <c r="E542" s="156"/>
      <c r="F542" s="307"/>
      <c r="G542" s="156"/>
      <c r="H542" s="156"/>
      <c r="I542" s="156"/>
      <c r="J542" s="156"/>
      <c r="K542" s="156"/>
    </row>
    <row r="543" spans="3:11" x14ac:dyDescent="0.25">
      <c r="C543" s="156"/>
      <c r="D543" s="156"/>
      <c r="E543" s="156"/>
      <c r="F543" s="307"/>
      <c r="G543" s="156"/>
      <c r="H543" s="156"/>
      <c r="I543" s="156"/>
      <c r="J543" s="156"/>
      <c r="K543" s="156"/>
    </row>
    <row r="544" spans="3:11" ht="25.5" x14ac:dyDescent="0.25">
      <c r="C544" s="248" t="s">
        <v>8</v>
      </c>
      <c r="D544" s="248" t="s">
        <v>7</v>
      </c>
      <c r="E544" s="248" t="s">
        <v>6</v>
      </c>
      <c r="F544" s="248" t="s">
        <v>5</v>
      </c>
      <c r="G544" s="249" t="s">
        <v>4</v>
      </c>
      <c r="H544" s="249" t="s">
        <v>3</v>
      </c>
      <c r="I544" s="248" t="s">
        <v>2</v>
      </c>
      <c r="J544" s="248" t="s">
        <v>1</v>
      </c>
      <c r="K544" s="248" t="s">
        <v>0</v>
      </c>
    </row>
    <row r="545" spans="3:11" ht="25.5" customHeight="1" x14ac:dyDescent="0.25">
      <c r="C545" s="363" t="s">
        <v>1682</v>
      </c>
      <c r="D545" s="294" t="s">
        <v>7989</v>
      </c>
      <c r="E545" s="294" t="s">
        <v>1688</v>
      </c>
      <c r="F545" s="305" t="s">
        <v>774</v>
      </c>
      <c r="G545" s="295">
        <v>674</v>
      </c>
      <c r="H545" s="295" t="s">
        <v>1678</v>
      </c>
      <c r="I545" s="294" t="s">
        <v>1678</v>
      </c>
      <c r="J545" s="294" t="s">
        <v>34</v>
      </c>
      <c r="K545" s="627" t="s">
        <v>1676</v>
      </c>
    </row>
    <row r="546" spans="3:11" ht="25.5" customHeight="1" x14ac:dyDescent="0.25">
      <c r="C546" s="363" t="s">
        <v>1682</v>
      </c>
      <c r="D546" s="294" t="s">
        <v>7989</v>
      </c>
      <c r="E546" s="294" t="s">
        <v>1689</v>
      </c>
      <c r="F546" s="305" t="s">
        <v>1685</v>
      </c>
      <c r="G546" s="295">
        <v>653</v>
      </c>
      <c r="H546" s="295" t="s">
        <v>1678</v>
      </c>
      <c r="I546" s="294" t="s">
        <v>1678</v>
      </c>
      <c r="J546" s="294" t="s">
        <v>34</v>
      </c>
      <c r="K546" s="627" t="s">
        <v>1676</v>
      </c>
    </row>
    <row r="547" spans="3:11" ht="25.5" customHeight="1" x14ac:dyDescent="0.25">
      <c r="C547" s="363" t="s">
        <v>1682</v>
      </c>
      <c r="D547" s="294" t="s">
        <v>7989</v>
      </c>
      <c r="E547" s="294" t="s">
        <v>1690</v>
      </c>
      <c r="F547" s="305" t="s">
        <v>1691</v>
      </c>
      <c r="G547" s="295">
        <v>306</v>
      </c>
      <c r="H547" s="295" t="s">
        <v>1678</v>
      </c>
      <c r="I547" s="294" t="s">
        <v>1678</v>
      </c>
      <c r="J547" s="294" t="s">
        <v>34</v>
      </c>
      <c r="K547" s="627" t="s">
        <v>1676</v>
      </c>
    </row>
    <row r="548" spans="3:11" ht="25.5" customHeight="1" x14ac:dyDescent="0.25">
      <c r="C548" s="363" t="s">
        <v>1682</v>
      </c>
      <c r="D548" s="294" t="s">
        <v>7989</v>
      </c>
      <c r="E548" s="294" t="s">
        <v>1686</v>
      </c>
      <c r="F548" s="305" t="s">
        <v>8883</v>
      </c>
      <c r="G548" s="295">
        <v>761</v>
      </c>
      <c r="H548" s="295" t="s">
        <v>1678</v>
      </c>
      <c r="I548" s="294" t="s">
        <v>1678</v>
      </c>
      <c r="J548" s="294" t="s">
        <v>34</v>
      </c>
      <c r="K548" s="627" t="s">
        <v>1676</v>
      </c>
    </row>
    <row r="549" spans="3:11" ht="25.5" customHeight="1" thickBot="1" x14ac:dyDescent="0.3">
      <c r="C549" s="363" t="s">
        <v>1682</v>
      </c>
      <c r="D549" s="294" t="s">
        <v>7989</v>
      </c>
      <c r="E549" s="294" t="s">
        <v>1680</v>
      </c>
      <c r="F549" s="305" t="s">
        <v>1681</v>
      </c>
      <c r="G549" s="295">
        <v>450</v>
      </c>
      <c r="H549" s="295" t="s">
        <v>1678</v>
      </c>
      <c r="I549" s="294" t="s">
        <v>1678</v>
      </c>
      <c r="J549" s="294" t="s">
        <v>34</v>
      </c>
      <c r="K549" s="627" t="s">
        <v>1676</v>
      </c>
    </row>
    <row r="550" spans="3:11" ht="30" x14ac:dyDescent="0.25">
      <c r="C550" s="365" t="s">
        <v>1682</v>
      </c>
      <c r="D550" s="366" t="s">
        <v>7825</v>
      </c>
      <c r="E550" s="455">
        <f>COUNTA(E545:E549)</f>
        <v>5</v>
      </c>
      <c r="F550" s="368" t="s">
        <v>7826</v>
      </c>
      <c r="G550" s="369">
        <f>SUM(G545:G549)</f>
        <v>2844</v>
      </c>
      <c r="H550" s="625"/>
      <c r="I550" s="371"/>
      <c r="J550" s="371"/>
      <c r="K550" s="626"/>
    </row>
    <row r="551" spans="3:11" x14ac:dyDescent="0.25">
      <c r="C551" s="156"/>
      <c r="D551" s="156"/>
      <c r="E551" s="156"/>
      <c r="F551" s="307"/>
      <c r="G551" s="156"/>
      <c r="H551" s="156"/>
      <c r="I551" s="156"/>
      <c r="J551" s="156"/>
      <c r="K551" s="156"/>
    </row>
    <row r="552" spans="3:11" x14ac:dyDescent="0.25">
      <c r="C552" s="156"/>
      <c r="D552" s="156"/>
      <c r="E552" s="156"/>
      <c r="F552" s="307"/>
      <c r="G552" s="156"/>
      <c r="H552" s="156"/>
      <c r="I552" s="156"/>
      <c r="J552" s="156"/>
      <c r="K552" s="156"/>
    </row>
    <row r="553" spans="3:11" ht="25.5" x14ac:dyDescent="0.25">
      <c r="C553" s="248" t="s">
        <v>8</v>
      </c>
      <c r="D553" s="248" t="s">
        <v>7</v>
      </c>
      <c r="E553" s="248" t="s">
        <v>6</v>
      </c>
      <c r="F553" s="248" t="s">
        <v>5</v>
      </c>
      <c r="G553" s="249" t="s">
        <v>4</v>
      </c>
      <c r="H553" s="249" t="s">
        <v>3</v>
      </c>
      <c r="I553" s="248" t="s">
        <v>2</v>
      </c>
      <c r="J553" s="248" t="s">
        <v>1</v>
      </c>
      <c r="K553" s="248" t="s">
        <v>0</v>
      </c>
    </row>
    <row r="554" spans="3:11" x14ac:dyDescent="0.25">
      <c r="C554" s="363" t="s">
        <v>1764</v>
      </c>
      <c r="D554" s="294" t="s">
        <v>7989</v>
      </c>
      <c r="E554" s="294" t="s">
        <v>1763</v>
      </c>
      <c r="F554" s="305" t="s">
        <v>8884</v>
      </c>
      <c r="G554" s="295">
        <v>1079</v>
      </c>
      <c r="H554" s="295" t="s">
        <v>1678</v>
      </c>
      <c r="I554" s="294" t="s">
        <v>1765</v>
      </c>
      <c r="J554" s="294" t="s">
        <v>34</v>
      </c>
      <c r="K554" s="627" t="s">
        <v>1755</v>
      </c>
    </row>
    <row r="555" spans="3:11" x14ac:dyDescent="0.25">
      <c r="C555" s="363" t="s">
        <v>1764</v>
      </c>
      <c r="D555" s="294" t="s">
        <v>7989</v>
      </c>
      <c r="E555" s="294" t="s">
        <v>1769</v>
      </c>
      <c r="F555" s="305" t="s">
        <v>1770</v>
      </c>
      <c r="G555" s="295">
        <v>298</v>
      </c>
      <c r="H555" s="295" t="s">
        <v>1678</v>
      </c>
      <c r="I555" s="294" t="s">
        <v>1765</v>
      </c>
      <c r="J555" s="294" t="s">
        <v>34</v>
      </c>
      <c r="K555" s="627" t="s">
        <v>1755</v>
      </c>
    </row>
    <row r="556" spans="3:11" ht="30" x14ac:dyDescent="0.25">
      <c r="C556" s="363" t="s">
        <v>1764</v>
      </c>
      <c r="D556" s="294" t="s">
        <v>7989</v>
      </c>
      <c r="E556" s="294" t="s">
        <v>1775</v>
      </c>
      <c r="F556" s="305" t="s">
        <v>1776</v>
      </c>
      <c r="G556" s="295">
        <v>289</v>
      </c>
      <c r="H556" s="295" t="s">
        <v>1678</v>
      </c>
      <c r="I556" s="294" t="s">
        <v>1678</v>
      </c>
      <c r="J556" s="294" t="s">
        <v>34</v>
      </c>
      <c r="K556" s="627" t="s">
        <v>1755</v>
      </c>
    </row>
    <row r="557" spans="3:11" x14ac:dyDescent="0.25">
      <c r="C557" s="363" t="s">
        <v>1764</v>
      </c>
      <c r="D557" s="294" t="s">
        <v>7989</v>
      </c>
      <c r="E557" s="294" t="s">
        <v>1766</v>
      </c>
      <c r="F557" s="305" t="s">
        <v>1022</v>
      </c>
      <c r="G557" s="295">
        <v>262</v>
      </c>
      <c r="H557" s="295" t="s">
        <v>1678</v>
      </c>
      <c r="I557" s="294" t="s">
        <v>1765</v>
      </c>
      <c r="J557" s="294" t="s">
        <v>34</v>
      </c>
      <c r="K557" s="627" t="s">
        <v>1755</v>
      </c>
    </row>
    <row r="558" spans="3:11" x14ac:dyDescent="0.25">
      <c r="C558" s="363" t="s">
        <v>1764</v>
      </c>
      <c r="D558" s="294" t="s">
        <v>7989</v>
      </c>
      <c r="E558" s="294" t="s">
        <v>1772</v>
      </c>
      <c r="F558" s="305" t="s">
        <v>1773</v>
      </c>
      <c r="G558" s="295">
        <v>106</v>
      </c>
      <c r="H558" s="295" t="s">
        <v>1678</v>
      </c>
      <c r="I558" s="294" t="s">
        <v>1765</v>
      </c>
      <c r="J558" s="294" t="s">
        <v>34</v>
      </c>
      <c r="K558" s="627" t="s">
        <v>1755</v>
      </c>
    </row>
    <row r="559" spans="3:11" x14ac:dyDescent="0.25">
      <c r="C559" s="363" t="s">
        <v>1764</v>
      </c>
      <c r="D559" s="294" t="s">
        <v>7989</v>
      </c>
      <c r="E559" s="640" t="s">
        <v>1771</v>
      </c>
      <c r="F559" s="641" t="s">
        <v>8716</v>
      </c>
      <c r="G559" s="642">
        <v>636</v>
      </c>
      <c r="H559" s="642" t="s">
        <v>1678</v>
      </c>
      <c r="I559" s="640" t="s">
        <v>1765</v>
      </c>
      <c r="J559" s="640" t="s">
        <v>34</v>
      </c>
      <c r="K559" s="652" t="s">
        <v>1755</v>
      </c>
    </row>
    <row r="560" spans="3:11" ht="30" x14ac:dyDescent="0.25">
      <c r="C560" s="363" t="s">
        <v>1764</v>
      </c>
      <c r="D560" s="294" t="s">
        <v>7989</v>
      </c>
      <c r="E560" s="640" t="s">
        <v>1777</v>
      </c>
      <c r="F560" s="641" t="s">
        <v>8885</v>
      </c>
      <c r="G560" s="642">
        <v>430</v>
      </c>
      <c r="H560" s="642" t="s">
        <v>1678</v>
      </c>
      <c r="I560" s="640" t="s">
        <v>1678</v>
      </c>
      <c r="J560" s="640" t="s">
        <v>34</v>
      </c>
      <c r="K560" s="652" t="s">
        <v>1755</v>
      </c>
    </row>
    <row r="561" spans="3:11" ht="30" x14ac:dyDescent="0.25">
      <c r="C561" s="363" t="s">
        <v>1764</v>
      </c>
      <c r="D561" s="294" t="s">
        <v>7989</v>
      </c>
      <c r="E561" s="640" t="s">
        <v>1774</v>
      </c>
      <c r="F561" s="641" t="s">
        <v>1633</v>
      </c>
      <c r="G561" s="642">
        <v>416</v>
      </c>
      <c r="H561" s="642" t="s">
        <v>1678</v>
      </c>
      <c r="I561" s="640" t="s">
        <v>1678</v>
      </c>
      <c r="J561" s="640" t="s">
        <v>34</v>
      </c>
      <c r="K561" s="652" t="s">
        <v>1755</v>
      </c>
    </row>
    <row r="562" spans="3:11" ht="15.75" thickBot="1" x14ac:dyDescent="0.3">
      <c r="C562" s="363" t="s">
        <v>1764</v>
      </c>
      <c r="D562" s="294" t="s">
        <v>7989</v>
      </c>
      <c r="E562" s="640" t="s">
        <v>1767</v>
      </c>
      <c r="F562" s="641" t="s">
        <v>1768</v>
      </c>
      <c r="G562" s="642">
        <v>83</v>
      </c>
      <c r="H562" s="642" t="s">
        <v>1678</v>
      </c>
      <c r="I562" s="640" t="s">
        <v>1765</v>
      </c>
      <c r="J562" s="640" t="s">
        <v>34</v>
      </c>
      <c r="K562" s="652" t="s">
        <v>1755</v>
      </c>
    </row>
    <row r="563" spans="3:11" ht="30" x14ac:dyDescent="0.25">
      <c r="C563" s="365" t="s">
        <v>1764</v>
      </c>
      <c r="D563" s="366" t="s">
        <v>7825</v>
      </c>
      <c r="E563" s="455">
        <f>COUNTA(E554:E562)</f>
        <v>9</v>
      </c>
      <c r="F563" s="368" t="s">
        <v>7826</v>
      </c>
      <c r="G563" s="369">
        <f>SUM(G554:G562)</f>
        <v>3599</v>
      </c>
      <c r="H563" s="625"/>
      <c r="I563" s="371"/>
      <c r="J563" s="371"/>
      <c r="K563" s="626"/>
    </row>
    <row r="564" spans="3:11" x14ac:dyDescent="0.25">
      <c r="C564" s="156"/>
      <c r="D564" s="156"/>
      <c r="E564" s="156"/>
      <c r="F564" s="307"/>
      <c r="G564" s="156"/>
      <c r="H564" s="156"/>
      <c r="I564" s="156"/>
      <c r="J564" s="156"/>
      <c r="K564" s="156"/>
    </row>
    <row r="565" spans="3:11" x14ac:dyDescent="0.25">
      <c r="C565" s="156"/>
      <c r="D565" s="156"/>
      <c r="E565" s="156"/>
      <c r="F565" s="307"/>
      <c r="G565" s="156"/>
      <c r="H565" s="156"/>
      <c r="I565" s="156"/>
      <c r="J565" s="156"/>
      <c r="K565" s="156"/>
    </row>
    <row r="566" spans="3:11" ht="25.5" x14ac:dyDescent="0.25">
      <c r="C566" s="248" t="s">
        <v>8</v>
      </c>
      <c r="D566" s="248" t="s">
        <v>7</v>
      </c>
      <c r="E566" s="248" t="s">
        <v>6</v>
      </c>
      <c r="F566" s="248" t="s">
        <v>5</v>
      </c>
      <c r="G566" s="249" t="s">
        <v>4</v>
      </c>
      <c r="H566" s="249" t="s">
        <v>3</v>
      </c>
      <c r="I566" s="248" t="s">
        <v>2</v>
      </c>
      <c r="J566" s="248" t="s">
        <v>1</v>
      </c>
      <c r="K566" s="248" t="s">
        <v>0</v>
      </c>
    </row>
    <row r="567" spans="3:11" x14ac:dyDescent="0.25">
      <c r="C567" s="363" t="s">
        <v>1854</v>
      </c>
      <c r="D567" s="294" t="s">
        <v>7989</v>
      </c>
      <c r="E567" s="294" t="s">
        <v>1858</v>
      </c>
      <c r="F567" s="305" t="s">
        <v>1128</v>
      </c>
      <c r="G567" s="295">
        <v>1892</v>
      </c>
      <c r="H567" s="295" t="s">
        <v>874</v>
      </c>
      <c r="I567" s="294" t="s">
        <v>1827</v>
      </c>
      <c r="J567" s="294" t="s">
        <v>34</v>
      </c>
      <c r="K567" s="627" t="s">
        <v>1821</v>
      </c>
    </row>
    <row r="568" spans="3:11" x14ac:dyDescent="0.25">
      <c r="C568" s="363" t="s">
        <v>1854</v>
      </c>
      <c r="D568" s="294" t="s">
        <v>7989</v>
      </c>
      <c r="E568" s="294" t="s">
        <v>1857</v>
      </c>
      <c r="F568" s="305" t="s">
        <v>8886</v>
      </c>
      <c r="G568" s="295">
        <v>989</v>
      </c>
      <c r="H568" s="295" t="s">
        <v>874</v>
      </c>
      <c r="I568" s="294" t="s">
        <v>874</v>
      </c>
      <c r="J568" s="294" t="s">
        <v>34</v>
      </c>
      <c r="K568" s="627" t="s">
        <v>1821</v>
      </c>
    </row>
    <row r="569" spans="3:11" x14ac:dyDescent="0.25">
      <c r="C569" s="363" t="s">
        <v>1854</v>
      </c>
      <c r="D569" s="294" t="s">
        <v>7989</v>
      </c>
      <c r="E569" s="294" t="s">
        <v>1855</v>
      </c>
      <c r="F569" s="305" t="s">
        <v>8887</v>
      </c>
      <c r="G569" s="295">
        <v>878</v>
      </c>
      <c r="H569" s="295" t="s">
        <v>874</v>
      </c>
      <c r="I569" s="294" t="s">
        <v>874</v>
      </c>
      <c r="J569" s="294" t="s">
        <v>34</v>
      </c>
      <c r="K569" s="627" t="s">
        <v>1821</v>
      </c>
    </row>
    <row r="570" spans="3:11" ht="15.75" thickBot="1" x14ac:dyDescent="0.3">
      <c r="C570" s="363" t="s">
        <v>1854</v>
      </c>
      <c r="D570" s="294" t="s">
        <v>7989</v>
      </c>
      <c r="E570" s="294" t="s">
        <v>1853</v>
      </c>
      <c r="F570" s="305" t="s">
        <v>8888</v>
      </c>
      <c r="G570" s="295">
        <v>339</v>
      </c>
      <c r="H570" s="295" t="s">
        <v>874</v>
      </c>
      <c r="I570" s="294" t="s">
        <v>1833</v>
      </c>
      <c r="J570" s="294" t="s">
        <v>34</v>
      </c>
      <c r="K570" s="627" t="s">
        <v>1821</v>
      </c>
    </row>
    <row r="571" spans="3:11" ht="30" x14ac:dyDescent="0.25">
      <c r="C571" s="365" t="s">
        <v>1854</v>
      </c>
      <c r="D571" s="366" t="s">
        <v>7825</v>
      </c>
      <c r="E571" s="455">
        <f>COUNTA(E567:E570)</f>
        <v>4</v>
      </c>
      <c r="F571" s="368" t="s">
        <v>7826</v>
      </c>
      <c r="G571" s="369">
        <f>SUM(G567:G570)</f>
        <v>4098</v>
      </c>
      <c r="H571" s="625"/>
      <c r="I571" s="371"/>
      <c r="J571" s="371"/>
      <c r="K571" s="626"/>
    </row>
    <row r="572" spans="3:11" x14ac:dyDescent="0.25">
      <c r="C572" s="156"/>
      <c r="D572" s="156"/>
      <c r="E572" s="156"/>
      <c r="F572" s="307"/>
      <c r="G572" s="156"/>
      <c r="H572" s="156"/>
      <c r="I572" s="156"/>
      <c r="J572" s="156"/>
      <c r="K572" s="156"/>
    </row>
    <row r="573" spans="3:11" x14ac:dyDescent="0.25">
      <c r="C573" s="156"/>
      <c r="D573" s="156"/>
      <c r="E573" s="156"/>
      <c r="F573" s="307"/>
      <c r="G573" s="156"/>
      <c r="H573" s="156"/>
      <c r="I573" s="156"/>
      <c r="J573" s="156"/>
      <c r="K573" s="156"/>
    </row>
    <row r="574" spans="3:11" ht="25.5" x14ac:dyDescent="0.25">
      <c r="C574" s="248" t="s">
        <v>8</v>
      </c>
      <c r="D574" s="248" t="s">
        <v>7</v>
      </c>
      <c r="E574" s="248" t="s">
        <v>6</v>
      </c>
      <c r="F574" s="248" t="s">
        <v>5</v>
      </c>
      <c r="G574" s="249" t="s">
        <v>4</v>
      </c>
      <c r="H574" s="249" t="s">
        <v>3</v>
      </c>
      <c r="I574" s="248" t="s">
        <v>2</v>
      </c>
      <c r="J574" s="248" t="s">
        <v>1</v>
      </c>
      <c r="K574" s="248" t="s">
        <v>0</v>
      </c>
    </row>
    <row r="575" spans="3:11" x14ac:dyDescent="0.25">
      <c r="C575" s="363" t="s">
        <v>2005</v>
      </c>
      <c r="D575" s="294" t="s">
        <v>7989</v>
      </c>
      <c r="E575" s="294" t="s">
        <v>2019</v>
      </c>
      <c r="F575" s="305" t="s">
        <v>1188</v>
      </c>
      <c r="G575" s="295">
        <v>274</v>
      </c>
      <c r="H575" s="295" t="s">
        <v>1941</v>
      </c>
      <c r="I575" s="294" t="s">
        <v>1941</v>
      </c>
      <c r="J575" s="294" t="s">
        <v>34</v>
      </c>
      <c r="K575" s="627" t="s">
        <v>35</v>
      </c>
    </row>
    <row r="576" spans="3:11" ht="25.5" x14ac:dyDescent="0.25">
      <c r="C576" s="363" t="s">
        <v>2005</v>
      </c>
      <c r="D576" s="294" t="s">
        <v>7989</v>
      </c>
      <c r="E576" s="294" t="s">
        <v>2020</v>
      </c>
      <c r="F576" s="305" t="s">
        <v>8889</v>
      </c>
      <c r="G576" s="295">
        <v>253</v>
      </c>
      <c r="H576" s="295" t="s">
        <v>1941</v>
      </c>
      <c r="I576" s="294" t="s">
        <v>1941</v>
      </c>
      <c r="J576" s="294" t="s">
        <v>34</v>
      </c>
      <c r="K576" s="627" t="s">
        <v>35</v>
      </c>
    </row>
    <row r="577" spans="3:11" x14ac:dyDescent="0.25">
      <c r="C577" s="363" t="s">
        <v>2005</v>
      </c>
      <c r="D577" s="294" t="s">
        <v>7989</v>
      </c>
      <c r="E577" s="294" t="s">
        <v>2021</v>
      </c>
      <c r="F577" s="305" t="s">
        <v>2022</v>
      </c>
      <c r="G577" s="295">
        <v>264</v>
      </c>
      <c r="H577" s="295" t="s">
        <v>1941</v>
      </c>
      <c r="I577" s="294" t="s">
        <v>1941</v>
      </c>
      <c r="J577" s="294" t="s">
        <v>34</v>
      </c>
      <c r="K577" s="627" t="s">
        <v>35</v>
      </c>
    </row>
    <row r="578" spans="3:11" x14ac:dyDescent="0.25">
      <c r="C578" s="363" t="s">
        <v>2005</v>
      </c>
      <c r="D578" s="294" t="s">
        <v>7989</v>
      </c>
      <c r="E578" s="294" t="s">
        <v>2004</v>
      </c>
      <c r="F578" s="305" t="s">
        <v>8890</v>
      </c>
      <c r="G578" s="295">
        <v>120</v>
      </c>
      <c r="H578" s="295" t="s">
        <v>1941</v>
      </c>
      <c r="I578" s="294" t="s">
        <v>1941</v>
      </c>
      <c r="J578" s="294" t="s">
        <v>34</v>
      </c>
      <c r="K578" s="627" t="s">
        <v>35</v>
      </c>
    </row>
    <row r="579" spans="3:11" x14ac:dyDescent="0.25">
      <c r="C579" s="363" t="s">
        <v>2005</v>
      </c>
      <c r="D579" s="294" t="s">
        <v>7989</v>
      </c>
      <c r="E579" s="294" t="s">
        <v>2015</v>
      </c>
      <c r="F579" s="305" t="s">
        <v>2016</v>
      </c>
      <c r="G579" s="295">
        <v>44</v>
      </c>
      <c r="H579" s="295" t="s">
        <v>1941</v>
      </c>
      <c r="I579" s="294" t="s">
        <v>1941</v>
      </c>
      <c r="J579" s="294" t="s">
        <v>34</v>
      </c>
      <c r="K579" s="627" t="s">
        <v>35</v>
      </c>
    </row>
    <row r="580" spans="3:11" x14ac:dyDescent="0.25">
      <c r="C580" s="363" t="s">
        <v>2005</v>
      </c>
      <c r="D580" s="294" t="s">
        <v>7989</v>
      </c>
      <c r="E580" s="294" t="s">
        <v>2006</v>
      </c>
      <c r="F580" s="305" t="s">
        <v>8891</v>
      </c>
      <c r="G580" s="295">
        <v>33</v>
      </c>
      <c r="H580" s="295" t="s">
        <v>1941</v>
      </c>
      <c r="I580" s="294" t="s">
        <v>1941</v>
      </c>
      <c r="J580" s="294" t="s">
        <v>34</v>
      </c>
      <c r="K580" s="627" t="s">
        <v>35</v>
      </c>
    </row>
    <row r="581" spans="3:11" x14ac:dyDescent="0.25">
      <c r="C581" s="363" t="s">
        <v>2005</v>
      </c>
      <c r="D581" s="294" t="s">
        <v>7989</v>
      </c>
      <c r="E581" s="294" t="s">
        <v>2017</v>
      </c>
      <c r="F581" s="305" t="s">
        <v>8892</v>
      </c>
      <c r="G581" s="295">
        <v>28</v>
      </c>
      <c r="H581" s="295" t="s">
        <v>1941</v>
      </c>
      <c r="I581" s="294" t="s">
        <v>1941</v>
      </c>
      <c r="J581" s="294" t="s">
        <v>34</v>
      </c>
      <c r="K581" s="627" t="s">
        <v>35</v>
      </c>
    </row>
    <row r="582" spans="3:11" x14ac:dyDescent="0.25">
      <c r="C582" s="363" t="s">
        <v>2005</v>
      </c>
      <c r="D582" s="294" t="s">
        <v>7989</v>
      </c>
      <c r="E582" s="294" t="s">
        <v>2009</v>
      </c>
      <c r="F582" s="305" t="s">
        <v>2010</v>
      </c>
      <c r="G582" s="295">
        <v>38</v>
      </c>
      <c r="H582" s="295" t="s">
        <v>1941</v>
      </c>
      <c r="I582" s="294" t="s">
        <v>1941</v>
      </c>
      <c r="J582" s="294" t="s">
        <v>34</v>
      </c>
      <c r="K582" s="627" t="s">
        <v>35</v>
      </c>
    </row>
    <row r="583" spans="3:11" x14ac:dyDescent="0.25">
      <c r="C583" s="363" t="s">
        <v>2005</v>
      </c>
      <c r="D583" s="294" t="s">
        <v>7989</v>
      </c>
      <c r="E583" s="294" t="s">
        <v>2018</v>
      </c>
      <c r="F583" s="305" t="s">
        <v>8893</v>
      </c>
      <c r="G583" s="295">
        <v>40</v>
      </c>
      <c r="H583" s="295" t="s">
        <v>1941</v>
      </c>
      <c r="I583" s="294" t="s">
        <v>1941</v>
      </c>
      <c r="J583" s="294" t="s">
        <v>34</v>
      </c>
      <c r="K583" s="627" t="s">
        <v>35</v>
      </c>
    </row>
    <row r="584" spans="3:11" x14ac:dyDescent="0.25">
      <c r="C584" s="363" t="s">
        <v>2005</v>
      </c>
      <c r="D584" s="294" t="s">
        <v>7989</v>
      </c>
      <c r="E584" s="294" t="s">
        <v>2007</v>
      </c>
      <c r="F584" s="305" t="s">
        <v>2008</v>
      </c>
      <c r="G584" s="295">
        <v>24</v>
      </c>
      <c r="H584" s="295" t="s">
        <v>1941</v>
      </c>
      <c r="I584" s="294" t="s">
        <v>1941</v>
      </c>
      <c r="J584" s="294" t="s">
        <v>34</v>
      </c>
      <c r="K584" s="627" t="s">
        <v>35</v>
      </c>
    </row>
    <row r="585" spans="3:11" ht="30" x14ac:dyDescent="0.25">
      <c r="C585" s="363" t="s">
        <v>2005</v>
      </c>
      <c r="D585" s="294" t="s">
        <v>7989</v>
      </c>
      <c r="E585" s="294" t="s">
        <v>2023</v>
      </c>
      <c r="F585" s="305" t="s">
        <v>2024</v>
      </c>
      <c r="G585" s="295">
        <v>23</v>
      </c>
      <c r="H585" s="295" t="s">
        <v>36</v>
      </c>
      <c r="I585" s="294" t="s">
        <v>1939</v>
      </c>
      <c r="J585" s="294" t="s">
        <v>34</v>
      </c>
      <c r="K585" s="627" t="s">
        <v>35</v>
      </c>
    </row>
    <row r="586" spans="3:11" x14ac:dyDescent="0.25">
      <c r="C586" s="363" t="s">
        <v>2005</v>
      </c>
      <c r="D586" s="294" t="s">
        <v>7989</v>
      </c>
      <c r="E586" s="294" t="s">
        <v>2011</v>
      </c>
      <c r="F586" s="305" t="s">
        <v>2012</v>
      </c>
      <c r="G586" s="295">
        <v>25</v>
      </c>
      <c r="H586" s="295" t="s">
        <v>1941</v>
      </c>
      <c r="I586" s="294" t="s">
        <v>1941</v>
      </c>
      <c r="J586" s="294" t="s">
        <v>34</v>
      </c>
      <c r="K586" s="627" t="s">
        <v>35</v>
      </c>
    </row>
    <row r="587" spans="3:11" ht="15.75" thickBot="1" x14ac:dyDescent="0.3">
      <c r="C587" s="363" t="s">
        <v>2005</v>
      </c>
      <c r="D587" s="294" t="s">
        <v>7989</v>
      </c>
      <c r="E587" s="294" t="s">
        <v>2013</v>
      </c>
      <c r="F587" s="305" t="s">
        <v>2014</v>
      </c>
      <c r="G587" s="295">
        <v>14</v>
      </c>
      <c r="H587" s="295" t="s">
        <v>1941</v>
      </c>
      <c r="I587" s="294" t="s">
        <v>1941</v>
      </c>
      <c r="J587" s="294" t="s">
        <v>34</v>
      </c>
      <c r="K587" s="627" t="s">
        <v>35</v>
      </c>
    </row>
    <row r="588" spans="3:11" ht="30" x14ac:dyDescent="0.25">
      <c r="C588" s="365" t="s">
        <v>2005</v>
      </c>
      <c r="D588" s="366" t="s">
        <v>7825</v>
      </c>
      <c r="E588" s="455">
        <f>COUNTA(E575:E587)</f>
        <v>13</v>
      </c>
      <c r="F588" s="368" t="s">
        <v>7826</v>
      </c>
      <c r="G588" s="369">
        <f>SUM(G575:G587)</f>
        <v>1180</v>
      </c>
      <c r="H588" s="625"/>
      <c r="I588" s="371"/>
      <c r="J588" s="371"/>
      <c r="K588" s="626"/>
    </row>
    <row r="589" spans="3:11" x14ac:dyDescent="0.25">
      <c r="C589" s="156"/>
      <c r="D589" s="156"/>
      <c r="E589" s="156"/>
      <c r="F589" s="307"/>
      <c r="G589" s="156"/>
      <c r="H589" s="156"/>
      <c r="I589" s="156"/>
      <c r="J589" s="156"/>
      <c r="K589" s="156"/>
    </row>
    <row r="590" spans="3:11" x14ac:dyDescent="0.25">
      <c r="C590" s="156"/>
      <c r="D590" s="156"/>
      <c r="E590" s="156"/>
      <c r="F590" s="307"/>
      <c r="G590" s="156"/>
      <c r="H590" s="156"/>
      <c r="I590" s="156"/>
      <c r="J590" s="156"/>
      <c r="K590" s="156"/>
    </row>
    <row r="591" spans="3:11" ht="25.5" x14ac:dyDescent="0.25">
      <c r="C591" s="248" t="s">
        <v>8</v>
      </c>
      <c r="D591" s="248" t="s">
        <v>7</v>
      </c>
      <c r="E591" s="248" t="s">
        <v>6</v>
      </c>
      <c r="F591" s="248" t="s">
        <v>5</v>
      </c>
      <c r="G591" s="249" t="s">
        <v>4</v>
      </c>
      <c r="H591" s="249" t="s">
        <v>3</v>
      </c>
      <c r="I591" s="248" t="s">
        <v>2</v>
      </c>
      <c r="J591" s="248" t="s">
        <v>1</v>
      </c>
      <c r="K591" s="248" t="s">
        <v>0</v>
      </c>
    </row>
    <row r="592" spans="3:11" ht="30.75" thickBot="1" x14ac:dyDescent="0.3">
      <c r="C592" s="363" t="s">
        <v>2036</v>
      </c>
      <c r="D592" s="294" t="s">
        <v>7989</v>
      </c>
      <c r="E592" s="294" t="s">
        <v>2035</v>
      </c>
      <c r="F592" s="305" t="s">
        <v>160</v>
      </c>
      <c r="G592" s="295">
        <v>907</v>
      </c>
      <c r="H592" s="295" t="s">
        <v>36</v>
      </c>
      <c r="I592" s="294" t="s">
        <v>1939</v>
      </c>
      <c r="J592" s="294" t="s">
        <v>34</v>
      </c>
      <c r="K592" s="627" t="s">
        <v>35</v>
      </c>
    </row>
    <row r="593" spans="3:11" ht="30" x14ac:dyDescent="0.25">
      <c r="C593" s="365" t="s">
        <v>2036</v>
      </c>
      <c r="D593" s="366" t="s">
        <v>7825</v>
      </c>
      <c r="E593" s="455">
        <f>COUNTA(E592)</f>
        <v>1</v>
      </c>
      <c r="F593" s="368" t="s">
        <v>7826</v>
      </c>
      <c r="G593" s="369">
        <f>SUM(G592)</f>
        <v>907</v>
      </c>
      <c r="H593" s="625"/>
      <c r="I593" s="371"/>
      <c r="J593" s="371"/>
      <c r="K593" s="626"/>
    </row>
    <row r="594" spans="3:11" x14ac:dyDescent="0.25">
      <c r="C594" s="156"/>
      <c r="D594" s="156"/>
      <c r="E594" s="156"/>
      <c r="F594" s="307"/>
      <c r="G594" s="156"/>
      <c r="H594" s="156"/>
      <c r="I594" s="156"/>
      <c r="J594" s="156"/>
      <c r="K594" s="156"/>
    </row>
    <row r="595" spans="3:11" x14ac:dyDescent="0.25">
      <c r="C595" s="156"/>
      <c r="D595" s="156"/>
      <c r="E595" s="156"/>
      <c r="F595" s="307"/>
      <c r="G595" s="156"/>
      <c r="H595" s="156"/>
      <c r="I595" s="156"/>
      <c r="J595" s="156"/>
      <c r="K595" s="156"/>
    </row>
    <row r="596" spans="3:11" ht="25.5" x14ac:dyDescent="0.25">
      <c r="C596" s="248" t="s">
        <v>8</v>
      </c>
      <c r="D596" s="248" t="s">
        <v>7</v>
      </c>
      <c r="E596" s="248" t="s">
        <v>6</v>
      </c>
      <c r="F596" s="248" t="s">
        <v>5</v>
      </c>
      <c r="G596" s="249" t="s">
        <v>4</v>
      </c>
      <c r="H596" s="249" t="s">
        <v>3</v>
      </c>
      <c r="I596" s="248" t="s">
        <v>2</v>
      </c>
      <c r="J596" s="248" t="s">
        <v>1</v>
      </c>
      <c r="K596" s="248" t="s">
        <v>0</v>
      </c>
    </row>
    <row r="597" spans="3:11" ht="30" x14ac:dyDescent="0.25">
      <c r="C597" s="363" t="s">
        <v>2026</v>
      </c>
      <c r="D597" s="294" t="s">
        <v>7989</v>
      </c>
      <c r="E597" s="294" t="s">
        <v>2032</v>
      </c>
      <c r="F597" s="305" t="s">
        <v>2033</v>
      </c>
      <c r="G597" s="295">
        <v>919</v>
      </c>
      <c r="H597" s="295" t="s">
        <v>36</v>
      </c>
      <c r="I597" s="294" t="s">
        <v>1939</v>
      </c>
      <c r="J597" s="294" t="s">
        <v>34</v>
      </c>
      <c r="K597" s="627" t="s">
        <v>35</v>
      </c>
    </row>
    <row r="598" spans="3:11" ht="30" x14ac:dyDescent="0.25">
      <c r="C598" s="363" t="s">
        <v>2026</v>
      </c>
      <c r="D598" s="294" t="s">
        <v>7989</v>
      </c>
      <c r="E598" s="294" t="s">
        <v>2029</v>
      </c>
      <c r="F598" s="305" t="s">
        <v>2030</v>
      </c>
      <c r="G598" s="295">
        <v>163</v>
      </c>
      <c r="H598" s="295" t="s">
        <v>36</v>
      </c>
      <c r="I598" s="294" t="s">
        <v>1939</v>
      </c>
      <c r="J598" s="294" t="s">
        <v>34</v>
      </c>
      <c r="K598" s="627" t="s">
        <v>35</v>
      </c>
    </row>
    <row r="599" spans="3:11" x14ac:dyDescent="0.25">
      <c r="C599" s="363" t="s">
        <v>2026</v>
      </c>
      <c r="D599" s="294" t="s">
        <v>7989</v>
      </c>
      <c r="E599" s="294" t="s">
        <v>2025</v>
      </c>
      <c r="F599" s="305" t="s">
        <v>8894</v>
      </c>
      <c r="G599" s="295">
        <v>123</v>
      </c>
      <c r="H599" s="295" t="s">
        <v>1941</v>
      </c>
      <c r="I599" s="294" t="s">
        <v>1941</v>
      </c>
      <c r="J599" s="294" t="s">
        <v>34</v>
      </c>
      <c r="K599" s="627" t="s">
        <v>35</v>
      </c>
    </row>
    <row r="600" spans="3:11" ht="30" x14ac:dyDescent="0.25">
      <c r="C600" s="363" t="s">
        <v>2026</v>
      </c>
      <c r="D600" s="294" t="s">
        <v>7989</v>
      </c>
      <c r="E600" s="294" t="s">
        <v>2027</v>
      </c>
      <c r="F600" s="305" t="s">
        <v>8895</v>
      </c>
      <c r="G600" s="295">
        <v>153</v>
      </c>
      <c r="H600" s="295" t="s">
        <v>36</v>
      </c>
      <c r="I600" s="294" t="s">
        <v>1939</v>
      </c>
      <c r="J600" s="294" t="s">
        <v>34</v>
      </c>
      <c r="K600" s="627" t="s">
        <v>35</v>
      </c>
    </row>
    <row r="601" spans="3:11" ht="30" x14ac:dyDescent="0.25">
      <c r="C601" s="363" t="s">
        <v>2026</v>
      </c>
      <c r="D601" s="294" t="s">
        <v>7989</v>
      </c>
      <c r="E601" s="294" t="s">
        <v>2031</v>
      </c>
      <c r="F601" s="305" t="s">
        <v>8896</v>
      </c>
      <c r="G601" s="295">
        <v>115</v>
      </c>
      <c r="H601" s="295" t="s">
        <v>36</v>
      </c>
      <c r="I601" s="294" t="s">
        <v>1939</v>
      </c>
      <c r="J601" s="294" t="s">
        <v>34</v>
      </c>
      <c r="K601" s="627" t="s">
        <v>35</v>
      </c>
    </row>
    <row r="602" spans="3:11" ht="30" x14ac:dyDescent="0.25">
      <c r="C602" s="363" t="s">
        <v>2026</v>
      </c>
      <c r="D602" s="294" t="s">
        <v>7989</v>
      </c>
      <c r="E602" s="294" t="s">
        <v>2028</v>
      </c>
      <c r="F602" s="305" t="s">
        <v>8897</v>
      </c>
      <c r="G602" s="295">
        <v>126</v>
      </c>
      <c r="H602" s="295" t="s">
        <v>36</v>
      </c>
      <c r="I602" s="294" t="s">
        <v>1939</v>
      </c>
      <c r="J602" s="294" t="s">
        <v>34</v>
      </c>
      <c r="K602" s="627" t="s">
        <v>35</v>
      </c>
    </row>
    <row r="603" spans="3:11" ht="30.75" thickBot="1" x14ac:dyDescent="0.3">
      <c r="C603" s="363" t="s">
        <v>2026</v>
      </c>
      <c r="D603" s="294" t="s">
        <v>7989</v>
      </c>
      <c r="E603" s="294" t="s">
        <v>2034</v>
      </c>
      <c r="F603" s="305" t="s">
        <v>2033</v>
      </c>
      <c r="G603" s="295">
        <v>919</v>
      </c>
      <c r="H603" s="295" t="s">
        <v>36</v>
      </c>
      <c r="I603" s="294" t="s">
        <v>1939</v>
      </c>
      <c r="J603" s="294" t="s">
        <v>34</v>
      </c>
      <c r="K603" s="627" t="s">
        <v>35</v>
      </c>
    </row>
    <row r="604" spans="3:11" ht="30" x14ac:dyDescent="0.25">
      <c r="C604" s="365" t="s">
        <v>2026</v>
      </c>
      <c r="D604" s="366" t="s">
        <v>7825</v>
      </c>
      <c r="E604" s="455">
        <f>COUNTA(E597:E603)</f>
        <v>7</v>
      </c>
      <c r="F604" s="368" t="s">
        <v>7826</v>
      </c>
      <c r="G604" s="369">
        <f>SUM(G597:G603)</f>
        <v>2518</v>
      </c>
      <c r="H604" s="625"/>
      <c r="I604" s="371"/>
      <c r="J604" s="371"/>
      <c r="K604" s="626"/>
    </row>
    <row r="605" spans="3:11" x14ac:dyDescent="0.25">
      <c r="C605" s="156"/>
      <c r="D605" s="156"/>
      <c r="E605" s="156"/>
      <c r="F605" s="307"/>
      <c r="G605" s="156"/>
      <c r="H605" s="156"/>
      <c r="I605" s="156"/>
      <c r="J605" s="156"/>
      <c r="K605" s="156"/>
    </row>
    <row r="606" spans="3:11" x14ac:dyDescent="0.25">
      <c r="C606" s="156"/>
      <c r="D606" s="156"/>
      <c r="E606" s="156"/>
      <c r="F606" s="307"/>
      <c r="G606" s="156"/>
      <c r="H606" s="156"/>
      <c r="I606" s="156"/>
      <c r="J606" s="156"/>
      <c r="K606" s="156"/>
    </row>
    <row r="607" spans="3:11" ht="25.5" x14ac:dyDescent="0.25">
      <c r="C607" s="248" t="s">
        <v>8</v>
      </c>
      <c r="D607" s="248" t="s">
        <v>7</v>
      </c>
      <c r="E607" s="248" t="s">
        <v>6</v>
      </c>
      <c r="F607" s="248" t="s">
        <v>5</v>
      </c>
      <c r="G607" s="249" t="s">
        <v>4</v>
      </c>
      <c r="H607" s="249" t="s">
        <v>3</v>
      </c>
      <c r="I607" s="248" t="s">
        <v>2</v>
      </c>
      <c r="J607" s="248" t="s">
        <v>1</v>
      </c>
      <c r="K607" s="248" t="s">
        <v>0</v>
      </c>
    </row>
    <row r="608" spans="3:11" x14ac:dyDescent="0.25">
      <c r="C608" s="363" t="s">
        <v>2078</v>
      </c>
      <c r="D608" s="294" t="s">
        <v>7989</v>
      </c>
      <c r="E608" s="294" t="s">
        <v>2083</v>
      </c>
      <c r="F608" s="305" t="s">
        <v>2084</v>
      </c>
      <c r="G608" s="295">
        <v>386</v>
      </c>
      <c r="H608" s="295" t="s">
        <v>1678</v>
      </c>
      <c r="I608" s="294" t="s">
        <v>2063</v>
      </c>
      <c r="J608" s="294" t="s">
        <v>34</v>
      </c>
      <c r="K608" s="627" t="s">
        <v>2061</v>
      </c>
    </row>
    <row r="609" spans="3:11" x14ac:dyDescent="0.25">
      <c r="C609" s="363" t="s">
        <v>2078</v>
      </c>
      <c r="D609" s="294" t="s">
        <v>7989</v>
      </c>
      <c r="E609" s="294" t="s">
        <v>2085</v>
      </c>
      <c r="F609" s="305" t="s">
        <v>2086</v>
      </c>
      <c r="G609" s="295">
        <v>546</v>
      </c>
      <c r="H609" s="295" t="s">
        <v>1678</v>
      </c>
      <c r="I609" s="294" t="s">
        <v>2063</v>
      </c>
      <c r="J609" s="294" t="s">
        <v>34</v>
      </c>
      <c r="K609" s="627" t="s">
        <v>2061</v>
      </c>
    </row>
    <row r="610" spans="3:11" x14ac:dyDescent="0.25">
      <c r="C610" s="363" t="s">
        <v>2078</v>
      </c>
      <c r="D610" s="294" t="s">
        <v>7989</v>
      </c>
      <c r="E610" s="294" t="s">
        <v>2081</v>
      </c>
      <c r="F610" s="305" t="s">
        <v>2082</v>
      </c>
      <c r="G610" s="295">
        <v>87</v>
      </c>
      <c r="H610" s="295" t="s">
        <v>1678</v>
      </c>
      <c r="I610" s="294" t="s">
        <v>2063</v>
      </c>
      <c r="J610" s="294" t="s">
        <v>34</v>
      </c>
      <c r="K610" s="627" t="s">
        <v>2061</v>
      </c>
    </row>
    <row r="611" spans="3:11" x14ac:dyDescent="0.25">
      <c r="C611" s="363" t="s">
        <v>2078</v>
      </c>
      <c r="D611" s="294" t="s">
        <v>7989</v>
      </c>
      <c r="E611" s="294" t="s">
        <v>2087</v>
      </c>
      <c r="F611" s="305" t="s">
        <v>2088</v>
      </c>
      <c r="G611" s="295">
        <v>603</v>
      </c>
      <c r="H611" s="295" t="s">
        <v>1678</v>
      </c>
      <c r="I611" s="294" t="s">
        <v>2063</v>
      </c>
      <c r="J611" s="294" t="s">
        <v>34</v>
      </c>
      <c r="K611" s="627" t="s">
        <v>2061</v>
      </c>
    </row>
    <row r="612" spans="3:11" x14ac:dyDescent="0.25">
      <c r="C612" s="363" t="s">
        <v>2078</v>
      </c>
      <c r="D612" s="294" t="s">
        <v>7989</v>
      </c>
      <c r="E612" s="294" t="s">
        <v>2079</v>
      </c>
      <c r="F612" s="305" t="s">
        <v>2080</v>
      </c>
      <c r="G612" s="295">
        <v>171</v>
      </c>
      <c r="H612" s="295" t="s">
        <v>1678</v>
      </c>
      <c r="I612" s="294" t="s">
        <v>2063</v>
      </c>
      <c r="J612" s="294" t="s">
        <v>34</v>
      </c>
      <c r="K612" s="627" t="s">
        <v>2061</v>
      </c>
    </row>
    <row r="613" spans="3:11" x14ac:dyDescent="0.25">
      <c r="C613" s="363" t="s">
        <v>2078</v>
      </c>
      <c r="D613" s="294" t="s">
        <v>7989</v>
      </c>
      <c r="E613" s="294" t="s">
        <v>2076</v>
      </c>
      <c r="F613" s="305" t="s">
        <v>2077</v>
      </c>
      <c r="G613" s="295">
        <v>218</v>
      </c>
      <c r="H613" s="295" t="s">
        <v>1678</v>
      </c>
      <c r="I613" s="294" t="s">
        <v>2063</v>
      </c>
      <c r="J613" s="294" t="s">
        <v>34</v>
      </c>
      <c r="K613" s="627" t="s">
        <v>2061</v>
      </c>
    </row>
    <row r="614" spans="3:11" ht="30.75" thickBot="1" x14ac:dyDescent="0.3">
      <c r="C614" s="363" t="s">
        <v>2078</v>
      </c>
      <c r="D614" s="294" t="s">
        <v>7989</v>
      </c>
      <c r="E614" s="294" t="s">
        <v>2091</v>
      </c>
      <c r="F614" s="305" t="s">
        <v>1172</v>
      </c>
      <c r="G614" s="295">
        <v>141</v>
      </c>
      <c r="H614" s="295" t="s">
        <v>1678</v>
      </c>
      <c r="I614" s="294" t="s">
        <v>2093</v>
      </c>
      <c r="J614" s="294" t="s">
        <v>34</v>
      </c>
      <c r="K614" s="627" t="s">
        <v>2092</v>
      </c>
    </row>
    <row r="615" spans="3:11" ht="30" x14ac:dyDescent="0.25">
      <c r="C615" s="365" t="s">
        <v>2078</v>
      </c>
      <c r="D615" s="366" t="s">
        <v>7825</v>
      </c>
      <c r="E615" s="455">
        <f>COUNTA(E608:E614)</f>
        <v>7</v>
      </c>
      <c r="F615" s="368" t="s">
        <v>7826</v>
      </c>
      <c r="G615" s="369">
        <f>SUM(G608:G614)</f>
        <v>2152</v>
      </c>
      <c r="H615" s="625"/>
      <c r="I615" s="371"/>
      <c r="J615" s="371"/>
      <c r="K615" s="626"/>
    </row>
    <row r="616" spans="3:11" x14ac:dyDescent="0.25">
      <c r="C616" s="156"/>
      <c r="D616" s="156"/>
      <c r="E616" s="156"/>
      <c r="F616" s="307"/>
      <c r="G616" s="156"/>
      <c r="H616" s="156"/>
      <c r="I616" s="156"/>
      <c r="J616" s="156"/>
      <c r="K616" s="156"/>
    </row>
    <row r="617" spans="3:11" x14ac:dyDescent="0.25">
      <c r="C617" s="156"/>
      <c r="D617" s="156"/>
      <c r="E617" s="156"/>
      <c r="F617" s="307"/>
      <c r="G617" s="156"/>
      <c r="H617" s="156"/>
      <c r="I617" s="156"/>
      <c r="J617" s="156"/>
      <c r="K617" s="156"/>
    </row>
    <row r="618" spans="3:11" ht="25.5" x14ac:dyDescent="0.25">
      <c r="C618" s="248" t="s">
        <v>8</v>
      </c>
      <c r="D618" s="248" t="s">
        <v>7</v>
      </c>
      <c r="E618" s="248" t="s">
        <v>6</v>
      </c>
      <c r="F618" s="248" t="s">
        <v>5</v>
      </c>
      <c r="G618" s="249" t="s">
        <v>4</v>
      </c>
      <c r="H618" s="249" t="s">
        <v>3</v>
      </c>
      <c r="I618" s="248" t="s">
        <v>2</v>
      </c>
      <c r="J618" s="248" t="s">
        <v>1</v>
      </c>
      <c r="K618" s="248" t="s">
        <v>0</v>
      </c>
    </row>
    <row r="619" spans="3:11" x14ac:dyDescent="0.25">
      <c r="C619" s="363" t="s">
        <v>2165</v>
      </c>
      <c r="D619" s="294" t="s">
        <v>7989</v>
      </c>
      <c r="E619" s="294" t="s">
        <v>2168</v>
      </c>
      <c r="F619" s="305" t="s">
        <v>2169</v>
      </c>
      <c r="G619" s="295">
        <v>660</v>
      </c>
      <c r="H619" s="295" t="s">
        <v>36</v>
      </c>
      <c r="I619" s="294" t="s">
        <v>115</v>
      </c>
      <c r="J619" s="294" t="s">
        <v>34</v>
      </c>
      <c r="K619" s="627" t="s">
        <v>2161</v>
      </c>
    </row>
    <row r="620" spans="3:11" x14ac:dyDescent="0.25">
      <c r="C620" s="363" t="s">
        <v>2165</v>
      </c>
      <c r="D620" s="294" t="s">
        <v>7989</v>
      </c>
      <c r="E620" s="294" t="s">
        <v>2167</v>
      </c>
      <c r="F620" s="305" t="s">
        <v>116</v>
      </c>
      <c r="G620" s="295">
        <v>150</v>
      </c>
      <c r="H620" s="295" t="s">
        <v>36</v>
      </c>
      <c r="I620" s="294" t="s">
        <v>115</v>
      </c>
      <c r="J620" s="294" t="s">
        <v>34</v>
      </c>
      <c r="K620" s="627" t="s">
        <v>2161</v>
      </c>
    </row>
    <row r="621" spans="3:11" x14ac:dyDescent="0.25">
      <c r="C621" s="363" t="s">
        <v>2165</v>
      </c>
      <c r="D621" s="294" t="s">
        <v>7989</v>
      </c>
      <c r="E621" s="294" t="s">
        <v>2170</v>
      </c>
      <c r="F621" s="305" t="s">
        <v>2171</v>
      </c>
      <c r="G621" s="295">
        <v>207</v>
      </c>
      <c r="H621" s="295" t="s">
        <v>36</v>
      </c>
      <c r="I621" s="294" t="s">
        <v>115</v>
      </c>
      <c r="J621" s="294" t="s">
        <v>34</v>
      </c>
      <c r="K621" s="627" t="s">
        <v>2161</v>
      </c>
    </row>
    <row r="622" spans="3:11" ht="30" x14ac:dyDescent="0.25">
      <c r="C622" s="363" t="s">
        <v>2165</v>
      </c>
      <c r="D622" s="294" t="s">
        <v>7989</v>
      </c>
      <c r="E622" s="294" t="s">
        <v>2174</v>
      </c>
      <c r="F622" s="305" t="s">
        <v>8898</v>
      </c>
      <c r="G622" s="295">
        <v>96</v>
      </c>
      <c r="H622" s="295" t="s">
        <v>36</v>
      </c>
      <c r="I622" s="294" t="s">
        <v>2058</v>
      </c>
      <c r="J622" s="294" t="s">
        <v>34</v>
      </c>
      <c r="K622" s="627" t="s">
        <v>2161</v>
      </c>
    </row>
    <row r="623" spans="3:11" x14ac:dyDescent="0.25">
      <c r="C623" s="363" t="s">
        <v>2165</v>
      </c>
      <c r="D623" s="294" t="s">
        <v>7989</v>
      </c>
      <c r="E623" s="294" t="s">
        <v>2166</v>
      </c>
      <c r="F623" s="305" t="s">
        <v>1746</v>
      </c>
      <c r="G623" s="295">
        <v>64</v>
      </c>
      <c r="H623" s="295" t="s">
        <v>36</v>
      </c>
      <c r="I623" s="294" t="s">
        <v>115</v>
      </c>
      <c r="J623" s="294" t="s">
        <v>34</v>
      </c>
      <c r="K623" s="627" t="s">
        <v>2161</v>
      </c>
    </row>
    <row r="624" spans="3:11" x14ac:dyDescent="0.25">
      <c r="C624" s="363" t="s">
        <v>2165</v>
      </c>
      <c r="D624" s="294" t="s">
        <v>7989</v>
      </c>
      <c r="E624" s="294" t="s">
        <v>2172</v>
      </c>
      <c r="F624" s="305" t="s">
        <v>2173</v>
      </c>
      <c r="G624" s="295">
        <v>171</v>
      </c>
      <c r="H624" s="295" t="s">
        <v>36</v>
      </c>
      <c r="I624" s="294" t="s">
        <v>115</v>
      </c>
      <c r="J624" s="294" t="s">
        <v>34</v>
      </c>
      <c r="K624" s="627" t="s">
        <v>2161</v>
      </c>
    </row>
    <row r="625" spans="3:11" x14ac:dyDescent="0.25">
      <c r="C625" s="363" t="s">
        <v>2165</v>
      </c>
      <c r="D625" s="294" t="s">
        <v>7989</v>
      </c>
      <c r="E625" s="294" t="s">
        <v>2163</v>
      </c>
      <c r="F625" s="305" t="s">
        <v>2164</v>
      </c>
      <c r="G625" s="295">
        <v>92</v>
      </c>
      <c r="H625" s="295" t="s">
        <v>36</v>
      </c>
      <c r="I625" s="294" t="s">
        <v>115</v>
      </c>
      <c r="J625" s="294" t="s">
        <v>34</v>
      </c>
      <c r="K625" s="627" t="s">
        <v>2161</v>
      </c>
    </row>
    <row r="626" spans="3:11" ht="15.75" thickBot="1" x14ac:dyDescent="0.3">
      <c r="C626" s="363" t="s">
        <v>2165</v>
      </c>
      <c r="D626" s="294" t="s">
        <v>7989</v>
      </c>
      <c r="E626" s="294" t="s">
        <v>8899</v>
      </c>
      <c r="F626" s="305" t="s">
        <v>8900</v>
      </c>
      <c r="G626" s="295">
        <v>637</v>
      </c>
      <c r="H626" s="295" t="s">
        <v>36</v>
      </c>
      <c r="I626" s="294" t="s">
        <v>115</v>
      </c>
      <c r="J626" s="294" t="s">
        <v>34</v>
      </c>
      <c r="K626" s="627" t="s">
        <v>2161</v>
      </c>
    </row>
    <row r="627" spans="3:11" ht="30" x14ac:dyDescent="0.25">
      <c r="C627" s="365" t="s">
        <v>2165</v>
      </c>
      <c r="D627" s="366" t="s">
        <v>7825</v>
      </c>
      <c r="E627" s="455">
        <f>COUNTA(E619:E626)</f>
        <v>8</v>
      </c>
      <c r="F627" s="368" t="s">
        <v>7826</v>
      </c>
      <c r="G627" s="369">
        <f>SUM(G619:G626)</f>
        <v>2077</v>
      </c>
      <c r="H627" s="625"/>
      <c r="I627" s="371"/>
      <c r="J627" s="371"/>
      <c r="K627" s="626"/>
    </row>
    <row r="628" spans="3:11" x14ac:dyDescent="0.25">
      <c r="C628" s="156"/>
      <c r="D628" s="156"/>
      <c r="E628" s="156"/>
      <c r="F628" s="307"/>
      <c r="G628" s="156"/>
      <c r="H628" s="156"/>
      <c r="I628" s="156"/>
      <c r="J628" s="156"/>
      <c r="K628" s="156"/>
    </row>
    <row r="629" spans="3:11" x14ac:dyDescent="0.25">
      <c r="C629" s="156"/>
      <c r="D629" s="156"/>
      <c r="E629" s="156"/>
      <c r="F629" s="307"/>
      <c r="G629" s="156"/>
      <c r="H629" s="156"/>
      <c r="I629" s="156"/>
      <c r="J629" s="156"/>
      <c r="K629" s="156"/>
    </row>
    <row r="630" spans="3:11" ht="25.5" x14ac:dyDescent="0.25">
      <c r="C630" s="248" t="s">
        <v>8</v>
      </c>
      <c r="D630" s="248" t="s">
        <v>7</v>
      </c>
      <c r="E630" s="248" t="s">
        <v>6</v>
      </c>
      <c r="F630" s="248" t="s">
        <v>5</v>
      </c>
      <c r="G630" s="249" t="s">
        <v>4</v>
      </c>
      <c r="H630" s="249" t="s">
        <v>3</v>
      </c>
      <c r="I630" s="248" t="s">
        <v>2</v>
      </c>
      <c r="J630" s="248" t="s">
        <v>1</v>
      </c>
      <c r="K630" s="248" t="s">
        <v>0</v>
      </c>
    </row>
    <row r="631" spans="3:11" ht="15.75" thickBot="1" x14ac:dyDescent="0.3">
      <c r="C631" s="363" t="s">
        <v>5525</v>
      </c>
      <c r="D631" s="294" t="s">
        <v>7989</v>
      </c>
      <c r="E631" s="294" t="s">
        <v>5523</v>
      </c>
      <c r="F631" s="305" t="s">
        <v>5524</v>
      </c>
      <c r="G631" s="295">
        <v>1682</v>
      </c>
      <c r="H631" s="295" t="s">
        <v>63</v>
      </c>
      <c r="I631" s="294" t="s">
        <v>5483</v>
      </c>
      <c r="J631" s="294" t="s">
        <v>5480</v>
      </c>
      <c r="K631" s="627" t="s">
        <v>5481</v>
      </c>
    </row>
    <row r="632" spans="3:11" ht="30" x14ac:dyDescent="0.25">
      <c r="C632" s="365" t="s">
        <v>5525</v>
      </c>
      <c r="D632" s="366" t="s">
        <v>7825</v>
      </c>
      <c r="E632" s="455">
        <f>COUNTA(E631)</f>
        <v>1</v>
      </c>
      <c r="F632" s="368" t="s">
        <v>7826</v>
      </c>
      <c r="G632" s="369">
        <f>SUM(G631)</f>
        <v>1682</v>
      </c>
      <c r="H632" s="625"/>
      <c r="I632" s="371"/>
      <c r="J632" s="371"/>
      <c r="K632" s="626"/>
    </row>
    <row r="633" spans="3:11" x14ac:dyDescent="0.25">
      <c r="C633" s="156"/>
      <c r="D633" s="156"/>
      <c r="E633" s="156"/>
      <c r="F633" s="307"/>
      <c r="G633" s="156"/>
      <c r="H633" s="156"/>
      <c r="I633" s="156"/>
      <c r="J633" s="156"/>
      <c r="K633" s="156"/>
    </row>
    <row r="634" spans="3:11" x14ac:dyDescent="0.25">
      <c r="C634" s="156"/>
      <c r="D634" s="156"/>
      <c r="E634" s="156"/>
      <c r="F634" s="307"/>
      <c r="G634" s="156"/>
      <c r="H634" s="156"/>
      <c r="I634" s="156"/>
      <c r="J634" s="156"/>
      <c r="K634" s="156"/>
    </row>
    <row r="635" spans="3:11" ht="25.5" x14ac:dyDescent="0.25">
      <c r="C635" s="248" t="s">
        <v>8</v>
      </c>
      <c r="D635" s="248" t="s">
        <v>7</v>
      </c>
      <c r="E635" s="248" t="s">
        <v>6</v>
      </c>
      <c r="F635" s="248" t="s">
        <v>5</v>
      </c>
      <c r="G635" s="249" t="s">
        <v>4</v>
      </c>
      <c r="H635" s="249" t="s">
        <v>3</v>
      </c>
      <c r="I635" s="248" t="s">
        <v>2</v>
      </c>
      <c r="J635" s="248" t="s">
        <v>1</v>
      </c>
      <c r="K635" s="248" t="s">
        <v>0</v>
      </c>
    </row>
    <row r="636" spans="3:11" x14ac:dyDescent="0.25">
      <c r="C636" s="363" t="s">
        <v>5490</v>
      </c>
      <c r="D636" s="294" t="s">
        <v>7989</v>
      </c>
      <c r="E636" s="294" t="s">
        <v>5488</v>
      </c>
      <c r="F636" s="305" t="s">
        <v>5489</v>
      </c>
      <c r="G636" s="295">
        <v>204</v>
      </c>
      <c r="H636" s="295" t="s">
        <v>63</v>
      </c>
      <c r="I636" s="294" t="s">
        <v>5483</v>
      </c>
      <c r="J636" s="294" t="s">
        <v>5480</v>
      </c>
      <c r="K636" s="627" t="s">
        <v>5481</v>
      </c>
    </row>
    <row r="637" spans="3:11" ht="15.75" thickBot="1" x14ac:dyDescent="0.3">
      <c r="C637" s="363" t="s">
        <v>5490</v>
      </c>
      <c r="D637" s="294" t="s">
        <v>7989</v>
      </c>
      <c r="E637" s="294" t="s">
        <v>5491</v>
      </c>
      <c r="F637" s="305" t="s">
        <v>8901</v>
      </c>
      <c r="G637" s="295">
        <v>840</v>
      </c>
      <c r="H637" s="295" t="s">
        <v>63</v>
      </c>
      <c r="I637" s="294" t="s">
        <v>5483</v>
      </c>
      <c r="J637" s="294" t="s">
        <v>5480</v>
      </c>
      <c r="K637" s="627" t="s">
        <v>5481</v>
      </c>
    </row>
    <row r="638" spans="3:11" ht="30" x14ac:dyDescent="0.25">
      <c r="C638" s="365" t="s">
        <v>5490</v>
      </c>
      <c r="D638" s="366" t="s">
        <v>7825</v>
      </c>
      <c r="E638" s="455">
        <f>COUNTA(E636:E637)</f>
        <v>2</v>
      </c>
      <c r="F638" s="368" t="s">
        <v>7826</v>
      </c>
      <c r="G638" s="369">
        <f>SUM(G636:G637)</f>
        <v>1044</v>
      </c>
      <c r="H638" s="625"/>
      <c r="I638" s="371"/>
      <c r="J638" s="371"/>
      <c r="K638" s="626"/>
    </row>
    <row r="639" spans="3:11" x14ac:dyDescent="0.25">
      <c r="C639" s="156"/>
      <c r="D639" s="156"/>
      <c r="E639" s="156"/>
      <c r="F639" s="307"/>
      <c r="G639" s="156"/>
      <c r="H639" s="156"/>
      <c r="I639" s="156"/>
      <c r="J639" s="156"/>
      <c r="K639" s="156"/>
    </row>
    <row r="640" spans="3:11" x14ac:dyDescent="0.25">
      <c r="C640" s="156"/>
      <c r="D640" s="156"/>
      <c r="E640" s="156"/>
      <c r="F640" s="307"/>
      <c r="G640" s="156"/>
      <c r="H640" s="156"/>
      <c r="I640" s="156"/>
      <c r="J640" s="156"/>
      <c r="K640" s="156"/>
    </row>
    <row r="641" spans="3:11" ht="25.5" x14ac:dyDescent="0.25">
      <c r="C641" s="248" t="s">
        <v>8</v>
      </c>
      <c r="D641" s="248" t="s">
        <v>7</v>
      </c>
      <c r="E641" s="248" t="s">
        <v>6</v>
      </c>
      <c r="F641" s="248" t="s">
        <v>5</v>
      </c>
      <c r="G641" s="249" t="s">
        <v>4</v>
      </c>
      <c r="H641" s="249" t="s">
        <v>3</v>
      </c>
      <c r="I641" s="248" t="s">
        <v>2</v>
      </c>
      <c r="J641" s="248" t="s">
        <v>1</v>
      </c>
      <c r="K641" s="248" t="s">
        <v>0</v>
      </c>
    </row>
    <row r="642" spans="3:11" x14ac:dyDescent="0.25">
      <c r="C642" s="357" t="s">
        <v>5687</v>
      </c>
      <c r="D642" s="358" t="s">
        <v>7989</v>
      </c>
      <c r="E642" s="358" t="s">
        <v>5703</v>
      </c>
      <c r="F642" s="374" t="s">
        <v>222</v>
      </c>
      <c r="G642" s="361">
        <v>564</v>
      </c>
      <c r="H642" s="361" t="s">
        <v>63</v>
      </c>
      <c r="I642" s="358" t="s">
        <v>5483</v>
      </c>
      <c r="J642" s="358" t="s">
        <v>5480</v>
      </c>
      <c r="K642" s="624" t="s">
        <v>5643</v>
      </c>
    </row>
    <row r="643" spans="3:11" x14ac:dyDescent="0.25">
      <c r="C643" s="363" t="s">
        <v>5687</v>
      </c>
      <c r="D643" s="294" t="s">
        <v>7989</v>
      </c>
      <c r="E643" s="294" t="s">
        <v>5700</v>
      </c>
      <c r="F643" s="305" t="s">
        <v>5701</v>
      </c>
      <c r="G643" s="295">
        <v>565</v>
      </c>
      <c r="H643" s="295" t="s">
        <v>63</v>
      </c>
      <c r="I643" s="294" t="s">
        <v>5483</v>
      </c>
      <c r="J643" s="294" t="s">
        <v>5480</v>
      </c>
      <c r="K643" s="627" t="s">
        <v>5643</v>
      </c>
    </row>
    <row r="644" spans="3:11" ht="30" x14ac:dyDescent="0.25">
      <c r="C644" s="363" t="s">
        <v>5687</v>
      </c>
      <c r="D644" s="294" t="s">
        <v>7989</v>
      </c>
      <c r="E644" s="294" t="s">
        <v>5685</v>
      </c>
      <c r="F644" s="305" t="s">
        <v>5686</v>
      </c>
      <c r="G644" s="295">
        <v>171</v>
      </c>
      <c r="H644" s="295" t="s">
        <v>63</v>
      </c>
      <c r="I644" s="294" t="s">
        <v>5645</v>
      </c>
      <c r="J644" s="294" t="s">
        <v>5480</v>
      </c>
      <c r="K644" s="627" t="s">
        <v>5643</v>
      </c>
    </row>
    <row r="645" spans="3:11" ht="30" x14ac:dyDescent="0.25">
      <c r="C645" s="363" t="s">
        <v>5687</v>
      </c>
      <c r="D645" s="294" t="s">
        <v>7989</v>
      </c>
      <c r="E645" s="294" t="s">
        <v>5690</v>
      </c>
      <c r="F645" s="305" t="s">
        <v>5691</v>
      </c>
      <c r="G645" s="295">
        <v>184</v>
      </c>
      <c r="H645" s="295" t="s">
        <v>63</v>
      </c>
      <c r="I645" s="294" t="s">
        <v>5645</v>
      </c>
      <c r="J645" s="294" t="s">
        <v>5480</v>
      </c>
      <c r="K645" s="627" t="s">
        <v>5643</v>
      </c>
    </row>
    <row r="646" spans="3:11" x14ac:dyDescent="0.25">
      <c r="C646" s="363" t="s">
        <v>5687</v>
      </c>
      <c r="D646" s="294" t="s">
        <v>7989</v>
      </c>
      <c r="E646" s="294" t="s">
        <v>5698</v>
      </c>
      <c r="F646" s="305" t="s">
        <v>5699</v>
      </c>
      <c r="G646" s="295">
        <v>129</v>
      </c>
      <c r="H646" s="295" t="s">
        <v>63</v>
      </c>
      <c r="I646" s="294" t="s">
        <v>5483</v>
      </c>
      <c r="J646" s="294" t="s">
        <v>5480</v>
      </c>
      <c r="K646" s="627" t="s">
        <v>5643</v>
      </c>
    </row>
    <row r="647" spans="3:11" x14ac:dyDescent="0.25">
      <c r="C647" s="363" t="s">
        <v>5687</v>
      </c>
      <c r="D647" s="294" t="s">
        <v>7989</v>
      </c>
      <c r="E647" s="294" t="s">
        <v>5707</v>
      </c>
      <c r="F647" s="305" t="s">
        <v>5708</v>
      </c>
      <c r="G647" s="295">
        <v>104</v>
      </c>
      <c r="H647" s="295" t="s">
        <v>63</v>
      </c>
      <c r="I647" s="294" t="s">
        <v>5483</v>
      </c>
      <c r="J647" s="294" t="s">
        <v>5480</v>
      </c>
      <c r="K647" s="627" t="s">
        <v>5643</v>
      </c>
    </row>
    <row r="648" spans="3:11" x14ac:dyDescent="0.25">
      <c r="C648" s="363" t="s">
        <v>5687</v>
      </c>
      <c r="D648" s="294" t="s">
        <v>7989</v>
      </c>
      <c r="E648" s="294" t="s">
        <v>5709</v>
      </c>
      <c r="F648" s="305" t="s">
        <v>5710</v>
      </c>
      <c r="G648" s="295">
        <v>106</v>
      </c>
      <c r="H648" s="295" t="s">
        <v>63</v>
      </c>
      <c r="I648" s="294" t="s">
        <v>5483</v>
      </c>
      <c r="J648" s="294" t="s">
        <v>5480</v>
      </c>
      <c r="K648" s="627" t="s">
        <v>5643</v>
      </c>
    </row>
    <row r="649" spans="3:11" ht="30" x14ac:dyDescent="0.25">
      <c r="C649" s="363" t="s">
        <v>5687</v>
      </c>
      <c r="D649" s="294" t="s">
        <v>7989</v>
      </c>
      <c r="E649" s="294" t="s">
        <v>5692</v>
      </c>
      <c r="F649" s="305" t="s">
        <v>5693</v>
      </c>
      <c r="G649" s="295">
        <v>71</v>
      </c>
      <c r="H649" s="295" t="s">
        <v>63</v>
      </c>
      <c r="I649" s="294" t="s">
        <v>5645</v>
      </c>
      <c r="J649" s="294" t="s">
        <v>5480</v>
      </c>
      <c r="K649" s="627" t="s">
        <v>5643</v>
      </c>
    </row>
    <row r="650" spans="3:11" x14ac:dyDescent="0.25">
      <c r="C650" s="363" t="s">
        <v>5687</v>
      </c>
      <c r="D650" s="294" t="s">
        <v>7989</v>
      </c>
      <c r="E650" s="294" t="s">
        <v>5702</v>
      </c>
      <c r="F650" s="305" t="s">
        <v>8902</v>
      </c>
      <c r="G650" s="295">
        <v>59</v>
      </c>
      <c r="H650" s="295" t="s">
        <v>63</v>
      </c>
      <c r="I650" s="294" t="s">
        <v>5483</v>
      </c>
      <c r="J650" s="294" t="s">
        <v>5480</v>
      </c>
      <c r="K650" s="627" t="s">
        <v>5643</v>
      </c>
    </row>
    <row r="651" spans="3:11" x14ac:dyDescent="0.25">
      <c r="C651" s="363" t="s">
        <v>5687</v>
      </c>
      <c r="D651" s="294" t="s">
        <v>7989</v>
      </c>
      <c r="E651" s="294" t="s">
        <v>5706</v>
      </c>
      <c r="F651" s="305" t="s">
        <v>8903</v>
      </c>
      <c r="G651" s="295">
        <v>42</v>
      </c>
      <c r="H651" s="295" t="s">
        <v>63</v>
      </c>
      <c r="I651" s="294" t="s">
        <v>5483</v>
      </c>
      <c r="J651" s="294" t="s">
        <v>5480</v>
      </c>
      <c r="K651" s="627" t="s">
        <v>5643</v>
      </c>
    </row>
    <row r="652" spans="3:11" ht="30" x14ac:dyDescent="0.25">
      <c r="C652" s="363" t="s">
        <v>5687</v>
      </c>
      <c r="D652" s="294" t="s">
        <v>7989</v>
      </c>
      <c r="E652" s="294" t="s">
        <v>5694</v>
      </c>
      <c r="F652" s="305" t="s">
        <v>5695</v>
      </c>
      <c r="G652" s="295">
        <v>24</v>
      </c>
      <c r="H652" s="295" t="s">
        <v>63</v>
      </c>
      <c r="I652" s="294" t="s">
        <v>5645</v>
      </c>
      <c r="J652" s="294" t="s">
        <v>5480</v>
      </c>
      <c r="K652" s="627" t="s">
        <v>5643</v>
      </c>
    </row>
    <row r="653" spans="3:11" x14ac:dyDescent="0.25">
      <c r="C653" s="363" t="s">
        <v>5687</v>
      </c>
      <c r="D653" s="294" t="s">
        <v>7989</v>
      </c>
      <c r="E653" s="294" t="s">
        <v>5704</v>
      </c>
      <c r="F653" s="305" t="s">
        <v>8904</v>
      </c>
      <c r="G653" s="295">
        <v>19</v>
      </c>
      <c r="H653" s="295" t="s">
        <v>63</v>
      </c>
      <c r="I653" s="294" t="s">
        <v>5483</v>
      </c>
      <c r="J653" s="294" t="s">
        <v>5480</v>
      </c>
      <c r="K653" s="627" t="s">
        <v>5643</v>
      </c>
    </row>
    <row r="654" spans="3:11" x14ac:dyDescent="0.25">
      <c r="C654" s="363" t="s">
        <v>5687</v>
      </c>
      <c r="D654" s="294" t="s">
        <v>7989</v>
      </c>
      <c r="E654" s="294" t="s">
        <v>5705</v>
      </c>
      <c r="F654" s="305" t="s">
        <v>8905</v>
      </c>
      <c r="G654" s="295">
        <v>11</v>
      </c>
      <c r="H654" s="295" t="s">
        <v>63</v>
      </c>
      <c r="I654" s="294" t="s">
        <v>5483</v>
      </c>
      <c r="J654" s="294" t="s">
        <v>5480</v>
      </c>
      <c r="K654" s="627" t="s">
        <v>5643</v>
      </c>
    </row>
    <row r="655" spans="3:11" x14ac:dyDescent="0.25">
      <c r="C655" s="363" t="s">
        <v>5687</v>
      </c>
      <c r="D655" s="294" t="s">
        <v>7989</v>
      </c>
      <c r="E655" s="294" t="s">
        <v>5696</v>
      </c>
      <c r="F655" s="305" t="s">
        <v>5697</v>
      </c>
      <c r="G655" s="295">
        <v>35</v>
      </c>
      <c r="H655" s="295" t="s">
        <v>63</v>
      </c>
      <c r="I655" s="294" t="s">
        <v>5483</v>
      </c>
      <c r="J655" s="294" t="s">
        <v>5480</v>
      </c>
      <c r="K655" s="627" t="s">
        <v>5643</v>
      </c>
    </row>
    <row r="656" spans="3:11" ht="30.75" thickBot="1" x14ac:dyDescent="0.3">
      <c r="C656" s="363" t="s">
        <v>5687</v>
      </c>
      <c r="D656" s="294" t="s">
        <v>7989</v>
      </c>
      <c r="E656" s="294" t="s">
        <v>5688</v>
      </c>
      <c r="F656" s="305" t="s">
        <v>5689</v>
      </c>
      <c r="G656" s="295">
        <v>64</v>
      </c>
      <c r="H656" s="295" t="s">
        <v>63</v>
      </c>
      <c r="I656" s="294" t="s">
        <v>5645</v>
      </c>
      <c r="J656" s="294" t="s">
        <v>5480</v>
      </c>
      <c r="K656" s="627" t="s">
        <v>5643</v>
      </c>
    </row>
    <row r="657" spans="3:11" ht="30" x14ac:dyDescent="0.25">
      <c r="C657" s="365" t="s">
        <v>5687</v>
      </c>
      <c r="D657" s="366" t="s">
        <v>7825</v>
      </c>
      <c r="E657" s="455">
        <f>COUNTA(E642:E656)</f>
        <v>15</v>
      </c>
      <c r="F657" s="368" t="s">
        <v>7826</v>
      </c>
      <c r="G657" s="369">
        <f>SUM(G642:G656)</f>
        <v>2148</v>
      </c>
      <c r="H657" s="625"/>
      <c r="I657" s="371"/>
      <c r="J657" s="371"/>
      <c r="K657" s="626"/>
    </row>
    <row r="658" spans="3:11" x14ac:dyDescent="0.25">
      <c r="C658" s="156"/>
      <c r="D658" s="156"/>
      <c r="E658" s="156"/>
      <c r="F658" s="307"/>
      <c r="G658" s="156"/>
      <c r="H658" s="156"/>
      <c r="I658" s="156"/>
      <c r="J658" s="156"/>
      <c r="K658" s="156"/>
    </row>
    <row r="659" spans="3:11" x14ac:dyDescent="0.25">
      <c r="C659" s="156"/>
      <c r="D659" s="156"/>
      <c r="E659" s="156"/>
      <c r="F659" s="307"/>
      <c r="G659" s="156"/>
      <c r="H659" s="156"/>
      <c r="I659" s="156"/>
      <c r="J659" s="156"/>
      <c r="K659" s="156"/>
    </row>
    <row r="660" spans="3:11" ht="25.5" x14ac:dyDescent="0.25">
      <c r="C660" s="248" t="s">
        <v>8</v>
      </c>
      <c r="D660" s="248" t="s">
        <v>7</v>
      </c>
      <c r="E660" s="248" t="s">
        <v>6</v>
      </c>
      <c r="F660" s="248" t="s">
        <v>5</v>
      </c>
      <c r="G660" s="249" t="s">
        <v>4</v>
      </c>
      <c r="H660" s="249" t="s">
        <v>3</v>
      </c>
      <c r="I660" s="248" t="s">
        <v>2</v>
      </c>
      <c r="J660" s="248" t="s">
        <v>1</v>
      </c>
      <c r="K660" s="248" t="s">
        <v>0</v>
      </c>
    </row>
    <row r="661" spans="3:11" x14ac:dyDescent="0.25">
      <c r="C661" s="363" t="s">
        <v>5763</v>
      </c>
      <c r="D661" s="294" t="s">
        <v>7989</v>
      </c>
      <c r="E661" s="294" t="s">
        <v>5773</v>
      </c>
      <c r="F661" s="305" t="s">
        <v>5774</v>
      </c>
      <c r="G661" s="295">
        <v>890</v>
      </c>
      <c r="H661" s="295" t="s">
        <v>1941</v>
      </c>
      <c r="I661" s="294" t="s">
        <v>5714</v>
      </c>
      <c r="J661" s="294" t="s">
        <v>5480</v>
      </c>
      <c r="K661" s="627" t="s">
        <v>5712</v>
      </c>
    </row>
    <row r="662" spans="3:11" x14ac:dyDescent="0.25">
      <c r="C662" s="363" t="s">
        <v>5763</v>
      </c>
      <c r="D662" s="294" t="s">
        <v>7989</v>
      </c>
      <c r="E662" s="294" t="s">
        <v>5768</v>
      </c>
      <c r="F662" s="305" t="s">
        <v>5769</v>
      </c>
      <c r="G662" s="295">
        <v>386</v>
      </c>
      <c r="H662" s="295" t="s">
        <v>1941</v>
      </c>
      <c r="I662" s="294" t="s">
        <v>5714</v>
      </c>
      <c r="J662" s="294" t="s">
        <v>5480</v>
      </c>
      <c r="K662" s="627" t="s">
        <v>5712</v>
      </c>
    </row>
    <row r="663" spans="3:11" x14ac:dyDescent="0.25">
      <c r="C663" s="363" t="s">
        <v>5763</v>
      </c>
      <c r="D663" s="294" t="s">
        <v>7989</v>
      </c>
      <c r="E663" s="294" t="s">
        <v>5771</v>
      </c>
      <c r="F663" s="305" t="s">
        <v>5772</v>
      </c>
      <c r="G663" s="295">
        <v>251</v>
      </c>
      <c r="H663" s="295" t="s">
        <v>1941</v>
      </c>
      <c r="I663" s="294" t="s">
        <v>5714</v>
      </c>
      <c r="J663" s="294" t="s">
        <v>5480</v>
      </c>
      <c r="K663" s="627" t="s">
        <v>5712</v>
      </c>
    </row>
    <row r="664" spans="3:11" x14ac:dyDescent="0.25">
      <c r="C664" s="363" t="s">
        <v>5763</v>
      </c>
      <c r="D664" s="294" t="s">
        <v>7989</v>
      </c>
      <c r="E664" s="294" t="s">
        <v>5764</v>
      </c>
      <c r="F664" s="305" t="s">
        <v>1136</v>
      </c>
      <c r="G664" s="295">
        <v>200</v>
      </c>
      <c r="H664" s="295" t="s">
        <v>1941</v>
      </c>
      <c r="I664" s="294" t="s">
        <v>5714</v>
      </c>
      <c r="J664" s="294" t="s">
        <v>5480</v>
      </c>
      <c r="K664" s="627" t="s">
        <v>5712</v>
      </c>
    </row>
    <row r="665" spans="3:11" x14ac:dyDescent="0.25">
      <c r="C665" s="363" t="s">
        <v>5763</v>
      </c>
      <c r="D665" s="294" t="s">
        <v>7989</v>
      </c>
      <c r="E665" s="294" t="s">
        <v>5770</v>
      </c>
      <c r="F665" s="305" t="s">
        <v>8866</v>
      </c>
      <c r="G665" s="295">
        <v>96</v>
      </c>
      <c r="H665" s="295" t="s">
        <v>1941</v>
      </c>
      <c r="I665" s="294" t="s">
        <v>5714</v>
      </c>
      <c r="J665" s="294" t="s">
        <v>5480</v>
      </c>
      <c r="K665" s="627" t="s">
        <v>5712</v>
      </c>
    </row>
    <row r="666" spans="3:11" x14ac:dyDescent="0.25">
      <c r="C666" s="363" t="s">
        <v>5763</v>
      </c>
      <c r="D666" s="294" t="s">
        <v>7989</v>
      </c>
      <c r="E666" s="294" t="s">
        <v>5765</v>
      </c>
      <c r="F666" s="305" t="s">
        <v>461</v>
      </c>
      <c r="G666" s="295">
        <v>74</v>
      </c>
      <c r="H666" s="295" t="s">
        <v>1941</v>
      </c>
      <c r="I666" s="294" t="s">
        <v>5714</v>
      </c>
      <c r="J666" s="294" t="s">
        <v>5480</v>
      </c>
      <c r="K666" s="627" t="s">
        <v>5712</v>
      </c>
    </row>
    <row r="667" spans="3:11" x14ac:dyDescent="0.25">
      <c r="C667" s="363" t="s">
        <v>5763</v>
      </c>
      <c r="D667" s="294" t="s">
        <v>7989</v>
      </c>
      <c r="E667" s="294" t="s">
        <v>5766</v>
      </c>
      <c r="F667" s="305" t="s">
        <v>5767</v>
      </c>
      <c r="G667" s="295">
        <v>59</v>
      </c>
      <c r="H667" s="295" t="s">
        <v>1941</v>
      </c>
      <c r="I667" s="294" t="s">
        <v>5714</v>
      </c>
      <c r="J667" s="294" t="s">
        <v>5480</v>
      </c>
      <c r="K667" s="627" t="s">
        <v>5712</v>
      </c>
    </row>
    <row r="668" spans="3:11" ht="15.75" thickBot="1" x14ac:dyDescent="0.3">
      <c r="C668" s="363" t="s">
        <v>5763</v>
      </c>
      <c r="D668" s="294" t="s">
        <v>7989</v>
      </c>
      <c r="E668" s="294" t="s">
        <v>5761</v>
      </c>
      <c r="F668" s="305" t="s">
        <v>5762</v>
      </c>
      <c r="G668" s="295">
        <v>53</v>
      </c>
      <c r="H668" s="295" t="s">
        <v>1941</v>
      </c>
      <c r="I668" s="294" t="s">
        <v>5714</v>
      </c>
      <c r="J668" s="294" t="s">
        <v>5480</v>
      </c>
      <c r="K668" s="627" t="s">
        <v>5712</v>
      </c>
    </row>
    <row r="669" spans="3:11" ht="30" x14ac:dyDescent="0.25">
      <c r="C669" s="365" t="s">
        <v>5763</v>
      </c>
      <c r="D669" s="366" t="s">
        <v>7825</v>
      </c>
      <c r="E669" s="455">
        <f>COUNTA(E661:E668)</f>
        <v>8</v>
      </c>
      <c r="F669" s="368" t="s">
        <v>7826</v>
      </c>
      <c r="G669" s="369">
        <f>SUM(G661:G668)</f>
        <v>2009</v>
      </c>
      <c r="H669" s="625"/>
      <c r="I669" s="371"/>
      <c r="J669" s="371"/>
      <c r="K669" s="626"/>
    </row>
    <row r="670" spans="3:11" x14ac:dyDescent="0.25">
      <c r="C670" s="156"/>
      <c r="D670" s="156"/>
      <c r="E670" s="156"/>
      <c r="F670" s="307"/>
      <c r="G670" s="156"/>
      <c r="H670" s="156"/>
      <c r="I670" s="156"/>
      <c r="J670" s="156"/>
      <c r="K670" s="156"/>
    </row>
    <row r="671" spans="3:11" x14ac:dyDescent="0.25">
      <c r="C671" s="156"/>
      <c r="D671" s="156"/>
      <c r="E671" s="156"/>
      <c r="F671" s="307"/>
      <c r="G671" s="156"/>
      <c r="H671" s="156"/>
      <c r="I671" s="156"/>
      <c r="J671" s="156"/>
      <c r="K671" s="156"/>
    </row>
    <row r="672" spans="3:11" ht="25.5" x14ac:dyDescent="0.25">
      <c r="C672" s="248" t="s">
        <v>8</v>
      </c>
      <c r="D672" s="248" t="s">
        <v>7</v>
      </c>
      <c r="E672" s="248" t="s">
        <v>6</v>
      </c>
      <c r="F672" s="248" t="s">
        <v>5</v>
      </c>
      <c r="G672" s="249" t="s">
        <v>4</v>
      </c>
      <c r="H672" s="249" t="s">
        <v>3</v>
      </c>
      <c r="I672" s="248" t="s">
        <v>2</v>
      </c>
      <c r="J672" s="248" t="s">
        <v>1</v>
      </c>
      <c r="K672" s="248" t="s">
        <v>0</v>
      </c>
    </row>
    <row r="673" spans="3:11" x14ac:dyDescent="0.25">
      <c r="C673" s="152" t="s">
        <v>5713</v>
      </c>
      <c r="D673" s="294" t="s">
        <v>7989</v>
      </c>
      <c r="E673" s="294" t="s">
        <v>5775</v>
      </c>
      <c r="F673" s="305" t="s">
        <v>5776</v>
      </c>
      <c r="G673" s="295">
        <v>1441</v>
      </c>
      <c r="H673" s="295" t="s">
        <v>1941</v>
      </c>
      <c r="I673" s="294" t="s">
        <v>5714</v>
      </c>
      <c r="J673" s="294" t="s">
        <v>5480</v>
      </c>
      <c r="K673" s="294" t="s">
        <v>5712</v>
      </c>
    </row>
    <row r="674" spans="3:11" x14ac:dyDescent="0.25">
      <c r="C674" s="152" t="s">
        <v>5713</v>
      </c>
      <c r="D674" s="294" t="s">
        <v>7989</v>
      </c>
      <c r="E674" s="294" t="s">
        <v>5711</v>
      </c>
      <c r="F674" s="305" t="s">
        <v>2084</v>
      </c>
      <c r="G674" s="295">
        <v>419</v>
      </c>
      <c r="H674" s="295" t="s">
        <v>1941</v>
      </c>
      <c r="I674" s="294" t="s">
        <v>5714</v>
      </c>
      <c r="J674" s="294" t="s">
        <v>5480</v>
      </c>
      <c r="K674" s="294" t="s">
        <v>5712</v>
      </c>
    </row>
    <row r="675" spans="3:11" ht="22.5" customHeight="1" x14ac:dyDescent="0.25">
      <c r="C675" s="152" t="s">
        <v>5713</v>
      </c>
      <c r="D675" s="294" t="s">
        <v>7989</v>
      </c>
      <c r="E675" s="294" t="s">
        <v>5715</v>
      </c>
      <c r="F675" s="305" t="s">
        <v>8906</v>
      </c>
      <c r="G675" s="295">
        <v>529</v>
      </c>
      <c r="H675" s="295" t="s">
        <v>1941</v>
      </c>
      <c r="I675" s="294" t="s">
        <v>5714</v>
      </c>
      <c r="J675" s="294" t="s">
        <v>5480</v>
      </c>
      <c r="K675" s="294" t="s">
        <v>5712</v>
      </c>
    </row>
    <row r="676" spans="3:11" ht="15.75" thickBot="1" x14ac:dyDescent="0.3">
      <c r="C676" s="152" t="s">
        <v>5713</v>
      </c>
      <c r="D676" s="294" t="s">
        <v>7989</v>
      </c>
      <c r="E676" s="294" t="s">
        <v>5716</v>
      </c>
      <c r="F676" s="305" t="s">
        <v>1443</v>
      </c>
      <c r="G676" s="295">
        <v>940</v>
      </c>
      <c r="H676" s="295" t="s">
        <v>1941</v>
      </c>
      <c r="I676" s="294" t="s">
        <v>5714</v>
      </c>
      <c r="J676" s="294" t="s">
        <v>5480</v>
      </c>
      <c r="K676" s="294" t="s">
        <v>5712</v>
      </c>
    </row>
    <row r="677" spans="3:11" ht="30.75" thickBot="1" x14ac:dyDescent="0.3">
      <c r="C677" s="297" t="s">
        <v>5713</v>
      </c>
      <c r="D677" s="298" t="s">
        <v>7825</v>
      </c>
      <c r="E677" s="419">
        <f>COUNTA(E673:E676)</f>
        <v>4</v>
      </c>
      <c r="F677" s="300" t="s">
        <v>7826</v>
      </c>
      <c r="G677" s="301">
        <f>SUM(G673:G676)</f>
        <v>3329</v>
      </c>
      <c r="H677" s="605"/>
      <c r="I677" s="303"/>
      <c r="J677" s="303"/>
      <c r="K677" s="606"/>
    </row>
  </sheetData>
  <mergeCells count="16">
    <mergeCell ref="B5:K5"/>
    <mergeCell ref="B6:K6"/>
    <mergeCell ref="B7:K7"/>
    <mergeCell ref="B8:K8"/>
    <mergeCell ref="B9:K9"/>
    <mergeCell ref="C493:K493"/>
    <mergeCell ref="C22:K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</mergeCells>
  <conditionalFormatting sqref="G15 G1:G6 G23 G10">
    <cfRule type="duplicateValues" dxfId="762" priority="470"/>
  </conditionalFormatting>
  <conditionalFormatting sqref="G12">
    <cfRule type="duplicateValues" dxfId="761" priority="468"/>
  </conditionalFormatting>
  <conditionalFormatting sqref="H1:H6 H19:H21 H10:H16 H23">
    <cfRule type="duplicateValues" dxfId="760" priority="467"/>
  </conditionalFormatting>
  <conditionalFormatting sqref="G15 G12 G1:G6 G23 G10">
    <cfRule type="duplicateValues" dxfId="759" priority="474"/>
  </conditionalFormatting>
  <conditionalFormatting sqref="G18">
    <cfRule type="duplicateValues" dxfId="758" priority="361"/>
  </conditionalFormatting>
  <conditionalFormatting sqref="G678:G1048576 G18 G15 G12 G1:G6 G10 G23">
    <cfRule type="duplicateValues" dxfId="757" priority="356"/>
    <cfRule type="duplicateValues" dxfId="756" priority="358"/>
  </conditionalFormatting>
  <conditionalFormatting sqref="H678:H1048576 H1:H6 H10:H21 H23">
    <cfRule type="duplicateValues" dxfId="755" priority="357"/>
  </conditionalFormatting>
  <conditionalFormatting sqref="G678:G1048576 G18 G15 G12 G1:G6 G23 G10">
    <cfRule type="duplicateValues" dxfId="754" priority="343"/>
  </conditionalFormatting>
  <conditionalFormatting sqref="G678:G1048576">
    <cfRule type="duplicateValues" dxfId="753" priority="342"/>
  </conditionalFormatting>
  <conditionalFormatting sqref="H678:H1048576 H1:H6 H23 H10:H21">
    <cfRule type="duplicateValues" dxfId="752" priority="341"/>
  </conditionalFormatting>
  <conditionalFormatting sqref="H678:H1048576">
    <cfRule type="duplicateValues" dxfId="751" priority="340"/>
  </conditionalFormatting>
  <conditionalFormatting sqref="G18">
    <cfRule type="duplicateValues" dxfId="750" priority="338"/>
  </conditionalFormatting>
  <conditionalFormatting sqref="G678:G1048576 G15 G12 G1:G6 G23 G10">
    <cfRule type="duplicateValues" dxfId="749" priority="489"/>
  </conditionalFormatting>
  <conditionalFormatting sqref="H678:H1048576 H1:H6 H19:H21 H10:H16 H23">
    <cfRule type="duplicateValues" dxfId="748" priority="490"/>
  </conditionalFormatting>
  <conditionalFormatting sqref="D54">
    <cfRule type="duplicateValues" dxfId="747" priority="324"/>
  </conditionalFormatting>
  <conditionalFormatting sqref="D54">
    <cfRule type="duplicateValues" dxfId="746" priority="325"/>
    <cfRule type="duplicateValues" dxfId="745" priority="326"/>
  </conditionalFormatting>
  <conditionalFormatting sqref="D68">
    <cfRule type="duplicateValues" dxfId="744" priority="321"/>
  </conditionalFormatting>
  <conditionalFormatting sqref="D68">
    <cfRule type="duplicateValues" dxfId="743" priority="322"/>
    <cfRule type="duplicateValues" dxfId="742" priority="323"/>
  </conditionalFormatting>
  <conditionalFormatting sqref="D79">
    <cfRule type="duplicateValues" dxfId="741" priority="318"/>
  </conditionalFormatting>
  <conditionalFormatting sqref="D79">
    <cfRule type="duplicateValues" dxfId="740" priority="319"/>
    <cfRule type="duplicateValues" dxfId="739" priority="320"/>
  </conditionalFormatting>
  <conditionalFormatting sqref="D93">
    <cfRule type="duplicateValues" dxfId="738" priority="315"/>
  </conditionalFormatting>
  <conditionalFormatting sqref="D93">
    <cfRule type="duplicateValues" dxfId="737" priority="316"/>
    <cfRule type="duplicateValues" dxfId="736" priority="317"/>
  </conditionalFormatting>
  <conditionalFormatting sqref="D118">
    <cfRule type="duplicateValues" dxfId="735" priority="312"/>
  </conditionalFormatting>
  <conditionalFormatting sqref="D118">
    <cfRule type="duplicateValues" dxfId="734" priority="313"/>
    <cfRule type="duplicateValues" dxfId="733" priority="314"/>
  </conditionalFormatting>
  <conditionalFormatting sqref="D142">
    <cfRule type="duplicateValues" dxfId="732" priority="309"/>
  </conditionalFormatting>
  <conditionalFormatting sqref="D142">
    <cfRule type="duplicateValues" dxfId="731" priority="310"/>
    <cfRule type="duplicateValues" dxfId="730" priority="311"/>
  </conditionalFormatting>
  <conditionalFormatting sqref="D157">
    <cfRule type="duplicateValues" dxfId="729" priority="306"/>
  </conditionalFormatting>
  <conditionalFormatting sqref="D157">
    <cfRule type="duplicateValues" dxfId="728" priority="307"/>
    <cfRule type="duplicateValues" dxfId="727" priority="308"/>
  </conditionalFormatting>
  <conditionalFormatting sqref="D172">
    <cfRule type="duplicateValues" dxfId="726" priority="303"/>
  </conditionalFormatting>
  <conditionalFormatting sqref="D172">
    <cfRule type="duplicateValues" dxfId="725" priority="304"/>
    <cfRule type="duplicateValues" dxfId="724" priority="305"/>
  </conditionalFormatting>
  <conditionalFormatting sqref="D219">
    <cfRule type="duplicateValues" dxfId="723" priority="300"/>
  </conditionalFormatting>
  <conditionalFormatting sqref="D219">
    <cfRule type="duplicateValues" dxfId="722" priority="301"/>
    <cfRule type="duplicateValues" dxfId="721" priority="302"/>
  </conditionalFormatting>
  <conditionalFormatting sqref="D235">
    <cfRule type="duplicateValues" dxfId="720" priority="297"/>
  </conditionalFormatting>
  <conditionalFormatting sqref="D235">
    <cfRule type="duplicateValues" dxfId="719" priority="298"/>
    <cfRule type="duplicateValues" dxfId="718" priority="299"/>
  </conditionalFormatting>
  <conditionalFormatting sqref="D270">
    <cfRule type="duplicateValues" dxfId="717" priority="294"/>
  </conditionalFormatting>
  <conditionalFormatting sqref="D270">
    <cfRule type="duplicateValues" dxfId="716" priority="295"/>
    <cfRule type="duplicateValues" dxfId="715" priority="296"/>
  </conditionalFormatting>
  <conditionalFormatting sqref="D307">
    <cfRule type="duplicateValues" dxfId="714" priority="291"/>
  </conditionalFormatting>
  <conditionalFormatting sqref="D307">
    <cfRule type="duplicateValues" dxfId="713" priority="292"/>
    <cfRule type="duplicateValues" dxfId="712" priority="293"/>
  </conditionalFormatting>
  <conditionalFormatting sqref="D318">
    <cfRule type="duplicateValues" dxfId="711" priority="288"/>
  </conditionalFormatting>
  <conditionalFormatting sqref="D318">
    <cfRule type="duplicateValues" dxfId="710" priority="289"/>
    <cfRule type="duplicateValues" dxfId="709" priority="290"/>
  </conditionalFormatting>
  <conditionalFormatting sqref="D347">
    <cfRule type="duplicateValues" dxfId="708" priority="285"/>
  </conditionalFormatting>
  <conditionalFormatting sqref="D347">
    <cfRule type="duplicateValues" dxfId="707" priority="286"/>
    <cfRule type="duplicateValues" dxfId="706" priority="287"/>
  </conditionalFormatting>
  <conditionalFormatting sqref="D362">
    <cfRule type="duplicateValues" dxfId="705" priority="282"/>
  </conditionalFormatting>
  <conditionalFormatting sqref="D362">
    <cfRule type="duplicateValues" dxfId="704" priority="283"/>
    <cfRule type="duplicateValues" dxfId="703" priority="284"/>
  </conditionalFormatting>
  <conditionalFormatting sqref="D373">
    <cfRule type="duplicateValues" dxfId="702" priority="279"/>
  </conditionalFormatting>
  <conditionalFormatting sqref="D373">
    <cfRule type="duplicateValues" dxfId="701" priority="280"/>
    <cfRule type="duplicateValues" dxfId="700" priority="281"/>
  </conditionalFormatting>
  <conditionalFormatting sqref="D424">
    <cfRule type="duplicateValues" dxfId="699" priority="276"/>
  </conditionalFormatting>
  <conditionalFormatting sqref="D424">
    <cfRule type="duplicateValues" dxfId="698" priority="277"/>
    <cfRule type="duplicateValues" dxfId="697" priority="278"/>
  </conditionalFormatting>
  <conditionalFormatting sqref="D452">
    <cfRule type="duplicateValues" dxfId="696" priority="273"/>
  </conditionalFormatting>
  <conditionalFormatting sqref="D452">
    <cfRule type="duplicateValues" dxfId="695" priority="274"/>
    <cfRule type="duplicateValues" dxfId="694" priority="275"/>
  </conditionalFormatting>
  <conditionalFormatting sqref="D490">
    <cfRule type="duplicateValues" dxfId="693" priority="270"/>
  </conditionalFormatting>
  <conditionalFormatting sqref="D490">
    <cfRule type="duplicateValues" dxfId="692" priority="271"/>
    <cfRule type="duplicateValues" dxfId="691" priority="272"/>
  </conditionalFormatting>
  <conditionalFormatting sqref="G11">
    <cfRule type="duplicateValues" dxfId="690" priority="268"/>
  </conditionalFormatting>
  <conditionalFormatting sqref="G11">
    <cfRule type="duplicateValues" dxfId="689" priority="269"/>
  </conditionalFormatting>
  <conditionalFormatting sqref="G13">
    <cfRule type="duplicateValues" dxfId="688" priority="264"/>
  </conditionalFormatting>
  <conditionalFormatting sqref="G13">
    <cfRule type="duplicateValues" dxfId="687" priority="265"/>
  </conditionalFormatting>
  <conditionalFormatting sqref="G13">
    <cfRule type="duplicateValues" dxfId="686" priority="266"/>
  </conditionalFormatting>
  <conditionalFormatting sqref="G13">
    <cfRule type="duplicateValues" dxfId="685" priority="267"/>
  </conditionalFormatting>
  <conditionalFormatting sqref="G14">
    <cfRule type="duplicateValues" dxfId="684" priority="262"/>
  </conditionalFormatting>
  <conditionalFormatting sqref="G14">
    <cfRule type="duplicateValues" dxfId="683" priority="263"/>
  </conditionalFormatting>
  <conditionalFormatting sqref="G17">
    <cfRule type="duplicateValues" dxfId="682" priority="260"/>
  </conditionalFormatting>
  <conditionalFormatting sqref="G17">
    <cfRule type="duplicateValues" dxfId="681" priority="261"/>
  </conditionalFormatting>
  <conditionalFormatting sqref="G16">
    <cfRule type="duplicateValues" dxfId="680" priority="258"/>
  </conditionalFormatting>
  <conditionalFormatting sqref="G16">
    <cfRule type="duplicateValues" dxfId="679" priority="259"/>
  </conditionalFormatting>
  <conditionalFormatting sqref="G20:G21">
    <cfRule type="duplicateValues" dxfId="678" priority="256"/>
  </conditionalFormatting>
  <conditionalFormatting sqref="G20:G21">
    <cfRule type="duplicateValues" dxfId="677" priority="257"/>
  </conditionalFormatting>
  <conditionalFormatting sqref="G496">
    <cfRule type="duplicateValues" dxfId="676" priority="241"/>
  </conditionalFormatting>
  <conditionalFormatting sqref="G503">
    <cfRule type="duplicateValues" dxfId="675" priority="237"/>
  </conditionalFormatting>
  <conditionalFormatting sqref="G534">
    <cfRule type="duplicateValues" dxfId="674" priority="233"/>
  </conditionalFormatting>
  <conditionalFormatting sqref="G536">
    <cfRule type="duplicateValues" dxfId="673" priority="229"/>
  </conditionalFormatting>
  <conditionalFormatting sqref="G539">
    <cfRule type="duplicateValues" dxfId="672" priority="225"/>
  </conditionalFormatting>
  <conditionalFormatting sqref="G541">
    <cfRule type="duplicateValues" dxfId="671" priority="221"/>
  </conditionalFormatting>
  <conditionalFormatting sqref="G544">
    <cfRule type="duplicateValues" dxfId="670" priority="217"/>
  </conditionalFormatting>
  <conditionalFormatting sqref="G550">
    <cfRule type="duplicateValues" dxfId="669" priority="213"/>
  </conditionalFormatting>
  <conditionalFormatting sqref="G553">
    <cfRule type="duplicateValues" dxfId="668" priority="209"/>
  </conditionalFormatting>
  <conditionalFormatting sqref="G563">
    <cfRule type="duplicateValues" dxfId="667" priority="205"/>
  </conditionalFormatting>
  <conditionalFormatting sqref="G506">
    <cfRule type="duplicateValues" dxfId="666" priority="201"/>
  </conditionalFormatting>
  <conditionalFormatting sqref="G510">
    <cfRule type="duplicateValues" dxfId="665" priority="197"/>
  </conditionalFormatting>
  <conditionalFormatting sqref="G513">
    <cfRule type="duplicateValues" dxfId="664" priority="193"/>
  </conditionalFormatting>
  <conditionalFormatting sqref="G518">
    <cfRule type="duplicateValues" dxfId="663" priority="189"/>
  </conditionalFormatting>
  <conditionalFormatting sqref="G521">
    <cfRule type="duplicateValues" dxfId="662" priority="185"/>
  </conditionalFormatting>
  <conditionalFormatting sqref="G531">
    <cfRule type="duplicateValues" dxfId="661" priority="181"/>
  </conditionalFormatting>
  <conditionalFormatting sqref="G566">
    <cfRule type="duplicateValues" dxfId="660" priority="177"/>
  </conditionalFormatting>
  <conditionalFormatting sqref="G571">
    <cfRule type="duplicateValues" dxfId="659" priority="173"/>
  </conditionalFormatting>
  <conditionalFormatting sqref="G574">
    <cfRule type="duplicateValues" dxfId="658" priority="169"/>
  </conditionalFormatting>
  <conditionalFormatting sqref="G588">
    <cfRule type="duplicateValues" dxfId="657" priority="165"/>
  </conditionalFormatting>
  <conditionalFormatting sqref="G591">
    <cfRule type="duplicateValues" dxfId="656" priority="161"/>
  </conditionalFormatting>
  <conditionalFormatting sqref="G604">
    <cfRule type="duplicateValues" dxfId="655" priority="157"/>
  </conditionalFormatting>
  <conditionalFormatting sqref="G607">
    <cfRule type="duplicateValues" dxfId="654" priority="153"/>
  </conditionalFormatting>
  <conditionalFormatting sqref="G615">
    <cfRule type="duplicateValues" dxfId="653" priority="149"/>
  </conditionalFormatting>
  <conditionalFormatting sqref="G618">
    <cfRule type="duplicateValues" dxfId="652" priority="145"/>
  </conditionalFormatting>
  <conditionalFormatting sqref="G627">
    <cfRule type="duplicateValues" dxfId="651" priority="141"/>
  </conditionalFormatting>
  <conditionalFormatting sqref="G630">
    <cfRule type="duplicateValues" dxfId="650" priority="137"/>
  </conditionalFormatting>
  <conditionalFormatting sqref="G632">
    <cfRule type="duplicateValues" dxfId="649" priority="133"/>
  </conditionalFormatting>
  <conditionalFormatting sqref="G635">
    <cfRule type="duplicateValues" dxfId="648" priority="129"/>
  </conditionalFormatting>
  <conditionalFormatting sqref="G657">
    <cfRule type="duplicateValues" dxfId="647" priority="125"/>
  </conditionalFormatting>
  <conditionalFormatting sqref="G660">
    <cfRule type="duplicateValues" dxfId="646" priority="121"/>
  </conditionalFormatting>
  <conditionalFormatting sqref="G669">
    <cfRule type="duplicateValues" dxfId="645" priority="117"/>
  </conditionalFormatting>
  <conditionalFormatting sqref="G672">
    <cfRule type="duplicateValues" dxfId="644" priority="113"/>
  </conditionalFormatting>
  <conditionalFormatting sqref="G677">
    <cfRule type="duplicateValues" dxfId="643" priority="109"/>
  </conditionalFormatting>
  <conditionalFormatting sqref="G593">
    <cfRule type="duplicateValues" dxfId="642" priority="105"/>
  </conditionalFormatting>
  <conditionalFormatting sqref="G596">
    <cfRule type="duplicateValues" dxfId="641" priority="101"/>
  </conditionalFormatting>
  <conditionalFormatting sqref="G638">
    <cfRule type="duplicateValues" dxfId="640" priority="97"/>
  </conditionalFormatting>
  <conditionalFormatting sqref="G641">
    <cfRule type="duplicateValues" dxfId="639" priority="93"/>
  </conditionalFormatting>
  <conditionalFormatting sqref="D503">
    <cfRule type="duplicateValues" dxfId="638" priority="75"/>
  </conditionalFormatting>
  <conditionalFormatting sqref="D503">
    <cfRule type="duplicateValues" dxfId="637" priority="76"/>
    <cfRule type="duplicateValues" dxfId="636" priority="77"/>
  </conditionalFormatting>
  <conditionalFormatting sqref="D510">
    <cfRule type="duplicateValues" dxfId="635" priority="72"/>
  </conditionalFormatting>
  <conditionalFormatting sqref="D510">
    <cfRule type="duplicateValues" dxfId="634" priority="73"/>
    <cfRule type="duplicateValues" dxfId="633" priority="74"/>
  </conditionalFormatting>
  <conditionalFormatting sqref="D518">
    <cfRule type="duplicateValues" dxfId="632" priority="69"/>
  </conditionalFormatting>
  <conditionalFormatting sqref="D518">
    <cfRule type="duplicateValues" dxfId="631" priority="70"/>
    <cfRule type="duplicateValues" dxfId="630" priority="71"/>
  </conditionalFormatting>
  <conditionalFormatting sqref="D531">
    <cfRule type="duplicateValues" dxfId="629" priority="66"/>
  </conditionalFormatting>
  <conditionalFormatting sqref="D531">
    <cfRule type="duplicateValues" dxfId="628" priority="67"/>
    <cfRule type="duplicateValues" dxfId="627" priority="68"/>
  </conditionalFormatting>
  <conditionalFormatting sqref="D536">
    <cfRule type="duplicateValues" dxfId="626" priority="63"/>
  </conditionalFormatting>
  <conditionalFormatting sqref="D536">
    <cfRule type="duplicateValues" dxfId="625" priority="64"/>
    <cfRule type="duplicateValues" dxfId="624" priority="65"/>
  </conditionalFormatting>
  <conditionalFormatting sqref="D541">
    <cfRule type="duplicateValues" dxfId="623" priority="60"/>
  </conditionalFormatting>
  <conditionalFormatting sqref="D541">
    <cfRule type="duplicateValues" dxfId="622" priority="61"/>
    <cfRule type="duplicateValues" dxfId="621" priority="62"/>
  </conditionalFormatting>
  <conditionalFormatting sqref="D550">
    <cfRule type="duplicateValues" dxfId="620" priority="57"/>
  </conditionalFormatting>
  <conditionalFormatting sqref="D550">
    <cfRule type="duplicateValues" dxfId="619" priority="58"/>
    <cfRule type="duplicateValues" dxfId="618" priority="59"/>
  </conditionalFormatting>
  <conditionalFormatting sqref="D563">
    <cfRule type="duplicateValues" dxfId="617" priority="54"/>
  </conditionalFormatting>
  <conditionalFormatting sqref="D563">
    <cfRule type="duplicateValues" dxfId="616" priority="55"/>
    <cfRule type="duplicateValues" dxfId="615" priority="56"/>
  </conditionalFormatting>
  <conditionalFormatting sqref="D571">
    <cfRule type="duplicateValues" dxfId="614" priority="51"/>
  </conditionalFormatting>
  <conditionalFormatting sqref="D571">
    <cfRule type="duplicateValues" dxfId="613" priority="52"/>
    <cfRule type="duplicateValues" dxfId="612" priority="53"/>
  </conditionalFormatting>
  <conditionalFormatting sqref="D588">
    <cfRule type="duplicateValues" dxfId="611" priority="48"/>
  </conditionalFormatting>
  <conditionalFormatting sqref="D588">
    <cfRule type="duplicateValues" dxfId="610" priority="49"/>
    <cfRule type="duplicateValues" dxfId="609" priority="50"/>
  </conditionalFormatting>
  <conditionalFormatting sqref="D593">
    <cfRule type="duplicateValues" dxfId="608" priority="45"/>
  </conditionalFormatting>
  <conditionalFormatting sqref="D593">
    <cfRule type="duplicateValues" dxfId="607" priority="46"/>
    <cfRule type="duplicateValues" dxfId="606" priority="47"/>
  </conditionalFormatting>
  <conditionalFormatting sqref="D604">
    <cfRule type="duplicateValues" dxfId="605" priority="42"/>
  </conditionalFormatting>
  <conditionalFormatting sqref="D604">
    <cfRule type="duplicateValues" dxfId="604" priority="43"/>
    <cfRule type="duplicateValues" dxfId="603" priority="44"/>
  </conditionalFormatting>
  <conditionalFormatting sqref="D615">
    <cfRule type="duplicateValues" dxfId="602" priority="39"/>
  </conditionalFormatting>
  <conditionalFormatting sqref="D615">
    <cfRule type="duplicateValues" dxfId="601" priority="40"/>
    <cfRule type="duplicateValues" dxfId="600" priority="41"/>
  </conditionalFormatting>
  <conditionalFormatting sqref="D627">
    <cfRule type="duplicateValues" dxfId="599" priority="36"/>
  </conditionalFormatting>
  <conditionalFormatting sqref="D627">
    <cfRule type="duplicateValues" dxfId="598" priority="37"/>
    <cfRule type="duplicateValues" dxfId="597" priority="38"/>
  </conditionalFormatting>
  <conditionalFormatting sqref="D632">
    <cfRule type="duplicateValues" dxfId="596" priority="33"/>
  </conditionalFormatting>
  <conditionalFormatting sqref="D632">
    <cfRule type="duplicateValues" dxfId="595" priority="34"/>
    <cfRule type="duplicateValues" dxfId="594" priority="35"/>
  </conditionalFormatting>
  <conditionalFormatting sqref="D638">
    <cfRule type="duplicateValues" dxfId="593" priority="30"/>
  </conditionalFormatting>
  <conditionalFormatting sqref="D638">
    <cfRule type="duplicateValues" dxfId="592" priority="31"/>
    <cfRule type="duplicateValues" dxfId="591" priority="32"/>
  </conditionalFormatting>
  <conditionalFormatting sqref="D657">
    <cfRule type="duplicateValues" dxfId="590" priority="27"/>
  </conditionalFormatting>
  <conditionalFormatting sqref="D657">
    <cfRule type="duplicateValues" dxfId="589" priority="28"/>
    <cfRule type="duplicateValues" dxfId="588" priority="29"/>
  </conditionalFormatting>
  <conditionalFormatting sqref="D669">
    <cfRule type="duplicateValues" dxfId="587" priority="24"/>
  </conditionalFormatting>
  <conditionalFormatting sqref="D669">
    <cfRule type="duplicateValues" dxfId="586" priority="25"/>
    <cfRule type="duplicateValues" dxfId="585" priority="26"/>
  </conditionalFormatting>
  <conditionalFormatting sqref="D677">
    <cfRule type="duplicateValues" dxfId="584" priority="21"/>
  </conditionalFormatting>
  <conditionalFormatting sqref="D677">
    <cfRule type="duplicateValues" dxfId="583" priority="22"/>
    <cfRule type="duplicateValues" dxfId="582" priority="23"/>
  </conditionalFormatting>
  <conditionalFormatting sqref="E501">
    <cfRule type="duplicateValues" dxfId="581" priority="20"/>
  </conditionalFormatting>
  <conditionalFormatting sqref="E501">
    <cfRule type="duplicateValues" dxfId="580" priority="19"/>
  </conditionalFormatting>
  <conditionalFormatting sqref="E501">
    <cfRule type="duplicateValues" dxfId="579" priority="18"/>
  </conditionalFormatting>
  <conditionalFormatting sqref="G19">
    <cfRule type="duplicateValues" dxfId="578" priority="12"/>
  </conditionalFormatting>
  <conditionalFormatting sqref="G19">
    <cfRule type="duplicateValues" dxfId="577" priority="13"/>
  </conditionalFormatting>
  <conditionalFormatting sqref="G19">
    <cfRule type="duplicateValues" dxfId="576" priority="10"/>
    <cfRule type="duplicateValues" dxfId="575" priority="11"/>
  </conditionalFormatting>
  <conditionalFormatting sqref="G19">
    <cfRule type="duplicateValues" dxfId="574" priority="9"/>
  </conditionalFormatting>
  <conditionalFormatting sqref="G19">
    <cfRule type="duplicateValues" dxfId="573" priority="14"/>
  </conditionalFormatting>
  <conditionalFormatting sqref="G9">
    <cfRule type="duplicateValues" dxfId="572" priority="8"/>
  </conditionalFormatting>
  <conditionalFormatting sqref="H9">
    <cfRule type="duplicateValues" dxfId="571" priority="7"/>
  </conditionalFormatting>
  <conditionalFormatting sqref="G8">
    <cfRule type="duplicateValues" dxfId="570" priority="3"/>
  </conditionalFormatting>
  <conditionalFormatting sqref="I8">
    <cfRule type="duplicateValues" dxfId="569" priority="4"/>
  </conditionalFormatting>
  <conditionalFormatting sqref="H8">
    <cfRule type="duplicateValues" dxfId="568" priority="5"/>
  </conditionalFormatting>
  <conditionalFormatting sqref="G8">
    <cfRule type="duplicateValues" dxfId="567" priority="6"/>
  </conditionalFormatting>
  <conditionalFormatting sqref="G7">
    <cfRule type="duplicateValues" dxfId="566" priority="2"/>
  </conditionalFormatting>
  <conditionalFormatting sqref="H7">
    <cfRule type="duplicateValues" dxfId="565" priority="1"/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XFD1708"/>
  <sheetViews>
    <sheetView showGridLines="0" workbookViewId="0">
      <selection activeCell="O1700" sqref="O1700"/>
    </sheetView>
  </sheetViews>
  <sheetFormatPr baseColWidth="10" defaultColWidth="9.140625" defaultRowHeight="15" x14ac:dyDescent="0.25"/>
  <cols>
    <col min="1" max="1" width="11.7109375" customWidth="1"/>
    <col min="2" max="2" width="9.140625" customWidth="1"/>
    <col min="3" max="3" width="14.7109375" style="12" customWidth="1"/>
    <col min="4" max="4" width="11.42578125" style="12" customWidth="1"/>
    <col min="5" max="5" width="11.7109375" style="170" customWidth="1"/>
    <col min="6" max="6" width="37.140625" style="173" customWidth="1"/>
    <col min="7" max="7" width="12.28515625" style="170" customWidth="1"/>
    <col min="8" max="8" width="23.140625" style="11" customWidth="1"/>
    <col min="9" max="9" width="16.85546875" style="11" customWidth="1"/>
    <col min="10" max="10" width="13.28515625" style="205" customWidth="1"/>
    <col min="11" max="11" width="12.85546875" style="205" customWidth="1"/>
    <col min="12" max="13" width="9.140625" customWidth="1"/>
    <col min="19" max="16384" width="9.140625" style="12"/>
  </cols>
  <sheetData>
    <row r="1" spans="1:22" s="7" customFormat="1" x14ac:dyDescent="0.25">
      <c r="A1"/>
      <c r="E1" s="167"/>
      <c r="F1" s="171"/>
      <c r="G1" s="167"/>
      <c r="H1" s="8"/>
      <c r="I1" s="8"/>
      <c r="J1" s="193"/>
      <c r="K1" s="193"/>
      <c r="L1"/>
      <c r="M1"/>
      <c r="N1"/>
      <c r="O1"/>
      <c r="P1"/>
      <c r="Q1"/>
      <c r="R1"/>
    </row>
    <row r="2" spans="1:22" s="7" customFormat="1" x14ac:dyDescent="0.25">
      <c r="A2"/>
      <c r="E2" s="167"/>
      <c r="F2" s="171"/>
      <c r="G2" s="167"/>
      <c r="H2" s="8"/>
      <c r="I2" s="8"/>
      <c r="J2" s="193"/>
      <c r="K2" s="193"/>
      <c r="L2"/>
      <c r="M2"/>
      <c r="N2"/>
      <c r="O2"/>
      <c r="P2"/>
      <c r="Q2"/>
      <c r="R2"/>
    </row>
    <row r="3" spans="1:22" s="7" customFormat="1" x14ac:dyDescent="0.25">
      <c r="A3"/>
      <c r="E3" s="167"/>
      <c r="F3" s="171"/>
      <c r="G3" s="167"/>
      <c r="H3" s="8"/>
      <c r="I3" s="8"/>
      <c r="J3" s="193"/>
      <c r="K3" s="193"/>
      <c r="L3"/>
      <c r="M3"/>
      <c r="N3"/>
      <c r="O3"/>
      <c r="P3"/>
      <c r="Q3"/>
      <c r="R3"/>
    </row>
    <row r="4" spans="1:22" s="7" customFormat="1" x14ac:dyDescent="0.25">
      <c r="A4"/>
      <c r="E4" s="167"/>
      <c r="F4" s="171"/>
      <c r="G4" s="167"/>
      <c r="H4" s="8"/>
      <c r="I4" s="8"/>
      <c r="J4" s="193"/>
      <c r="K4" s="193"/>
      <c r="L4"/>
      <c r="M4"/>
      <c r="N4"/>
      <c r="O4"/>
      <c r="P4"/>
      <c r="Q4"/>
      <c r="R4"/>
    </row>
    <row r="5" spans="1:22" s="7" customFormat="1" x14ac:dyDescent="0.25">
      <c r="A5"/>
      <c r="B5" s="717" t="s">
        <v>7822</v>
      </c>
      <c r="C5" s="717"/>
      <c r="D5" s="717"/>
      <c r="E5" s="717"/>
      <c r="F5" s="717"/>
      <c r="G5" s="717"/>
      <c r="H5" s="717"/>
      <c r="I5" s="717"/>
      <c r="J5" s="717"/>
      <c r="K5" s="717"/>
      <c r="L5"/>
      <c r="M5"/>
      <c r="N5"/>
      <c r="O5"/>
      <c r="P5"/>
      <c r="Q5"/>
      <c r="R5"/>
    </row>
    <row r="6" spans="1:22" s="7" customFormat="1" x14ac:dyDescent="0.25">
      <c r="A6"/>
      <c r="B6" s="718" t="s">
        <v>7823</v>
      </c>
      <c r="C6" s="718"/>
      <c r="D6" s="718"/>
      <c r="E6" s="718"/>
      <c r="F6" s="718"/>
      <c r="G6" s="718"/>
      <c r="H6" s="718"/>
      <c r="I6" s="718"/>
      <c r="J6" s="718"/>
      <c r="K6" s="718"/>
      <c r="L6"/>
      <c r="M6"/>
      <c r="N6"/>
      <c r="O6"/>
      <c r="P6"/>
      <c r="Q6"/>
      <c r="R6"/>
    </row>
    <row r="7" spans="1:22" s="7" customFormat="1" ht="12.75" customHeight="1" x14ac:dyDescent="0.25">
      <c r="A7"/>
      <c r="B7" s="719" t="s">
        <v>8006</v>
      </c>
      <c r="C7" s="719"/>
      <c r="D7" s="719"/>
      <c r="E7" s="719"/>
      <c r="F7" s="719"/>
      <c r="G7" s="719"/>
      <c r="H7" s="719"/>
      <c r="I7" s="719"/>
      <c r="J7" s="719"/>
      <c r="K7" s="719"/>
      <c r="L7"/>
      <c r="M7"/>
      <c r="N7"/>
      <c r="O7"/>
      <c r="P7"/>
      <c r="Q7"/>
      <c r="R7"/>
    </row>
    <row r="8" spans="1:22" s="7" customFormat="1" ht="21" x14ac:dyDescent="0.35">
      <c r="A8"/>
      <c r="B8" s="726" t="s">
        <v>8008</v>
      </c>
      <c r="C8" s="726"/>
      <c r="D8" s="726"/>
      <c r="E8" s="726"/>
      <c r="F8" s="726"/>
      <c r="G8" s="726"/>
      <c r="H8" s="726"/>
      <c r="I8" s="726"/>
      <c r="J8" s="726"/>
      <c r="K8" s="726"/>
      <c r="L8"/>
      <c r="M8"/>
      <c r="N8"/>
      <c r="O8"/>
      <c r="P8"/>
      <c r="Q8"/>
      <c r="R8"/>
    </row>
    <row r="9" spans="1:22" s="7" customFormat="1" ht="18.75" x14ac:dyDescent="0.3">
      <c r="A9"/>
      <c r="B9" s="727" t="s">
        <v>8009</v>
      </c>
      <c r="C9" s="727"/>
      <c r="D9" s="727"/>
      <c r="E9" s="727"/>
      <c r="F9" s="727"/>
      <c r="G9" s="727"/>
      <c r="H9" s="727"/>
      <c r="I9" s="727"/>
      <c r="J9" s="727"/>
      <c r="K9" s="727"/>
      <c r="L9"/>
      <c r="M9"/>
      <c r="N9"/>
      <c r="O9"/>
      <c r="P9"/>
      <c r="Q9"/>
      <c r="R9"/>
    </row>
    <row r="10" spans="1:22" s="7" customFormat="1" ht="19.5" thickBot="1" x14ac:dyDescent="0.35">
      <c r="A10"/>
      <c r="B10" s="149"/>
      <c r="C10" s="149"/>
      <c r="D10" s="149"/>
      <c r="E10" s="214"/>
      <c r="F10" s="214"/>
      <c r="G10" s="214"/>
      <c r="H10" s="149"/>
      <c r="I10" s="149"/>
      <c r="J10" s="217"/>
      <c r="K10" s="217"/>
      <c r="L10"/>
      <c r="M10"/>
      <c r="N10"/>
      <c r="O10"/>
      <c r="P10"/>
      <c r="Q10"/>
      <c r="R10"/>
    </row>
    <row r="11" spans="1:22" s="7" customFormat="1" ht="17.25" customHeight="1" thickBot="1" x14ac:dyDescent="0.35">
      <c r="A11"/>
      <c r="B11" s="149"/>
      <c r="C11" s="731" t="s">
        <v>7959</v>
      </c>
      <c r="D11" s="732"/>
      <c r="E11" s="732"/>
      <c r="F11" s="733"/>
      <c r="G11" s="524">
        <f>+G12+G13</f>
        <v>69</v>
      </c>
      <c r="H11" s="149"/>
      <c r="I11" s="149"/>
      <c r="J11" s="217"/>
      <c r="K11" s="217"/>
      <c r="L11"/>
      <c r="M11"/>
      <c r="N11"/>
      <c r="O11"/>
      <c r="P11"/>
      <c r="Q11"/>
      <c r="R11"/>
    </row>
    <row r="12" spans="1:22" s="7" customFormat="1" ht="17.25" customHeight="1" thickBot="1" x14ac:dyDescent="0.35">
      <c r="A12"/>
      <c r="B12" s="149"/>
      <c r="C12" s="766" t="s">
        <v>7971</v>
      </c>
      <c r="D12" s="767"/>
      <c r="E12" s="767"/>
      <c r="F12" s="768"/>
      <c r="G12" s="525">
        <f>COUNTA(E48,E105,E151,E164,E177,E220,E231,E243,E281,E307,E333,E369,E396,E423,E452,E504,E515,E542,E571,E601,E651,E671,E718,E758,E793,E830,E851,E894,E943,E970,E996,E1043,E1072,E1119,E1149,E1161,E1175,E1212,E1230,E1262)</f>
        <v>40</v>
      </c>
      <c r="H12" s="149"/>
      <c r="I12" s="149"/>
      <c r="J12" s="217"/>
      <c r="K12" s="217"/>
      <c r="L12"/>
      <c r="M12"/>
      <c r="N12"/>
      <c r="O12"/>
      <c r="P12"/>
      <c r="Q12"/>
      <c r="R12"/>
    </row>
    <row r="13" spans="1:22" s="7" customFormat="1" ht="19.5" thickBot="1" x14ac:dyDescent="0.35">
      <c r="A13"/>
      <c r="B13" s="149"/>
      <c r="C13" s="766" t="s">
        <v>7970</v>
      </c>
      <c r="D13" s="767"/>
      <c r="E13" s="767"/>
      <c r="F13" s="768"/>
      <c r="G13" s="527">
        <f>+COUNTA(E1273,E1295,E1312,E1321,E1331,E1344,E1360,E1393,E1411,E1419,E1433,E1440,E1452,E1469,E1499,E1517,E1540,E1552,E1571,E1590,E1597,E1603,E1611,E1618,E1651,E1658,E1686,E1700,E1708)</f>
        <v>29</v>
      </c>
      <c r="H13" s="149"/>
      <c r="I13" s="149"/>
      <c r="J13" s="217"/>
      <c r="K13" s="217"/>
      <c r="L13"/>
      <c r="M13"/>
      <c r="N13"/>
      <c r="O13"/>
      <c r="P13"/>
      <c r="Q13"/>
      <c r="R13"/>
    </row>
    <row r="14" spans="1:22" s="7" customFormat="1" ht="22.5" customHeight="1" thickBot="1" x14ac:dyDescent="0.35">
      <c r="A14"/>
      <c r="B14" s="149"/>
      <c r="C14" s="737" t="s">
        <v>7972</v>
      </c>
      <c r="D14" s="738"/>
      <c r="E14" s="738"/>
      <c r="F14" s="739"/>
      <c r="G14" s="528">
        <f>+G15+G16</f>
        <v>1406</v>
      </c>
      <c r="H14" s="149"/>
      <c r="I14" s="149"/>
      <c r="J14" s="217"/>
      <c r="K14" s="197"/>
      <c r="L14"/>
      <c r="M14"/>
      <c r="N14"/>
      <c r="O14"/>
      <c r="P14"/>
      <c r="Q14"/>
      <c r="R14"/>
      <c r="S14"/>
      <c r="T14"/>
      <c r="U14"/>
      <c r="V14"/>
    </row>
    <row r="15" spans="1:22" s="7" customFormat="1" ht="31.5" customHeight="1" thickBot="1" x14ac:dyDescent="0.35">
      <c r="A15"/>
      <c r="B15" s="149"/>
      <c r="C15" s="766" t="s">
        <v>7966</v>
      </c>
      <c r="D15" s="767"/>
      <c r="E15" s="767"/>
      <c r="F15" s="768"/>
      <c r="G15" s="525">
        <f>E48+E105+E151+E164+E177+E220+E231+E243+E281+E307+E333+E369+E396+E423+E452+E504+E515+E542+E571+E601+E651+E671+E718+E758+E793+E830+E851+E894+E943+E970+E996+E1043+E1072+E1119+E1149+E1161+E1175+E1212+E1230+E1262</f>
        <v>1080</v>
      </c>
      <c r="H15" s="149"/>
      <c r="I15" s="149"/>
      <c r="J15" s="217"/>
      <c r="K15" s="197"/>
      <c r="L15"/>
      <c r="M15"/>
      <c r="N15"/>
      <c r="O15"/>
      <c r="P15"/>
      <c r="Q15"/>
      <c r="R15"/>
      <c r="S15"/>
      <c r="T15"/>
      <c r="U15"/>
      <c r="V15"/>
    </row>
    <row r="16" spans="1:22" s="7" customFormat="1" ht="20.25" customHeight="1" thickBot="1" x14ac:dyDescent="0.35">
      <c r="A16"/>
      <c r="B16" s="149"/>
      <c r="C16" s="734" t="s">
        <v>7967</v>
      </c>
      <c r="D16" s="735"/>
      <c r="E16" s="735"/>
      <c r="F16" s="736"/>
      <c r="G16" s="529">
        <f>E1273+E1295+E1312+E1321+E1331+E1344+E1360+E1393+E1411+E1419+E1433+E1440+E1452+E1469+E1499+E1517+E1540+E1552+E1571+E1590+E1597+E1603+E1611+E1618+E1651+E1658+E1686+E1700+E1708</f>
        <v>326</v>
      </c>
      <c r="H16" s="149"/>
      <c r="I16" s="149"/>
      <c r="J16" s="217"/>
      <c r="K16" s="197"/>
      <c r="L16"/>
      <c r="M16"/>
      <c r="N16"/>
      <c r="O16"/>
      <c r="P16"/>
      <c r="Q16"/>
      <c r="R16"/>
      <c r="S16"/>
      <c r="T16"/>
      <c r="U16"/>
      <c r="V16"/>
    </row>
    <row r="17" spans="1:22" s="7" customFormat="1" ht="20.25" customHeight="1" thickBot="1" x14ac:dyDescent="0.35">
      <c r="A17"/>
      <c r="B17" s="149"/>
      <c r="C17" s="728" t="s">
        <v>7824</v>
      </c>
      <c r="D17" s="729"/>
      <c r="E17" s="729"/>
      <c r="F17" s="730"/>
      <c r="G17" s="530">
        <f>+G18+G19</f>
        <v>326858</v>
      </c>
      <c r="H17" s="149"/>
      <c r="I17" s="149"/>
      <c r="J17" s="217"/>
      <c r="K17" s="197"/>
      <c r="L17"/>
      <c r="M17"/>
      <c r="N17"/>
      <c r="O17"/>
      <c r="P17"/>
      <c r="Q17"/>
      <c r="R17"/>
      <c r="S17"/>
      <c r="T17"/>
      <c r="U17"/>
      <c r="V17"/>
    </row>
    <row r="18" spans="1:22" ht="20.25" customHeight="1" thickBot="1" x14ac:dyDescent="0.35">
      <c r="B18" s="149"/>
      <c r="C18" s="721" t="s">
        <v>7969</v>
      </c>
      <c r="D18" s="722"/>
      <c r="E18" s="722"/>
      <c r="F18" s="723"/>
      <c r="G18" s="532">
        <f>G48+G105+G151+G164+G177+G220+G231+G243+G281+G307+G333+G369+G396+G423+G452+G504+G515+G542+G571+G601+G651+G671+G718+G758+G793+G830+G851+G894+G943+G970+G996+G1043+G1072+G1119+G1149+G1161+G1175+G1212+G1230+G1262</f>
        <v>250471</v>
      </c>
      <c r="H18" s="149"/>
      <c r="I18" s="149"/>
      <c r="J18" s="217"/>
      <c r="K18" s="217"/>
    </row>
    <row r="19" spans="1:22" ht="20.25" customHeight="1" thickBot="1" x14ac:dyDescent="0.4">
      <c r="B19" s="9"/>
      <c r="C19" s="721" t="s">
        <v>7968</v>
      </c>
      <c r="D19" s="722"/>
      <c r="E19" s="722"/>
      <c r="F19" s="723"/>
      <c r="G19" s="532">
        <f>G1273+G1295+G1312+G1321+G1331+G1344+G1360+G1393+G1411+G1419+G1433+G1440+G1452+G1469+G1499+G1517+G1540+G1552+G1571+G1590+G1597+G1603+G1611+G1618+G1651+G1658+G1686+G1700+G1708</f>
        <v>76387</v>
      </c>
      <c r="H19" s="10"/>
      <c r="I19" s="10"/>
      <c r="J19" s="194"/>
      <c r="K19" s="194"/>
    </row>
    <row r="20" spans="1:22" ht="20.25" customHeight="1" x14ac:dyDescent="0.35">
      <c r="C20" s="7"/>
      <c r="D20" s="7"/>
      <c r="E20" s="167"/>
      <c r="F20" s="167"/>
      <c r="G20" s="167"/>
      <c r="J20" s="194"/>
      <c r="K20" s="194"/>
    </row>
    <row r="21" spans="1:22" ht="23.25" customHeight="1" x14ac:dyDescent="0.25">
      <c r="C21" s="725" t="s">
        <v>7963</v>
      </c>
      <c r="D21" s="725"/>
      <c r="E21" s="725"/>
      <c r="F21" s="725"/>
      <c r="G21" s="725"/>
      <c r="H21" s="725"/>
      <c r="I21" s="725"/>
      <c r="J21" s="725"/>
      <c r="K21" s="725"/>
    </row>
    <row r="22" spans="1:22" s="7" customFormat="1" ht="20.25" customHeight="1" x14ac:dyDescent="0.25">
      <c r="A22"/>
      <c r="B22"/>
      <c r="E22" s="167"/>
      <c r="F22" s="167"/>
      <c r="G22" s="167"/>
      <c r="J22" s="193"/>
      <c r="K22" s="193"/>
      <c r="L22"/>
      <c r="M22"/>
      <c r="N22"/>
      <c r="O22"/>
      <c r="P22"/>
      <c r="Q22"/>
      <c r="R22"/>
    </row>
    <row r="23" spans="1:22" s="7" customFormat="1" ht="20.25" customHeight="1" x14ac:dyDescent="0.25">
      <c r="A23"/>
      <c r="B23"/>
      <c r="E23" s="167"/>
      <c r="F23" s="171"/>
      <c r="G23" s="167"/>
      <c r="H23" s="8"/>
      <c r="I23" s="8"/>
      <c r="J23" s="193"/>
      <c r="K23" s="193"/>
      <c r="L23"/>
      <c r="M23"/>
      <c r="N23"/>
      <c r="O23"/>
      <c r="P23"/>
      <c r="Q23"/>
      <c r="R23"/>
    </row>
    <row r="24" spans="1:22" s="7" customFormat="1" ht="20.25" customHeight="1" x14ac:dyDescent="0.25">
      <c r="A24"/>
      <c r="B24"/>
      <c r="C24" s="235" t="s">
        <v>8</v>
      </c>
      <c r="D24" s="235" t="s">
        <v>7</v>
      </c>
      <c r="E24" s="235" t="s">
        <v>6</v>
      </c>
      <c r="F24" s="235" t="s">
        <v>5</v>
      </c>
      <c r="G24" s="237" t="s">
        <v>4</v>
      </c>
      <c r="H24" s="237" t="s">
        <v>3</v>
      </c>
      <c r="I24" s="235" t="s">
        <v>2</v>
      </c>
      <c r="J24" s="236" t="s">
        <v>1</v>
      </c>
      <c r="K24" s="236" t="s">
        <v>0</v>
      </c>
      <c r="L24"/>
      <c r="M24"/>
      <c r="N24"/>
      <c r="O24"/>
      <c r="P24"/>
      <c r="Q24"/>
      <c r="R24"/>
    </row>
    <row r="25" spans="1:22" s="7" customFormat="1" ht="20.25" customHeight="1" x14ac:dyDescent="0.25">
      <c r="A25"/>
      <c r="B25"/>
      <c r="C25" s="7" t="s">
        <v>2178</v>
      </c>
      <c r="D25" s="1" t="s">
        <v>7988</v>
      </c>
      <c r="E25" s="1" t="s">
        <v>2191</v>
      </c>
      <c r="F25" s="13" t="s">
        <v>8329</v>
      </c>
      <c r="G25" s="14">
        <v>499</v>
      </c>
      <c r="H25" s="15" t="s">
        <v>2179</v>
      </c>
      <c r="I25" s="13" t="s">
        <v>2180</v>
      </c>
      <c r="J25" s="196" t="s">
        <v>2176</v>
      </c>
      <c r="K25" s="196" t="s">
        <v>2177</v>
      </c>
      <c r="L25"/>
      <c r="M25"/>
      <c r="N25"/>
      <c r="O25"/>
      <c r="P25"/>
      <c r="Q25"/>
      <c r="R25"/>
    </row>
    <row r="26" spans="1:22" s="7" customFormat="1" ht="20.25" customHeight="1" x14ac:dyDescent="0.25">
      <c r="A26"/>
      <c r="B26"/>
      <c r="C26" s="7" t="s">
        <v>2178</v>
      </c>
      <c r="D26" s="1" t="s">
        <v>7988</v>
      </c>
      <c r="E26" s="1" t="s">
        <v>2189</v>
      </c>
      <c r="F26" s="13" t="s">
        <v>2180</v>
      </c>
      <c r="G26" s="14">
        <v>316</v>
      </c>
      <c r="H26" s="15" t="s">
        <v>2179</v>
      </c>
      <c r="I26" s="13" t="s">
        <v>2180</v>
      </c>
      <c r="J26" s="196" t="s">
        <v>2176</v>
      </c>
      <c r="K26" s="196" t="s">
        <v>2177</v>
      </c>
      <c r="L26"/>
      <c r="M26"/>
      <c r="N26"/>
      <c r="O26"/>
      <c r="P26"/>
      <c r="Q26"/>
      <c r="R26"/>
    </row>
    <row r="27" spans="1:22" s="7" customFormat="1" ht="20.25" customHeight="1" x14ac:dyDescent="0.25">
      <c r="A27"/>
      <c r="B27"/>
      <c r="C27" s="7" t="s">
        <v>2178</v>
      </c>
      <c r="D27" s="1" t="s">
        <v>7988</v>
      </c>
      <c r="E27" s="1" t="s">
        <v>2198</v>
      </c>
      <c r="F27" s="13" t="s">
        <v>2199</v>
      </c>
      <c r="G27" s="14">
        <v>70</v>
      </c>
      <c r="H27" s="15" t="s">
        <v>2179</v>
      </c>
      <c r="I27" s="13" t="s">
        <v>2180</v>
      </c>
      <c r="J27" s="196" t="s">
        <v>2176</v>
      </c>
      <c r="K27" s="196" t="s">
        <v>2177</v>
      </c>
      <c r="L27"/>
      <c r="M27"/>
      <c r="N27"/>
      <c r="O27"/>
      <c r="P27"/>
      <c r="Q27"/>
      <c r="R27"/>
    </row>
    <row r="28" spans="1:22" s="7" customFormat="1" ht="20.25" customHeight="1" x14ac:dyDescent="0.25">
      <c r="A28"/>
      <c r="B28"/>
      <c r="C28" s="7" t="s">
        <v>2178</v>
      </c>
      <c r="D28" s="1" t="s">
        <v>7988</v>
      </c>
      <c r="E28" s="1" t="s">
        <v>2214</v>
      </c>
      <c r="F28" s="13" t="s">
        <v>8907</v>
      </c>
      <c r="G28" s="14">
        <v>18</v>
      </c>
      <c r="H28" s="15" t="s">
        <v>2179</v>
      </c>
      <c r="I28" s="13" t="s">
        <v>2186</v>
      </c>
      <c r="J28" s="196" t="s">
        <v>2176</v>
      </c>
      <c r="K28" s="196" t="s">
        <v>2177</v>
      </c>
      <c r="L28"/>
      <c r="M28"/>
      <c r="N28"/>
      <c r="O28"/>
      <c r="P28"/>
      <c r="Q28"/>
      <c r="R28"/>
    </row>
    <row r="29" spans="1:22" s="7" customFormat="1" ht="20.25" customHeight="1" x14ac:dyDescent="0.25">
      <c r="A29"/>
      <c r="B29"/>
      <c r="C29" s="7" t="s">
        <v>2178</v>
      </c>
      <c r="D29" s="1" t="s">
        <v>7988</v>
      </c>
      <c r="E29" s="1" t="s">
        <v>2181</v>
      </c>
      <c r="F29" s="13" t="s">
        <v>8908</v>
      </c>
      <c r="G29" s="14">
        <v>15</v>
      </c>
      <c r="H29" s="15" t="s">
        <v>2179</v>
      </c>
      <c r="I29" s="13" t="s">
        <v>2180</v>
      </c>
      <c r="J29" s="196" t="s">
        <v>2176</v>
      </c>
      <c r="K29" s="196" t="s">
        <v>2177</v>
      </c>
      <c r="L29"/>
      <c r="M29"/>
      <c r="N29"/>
      <c r="O29"/>
      <c r="P29"/>
      <c r="Q29"/>
      <c r="R29"/>
    </row>
    <row r="30" spans="1:22" s="7" customFormat="1" ht="20.25" customHeight="1" x14ac:dyDescent="0.25">
      <c r="A30"/>
      <c r="B30"/>
      <c r="C30" s="7" t="s">
        <v>2178</v>
      </c>
      <c r="D30" s="1" t="s">
        <v>7988</v>
      </c>
      <c r="E30" s="1" t="s">
        <v>2175</v>
      </c>
      <c r="F30" s="13" t="s">
        <v>8909</v>
      </c>
      <c r="G30" s="14">
        <v>12</v>
      </c>
      <c r="H30" s="15" t="s">
        <v>2179</v>
      </c>
      <c r="I30" s="13" t="s">
        <v>2180</v>
      </c>
      <c r="J30" s="196" t="s">
        <v>2176</v>
      </c>
      <c r="K30" s="196" t="s">
        <v>2177</v>
      </c>
      <c r="L30"/>
      <c r="M30"/>
      <c r="N30"/>
      <c r="O30"/>
      <c r="P30"/>
      <c r="Q30"/>
      <c r="R30"/>
    </row>
    <row r="31" spans="1:22" s="7" customFormat="1" ht="20.25" customHeight="1" x14ac:dyDescent="0.25">
      <c r="A31"/>
      <c r="B31"/>
      <c r="C31" s="7" t="s">
        <v>2178</v>
      </c>
      <c r="D31" s="1" t="s">
        <v>7988</v>
      </c>
      <c r="E31" s="1" t="s">
        <v>2192</v>
      </c>
      <c r="F31" s="13" t="s">
        <v>8910</v>
      </c>
      <c r="G31" s="14">
        <v>133</v>
      </c>
      <c r="H31" s="15" t="s">
        <v>2179</v>
      </c>
      <c r="I31" s="13" t="s">
        <v>2180</v>
      </c>
      <c r="J31" s="196" t="s">
        <v>2176</v>
      </c>
      <c r="K31" s="196" t="s">
        <v>2177</v>
      </c>
      <c r="L31"/>
      <c r="M31"/>
      <c r="N31"/>
      <c r="O31"/>
      <c r="P31"/>
      <c r="Q31"/>
      <c r="R31"/>
    </row>
    <row r="32" spans="1:22" s="7" customFormat="1" ht="20.25" customHeight="1" x14ac:dyDescent="0.25">
      <c r="A32"/>
      <c r="B32"/>
      <c r="C32" s="7" t="s">
        <v>2178</v>
      </c>
      <c r="D32" s="1" t="s">
        <v>7988</v>
      </c>
      <c r="E32" s="1" t="s">
        <v>2184</v>
      </c>
      <c r="F32" s="13" t="s">
        <v>2185</v>
      </c>
      <c r="G32" s="14">
        <v>152</v>
      </c>
      <c r="H32" s="15" t="s">
        <v>2179</v>
      </c>
      <c r="I32" s="13" t="s">
        <v>2180</v>
      </c>
      <c r="J32" s="196" t="s">
        <v>2176</v>
      </c>
      <c r="K32" s="196" t="s">
        <v>2177</v>
      </c>
      <c r="L32"/>
      <c r="M32"/>
      <c r="N32"/>
      <c r="O32"/>
      <c r="P32"/>
      <c r="Q32"/>
      <c r="R32"/>
    </row>
    <row r="33" spans="1:18" s="7" customFormat="1" ht="20.25" customHeight="1" x14ac:dyDescent="0.25">
      <c r="A33"/>
      <c r="B33"/>
      <c r="C33" s="7" t="s">
        <v>2178</v>
      </c>
      <c r="D33" s="1" t="s">
        <v>7988</v>
      </c>
      <c r="E33" s="1" t="s">
        <v>2193</v>
      </c>
      <c r="F33" s="13" t="s">
        <v>8911</v>
      </c>
      <c r="G33" s="14">
        <v>105</v>
      </c>
      <c r="H33" s="15" t="s">
        <v>2179</v>
      </c>
      <c r="I33" s="13" t="s">
        <v>2180</v>
      </c>
      <c r="J33" s="196" t="s">
        <v>2176</v>
      </c>
      <c r="K33" s="196" t="s">
        <v>2177</v>
      </c>
      <c r="L33"/>
      <c r="M33"/>
      <c r="N33"/>
      <c r="O33"/>
      <c r="P33"/>
      <c r="Q33"/>
      <c r="R33"/>
    </row>
    <row r="34" spans="1:18" s="7" customFormat="1" ht="20.25" customHeight="1" x14ac:dyDescent="0.25">
      <c r="A34"/>
      <c r="B34"/>
      <c r="C34" s="7" t="s">
        <v>2178</v>
      </c>
      <c r="D34" s="1" t="s">
        <v>7988</v>
      </c>
      <c r="E34" s="1" t="s">
        <v>2182</v>
      </c>
      <c r="F34" s="13" t="s">
        <v>2183</v>
      </c>
      <c r="G34" s="14">
        <v>118</v>
      </c>
      <c r="H34" s="15" t="s">
        <v>2179</v>
      </c>
      <c r="I34" s="13" t="s">
        <v>2180</v>
      </c>
      <c r="J34" s="196" t="s">
        <v>2176</v>
      </c>
      <c r="K34" s="196" t="s">
        <v>2177</v>
      </c>
      <c r="L34"/>
      <c r="M34"/>
      <c r="N34"/>
      <c r="O34"/>
      <c r="P34"/>
      <c r="Q34"/>
      <c r="R34"/>
    </row>
    <row r="35" spans="1:18" s="7" customFormat="1" ht="20.25" customHeight="1" x14ac:dyDescent="0.25">
      <c r="A35"/>
      <c r="B35"/>
      <c r="C35" s="7" t="s">
        <v>2178</v>
      </c>
      <c r="D35" s="1" t="s">
        <v>7988</v>
      </c>
      <c r="E35" s="1" t="s">
        <v>2194</v>
      </c>
      <c r="F35" s="13" t="s">
        <v>2195</v>
      </c>
      <c r="G35" s="14">
        <v>72</v>
      </c>
      <c r="H35" s="15" t="s">
        <v>2179</v>
      </c>
      <c r="I35" s="13" t="s">
        <v>2180</v>
      </c>
      <c r="J35" s="196" t="s">
        <v>2176</v>
      </c>
      <c r="K35" s="196" t="s">
        <v>2177</v>
      </c>
      <c r="L35"/>
      <c r="M35"/>
      <c r="N35"/>
      <c r="O35"/>
      <c r="P35"/>
      <c r="Q35"/>
      <c r="R35"/>
    </row>
    <row r="36" spans="1:18" s="7" customFormat="1" ht="20.25" customHeight="1" x14ac:dyDescent="0.25">
      <c r="A36"/>
      <c r="B36"/>
      <c r="C36" s="7" t="s">
        <v>2178</v>
      </c>
      <c r="D36" s="1" t="s">
        <v>7988</v>
      </c>
      <c r="E36" s="1" t="s">
        <v>2200</v>
      </c>
      <c r="F36" s="13" t="s">
        <v>2201</v>
      </c>
      <c r="G36" s="14">
        <v>44</v>
      </c>
      <c r="H36" s="15" t="s">
        <v>2179</v>
      </c>
      <c r="I36" s="13" t="s">
        <v>2186</v>
      </c>
      <c r="J36" s="196" t="s">
        <v>2176</v>
      </c>
      <c r="K36" s="196" t="s">
        <v>2177</v>
      </c>
      <c r="L36"/>
      <c r="M36"/>
      <c r="N36"/>
      <c r="O36"/>
      <c r="P36"/>
      <c r="Q36"/>
      <c r="R36"/>
    </row>
    <row r="37" spans="1:18" s="7" customFormat="1" ht="20.25" customHeight="1" x14ac:dyDescent="0.25">
      <c r="A37"/>
      <c r="B37"/>
      <c r="C37" s="7" t="s">
        <v>2178</v>
      </c>
      <c r="D37" s="1" t="s">
        <v>7988</v>
      </c>
      <c r="E37" s="1" t="s">
        <v>2187</v>
      </c>
      <c r="F37" s="13" t="s">
        <v>2188</v>
      </c>
      <c r="G37" s="14">
        <v>21</v>
      </c>
      <c r="H37" s="15" t="s">
        <v>2179</v>
      </c>
      <c r="I37" s="13" t="s">
        <v>2180</v>
      </c>
      <c r="J37" s="196" t="s">
        <v>2176</v>
      </c>
      <c r="K37" s="196" t="s">
        <v>2177</v>
      </c>
      <c r="L37"/>
      <c r="M37"/>
      <c r="N37"/>
      <c r="O37"/>
      <c r="P37"/>
      <c r="Q37"/>
      <c r="R37"/>
    </row>
    <row r="38" spans="1:18" s="7" customFormat="1" ht="20.25" customHeight="1" x14ac:dyDescent="0.25">
      <c r="A38"/>
      <c r="B38"/>
      <c r="C38" s="7" t="s">
        <v>2178</v>
      </c>
      <c r="D38" s="1" t="s">
        <v>7988</v>
      </c>
      <c r="E38" s="1" t="s">
        <v>2196</v>
      </c>
      <c r="F38" s="13" t="s">
        <v>2197</v>
      </c>
      <c r="G38" s="14">
        <v>21</v>
      </c>
      <c r="H38" s="15" t="s">
        <v>2179</v>
      </c>
      <c r="I38" s="13" t="s">
        <v>2180</v>
      </c>
      <c r="J38" s="196" t="s">
        <v>2176</v>
      </c>
      <c r="K38" s="196" t="s">
        <v>2177</v>
      </c>
      <c r="L38"/>
      <c r="M38"/>
      <c r="N38"/>
      <c r="O38"/>
      <c r="P38"/>
      <c r="Q38"/>
      <c r="R38"/>
    </row>
    <row r="39" spans="1:18" s="7" customFormat="1" ht="31.5" customHeight="1" x14ac:dyDescent="0.25">
      <c r="A39"/>
      <c r="B39"/>
      <c r="C39" s="7" t="s">
        <v>2178</v>
      </c>
      <c r="D39" s="1" t="s">
        <v>7988</v>
      </c>
      <c r="E39" s="1" t="s">
        <v>2204</v>
      </c>
      <c r="F39" s="13" t="s">
        <v>2205</v>
      </c>
      <c r="G39" s="14">
        <v>304</v>
      </c>
      <c r="H39" s="15" t="s">
        <v>2179</v>
      </c>
      <c r="I39" s="13" t="s">
        <v>2186</v>
      </c>
      <c r="J39" s="196" t="s">
        <v>2176</v>
      </c>
      <c r="K39" s="196" t="s">
        <v>2177</v>
      </c>
      <c r="L39"/>
      <c r="M39"/>
      <c r="N39"/>
      <c r="O39"/>
      <c r="P39"/>
      <c r="Q39"/>
      <c r="R39"/>
    </row>
    <row r="40" spans="1:18" s="7" customFormat="1" ht="20.25" customHeight="1" x14ac:dyDescent="0.25">
      <c r="A40"/>
      <c r="B40"/>
      <c r="C40" s="7" t="s">
        <v>2178</v>
      </c>
      <c r="D40" s="1" t="s">
        <v>7988</v>
      </c>
      <c r="E40" s="1" t="s">
        <v>2206</v>
      </c>
      <c r="F40" s="13" t="s">
        <v>2207</v>
      </c>
      <c r="G40" s="14">
        <v>255</v>
      </c>
      <c r="H40" s="15" t="s">
        <v>2179</v>
      </c>
      <c r="I40" s="13" t="s">
        <v>2186</v>
      </c>
      <c r="J40" s="196" t="s">
        <v>2176</v>
      </c>
      <c r="K40" s="196" t="s">
        <v>2177</v>
      </c>
      <c r="L40"/>
      <c r="M40"/>
      <c r="N40"/>
      <c r="O40"/>
      <c r="P40"/>
      <c r="Q40"/>
      <c r="R40"/>
    </row>
    <row r="41" spans="1:18" s="7" customFormat="1" ht="21" customHeight="1" x14ac:dyDescent="0.25">
      <c r="A41"/>
      <c r="B41"/>
      <c r="C41" s="7" t="s">
        <v>2178</v>
      </c>
      <c r="D41" s="1" t="s">
        <v>7988</v>
      </c>
      <c r="E41" s="1" t="s">
        <v>2202</v>
      </c>
      <c r="F41" s="13" t="s">
        <v>8912</v>
      </c>
      <c r="G41" s="14">
        <v>96</v>
      </c>
      <c r="H41" s="15" t="s">
        <v>2179</v>
      </c>
      <c r="I41" s="13" t="s">
        <v>2186</v>
      </c>
      <c r="J41" s="196" t="s">
        <v>2176</v>
      </c>
      <c r="K41" s="196" t="s">
        <v>2177</v>
      </c>
      <c r="L41"/>
      <c r="M41"/>
      <c r="N41"/>
      <c r="O41"/>
      <c r="P41"/>
      <c r="Q41"/>
      <c r="R41"/>
    </row>
    <row r="42" spans="1:18" s="7" customFormat="1" ht="31.5" customHeight="1" x14ac:dyDescent="0.25">
      <c r="A42"/>
      <c r="B42"/>
      <c r="C42" s="7" t="s">
        <v>2178</v>
      </c>
      <c r="D42" s="1" t="s">
        <v>7988</v>
      </c>
      <c r="E42" s="1" t="s">
        <v>2210</v>
      </c>
      <c r="F42" s="13" t="s">
        <v>8913</v>
      </c>
      <c r="G42" s="14">
        <v>97</v>
      </c>
      <c r="H42" s="15" t="s">
        <v>2179</v>
      </c>
      <c r="I42" s="13" t="s">
        <v>2186</v>
      </c>
      <c r="J42" s="196" t="s">
        <v>2176</v>
      </c>
      <c r="K42" s="196" t="s">
        <v>2177</v>
      </c>
      <c r="L42"/>
      <c r="M42"/>
      <c r="N42"/>
      <c r="O42"/>
      <c r="P42"/>
      <c r="Q42"/>
      <c r="R42"/>
    </row>
    <row r="43" spans="1:18" s="7" customFormat="1" ht="20.25" customHeight="1" x14ac:dyDescent="0.25">
      <c r="A43"/>
      <c r="B43"/>
      <c r="C43" s="7" t="s">
        <v>2178</v>
      </c>
      <c r="D43" s="1" t="s">
        <v>7988</v>
      </c>
      <c r="E43" s="1" t="s">
        <v>2211</v>
      </c>
      <c r="F43" s="13" t="s">
        <v>8179</v>
      </c>
      <c r="G43" s="14">
        <v>77</v>
      </c>
      <c r="H43" s="15" t="s">
        <v>2179</v>
      </c>
      <c r="I43" s="13" t="s">
        <v>2186</v>
      </c>
      <c r="J43" s="196" t="s">
        <v>2176</v>
      </c>
      <c r="K43" s="196" t="s">
        <v>2177</v>
      </c>
      <c r="L43"/>
      <c r="M43"/>
      <c r="N43"/>
      <c r="O43"/>
      <c r="P43"/>
      <c r="Q43"/>
      <c r="R43"/>
    </row>
    <row r="44" spans="1:18" s="7" customFormat="1" ht="20.25" customHeight="1" x14ac:dyDescent="0.25">
      <c r="A44"/>
      <c r="B44"/>
      <c r="C44" s="7" t="s">
        <v>2178</v>
      </c>
      <c r="D44" s="1" t="s">
        <v>7988</v>
      </c>
      <c r="E44" s="1" t="s">
        <v>2213</v>
      </c>
      <c r="F44" s="13" t="s">
        <v>8914</v>
      </c>
      <c r="G44" s="14">
        <v>10</v>
      </c>
      <c r="H44" s="15" t="s">
        <v>2179</v>
      </c>
      <c r="I44" s="13" t="s">
        <v>2186</v>
      </c>
      <c r="J44" s="196" t="s">
        <v>2176</v>
      </c>
      <c r="K44" s="196" t="s">
        <v>2177</v>
      </c>
      <c r="L44"/>
      <c r="M44"/>
      <c r="N44"/>
      <c r="O44"/>
      <c r="P44"/>
      <c r="Q44"/>
      <c r="R44"/>
    </row>
    <row r="45" spans="1:18" ht="26.25" customHeight="1" x14ac:dyDescent="0.25">
      <c r="C45" s="7" t="s">
        <v>2178</v>
      </c>
      <c r="D45" s="1" t="s">
        <v>7988</v>
      </c>
      <c r="E45" s="1" t="s">
        <v>2208</v>
      </c>
      <c r="F45" s="13" t="s">
        <v>2209</v>
      </c>
      <c r="G45" s="14">
        <v>183</v>
      </c>
      <c r="H45" s="15" t="s">
        <v>2179</v>
      </c>
      <c r="I45" s="13" t="s">
        <v>2186</v>
      </c>
      <c r="J45" s="196" t="s">
        <v>2176</v>
      </c>
      <c r="K45" s="196" t="s">
        <v>2177</v>
      </c>
    </row>
    <row r="46" spans="1:18" ht="26.25" customHeight="1" x14ac:dyDescent="0.25">
      <c r="C46" s="7" t="s">
        <v>2178</v>
      </c>
      <c r="D46" s="1" t="s">
        <v>7988</v>
      </c>
      <c r="E46" s="1" t="s">
        <v>2203</v>
      </c>
      <c r="F46" s="13" t="s">
        <v>8915</v>
      </c>
      <c r="G46" s="14">
        <v>222</v>
      </c>
      <c r="H46" s="15" t="s">
        <v>2179</v>
      </c>
      <c r="I46" s="13" t="s">
        <v>2186</v>
      </c>
      <c r="J46" s="196" t="s">
        <v>2176</v>
      </c>
      <c r="K46" s="196" t="s">
        <v>2177</v>
      </c>
    </row>
    <row r="47" spans="1:18" s="7" customFormat="1" ht="20.25" customHeight="1" thickBot="1" x14ac:dyDescent="0.3">
      <c r="A47"/>
      <c r="B47"/>
      <c r="C47" s="7" t="s">
        <v>2178</v>
      </c>
      <c r="D47" s="1" t="s">
        <v>7988</v>
      </c>
      <c r="E47" s="1" t="s">
        <v>2212</v>
      </c>
      <c r="F47" s="13" t="s">
        <v>8916</v>
      </c>
      <c r="G47" s="14">
        <v>68</v>
      </c>
      <c r="H47" s="15" t="s">
        <v>2179</v>
      </c>
      <c r="I47" s="13" t="s">
        <v>2186</v>
      </c>
      <c r="J47" s="196" t="s">
        <v>2176</v>
      </c>
      <c r="K47" s="196" t="s">
        <v>2177</v>
      </c>
      <c r="L47"/>
      <c r="M47"/>
      <c r="N47"/>
      <c r="O47"/>
      <c r="P47"/>
      <c r="Q47"/>
      <c r="R47"/>
    </row>
    <row r="48" spans="1:18" s="7" customFormat="1" ht="20.25" customHeight="1" thickBot="1" x14ac:dyDescent="0.3">
      <c r="A48"/>
      <c r="B48"/>
      <c r="C48" s="241" t="s">
        <v>2178</v>
      </c>
      <c r="D48" s="247" t="s">
        <v>7825</v>
      </c>
      <c r="E48" s="472">
        <f>COUNTA(E25:E47)</f>
        <v>23</v>
      </c>
      <c r="F48" s="242" t="s">
        <v>7826</v>
      </c>
      <c r="G48" s="473">
        <f>SUM(G25:G47)</f>
        <v>2908</v>
      </c>
      <c r="H48" s="16"/>
      <c r="I48" s="17"/>
      <c r="J48" s="209"/>
      <c r="K48" s="207"/>
      <c r="L48"/>
      <c r="M48"/>
      <c r="N48"/>
      <c r="O48"/>
      <c r="P48"/>
      <c r="Q48"/>
      <c r="R48"/>
    </row>
    <row r="49" spans="1:18" s="7" customFormat="1" ht="20.25" customHeight="1" x14ac:dyDescent="0.25">
      <c r="A49"/>
      <c r="B49"/>
      <c r="D49" s="1"/>
      <c r="E49" s="175"/>
      <c r="F49" s="228"/>
      <c r="G49" s="174"/>
      <c r="H49" s="15"/>
      <c r="I49" s="13"/>
      <c r="J49" s="196"/>
      <c r="K49" s="196"/>
      <c r="L49"/>
      <c r="M49"/>
      <c r="N49"/>
      <c r="O49"/>
      <c r="P49"/>
      <c r="Q49"/>
      <c r="R49"/>
    </row>
    <row r="50" spans="1:18" s="7" customFormat="1" ht="20.25" customHeight="1" x14ac:dyDescent="0.25">
      <c r="A50"/>
      <c r="B50"/>
      <c r="D50" s="1"/>
      <c r="E50" s="175"/>
      <c r="F50" s="228"/>
      <c r="G50" s="174"/>
      <c r="H50" s="15"/>
      <c r="I50" s="13"/>
      <c r="J50" s="196"/>
      <c r="K50" s="196"/>
      <c r="L50"/>
      <c r="M50"/>
      <c r="N50"/>
      <c r="O50"/>
      <c r="P50"/>
      <c r="Q50"/>
      <c r="R50"/>
    </row>
    <row r="51" spans="1:18" s="7" customFormat="1" ht="20.25" customHeight="1" x14ac:dyDescent="0.25">
      <c r="A51"/>
      <c r="B51"/>
      <c r="C51" s="235" t="s">
        <v>8</v>
      </c>
      <c r="D51" s="235" t="s">
        <v>7</v>
      </c>
      <c r="E51" s="235" t="s">
        <v>6</v>
      </c>
      <c r="F51" s="235" t="s">
        <v>5</v>
      </c>
      <c r="G51" s="237" t="s">
        <v>4</v>
      </c>
      <c r="H51" s="237" t="s">
        <v>3</v>
      </c>
      <c r="I51" s="235" t="s">
        <v>2</v>
      </c>
      <c r="J51" s="236" t="s">
        <v>1</v>
      </c>
      <c r="K51" s="236" t="s">
        <v>0</v>
      </c>
      <c r="L51"/>
      <c r="M51"/>
      <c r="N51"/>
      <c r="O51"/>
      <c r="P51"/>
      <c r="Q51"/>
      <c r="R51"/>
    </row>
    <row r="52" spans="1:18" s="7" customFormat="1" ht="20.25" customHeight="1" x14ac:dyDescent="0.25">
      <c r="A52"/>
      <c r="B52"/>
      <c r="C52" s="7" t="s">
        <v>2217</v>
      </c>
      <c r="D52" s="1" t="s">
        <v>7988</v>
      </c>
      <c r="E52" s="1" t="s">
        <v>2273</v>
      </c>
      <c r="F52" s="13" t="s">
        <v>76</v>
      </c>
      <c r="G52" s="14">
        <v>537</v>
      </c>
      <c r="H52" s="15" t="s">
        <v>2218</v>
      </c>
      <c r="I52" s="13" t="s">
        <v>2219</v>
      </c>
      <c r="J52" s="196" t="s">
        <v>2176</v>
      </c>
      <c r="K52" s="196" t="s">
        <v>2216</v>
      </c>
      <c r="L52"/>
      <c r="M52"/>
      <c r="N52"/>
      <c r="O52"/>
      <c r="P52"/>
      <c r="Q52"/>
      <c r="R52"/>
    </row>
    <row r="53" spans="1:18" s="7" customFormat="1" ht="20.25" customHeight="1" x14ac:dyDescent="0.25">
      <c r="A53"/>
      <c r="B53"/>
      <c r="C53" s="7" t="s">
        <v>2217</v>
      </c>
      <c r="D53" s="1" t="s">
        <v>7988</v>
      </c>
      <c r="E53" s="1" t="s">
        <v>2224</v>
      </c>
      <c r="F53" s="13" t="s">
        <v>2225</v>
      </c>
      <c r="G53" s="14">
        <v>483</v>
      </c>
      <c r="H53" s="15" t="s">
        <v>2218</v>
      </c>
      <c r="I53" s="13" t="s">
        <v>2219</v>
      </c>
      <c r="J53" s="196" t="s">
        <v>2176</v>
      </c>
      <c r="K53" s="196" t="s">
        <v>2216</v>
      </c>
      <c r="L53"/>
      <c r="M53"/>
      <c r="N53"/>
      <c r="O53"/>
      <c r="P53"/>
      <c r="Q53"/>
      <c r="R53"/>
    </row>
    <row r="54" spans="1:18" s="7" customFormat="1" ht="20.25" customHeight="1" x14ac:dyDescent="0.25">
      <c r="A54"/>
      <c r="B54"/>
      <c r="C54" s="7" t="s">
        <v>2217</v>
      </c>
      <c r="D54" s="1" t="s">
        <v>7988</v>
      </c>
      <c r="E54" s="1" t="s">
        <v>2280</v>
      </c>
      <c r="F54" s="13" t="s">
        <v>8917</v>
      </c>
      <c r="G54" s="14">
        <v>991</v>
      </c>
      <c r="H54" s="15" t="s">
        <v>2218</v>
      </c>
      <c r="I54" s="13" t="s">
        <v>2219</v>
      </c>
      <c r="J54" s="196" t="s">
        <v>2176</v>
      </c>
      <c r="K54" s="196" t="s">
        <v>2216</v>
      </c>
      <c r="L54"/>
      <c r="M54"/>
      <c r="N54"/>
      <c r="O54"/>
      <c r="P54"/>
      <c r="Q54"/>
      <c r="R54"/>
    </row>
    <row r="55" spans="1:18" s="7" customFormat="1" ht="20.25" customHeight="1" x14ac:dyDescent="0.25">
      <c r="A55"/>
      <c r="B55"/>
      <c r="C55" s="7" t="s">
        <v>2217</v>
      </c>
      <c r="D55" s="1" t="s">
        <v>7988</v>
      </c>
      <c r="E55" s="1" t="s">
        <v>2276</v>
      </c>
      <c r="F55" s="13" t="s">
        <v>2277</v>
      </c>
      <c r="G55" s="14">
        <v>217</v>
      </c>
      <c r="H55" s="15" t="s">
        <v>2218</v>
      </c>
      <c r="I55" s="13" t="s">
        <v>2219</v>
      </c>
      <c r="J55" s="196" t="s">
        <v>2176</v>
      </c>
      <c r="K55" s="196" t="s">
        <v>2216</v>
      </c>
      <c r="L55"/>
      <c r="M55"/>
      <c r="N55"/>
      <c r="O55"/>
      <c r="P55"/>
      <c r="Q55"/>
      <c r="R55"/>
    </row>
    <row r="56" spans="1:18" s="7" customFormat="1" ht="20.25" customHeight="1" x14ac:dyDescent="0.25">
      <c r="A56"/>
      <c r="B56"/>
      <c r="C56" s="7" t="s">
        <v>2217</v>
      </c>
      <c r="D56" s="1" t="s">
        <v>7988</v>
      </c>
      <c r="E56" s="1" t="s">
        <v>2226</v>
      </c>
      <c r="F56" s="13" t="s">
        <v>2227</v>
      </c>
      <c r="G56" s="14">
        <v>578</v>
      </c>
      <c r="H56" s="15" t="s">
        <v>2218</v>
      </c>
      <c r="I56" s="13" t="s">
        <v>2219</v>
      </c>
      <c r="J56" s="196" t="s">
        <v>2176</v>
      </c>
      <c r="K56" s="196" t="s">
        <v>2216</v>
      </c>
      <c r="L56"/>
      <c r="M56"/>
      <c r="N56"/>
      <c r="O56"/>
      <c r="P56"/>
      <c r="Q56"/>
      <c r="R56"/>
    </row>
    <row r="57" spans="1:18" s="7" customFormat="1" ht="20.25" customHeight="1" x14ac:dyDescent="0.25">
      <c r="A57"/>
      <c r="B57"/>
      <c r="C57" s="7" t="s">
        <v>2217</v>
      </c>
      <c r="D57" s="1" t="s">
        <v>7988</v>
      </c>
      <c r="E57" s="1" t="s">
        <v>2239</v>
      </c>
      <c r="F57" s="13" t="s">
        <v>160</v>
      </c>
      <c r="G57" s="14">
        <v>466</v>
      </c>
      <c r="H57" s="15" t="s">
        <v>2218</v>
      </c>
      <c r="I57" s="13" t="s">
        <v>2219</v>
      </c>
      <c r="J57" s="196" t="s">
        <v>2176</v>
      </c>
      <c r="K57" s="196" t="s">
        <v>2216</v>
      </c>
      <c r="L57"/>
      <c r="M57"/>
      <c r="N57"/>
      <c r="O57"/>
      <c r="P57"/>
      <c r="Q57"/>
      <c r="R57"/>
    </row>
    <row r="58" spans="1:18" s="7" customFormat="1" ht="20.25" customHeight="1" x14ac:dyDescent="0.25">
      <c r="A58"/>
      <c r="B58"/>
      <c r="C58" s="7" t="s">
        <v>2217</v>
      </c>
      <c r="D58" s="1" t="s">
        <v>7988</v>
      </c>
      <c r="E58" s="1" t="s">
        <v>2229</v>
      </c>
      <c r="F58" s="13" t="s">
        <v>8918</v>
      </c>
      <c r="G58" s="14">
        <v>414</v>
      </c>
      <c r="H58" s="15" t="s">
        <v>2218</v>
      </c>
      <c r="I58" s="13" t="s">
        <v>2219</v>
      </c>
      <c r="J58" s="196" t="s">
        <v>2176</v>
      </c>
      <c r="K58" s="196" t="s">
        <v>2216</v>
      </c>
      <c r="L58"/>
      <c r="M58"/>
      <c r="N58"/>
      <c r="O58"/>
      <c r="P58"/>
      <c r="Q58"/>
      <c r="R58"/>
    </row>
    <row r="59" spans="1:18" s="7" customFormat="1" ht="20.25" customHeight="1" x14ac:dyDescent="0.25">
      <c r="A59"/>
      <c r="B59"/>
      <c r="C59" s="7" t="s">
        <v>2217</v>
      </c>
      <c r="D59" s="1" t="s">
        <v>7988</v>
      </c>
      <c r="E59" s="1" t="s">
        <v>2231</v>
      </c>
      <c r="F59" s="13" t="s">
        <v>8142</v>
      </c>
      <c r="G59" s="14">
        <v>415</v>
      </c>
      <c r="H59" s="15" t="s">
        <v>2218</v>
      </c>
      <c r="I59" s="13" t="s">
        <v>2219</v>
      </c>
      <c r="J59" s="196" t="s">
        <v>2176</v>
      </c>
      <c r="K59" s="196" t="s">
        <v>2216</v>
      </c>
      <c r="L59"/>
      <c r="M59"/>
      <c r="N59"/>
      <c r="O59"/>
      <c r="P59"/>
      <c r="Q59"/>
      <c r="R59"/>
    </row>
    <row r="60" spans="1:18" s="7" customFormat="1" ht="20.25" customHeight="1" x14ac:dyDescent="0.25">
      <c r="A60"/>
      <c r="B60"/>
      <c r="C60" s="7" t="s">
        <v>2217</v>
      </c>
      <c r="D60" s="1" t="s">
        <v>7988</v>
      </c>
      <c r="E60" s="1" t="s">
        <v>2272</v>
      </c>
      <c r="F60" s="13" t="s">
        <v>8919</v>
      </c>
      <c r="G60" s="14">
        <v>326</v>
      </c>
      <c r="H60" s="15" t="s">
        <v>2218</v>
      </c>
      <c r="I60" s="13" t="s">
        <v>2219</v>
      </c>
      <c r="J60" s="196" t="s">
        <v>2176</v>
      </c>
      <c r="K60" s="196" t="s">
        <v>2216</v>
      </c>
      <c r="L60"/>
      <c r="M60"/>
      <c r="N60"/>
      <c r="O60"/>
      <c r="P60"/>
      <c r="Q60"/>
      <c r="R60"/>
    </row>
    <row r="61" spans="1:18" s="7" customFormat="1" ht="20.25" customHeight="1" x14ac:dyDescent="0.25">
      <c r="A61"/>
      <c r="B61"/>
      <c r="C61" s="7" t="s">
        <v>2217</v>
      </c>
      <c r="D61" s="1" t="s">
        <v>7988</v>
      </c>
      <c r="E61" s="1" t="s">
        <v>2237</v>
      </c>
      <c r="F61" s="13" t="s">
        <v>2238</v>
      </c>
      <c r="G61" s="14">
        <v>456</v>
      </c>
      <c r="H61" s="15" t="s">
        <v>2218</v>
      </c>
      <c r="I61" s="13" t="s">
        <v>2219</v>
      </c>
      <c r="J61" s="196" t="s">
        <v>2176</v>
      </c>
      <c r="K61" s="196" t="s">
        <v>2216</v>
      </c>
      <c r="L61"/>
      <c r="M61"/>
      <c r="N61"/>
      <c r="O61"/>
      <c r="P61"/>
      <c r="Q61"/>
      <c r="R61"/>
    </row>
    <row r="62" spans="1:18" s="7" customFormat="1" ht="20.25" customHeight="1" x14ac:dyDescent="0.25">
      <c r="A62"/>
      <c r="B62"/>
      <c r="C62" s="7" t="s">
        <v>2217</v>
      </c>
      <c r="D62" s="1" t="s">
        <v>7988</v>
      </c>
      <c r="E62" s="1" t="s">
        <v>2232</v>
      </c>
      <c r="F62" s="13" t="s">
        <v>8920</v>
      </c>
      <c r="G62" s="14">
        <v>363</v>
      </c>
      <c r="H62" s="15" t="s">
        <v>2218</v>
      </c>
      <c r="I62" s="13" t="s">
        <v>2219</v>
      </c>
      <c r="J62" s="196" t="s">
        <v>2176</v>
      </c>
      <c r="K62" s="196" t="s">
        <v>2216</v>
      </c>
      <c r="L62"/>
      <c r="M62"/>
      <c r="N62"/>
      <c r="O62"/>
      <c r="P62"/>
      <c r="Q62"/>
      <c r="R62"/>
    </row>
    <row r="63" spans="1:18" s="7" customFormat="1" ht="20.25" customHeight="1" x14ac:dyDescent="0.25">
      <c r="A63"/>
      <c r="B63"/>
      <c r="C63" s="7" t="s">
        <v>2217</v>
      </c>
      <c r="D63" s="1" t="s">
        <v>7988</v>
      </c>
      <c r="E63" s="1" t="s">
        <v>2260</v>
      </c>
      <c r="F63" s="13" t="s">
        <v>8921</v>
      </c>
      <c r="G63" s="14">
        <v>200</v>
      </c>
      <c r="H63" s="15" t="s">
        <v>2218</v>
      </c>
      <c r="I63" s="13" t="s">
        <v>2219</v>
      </c>
      <c r="J63" s="196" t="s">
        <v>2176</v>
      </c>
      <c r="K63" s="196" t="s">
        <v>2216</v>
      </c>
      <c r="L63"/>
      <c r="M63"/>
      <c r="N63"/>
      <c r="O63"/>
      <c r="P63"/>
      <c r="Q63"/>
      <c r="R63"/>
    </row>
    <row r="64" spans="1:18" s="7" customFormat="1" ht="20.25" customHeight="1" x14ac:dyDescent="0.25">
      <c r="A64"/>
      <c r="B64"/>
      <c r="C64" s="7" t="s">
        <v>2217</v>
      </c>
      <c r="D64" s="1" t="s">
        <v>7988</v>
      </c>
      <c r="E64" s="1" t="s">
        <v>2274</v>
      </c>
      <c r="F64" s="13" t="s">
        <v>2275</v>
      </c>
      <c r="G64" s="14">
        <v>287</v>
      </c>
      <c r="H64" s="15" t="s">
        <v>2218</v>
      </c>
      <c r="I64" s="13" t="s">
        <v>2219</v>
      </c>
      <c r="J64" s="196" t="s">
        <v>2176</v>
      </c>
      <c r="K64" s="196" t="s">
        <v>2216</v>
      </c>
      <c r="L64"/>
      <c r="M64"/>
      <c r="N64"/>
      <c r="O64"/>
      <c r="P64"/>
      <c r="Q64"/>
      <c r="R64"/>
    </row>
    <row r="65" spans="1:18" s="7" customFormat="1" ht="20.25" customHeight="1" x14ac:dyDescent="0.25">
      <c r="A65"/>
      <c r="B65"/>
      <c r="C65" s="7" t="s">
        <v>2217</v>
      </c>
      <c r="D65" s="1" t="s">
        <v>7988</v>
      </c>
      <c r="E65" s="1" t="s">
        <v>2228</v>
      </c>
      <c r="F65" s="13" t="s">
        <v>8922</v>
      </c>
      <c r="G65" s="14">
        <v>227</v>
      </c>
      <c r="H65" s="15" t="s">
        <v>2218</v>
      </c>
      <c r="I65" s="13" t="s">
        <v>2219</v>
      </c>
      <c r="J65" s="196" t="s">
        <v>2176</v>
      </c>
      <c r="K65" s="196" t="s">
        <v>2216</v>
      </c>
      <c r="L65"/>
      <c r="M65"/>
      <c r="N65"/>
      <c r="O65"/>
      <c r="P65"/>
      <c r="Q65"/>
      <c r="R65"/>
    </row>
    <row r="66" spans="1:18" s="7" customFormat="1" ht="20.25" customHeight="1" x14ac:dyDescent="0.25">
      <c r="A66"/>
      <c r="B66"/>
      <c r="C66" s="7" t="s">
        <v>2217</v>
      </c>
      <c r="D66" s="1" t="s">
        <v>7988</v>
      </c>
      <c r="E66" s="1" t="s">
        <v>2249</v>
      </c>
      <c r="F66" s="13" t="s">
        <v>2250</v>
      </c>
      <c r="G66" s="14">
        <v>168</v>
      </c>
      <c r="H66" s="15" t="s">
        <v>2218</v>
      </c>
      <c r="I66" s="13" t="s">
        <v>2219</v>
      </c>
      <c r="J66" s="196" t="s">
        <v>2176</v>
      </c>
      <c r="K66" s="196" t="s">
        <v>2216</v>
      </c>
      <c r="L66"/>
      <c r="M66"/>
      <c r="N66"/>
      <c r="O66"/>
      <c r="P66"/>
      <c r="Q66"/>
      <c r="R66"/>
    </row>
    <row r="67" spans="1:18" s="7" customFormat="1" ht="20.25" customHeight="1" x14ac:dyDescent="0.25">
      <c r="A67"/>
      <c r="B67"/>
      <c r="C67" s="7" t="s">
        <v>2217</v>
      </c>
      <c r="D67" s="1" t="s">
        <v>7988</v>
      </c>
      <c r="E67" s="1" t="s">
        <v>2263</v>
      </c>
      <c r="F67" s="13" t="s">
        <v>345</v>
      </c>
      <c r="G67" s="14">
        <v>204</v>
      </c>
      <c r="H67" s="15" t="s">
        <v>2218</v>
      </c>
      <c r="I67" s="13" t="s">
        <v>2219</v>
      </c>
      <c r="J67" s="196" t="s">
        <v>2176</v>
      </c>
      <c r="K67" s="196" t="s">
        <v>2216</v>
      </c>
      <c r="L67"/>
      <c r="M67"/>
      <c r="N67"/>
      <c r="O67"/>
      <c r="P67"/>
      <c r="Q67"/>
      <c r="R67"/>
    </row>
    <row r="68" spans="1:18" s="7" customFormat="1" ht="20.25" customHeight="1" x14ac:dyDescent="0.25">
      <c r="A68"/>
      <c r="B68"/>
      <c r="C68" s="7" t="s">
        <v>2217</v>
      </c>
      <c r="D68" s="1" t="s">
        <v>7988</v>
      </c>
      <c r="E68" s="1" t="s">
        <v>2236</v>
      </c>
      <c r="F68" s="13" t="s">
        <v>8923</v>
      </c>
      <c r="G68" s="14">
        <v>246</v>
      </c>
      <c r="H68" s="15" t="s">
        <v>2218</v>
      </c>
      <c r="I68" s="13" t="s">
        <v>2219</v>
      </c>
      <c r="J68" s="196" t="s">
        <v>2176</v>
      </c>
      <c r="K68" s="196" t="s">
        <v>2216</v>
      </c>
      <c r="L68"/>
      <c r="M68"/>
      <c r="N68"/>
      <c r="O68"/>
      <c r="P68"/>
      <c r="Q68"/>
      <c r="R68"/>
    </row>
    <row r="69" spans="1:18" s="7" customFormat="1" ht="20.25" customHeight="1" x14ac:dyDescent="0.25">
      <c r="A69"/>
      <c r="B69"/>
      <c r="C69" s="7" t="s">
        <v>2217</v>
      </c>
      <c r="D69" s="1" t="s">
        <v>7988</v>
      </c>
      <c r="E69" s="1" t="s">
        <v>2234</v>
      </c>
      <c r="F69" s="13" t="s">
        <v>2235</v>
      </c>
      <c r="G69" s="14">
        <v>157</v>
      </c>
      <c r="H69" s="15" t="s">
        <v>2218</v>
      </c>
      <c r="I69" s="13" t="s">
        <v>2219</v>
      </c>
      <c r="J69" s="196" t="s">
        <v>2176</v>
      </c>
      <c r="K69" s="196" t="s">
        <v>2216</v>
      </c>
      <c r="L69"/>
      <c r="M69"/>
      <c r="N69"/>
      <c r="O69"/>
      <c r="P69"/>
      <c r="Q69"/>
      <c r="R69"/>
    </row>
    <row r="70" spans="1:18" s="7" customFormat="1" ht="20.25" customHeight="1" x14ac:dyDescent="0.25">
      <c r="A70"/>
      <c r="B70"/>
      <c r="C70" s="7" t="s">
        <v>2217</v>
      </c>
      <c r="D70" s="1" t="s">
        <v>7988</v>
      </c>
      <c r="E70" s="1" t="s">
        <v>2266</v>
      </c>
      <c r="F70" s="13" t="s">
        <v>2267</v>
      </c>
      <c r="G70" s="14">
        <v>147</v>
      </c>
      <c r="H70" s="15" t="s">
        <v>2218</v>
      </c>
      <c r="I70" s="13" t="s">
        <v>2219</v>
      </c>
      <c r="J70" s="196" t="s">
        <v>2176</v>
      </c>
      <c r="K70" s="196" t="s">
        <v>2216</v>
      </c>
      <c r="L70"/>
      <c r="M70"/>
      <c r="N70"/>
      <c r="O70"/>
      <c r="P70"/>
      <c r="Q70"/>
      <c r="R70"/>
    </row>
    <row r="71" spans="1:18" s="7" customFormat="1" ht="20.25" customHeight="1" x14ac:dyDescent="0.25">
      <c r="A71"/>
      <c r="B71"/>
      <c r="C71" s="7" t="s">
        <v>2217</v>
      </c>
      <c r="D71" s="1" t="s">
        <v>7988</v>
      </c>
      <c r="E71" s="1" t="s">
        <v>2222</v>
      </c>
      <c r="F71" s="13" t="s">
        <v>2223</v>
      </c>
      <c r="G71" s="14">
        <v>191</v>
      </c>
      <c r="H71" s="15" t="s">
        <v>2218</v>
      </c>
      <c r="I71" s="13" t="s">
        <v>2219</v>
      </c>
      <c r="J71" s="196" t="s">
        <v>2176</v>
      </c>
      <c r="K71" s="196" t="s">
        <v>2216</v>
      </c>
      <c r="L71"/>
      <c r="M71"/>
      <c r="N71"/>
      <c r="O71"/>
      <c r="P71"/>
      <c r="Q71"/>
      <c r="R71"/>
    </row>
    <row r="72" spans="1:18" s="7" customFormat="1" ht="20.25" customHeight="1" x14ac:dyDescent="0.25">
      <c r="A72"/>
      <c r="B72"/>
      <c r="C72" s="7" t="s">
        <v>2217</v>
      </c>
      <c r="D72" s="1" t="s">
        <v>7988</v>
      </c>
      <c r="E72" s="1" t="s">
        <v>2230</v>
      </c>
      <c r="F72" s="13" t="s">
        <v>7777</v>
      </c>
      <c r="G72" s="14">
        <v>156</v>
      </c>
      <c r="H72" s="15" t="s">
        <v>2218</v>
      </c>
      <c r="I72" s="13" t="s">
        <v>2219</v>
      </c>
      <c r="J72" s="196" t="s">
        <v>2176</v>
      </c>
      <c r="K72" s="196" t="s">
        <v>2216</v>
      </c>
      <c r="L72"/>
      <c r="M72"/>
      <c r="N72"/>
      <c r="O72"/>
      <c r="P72"/>
      <c r="Q72"/>
      <c r="R72"/>
    </row>
    <row r="73" spans="1:18" s="7" customFormat="1" ht="20.25" customHeight="1" x14ac:dyDescent="0.25">
      <c r="A73"/>
      <c r="B73"/>
      <c r="C73" s="7" t="s">
        <v>2217</v>
      </c>
      <c r="D73" s="1" t="s">
        <v>7988</v>
      </c>
      <c r="E73" s="1" t="s">
        <v>2215</v>
      </c>
      <c r="F73" s="13" t="s">
        <v>8924</v>
      </c>
      <c r="G73" s="14">
        <v>119</v>
      </c>
      <c r="H73" s="15" t="s">
        <v>2218</v>
      </c>
      <c r="I73" s="13" t="s">
        <v>2219</v>
      </c>
      <c r="J73" s="196" t="s">
        <v>2176</v>
      </c>
      <c r="K73" s="196" t="s">
        <v>2216</v>
      </c>
      <c r="L73"/>
      <c r="M73"/>
      <c r="N73"/>
      <c r="O73"/>
      <c r="P73"/>
      <c r="Q73"/>
      <c r="R73"/>
    </row>
    <row r="74" spans="1:18" s="7" customFormat="1" ht="20.25" customHeight="1" x14ac:dyDescent="0.25">
      <c r="A74"/>
      <c r="B74"/>
      <c r="C74" s="7" t="s">
        <v>2217</v>
      </c>
      <c r="D74" s="1" t="s">
        <v>7988</v>
      </c>
      <c r="E74" s="1" t="s">
        <v>2233</v>
      </c>
      <c r="F74" s="13" t="s">
        <v>8925</v>
      </c>
      <c r="G74" s="14">
        <v>120</v>
      </c>
      <c r="H74" s="15" t="s">
        <v>2218</v>
      </c>
      <c r="I74" s="13" t="s">
        <v>2219</v>
      </c>
      <c r="J74" s="196" t="s">
        <v>2176</v>
      </c>
      <c r="K74" s="196" t="s">
        <v>2216</v>
      </c>
      <c r="L74"/>
      <c r="M74"/>
      <c r="N74"/>
      <c r="O74"/>
      <c r="P74"/>
      <c r="Q74"/>
      <c r="R74"/>
    </row>
    <row r="75" spans="1:18" s="7" customFormat="1" ht="20.25" customHeight="1" x14ac:dyDescent="0.25">
      <c r="A75"/>
      <c r="B75"/>
      <c r="C75" s="7" t="s">
        <v>2217</v>
      </c>
      <c r="D75" s="1" t="s">
        <v>7988</v>
      </c>
      <c r="E75" s="1" t="s">
        <v>2253</v>
      </c>
      <c r="F75" s="13" t="s">
        <v>2209</v>
      </c>
      <c r="G75" s="14">
        <v>109</v>
      </c>
      <c r="H75" s="15" t="s">
        <v>2218</v>
      </c>
      <c r="I75" s="13" t="s">
        <v>2219</v>
      </c>
      <c r="J75" s="196" t="s">
        <v>2176</v>
      </c>
      <c r="K75" s="196" t="s">
        <v>2216</v>
      </c>
      <c r="L75"/>
      <c r="M75"/>
      <c r="N75"/>
      <c r="O75"/>
      <c r="P75"/>
      <c r="Q75"/>
      <c r="R75"/>
    </row>
    <row r="76" spans="1:18" s="7" customFormat="1" ht="20.25" customHeight="1" x14ac:dyDescent="0.25">
      <c r="A76"/>
      <c r="B76"/>
      <c r="C76" s="7" t="s">
        <v>2217</v>
      </c>
      <c r="D76" s="1" t="s">
        <v>7988</v>
      </c>
      <c r="E76" s="1" t="s">
        <v>2270</v>
      </c>
      <c r="F76" s="13" t="s">
        <v>2271</v>
      </c>
      <c r="G76" s="14">
        <v>124</v>
      </c>
      <c r="H76" s="15" t="s">
        <v>2218</v>
      </c>
      <c r="I76" s="13" t="s">
        <v>2219</v>
      </c>
      <c r="J76" s="196" t="s">
        <v>2176</v>
      </c>
      <c r="K76" s="196" t="s">
        <v>2216</v>
      </c>
      <c r="L76"/>
      <c r="M76"/>
      <c r="N76"/>
      <c r="O76"/>
      <c r="P76"/>
      <c r="Q76"/>
      <c r="R76"/>
    </row>
    <row r="77" spans="1:18" s="7" customFormat="1" ht="20.25" customHeight="1" x14ac:dyDescent="0.25">
      <c r="A77"/>
      <c r="B77"/>
      <c r="C77" s="7" t="s">
        <v>2217</v>
      </c>
      <c r="D77" s="1" t="s">
        <v>7988</v>
      </c>
      <c r="E77" s="1" t="s">
        <v>2220</v>
      </c>
      <c r="F77" s="13" t="s">
        <v>2221</v>
      </c>
      <c r="G77" s="14">
        <v>82</v>
      </c>
      <c r="H77" s="15" t="s">
        <v>2218</v>
      </c>
      <c r="I77" s="13" t="s">
        <v>2219</v>
      </c>
      <c r="J77" s="196" t="s">
        <v>2176</v>
      </c>
      <c r="K77" s="196" t="s">
        <v>2216</v>
      </c>
      <c r="L77"/>
      <c r="M77"/>
      <c r="N77"/>
      <c r="O77"/>
      <c r="P77"/>
      <c r="Q77"/>
      <c r="R77"/>
    </row>
    <row r="78" spans="1:18" s="7" customFormat="1" ht="20.25" customHeight="1" x14ac:dyDescent="0.25">
      <c r="A78"/>
      <c r="B78"/>
      <c r="C78" s="7" t="s">
        <v>2217</v>
      </c>
      <c r="D78" s="1" t="s">
        <v>7988</v>
      </c>
      <c r="E78" s="1" t="s">
        <v>2251</v>
      </c>
      <c r="F78" s="13" t="s">
        <v>8926</v>
      </c>
      <c r="G78" s="14">
        <v>67</v>
      </c>
      <c r="H78" s="15" t="s">
        <v>2218</v>
      </c>
      <c r="I78" s="13" t="s">
        <v>2219</v>
      </c>
      <c r="J78" s="196" t="s">
        <v>2176</v>
      </c>
      <c r="K78" s="196" t="s">
        <v>2216</v>
      </c>
      <c r="L78"/>
      <c r="M78"/>
      <c r="N78"/>
      <c r="O78"/>
      <c r="P78"/>
      <c r="Q78"/>
      <c r="R78"/>
    </row>
    <row r="79" spans="1:18" s="7" customFormat="1" ht="20.25" customHeight="1" x14ac:dyDescent="0.25">
      <c r="A79"/>
      <c r="B79"/>
      <c r="C79" s="7" t="s">
        <v>2217</v>
      </c>
      <c r="D79" s="1" t="s">
        <v>7988</v>
      </c>
      <c r="E79" s="1" t="s">
        <v>2262</v>
      </c>
      <c r="F79" s="13" t="s">
        <v>8927</v>
      </c>
      <c r="G79" s="14">
        <v>70</v>
      </c>
      <c r="H79" s="15" t="s">
        <v>2218</v>
      </c>
      <c r="I79" s="13" t="s">
        <v>2219</v>
      </c>
      <c r="J79" s="196" t="s">
        <v>2176</v>
      </c>
      <c r="K79" s="196" t="s">
        <v>2216</v>
      </c>
      <c r="L79"/>
      <c r="M79"/>
      <c r="N79"/>
      <c r="O79"/>
      <c r="P79"/>
      <c r="Q79"/>
      <c r="R79"/>
    </row>
    <row r="80" spans="1:18" s="7" customFormat="1" ht="20.25" customHeight="1" x14ac:dyDescent="0.25">
      <c r="A80"/>
      <c r="B80"/>
      <c r="C80" s="7" t="s">
        <v>2217</v>
      </c>
      <c r="D80" s="1" t="s">
        <v>7988</v>
      </c>
      <c r="E80" s="1" t="s">
        <v>2242</v>
      </c>
      <c r="F80" s="13" t="s">
        <v>8928</v>
      </c>
      <c r="G80" s="14">
        <v>43</v>
      </c>
      <c r="H80" s="15" t="s">
        <v>2218</v>
      </c>
      <c r="I80" s="13" t="s">
        <v>2219</v>
      </c>
      <c r="J80" s="196" t="s">
        <v>2176</v>
      </c>
      <c r="K80" s="196" t="s">
        <v>2216</v>
      </c>
      <c r="L80"/>
      <c r="M80"/>
      <c r="N80"/>
      <c r="O80"/>
      <c r="P80"/>
      <c r="Q80"/>
      <c r="R80"/>
    </row>
    <row r="81" spans="1:18" s="7" customFormat="1" ht="20.25" customHeight="1" x14ac:dyDescent="0.25">
      <c r="A81"/>
      <c r="B81"/>
      <c r="C81" s="7" t="s">
        <v>2217</v>
      </c>
      <c r="D81" s="1" t="s">
        <v>7988</v>
      </c>
      <c r="E81" s="1" t="s">
        <v>2278</v>
      </c>
      <c r="F81" s="13" t="s">
        <v>2279</v>
      </c>
      <c r="G81" s="14">
        <v>60</v>
      </c>
      <c r="H81" s="15" t="s">
        <v>2218</v>
      </c>
      <c r="I81" s="13" t="s">
        <v>2219</v>
      </c>
      <c r="J81" s="196" t="s">
        <v>2176</v>
      </c>
      <c r="K81" s="196" t="s">
        <v>2216</v>
      </c>
      <c r="L81"/>
      <c r="M81"/>
      <c r="N81"/>
      <c r="O81"/>
      <c r="P81"/>
      <c r="Q81"/>
      <c r="R81"/>
    </row>
    <row r="82" spans="1:18" s="7" customFormat="1" ht="20.25" customHeight="1" x14ac:dyDescent="0.25">
      <c r="A82"/>
      <c r="B82"/>
      <c r="C82" s="7" t="s">
        <v>2217</v>
      </c>
      <c r="D82" s="1" t="s">
        <v>7988</v>
      </c>
      <c r="E82" s="1" t="s">
        <v>2254</v>
      </c>
      <c r="F82" s="13" t="s">
        <v>8929</v>
      </c>
      <c r="G82" s="14">
        <v>70</v>
      </c>
      <c r="H82" s="15" t="s">
        <v>2218</v>
      </c>
      <c r="I82" s="13" t="s">
        <v>2219</v>
      </c>
      <c r="J82" s="196" t="s">
        <v>2176</v>
      </c>
      <c r="K82" s="196" t="s">
        <v>2216</v>
      </c>
      <c r="L82"/>
      <c r="M82"/>
      <c r="N82"/>
      <c r="O82"/>
      <c r="P82"/>
      <c r="Q82"/>
      <c r="R82"/>
    </row>
    <row r="83" spans="1:18" s="7" customFormat="1" ht="20.25" customHeight="1" x14ac:dyDescent="0.25">
      <c r="A83"/>
      <c r="B83"/>
      <c r="C83" s="7" t="s">
        <v>2217</v>
      </c>
      <c r="D83" s="1" t="s">
        <v>7988</v>
      </c>
      <c r="E83" s="1" t="s">
        <v>2265</v>
      </c>
      <c r="F83" s="13" t="s">
        <v>8930</v>
      </c>
      <c r="G83" s="14">
        <v>51</v>
      </c>
      <c r="H83" s="15" t="s">
        <v>2218</v>
      </c>
      <c r="I83" s="13" t="s">
        <v>2219</v>
      </c>
      <c r="J83" s="196" t="s">
        <v>2176</v>
      </c>
      <c r="K83" s="196" t="s">
        <v>2216</v>
      </c>
      <c r="L83"/>
      <c r="M83"/>
      <c r="N83"/>
      <c r="O83"/>
      <c r="P83"/>
      <c r="Q83"/>
      <c r="R83"/>
    </row>
    <row r="84" spans="1:18" s="7" customFormat="1" ht="20.25" customHeight="1" x14ac:dyDescent="0.25">
      <c r="A84"/>
      <c r="B84"/>
      <c r="C84" s="7" t="s">
        <v>2217</v>
      </c>
      <c r="D84" s="1" t="s">
        <v>7988</v>
      </c>
      <c r="E84" s="1" t="s">
        <v>2257</v>
      </c>
      <c r="F84" s="13" t="s">
        <v>8931</v>
      </c>
      <c r="G84" s="14">
        <v>37</v>
      </c>
      <c r="H84" s="15" t="s">
        <v>2218</v>
      </c>
      <c r="I84" s="13" t="s">
        <v>2219</v>
      </c>
      <c r="J84" s="196" t="s">
        <v>2176</v>
      </c>
      <c r="K84" s="196" t="s">
        <v>2216</v>
      </c>
      <c r="L84"/>
      <c r="M84"/>
      <c r="N84"/>
      <c r="O84"/>
      <c r="P84"/>
      <c r="Q84"/>
      <c r="R84"/>
    </row>
    <row r="85" spans="1:18" s="7" customFormat="1" ht="20.25" customHeight="1" x14ac:dyDescent="0.25">
      <c r="A85"/>
      <c r="B85"/>
      <c r="C85" s="7" t="s">
        <v>2217</v>
      </c>
      <c r="D85" s="1" t="s">
        <v>7988</v>
      </c>
      <c r="E85" s="1" t="s">
        <v>2261</v>
      </c>
      <c r="F85" s="13" t="s">
        <v>8932</v>
      </c>
      <c r="G85" s="14">
        <v>40</v>
      </c>
      <c r="H85" s="15" t="s">
        <v>2218</v>
      </c>
      <c r="I85" s="13" t="s">
        <v>2219</v>
      </c>
      <c r="J85" s="196" t="s">
        <v>2176</v>
      </c>
      <c r="K85" s="196" t="s">
        <v>2216</v>
      </c>
      <c r="L85"/>
      <c r="M85"/>
      <c r="N85"/>
      <c r="O85"/>
      <c r="P85"/>
      <c r="Q85"/>
      <c r="R85"/>
    </row>
    <row r="86" spans="1:18" s="7" customFormat="1" ht="20.25" customHeight="1" x14ac:dyDescent="0.25">
      <c r="A86"/>
      <c r="B86"/>
      <c r="C86" s="7" t="s">
        <v>2217</v>
      </c>
      <c r="D86" s="1" t="s">
        <v>7988</v>
      </c>
      <c r="E86" s="1" t="s">
        <v>2264</v>
      </c>
      <c r="F86" s="13" t="s">
        <v>8933</v>
      </c>
      <c r="G86" s="14">
        <v>44</v>
      </c>
      <c r="H86" s="15" t="s">
        <v>2218</v>
      </c>
      <c r="I86" s="13" t="s">
        <v>2219</v>
      </c>
      <c r="J86" s="196" t="s">
        <v>2176</v>
      </c>
      <c r="K86" s="196" t="s">
        <v>2216</v>
      </c>
      <c r="L86"/>
      <c r="M86"/>
      <c r="N86"/>
      <c r="O86"/>
      <c r="P86"/>
      <c r="Q86"/>
      <c r="R86"/>
    </row>
    <row r="87" spans="1:18" s="7" customFormat="1" ht="20.25" customHeight="1" x14ac:dyDescent="0.25">
      <c r="A87"/>
      <c r="B87"/>
      <c r="C87" s="7" t="s">
        <v>2217</v>
      </c>
      <c r="D87" s="1" t="s">
        <v>7988</v>
      </c>
      <c r="E87" s="1" t="s">
        <v>2252</v>
      </c>
      <c r="F87" s="13" t="s">
        <v>901</v>
      </c>
      <c r="G87" s="14">
        <v>30</v>
      </c>
      <c r="H87" s="15" t="s">
        <v>2218</v>
      </c>
      <c r="I87" s="13" t="s">
        <v>2219</v>
      </c>
      <c r="J87" s="196" t="s">
        <v>2176</v>
      </c>
      <c r="K87" s="196" t="s">
        <v>2216</v>
      </c>
      <c r="L87"/>
      <c r="M87"/>
      <c r="N87"/>
      <c r="O87"/>
      <c r="P87"/>
      <c r="Q87"/>
      <c r="R87"/>
    </row>
    <row r="88" spans="1:18" s="7" customFormat="1" ht="20.25" customHeight="1" x14ac:dyDescent="0.25">
      <c r="A88"/>
      <c r="B88"/>
      <c r="C88" s="7" t="s">
        <v>2217</v>
      </c>
      <c r="D88" s="1" t="s">
        <v>7988</v>
      </c>
      <c r="E88" s="1" t="s">
        <v>2255</v>
      </c>
      <c r="F88" s="13" t="s">
        <v>8934</v>
      </c>
      <c r="G88" s="14">
        <v>21</v>
      </c>
      <c r="H88" s="15" t="s">
        <v>2218</v>
      </c>
      <c r="I88" s="13" t="s">
        <v>2219</v>
      </c>
      <c r="J88" s="196" t="s">
        <v>2176</v>
      </c>
      <c r="K88" s="196" t="s">
        <v>2216</v>
      </c>
      <c r="L88"/>
      <c r="M88"/>
      <c r="N88"/>
      <c r="O88"/>
      <c r="P88"/>
      <c r="Q88"/>
      <c r="R88"/>
    </row>
    <row r="89" spans="1:18" s="7" customFormat="1" ht="20.25" customHeight="1" x14ac:dyDescent="0.25">
      <c r="A89"/>
      <c r="B89"/>
      <c r="C89" s="7" t="s">
        <v>2217</v>
      </c>
      <c r="D89" s="1" t="s">
        <v>7988</v>
      </c>
      <c r="E89" s="1" t="s">
        <v>2246</v>
      </c>
      <c r="F89" s="13" t="s">
        <v>8935</v>
      </c>
      <c r="G89" s="14">
        <v>30</v>
      </c>
      <c r="H89" s="15" t="s">
        <v>2218</v>
      </c>
      <c r="I89" s="13" t="s">
        <v>2219</v>
      </c>
      <c r="J89" s="196" t="s">
        <v>2176</v>
      </c>
      <c r="K89" s="196" t="s">
        <v>2216</v>
      </c>
      <c r="L89"/>
      <c r="M89"/>
      <c r="N89"/>
      <c r="O89"/>
      <c r="P89"/>
      <c r="Q89"/>
      <c r="R89"/>
    </row>
    <row r="90" spans="1:18" s="7" customFormat="1" ht="20.25" customHeight="1" x14ac:dyDescent="0.25">
      <c r="A90"/>
      <c r="B90"/>
      <c r="C90" s="7" t="s">
        <v>2217</v>
      </c>
      <c r="D90" s="1" t="s">
        <v>7988</v>
      </c>
      <c r="E90" s="1" t="s">
        <v>2244</v>
      </c>
      <c r="F90" s="13" t="s">
        <v>8936</v>
      </c>
      <c r="G90" s="14">
        <v>24</v>
      </c>
      <c r="H90" s="15" t="s">
        <v>2218</v>
      </c>
      <c r="I90" s="13" t="s">
        <v>2219</v>
      </c>
      <c r="J90" s="196" t="s">
        <v>2176</v>
      </c>
      <c r="K90" s="196" t="s">
        <v>2216</v>
      </c>
      <c r="L90"/>
      <c r="M90"/>
      <c r="N90"/>
      <c r="O90"/>
      <c r="P90"/>
      <c r="Q90"/>
      <c r="R90"/>
    </row>
    <row r="91" spans="1:18" s="7" customFormat="1" ht="20.25" customHeight="1" x14ac:dyDescent="0.25">
      <c r="A91"/>
      <c r="B91"/>
      <c r="C91" s="7" t="s">
        <v>2217</v>
      </c>
      <c r="D91" s="1" t="s">
        <v>7988</v>
      </c>
      <c r="E91" s="1" t="s">
        <v>2258</v>
      </c>
      <c r="F91" s="13" t="s">
        <v>2259</v>
      </c>
      <c r="G91" s="14">
        <v>22</v>
      </c>
      <c r="H91" s="15" t="s">
        <v>2218</v>
      </c>
      <c r="I91" s="13" t="s">
        <v>2219</v>
      </c>
      <c r="J91" s="196" t="s">
        <v>2176</v>
      </c>
      <c r="K91" s="196" t="s">
        <v>2216</v>
      </c>
      <c r="L91"/>
      <c r="M91"/>
      <c r="N91"/>
      <c r="O91"/>
      <c r="P91"/>
      <c r="Q91"/>
      <c r="R91"/>
    </row>
    <row r="92" spans="1:18" s="7" customFormat="1" ht="20.25" customHeight="1" x14ac:dyDescent="0.25">
      <c r="A92"/>
      <c r="B92"/>
      <c r="C92" s="7" t="s">
        <v>2217</v>
      </c>
      <c r="D92" s="1" t="s">
        <v>7988</v>
      </c>
      <c r="E92" s="1" t="s">
        <v>2256</v>
      </c>
      <c r="F92" s="13" t="s">
        <v>8937</v>
      </c>
      <c r="G92" s="14">
        <v>25</v>
      </c>
      <c r="H92" s="15" t="s">
        <v>2218</v>
      </c>
      <c r="I92" s="13" t="s">
        <v>2219</v>
      </c>
      <c r="J92" s="196" t="s">
        <v>2176</v>
      </c>
      <c r="K92" s="196" t="s">
        <v>2216</v>
      </c>
      <c r="L92"/>
      <c r="M92"/>
      <c r="N92"/>
      <c r="O92"/>
      <c r="P92"/>
      <c r="Q92"/>
      <c r="R92"/>
    </row>
    <row r="93" spans="1:18" ht="21.75" customHeight="1" x14ac:dyDescent="0.25">
      <c r="C93" s="7" t="s">
        <v>2217</v>
      </c>
      <c r="D93" s="1" t="s">
        <v>7988</v>
      </c>
      <c r="E93" s="1" t="s">
        <v>2268</v>
      </c>
      <c r="F93" s="13" t="s">
        <v>2269</v>
      </c>
      <c r="G93" s="14">
        <v>24</v>
      </c>
      <c r="H93" s="15" t="s">
        <v>2218</v>
      </c>
      <c r="I93" s="13" t="s">
        <v>2219</v>
      </c>
      <c r="J93" s="196" t="s">
        <v>2176</v>
      </c>
      <c r="K93" s="196" t="s">
        <v>2216</v>
      </c>
    </row>
    <row r="94" spans="1:18" s="7" customFormat="1" ht="20.25" customHeight="1" x14ac:dyDescent="0.25">
      <c r="A94"/>
      <c r="B94"/>
      <c r="C94" s="7" t="s">
        <v>2217</v>
      </c>
      <c r="D94" s="1" t="s">
        <v>7988</v>
      </c>
      <c r="E94" s="1" t="s">
        <v>2245</v>
      </c>
      <c r="F94" s="13" t="s">
        <v>8938</v>
      </c>
      <c r="G94" s="14">
        <v>13</v>
      </c>
      <c r="H94" s="15" t="s">
        <v>2218</v>
      </c>
      <c r="I94" s="13" t="s">
        <v>2219</v>
      </c>
      <c r="J94" s="196" t="s">
        <v>2176</v>
      </c>
      <c r="K94" s="196" t="s">
        <v>2216</v>
      </c>
      <c r="L94"/>
      <c r="M94"/>
      <c r="N94"/>
      <c r="O94"/>
      <c r="P94"/>
      <c r="Q94"/>
      <c r="R94"/>
    </row>
    <row r="95" spans="1:18" s="7" customFormat="1" ht="20.25" customHeight="1" x14ac:dyDescent="0.25">
      <c r="A95"/>
      <c r="B95"/>
      <c r="C95" s="7" t="s">
        <v>2217</v>
      </c>
      <c r="D95" s="1" t="s">
        <v>7988</v>
      </c>
      <c r="E95" s="1" t="s">
        <v>2243</v>
      </c>
      <c r="F95" s="13" t="s">
        <v>8939</v>
      </c>
      <c r="G95" s="14">
        <v>10</v>
      </c>
      <c r="H95" s="15" t="s">
        <v>2218</v>
      </c>
      <c r="I95" s="13" t="s">
        <v>2219</v>
      </c>
      <c r="J95" s="196" t="s">
        <v>2176</v>
      </c>
      <c r="K95" s="196" t="s">
        <v>2216</v>
      </c>
      <c r="L95"/>
      <c r="M95"/>
      <c r="N95"/>
      <c r="O95"/>
      <c r="P95"/>
      <c r="Q95"/>
      <c r="R95"/>
    </row>
    <row r="96" spans="1:18" s="7" customFormat="1" ht="31.5" customHeight="1" x14ac:dyDescent="0.25">
      <c r="A96"/>
      <c r="B96"/>
      <c r="C96" s="7" t="s">
        <v>2217</v>
      </c>
      <c r="D96" s="1" t="s">
        <v>7988</v>
      </c>
      <c r="E96" s="1" t="s">
        <v>2247</v>
      </c>
      <c r="F96" s="13" t="s">
        <v>2248</v>
      </c>
      <c r="G96" s="14">
        <v>13</v>
      </c>
      <c r="H96" s="15" t="s">
        <v>2218</v>
      </c>
      <c r="I96" s="13" t="s">
        <v>2219</v>
      </c>
      <c r="J96" s="196" t="s">
        <v>2176</v>
      </c>
      <c r="K96" s="196" t="s">
        <v>2216</v>
      </c>
      <c r="L96"/>
      <c r="M96"/>
      <c r="N96"/>
      <c r="O96"/>
      <c r="P96"/>
      <c r="Q96"/>
      <c r="R96"/>
    </row>
    <row r="97" spans="1:18" s="7" customFormat="1" ht="20.25" customHeight="1" x14ac:dyDescent="0.25">
      <c r="A97"/>
      <c r="B97"/>
      <c r="C97" s="7" t="s">
        <v>2217</v>
      </c>
      <c r="D97" s="1" t="s">
        <v>7988</v>
      </c>
      <c r="E97" s="1" t="s">
        <v>2240</v>
      </c>
      <c r="F97" s="13" t="s">
        <v>2241</v>
      </c>
      <c r="G97" s="14">
        <v>8</v>
      </c>
      <c r="H97" s="15" t="s">
        <v>2218</v>
      </c>
      <c r="I97" s="13" t="s">
        <v>2219</v>
      </c>
      <c r="J97" s="196" t="s">
        <v>2176</v>
      </c>
      <c r="K97" s="196" t="s">
        <v>2216</v>
      </c>
      <c r="L97"/>
      <c r="M97"/>
      <c r="N97"/>
      <c r="O97"/>
      <c r="P97"/>
      <c r="Q97"/>
      <c r="R97"/>
    </row>
    <row r="98" spans="1:18" s="7" customFormat="1" ht="21" customHeight="1" x14ac:dyDescent="0.25">
      <c r="A98"/>
      <c r="B98"/>
      <c r="C98" s="7" t="s">
        <v>2217</v>
      </c>
      <c r="D98" s="1" t="s">
        <v>7988</v>
      </c>
      <c r="E98" s="1" t="s">
        <v>2303</v>
      </c>
      <c r="F98" s="13" t="s">
        <v>2304</v>
      </c>
      <c r="G98" s="14">
        <v>121</v>
      </c>
      <c r="H98" s="15" t="s">
        <v>2218</v>
      </c>
      <c r="I98" s="13" t="s">
        <v>2293</v>
      </c>
      <c r="J98" s="196" t="s">
        <v>2176</v>
      </c>
      <c r="K98" s="196" t="s">
        <v>2291</v>
      </c>
      <c r="L98"/>
      <c r="M98"/>
      <c r="N98"/>
      <c r="O98"/>
      <c r="P98"/>
      <c r="Q98"/>
      <c r="R98"/>
    </row>
    <row r="99" spans="1:18" s="7" customFormat="1" ht="31.5" customHeight="1" x14ac:dyDescent="0.25">
      <c r="A99"/>
      <c r="B99"/>
      <c r="C99" s="7" t="s">
        <v>2217</v>
      </c>
      <c r="D99" s="1" t="s">
        <v>7988</v>
      </c>
      <c r="E99" s="1" t="s">
        <v>2311</v>
      </c>
      <c r="F99" s="13" t="s">
        <v>8940</v>
      </c>
      <c r="G99" s="14">
        <v>71</v>
      </c>
      <c r="H99" s="15" t="s">
        <v>2218</v>
      </c>
      <c r="I99" s="13" t="s">
        <v>2293</v>
      </c>
      <c r="J99" s="196" t="s">
        <v>2176</v>
      </c>
      <c r="K99" s="196" t="s">
        <v>2291</v>
      </c>
      <c r="L99"/>
      <c r="M99"/>
      <c r="N99"/>
      <c r="O99"/>
      <c r="P99"/>
      <c r="Q99"/>
      <c r="R99"/>
    </row>
    <row r="100" spans="1:18" s="7" customFormat="1" ht="20.25" customHeight="1" x14ac:dyDescent="0.25">
      <c r="A100"/>
      <c r="B100"/>
      <c r="C100" s="7" t="s">
        <v>2217</v>
      </c>
      <c r="D100" s="1" t="s">
        <v>7988</v>
      </c>
      <c r="E100" s="1" t="s">
        <v>2309</v>
      </c>
      <c r="F100" s="13" t="s">
        <v>2310</v>
      </c>
      <c r="G100" s="14">
        <v>48</v>
      </c>
      <c r="H100" s="15" t="s">
        <v>2218</v>
      </c>
      <c r="I100" s="13" t="s">
        <v>2293</v>
      </c>
      <c r="J100" s="196" t="s">
        <v>2176</v>
      </c>
      <c r="K100" s="196" t="s">
        <v>2291</v>
      </c>
      <c r="L100"/>
      <c r="M100"/>
      <c r="N100"/>
      <c r="O100"/>
      <c r="P100"/>
      <c r="Q100"/>
      <c r="R100"/>
    </row>
    <row r="101" spans="1:18" ht="25.5" customHeight="1" x14ac:dyDescent="0.25">
      <c r="C101" s="7" t="s">
        <v>2217</v>
      </c>
      <c r="D101" s="1" t="s">
        <v>7988</v>
      </c>
      <c r="E101" s="1" t="s">
        <v>2308</v>
      </c>
      <c r="F101" s="13" t="s">
        <v>8941</v>
      </c>
      <c r="G101" s="14">
        <v>52</v>
      </c>
      <c r="H101" s="15" t="s">
        <v>2218</v>
      </c>
      <c r="I101" s="13" t="s">
        <v>2293</v>
      </c>
      <c r="J101" s="196" t="s">
        <v>2176</v>
      </c>
      <c r="K101" s="196" t="s">
        <v>2291</v>
      </c>
    </row>
    <row r="102" spans="1:18" ht="23.25" customHeight="1" x14ac:dyDescent="0.25">
      <c r="C102" s="7" t="s">
        <v>2217</v>
      </c>
      <c r="D102" s="1" t="s">
        <v>7988</v>
      </c>
      <c r="E102" s="535" t="s">
        <v>2312</v>
      </c>
      <c r="F102" s="13" t="s">
        <v>8942</v>
      </c>
      <c r="G102" s="14">
        <v>125</v>
      </c>
      <c r="H102" s="15" t="s">
        <v>2218</v>
      </c>
      <c r="I102" s="13" t="s">
        <v>2293</v>
      </c>
      <c r="J102" s="196" t="s">
        <v>2176</v>
      </c>
      <c r="K102" s="199" t="s">
        <v>2291</v>
      </c>
    </row>
    <row r="103" spans="1:18" s="7" customFormat="1" ht="20.25" customHeight="1" x14ac:dyDescent="0.25">
      <c r="A103"/>
      <c r="B103"/>
      <c r="C103" s="7" t="s">
        <v>2217</v>
      </c>
      <c r="D103" s="1" t="s">
        <v>7988</v>
      </c>
      <c r="E103" s="1" t="s">
        <v>2307</v>
      </c>
      <c r="F103" s="13" t="s">
        <v>8943</v>
      </c>
      <c r="G103" s="14">
        <v>43</v>
      </c>
      <c r="H103" s="15" t="s">
        <v>2218</v>
      </c>
      <c r="I103" s="13" t="s">
        <v>2293</v>
      </c>
      <c r="J103" s="196" t="s">
        <v>2176</v>
      </c>
      <c r="K103" s="196" t="s">
        <v>2291</v>
      </c>
      <c r="L103"/>
      <c r="M103"/>
      <c r="N103"/>
      <c r="O103"/>
      <c r="P103"/>
      <c r="Q103"/>
      <c r="R103"/>
    </row>
    <row r="104" spans="1:18" s="7" customFormat="1" ht="20.25" customHeight="1" thickBot="1" x14ac:dyDescent="0.3">
      <c r="A104"/>
      <c r="B104"/>
      <c r="C104" s="7" t="s">
        <v>2217</v>
      </c>
      <c r="D104" s="1" t="s">
        <v>7988</v>
      </c>
      <c r="E104" s="1" t="s">
        <v>2305</v>
      </c>
      <c r="F104" s="13" t="s">
        <v>2306</v>
      </c>
      <c r="G104" s="14">
        <v>12</v>
      </c>
      <c r="H104" s="15" t="s">
        <v>2218</v>
      </c>
      <c r="I104" s="13" t="s">
        <v>2293</v>
      </c>
      <c r="J104" s="196" t="s">
        <v>2176</v>
      </c>
      <c r="K104" s="196" t="s">
        <v>2291</v>
      </c>
      <c r="L104"/>
      <c r="M104"/>
      <c r="N104"/>
      <c r="O104"/>
      <c r="P104"/>
      <c r="Q104"/>
      <c r="R104"/>
    </row>
    <row r="105" spans="1:18" s="7" customFormat="1" ht="34.5" customHeight="1" thickBot="1" x14ac:dyDescent="0.3">
      <c r="A105"/>
      <c r="B105"/>
      <c r="C105" s="241" t="s">
        <v>2217</v>
      </c>
      <c r="D105" s="247" t="s">
        <v>7825</v>
      </c>
      <c r="E105" s="472">
        <f>COUNTA(E52:E104)</f>
        <v>53</v>
      </c>
      <c r="F105" s="242" t="s">
        <v>7826</v>
      </c>
      <c r="G105" s="473">
        <f>SUM(G52:G104)</f>
        <v>8957</v>
      </c>
      <c r="H105" s="16"/>
      <c r="I105" s="17"/>
      <c r="J105" s="209"/>
      <c r="K105" s="207"/>
      <c r="L105"/>
      <c r="M105"/>
      <c r="N105"/>
      <c r="O105"/>
      <c r="P105"/>
      <c r="Q105"/>
      <c r="R105"/>
    </row>
    <row r="106" spans="1:18" s="7" customFormat="1" ht="20.25" customHeight="1" x14ac:dyDescent="0.25">
      <c r="A106"/>
      <c r="B106"/>
      <c r="D106" s="1"/>
      <c r="E106" s="175"/>
      <c r="F106" s="228"/>
      <c r="G106" s="174"/>
      <c r="H106" s="15"/>
      <c r="I106" s="13"/>
      <c r="J106" s="196"/>
      <c r="K106" s="196"/>
      <c r="L106"/>
      <c r="M106"/>
      <c r="N106"/>
      <c r="O106"/>
      <c r="P106"/>
      <c r="Q106"/>
      <c r="R106"/>
    </row>
    <row r="107" spans="1:18" s="7" customFormat="1" ht="20.25" customHeight="1" x14ac:dyDescent="0.25">
      <c r="A107"/>
      <c r="B107"/>
      <c r="D107" s="1"/>
      <c r="E107" s="175"/>
      <c r="F107" s="228"/>
      <c r="G107" s="174"/>
      <c r="H107" s="15"/>
      <c r="I107" s="13"/>
      <c r="J107" s="196"/>
      <c r="K107" s="196"/>
      <c r="L107"/>
      <c r="M107"/>
      <c r="N107"/>
      <c r="O107"/>
      <c r="P107"/>
      <c r="Q107"/>
      <c r="R107"/>
    </row>
    <row r="108" spans="1:18" s="7" customFormat="1" ht="20.25" customHeight="1" x14ac:dyDescent="0.25">
      <c r="A108"/>
      <c r="B108"/>
      <c r="C108" s="235" t="s">
        <v>8</v>
      </c>
      <c r="D108" s="235" t="s">
        <v>7</v>
      </c>
      <c r="E108" s="235" t="s">
        <v>6</v>
      </c>
      <c r="F108" s="235" t="s">
        <v>5</v>
      </c>
      <c r="G108" s="237" t="s">
        <v>4</v>
      </c>
      <c r="H108" s="237" t="s">
        <v>3</v>
      </c>
      <c r="I108" s="235" t="s">
        <v>2</v>
      </c>
      <c r="J108" s="236" t="s">
        <v>1</v>
      </c>
      <c r="K108" s="236" t="s">
        <v>0</v>
      </c>
      <c r="L108"/>
      <c r="M108"/>
      <c r="N108"/>
      <c r="O108"/>
      <c r="P108"/>
      <c r="Q108"/>
      <c r="R108"/>
    </row>
    <row r="109" spans="1:18" s="7" customFormat="1" ht="20.25" customHeight="1" x14ac:dyDescent="0.25">
      <c r="A109"/>
      <c r="B109"/>
      <c r="C109" s="7" t="s">
        <v>2292</v>
      </c>
      <c r="D109" s="1" t="s">
        <v>7988</v>
      </c>
      <c r="E109" s="1" t="s">
        <v>2361</v>
      </c>
      <c r="F109" s="13" t="s">
        <v>179</v>
      </c>
      <c r="G109" s="14">
        <v>562</v>
      </c>
      <c r="H109" s="15" t="s">
        <v>2218</v>
      </c>
      <c r="I109" s="13" t="s">
        <v>2293</v>
      </c>
      <c r="J109" s="196" t="s">
        <v>2176</v>
      </c>
      <c r="K109" s="196" t="s">
        <v>2291</v>
      </c>
      <c r="L109"/>
      <c r="M109"/>
      <c r="N109"/>
      <c r="O109"/>
      <c r="P109"/>
      <c r="Q109"/>
      <c r="R109"/>
    </row>
    <row r="110" spans="1:18" s="7" customFormat="1" ht="20.25" customHeight="1" x14ac:dyDescent="0.25">
      <c r="A110"/>
      <c r="B110"/>
      <c r="C110" s="7" t="s">
        <v>2292</v>
      </c>
      <c r="D110" s="1" t="s">
        <v>7988</v>
      </c>
      <c r="E110" s="535" t="s">
        <v>2359</v>
      </c>
      <c r="F110" s="13" t="s">
        <v>2360</v>
      </c>
      <c r="G110" s="14">
        <v>557</v>
      </c>
      <c r="H110" s="15" t="s">
        <v>2218</v>
      </c>
      <c r="I110" s="13" t="s">
        <v>2293</v>
      </c>
      <c r="J110" s="196" t="s">
        <v>2176</v>
      </c>
      <c r="K110" s="199" t="s">
        <v>2291</v>
      </c>
      <c r="L110"/>
      <c r="M110"/>
      <c r="N110"/>
      <c r="O110"/>
      <c r="P110"/>
      <c r="Q110"/>
      <c r="R110"/>
    </row>
    <row r="111" spans="1:18" s="7" customFormat="1" ht="20.25" customHeight="1" x14ac:dyDescent="0.25">
      <c r="A111"/>
      <c r="B111"/>
      <c r="C111" s="7" t="s">
        <v>2292</v>
      </c>
      <c r="D111" s="1" t="s">
        <v>7988</v>
      </c>
      <c r="E111" s="1" t="s">
        <v>2313</v>
      </c>
      <c r="F111" s="13" t="s">
        <v>2314</v>
      </c>
      <c r="G111" s="14">
        <v>339</v>
      </c>
      <c r="H111" s="15" t="s">
        <v>2218</v>
      </c>
      <c r="I111" s="13" t="s">
        <v>2293</v>
      </c>
      <c r="J111" s="196" t="s">
        <v>2176</v>
      </c>
      <c r="K111" s="196" t="s">
        <v>2291</v>
      </c>
      <c r="L111"/>
      <c r="M111"/>
      <c r="N111"/>
      <c r="O111"/>
      <c r="P111"/>
      <c r="Q111"/>
      <c r="R111"/>
    </row>
    <row r="112" spans="1:18" s="7" customFormat="1" ht="20.25" customHeight="1" x14ac:dyDescent="0.25">
      <c r="A112"/>
      <c r="B112"/>
      <c r="C112" s="7" t="s">
        <v>2292</v>
      </c>
      <c r="D112" s="1" t="s">
        <v>7988</v>
      </c>
      <c r="E112" s="1" t="s">
        <v>2332</v>
      </c>
      <c r="F112" s="13" t="s">
        <v>2333</v>
      </c>
      <c r="G112" s="14">
        <v>308</v>
      </c>
      <c r="H112" s="15" t="s">
        <v>2218</v>
      </c>
      <c r="I112" s="13" t="s">
        <v>2293</v>
      </c>
      <c r="J112" s="196" t="s">
        <v>2176</v>
      </c>
      <c r="K112" s="196" t="s">
        <v>2291</v>
      </c>
      <c r="L112"/>
      <c r="M112"/>
      <c r="N112"/>
      <c r="O112"/>
      <c r="P112"/>
      <c r="Q112"/>
      <c r="R112"/>
    </row>
    <row r="113" spans="1:18" s="7" customFormat="1" ht="20.25" customHeight="1" x14ac:dyDescent="0.25">
      <c r="A113"/>
      <c r="B113"/>
      <c r="C113" s="7" t="s">
        <v>2292</v>
      </c>
      <c r="D113" s="1" t="s">
        <v>7988</v>
      </c>
      <c r="E113" s="1" t="s">
        <v>2327</v>
      </c>
      <c r="F113" s="13" t="s">
        <v>2328</v>
      </c>
      <c r="G113" s="14">
        <v>431</v>
      </c>
      <c r="H113" s="15" t="s">
        <v>2218</v>
      </c>
      <c r="I113" s="13" t="s">
        <v>2293</v>
      </c>
      <c r="J113" s="196" t="s">
        <v>2176</v>
      </c>
      <c r="K113" s="196" t="s">
        <v>2291</v>
      </c>
      <c r="L113"/>
      <c r="M113"/>
      <c r="N113"/>
      <c r="O113"/>
      <c r="P113"/>
      <c r="Q113"/>
      <c r="R113"/>
    </row>
    <row r="114" spans="1:18" s="7" customFormat="1" ht="20.25" customHeight="1" x14ac:dyDescent="0.25">
      <c r="A114"/>
      <c r="B114"/>
      <c r="C114" s="7" t="s">
        <v>2292</v>
      </c>
      <c r="D114" s="1" t="s">
        <v>7988</v>
      </c>
      <c r="E114" s="1" t="s">
        <v>2324</v>
      </c>
      <c r="F114" s="13" t="s">
        <v>8944</v>
      </c>
      <c r="G114" s="14">
        <v>470</v>
      </c>
      <c r="H114" s="15" t="s">
        <v>2218</v>
      </c>
      <c r="I114" s="13" t="s">
        <v>2293</v>
      </c>
      <c r="J114" s="196" t="s">
        <v>2176</v>
      </c>
      <c r="K114" s="196" t="s">
        <v>2291</v>
      </c>
      <c r="L114"/>
      <c r="M114"/>
      <c r="N114"/>
      <c r="O114"/>
      <c r="P114"/>
      <c r="Q114"/>
      <c r="R114"/>
    </row>
    <row r="115" spans="1:18" s="7" customFormat="1" ht="20.25" customHeight="1" x14ac:dyDescent="0.25">
      <c r="A115"/>
      <c r="B115"/>
      <c r="C115" s="7" t="s">
        <v>2292</v>
      </c>
      <c r="D115" s="1" t="s">
        <v>7988</v>
      </c>
      <c r="E115" s="1" t="s">
        <v>2341</v>
      </c>
      <c r="F115" s="13" t="s">
        <v>8945</v>
      </c>
      <c r="G115" s="14">
        <v>109</v>
      </c>
      <c r="H115" s="15" t="s">
        <v>2218</v>
      </c>
      <c r="I115" s="13" t="s">
        <v>2293</v>
      </c>
      <c r="J115" s="196" t="s">
        <v>2176</v>
      </c>
      <c r="K115" s="196" t="s">
        <v>2291</v>
      </c>
      <c r="L115"/>
      <c r="M115"/>
      <c r="N115"/>
      <c r="O115"/>
      <c r="P115"/>
      <c r="Q115"/>
      <c r="R115"/>
    </row>
    <row r="116" spans="1:18" s="7" customFormat="1" ht="20.25" customHeight="1" x14ac:dyDescent="0.25">
      <c r="A116"/>
      <c r="B116"/>
      <c r="C116" s="7" t="s">
        <v>2292</v>
      </c>
      <c r="D116" s="1" t="s">
        <v>7988</v>
      </c>
      <c r="E116" s="1" t="s">
        <v>2320</v>
      </c>
      <c r="F116" s="13" t="s">
        <v>1815</v>
      </c>
      <c r="G116" s="14">
        <v>413</v>
      </c>
      <c r="H116" s="15" t="s">
        <v>2218</v>
      </c>
      <c r="I116" s="13" t="s">
        <v>2293</v>
      </c>
      <c r="J116" s="196" t="s">
        <v>2176</v>
      </c>
      <c r="K116" s="196" t="s">
        <v>2291</v>
      </c>
      <c r="L116"/>
      <c r="M116"/>
      <c r="N116"/>
      <c r="O116"/>
      <c r="P116"/>
      <c r="Q116"/>
      <c r="R116"/>
    </row>
    <row r="117" spans="1:18" s="7" customFormat="1" ht="20.25" customHeight="1" x14ac:dyDescent="0.25">
      <c r="A117"/>
      <c r="B117"/>
      <c r="C117" s="7" t="s">
        <v>2292</v>
      </c>
      <c r="D117" s="1" t="s">
        <v>7988</v>
      </c>
      <c r="E117" s="1" t="s">
        <v>2338</v>
      </c>
      <c r="F117" s="13" t="s">
        <v>8946</v>
      </c>
      <c r="G117" s="14">
        <v>381</v>
      </c>
      <c r="H117" s="15" t="s">
        <v>2218</v>
      </c>
      <c r="I117" s="13" t="s">
        <v>2293</v>
      </c>
      <c r="J117" s="196" t="s">
        <v>2176</v>
      </c>
      <c r="K117" s="196" t="s">
        <v>2291</v>
      </c>
      <c r="L117"/>
      <c r="M117"/>
      <c r="N117"/>
      <c r="O117"/>
      <c r="P117"/>
      <c r="Q117"/>
      <c r="R117"/>
    </row>
    <row r="118" spans="1:18" s="7" customFormat="1" ht="20.25" customHeight="1" x14ac:dyDescent="0.25">
      <c r="A118"/>
      <c r="B118"/>
      <c r="C118" s="7" t="s">
        <v>2292</v>
      </c>
      <c r="D118" s="1" t="s">
        <v>7988</v>
      </c>
      <c r="E118" s="1" t="s">
        <v>2290</v>
      </c>
      <c r="F118" s="13" t="s">
        <v>143</v>
      </c>
      <c r="G118" s="14">
        <v>340</v>
      </c>
      <c r="H118" s="15" t="s">
        <v>2218</v>
      </c>
      <c r="I118" s="13" t="s">
        <v>2293</v>
      </c>
      <c r="J118" s="196" t="s">
        <v>2176</v>
      </c>
      <c r="K118" s="196" t="s">
        <v>2291</v>
      </c>
      <c r="L118"/>
      <c r="M118"/>
      <c r="N118"/>
      <c r="O118"/>
      <c r="P118"/>
      <c r="Q118"/>
      <c r="R118"/>
    </row>
    <row r="119" spans="1:18" s="7" customFormat="1" ht="20.25" customHeight="1" x14ac:dyDescent="0.25">
      <c r="A119"/>
      <c r="B119"/>
      <c r="C119" s="7" t="s">
        <v>2292</v>
      </c>
      <c r="D119" s="1" t="s">
        <v>7988</v>
      </c>
      <c r="E119" s="1" t="s">
        <v>2334</v>
      </c>
      <c r="F119" s="13" t="s">
        <v>2318</v>
      </c>
      <c r="G119" s="14">
        <v>309</v>
      </c>
      <c r="H119" s="15" t="s">
        <v>2218</v>
      </c>
      <c r="I119" s="13" t="s">
        <v>2293</v>
      </c>
      <c r="J119" s="196" t="s">
        <v>2176</v>
      </c>
      <c r="K119" s="196" t="s">
        <v>2291</v>
      </c>
      <c r="L119"/>
      <c r="M119"/>
      <c r="N119"/>
      <c r="O119"/>
      <c r="P119"/>
      <c r="Q119"/>
      <c r="R119"/>
    </row>
    <row r="120" spans="1:18" s="7" customFormat="1" ht="20.25" customHeight="1" x14ac:dyDescent="0.25">
      <c r="A120"/>
      <c r="B120"/>
      <c r="C120" s="7" t="s">
        <v>2292</v>
      </c>
      <c r="D120" s="1" t="s">
        <v>7988</v>
      </c>
      <c r="E120" s="1" t="s">
        <v>2337</v>
      </c>
      <c r="F120" s="13" t="s">
        <v>177</v>
      </c>
      <c r="G120" s="14">
        <v>371</v>
      </c>
      <c r="H120" s="15" t="s">
        <v>2218</v>
      </c>
      <c r="I120" s="13" t="s">
        <v>2293</v>
      </c>
      <c r="J120" s="196" t="s">
        <v>2176</v>
      </c>
      <c r="K120" s="196" t="s">
        <v>2291</v>
      </c>
      <c r="L120"/>
      <c r="M120"/>
      <c r="N120"/>
      <c r="O120"/>
      <c r="P120"/>
      <c r="Q120"/>
      <c r="R120"/>
    </row>
    <row r="121" spans="1:18" s="7" customFormat="1" ht="20.25" customHeight="1" x14ac:dyDescent="0.25">
      <c r="A121"/>
      <c r="B121"/>
      <c r="C121" s="7" t="s">
        <v>2292</v>
      </c>
      <c r="D121" s="1" t="s">
        <v>7988</v>
      </c>
      <c r="E121" s="1" t="s">
        <v>2316</v>
      </c>
      <c r="F121" s="13" t="s">
        <v>2317</v>
      </c>
      <c r="G121" s="14">
        <v>254</v>
      </c>
      <c r="H121" s="15" t="s">
        <v>2218</v>
      </c>
      <c r="I121" s="13" t="s">
        <v>2293</v>
      </c>
      <c r="J121" s="196" t="s">
        <v>2176</v>
      </c>
      <c r="K121" s="196" t="s">
        <v>2291</v>
      </c>
      <c r="L121"/>
      <c r="M121"/>
      <c r="N121"/>
      <c r="O121"/>
      <c r="P121"/>
      <c r="Q121"/>
      <c r="R121"/>
    </row>
    <row r="122" spans="1:18" s="7" customFormat="1" ht="20.25" customHeight="1" x14ac:dyDescent="0.25">
      <c r="A122"/>
      <c r="B122"/>
      <c r="C122" s="7" t="s">
        <v>2292</v>
      </c>
      <c r="D122" s="1" t="s">
        <v>7988</v>
      </c>
      <c r="E122" s="1" t="s">
        <v>2330</v>
      </c>
      <c r="F122" s="13" t="s">
        <v>2331</v>
      </c>
      <c r="G122" s="14">
        <v>196</v>
      </c>
      <c r="H122" s="15" t="s">
        <v>2218</v>
      </c>
      <c r="I122" s="13" t="s">
        <v>2293</v>
      </c>
      <c r="J122" s="196" t="s">
        <v>2176</v>
      </c>
      <c r="K122" s="196" t="s">
        <v>2291</v>
      </c>
      <c r="L122"/>
      <c r="M122"/>
      <c r="N122"/>
      <c r="O122"/>
      <c r="P122"/>
      <c r="Q122"/>
      <c r="R122"/>
    </row>
    <row r="123" spans="1:18" s="7" customFormat="1" ht="20.25" customHeight="1" x14ac:dyDescent="0.25">
      <c r="A123"/>
      <c r="B123"/>
      <c r="C123" s="7" t="s">
        <v>2292</v>
      </c>
      <c r="D123" s="1" t="s">
        <v>7988</v>
      </c>
      <c r="E123" s="1" t="s">
        <v>2351</v>
      </c>
      <c r="F123" s="13" t="s">
        <v>2352</v>
      </c>
      <c r="G123" s="14">
        <v>214</v>
      </c>
      <c r="H123" s="15" t="s">
        <v>2218</v>
      </c>
      <c r="I123" s="13" t="s">
        <v>2293</v>
      </c>
      <c r="J123" s="196" t="s">
        <v>2176</v>
      </c>
      <c r="K123" s="196" t="s">
        <v>2291</v>
      </c>
      <c r="L123"/>
      <c r="M123"/>
      <c r="N123"/>
      <c r="O123"/>
      <c r="P123"/>
      <c r="Q123"/>
      <c r="R123"/>
    </row>
    <row r="124" spans="1:18" s="7" customFormat="1" ht="20.25" customHeight="1" x14ac:dyDescent="0.25">
      <c r="A124"/>
      <c r="B124"/>
      <c r="C124" s="7" t="s">
        <v>2292</v>
      </c>
      <c r="D124" s="1" t="s">
        <v>7988</v>
      </c>
      <c r="E124" s="1" t="s">
        <v>2329</v>
      </c>
      <c r="F124" s="13" t="s">
        <v>8947</v>
      </c>
      <c r="G124" s="14">
        <v>212</v>
      </c>
      <c r="H124" s="15" t="s">
        <v>2218</v>
      </c>
      <c r="I124" s="13" t="s">
        <v>2293</v>
      </c>
      <c r="J124" s="196" t="s">
        <v>2176</v>
      </c>
      <c r="K124" s="196" t="s">
        <v>2291</v>
      </c>
      <c r="L124"/>
      <c r="M124"/>
      <c r="N124"/>
      <c r="O124"/>
      <c r="P124"/>
      <c r="Q124"/>
      <c r="R124"/>
    </row>
    <row r="125" spans="1:18" s="7" customFormat="1" ht="20.25" customHeight="1" x14ac:dyDescent="0.25">
      <c r="A125"/>
      <c r="B125"/>
      <c r="C125" s="7" t="s">
        <v>2292</v>
      </c>
      <c r="D125" s="1" t="s">
        <v>7988</v>
      </c>
      <c r="E125" s="1" t="s">
        <v>2342</v>
      </c>
      <c r="F125" s="13" t="s">
        <v>773</v>
      </c>
      <c r="G125" s="14">
        <v>226</v>
      </c>
      <c r="H125" s="15" t="s">
        <v>2218</v>
      </c>
      <c r="I125" s="13" t="s">
        <v>2293</v>
      </c>
      <c r="J125" s="196" t="s">
        <v>2176</v>
      </c>
      <c r="K125" s="196" t="s">
        <v>2291</v>
      </c>
      <c r="L125"/>
      <c r="M125"/>
      <c r="N125"/>
      <c r="O125"/>
      <c r="P125"/>
      <c r="Q125"/>
      <c r="R125"/>
    </row>
    <row r="126" spans="1:18" s="7" customFormat="1" ht="20.25" customHeight="1" x14ac:dyDescent="0.25">
      <c r="A126"/>
      <c r="B126"/>
      <c r="C126" s="7" t="s">
        <v>2292</v>
      </c>
      <c r="D126" s="1" t="s">
        <v>7988</v>
      </c>
      <c r="E126" s="1" t="s">
        <v>2301</v>
      </c>
      <c r="F126" s="13" t="s">
        <v>2302</v>
      </c>
      <c r="G126" s="14">
        <v>213</v>
      </c>
      <c r="H126" s="15" t="s">
        <v>2218</v>
      </c>
      <c r="I126" s="13" t="s">
        <v>2293</v>
      </c>
      <c r="J126" s="196" t="s">
        <v>2176</v>
      </c>
      <c r="K126" s="196" t="s">
        <v>2291</v>
      </c>
      <c r="L126"/>
      <c r="M126"/>
      <c r="N126"/>
      <c r="O126"/>
      <c r="P126"/>
      <c r="Q126"/>
      <c r="R126"/>
    </row>
    <row r="127" spans="1:18" s="7" customFormat="1" ht="20.25" customHeight="1" x14ac:dyDescent="0.25">
      <c r="A127"/>
      <c r="B127"/>
      <c r="C127" s="7" t="s">
        <v>2292</v>
      </c>
      <c r="D127" s="1" t="s">
        <v>7988</v>
      </c>
      <c r="E127" s="1" t="s">
        <v>2340</v>
      </c>
      <c r="F127" s="13" t="s">
        <v>618</v>
      </c>
      <c r="G127" s="14">
        <v>222</v>
      </c>
      <c r="H127" s="15" t="s">
        <v>2218</v>
      </c>
      <c r="I127" s="13" t="s">
        <v>2293</v>
      </c>
      <c r="J127" s="196" t="s">
        <v>2176</v>
      </c>
      <c r="K127" s="196" t="s">
        <v>2291</v>
      </c>
      <c r="L127"/>
      <c r="M127"/>
      <c r="N127"/>
      <c r="O127"/>
      <c r="P127"/>
      <c r="Q127"/>
      <c r="R127"/>
    </row>
    <row r="128" spans="1:18" s="7" customFormat="1" ht="20.25" customHeight="1" x14ac:dyDescent="0.25">
      <c r="A128"/>
      <c r="B128"/>
      <c r="C128" s="7" t="s">
        <v>2292</v>
      </c>
      <c r="D128" s="1" t="s">
        <v>7988</v>
      </c>
      <c r="E128" s="1" t="s">
        <v>2322</v>
      </c>
      <c r="F128" s="13" t="s">
        <v>2323</v>
      </c>
      <c r="G128" s="14">
        <v>228</v>
      </c>
      <c r="H128" s="15" t="s">
        <v>2218</v>
      </c>
      <c r="I128" s="13" t="s">
        <v>2293</v>
      </c>
      <c r="J128" s="196" t="s">
        <v>2176</v>
      </c>
      <c r="K128" s="196" t="s">
        <v>2291</v>
      </c>
      <c r="L128"/>
      <c r="M128"/>
      <c r="N128"/>
      <c r="O128"/>
      <c r="P128"/>
      <c r="Q128"/>
      <c r="R128"/>
    </row>
    <row r="129" spans="1:18" s="7" customFormat="1" ht="20.25" customHeight="1" x14ac:dyDescent="0.25">
      <c r="A129"/>
      <c r="B129"/>
      <c r="C129" s="7" t="s">
        <v>2292</v>
      </c>
      <c r="D129" s="1" t="s">
        <v>7988</v>
      </c>
      <c r="E129" s="1" t="s">
        <v>2325</v>
      </c>
      <c r="F129" s="13" t="s">
        <v>2326</v>
      </c>
      <c r="G129" s="14">
        <v>194</v>
      </c>
      <c r="H129" s="15" t="s">
        <v>2218</v>
      </c>
      <c r="I129" s="13" t="s">
        <v>2293</v>
      </c>
      <c r="J129" s="196" t="s">
        <v>2176</v>
      </c>
      <c r="K129" s="196" t="s">
        <v>2291</v>
      </c>
      <c r="L129"/>
      <c r="M129"/>
      <c r="N129"/>
      <c r="O129"/>
      <c r="P129"/>
      <c r="Q129"/>
      <c r="R129"/>
    </row>
    <row r="130" spans="1:18" s="7" customFormat="1" ht="20.25" customHeight="1" x14ac:dyDescent="0.25">
      <c r="A130"/>
      <c r="B130"/>
      <c r="C130" s="7" t="s">
        <v>2292</v>
      </c>
      <c r="D130" s="1" t="s">
        <v>7988</v>
      </c>
      <c r="E130" s="1" t="s">
        <v>2335</v>
      </c>
      <c r="F130" s="13" t="s">
        <v>2336</v>
      </c>
      <c r="G130" s="14">
        <v>153</v>
      </c>
      <c r="H130" s="15" t="s">
        <v>2218</v>
      </c>
      <c r="I130" s="13" t="s">
        <v>2293</v>
      </c>
      <c r="J130" s="196" t="s">
        <v>2176</v>
      </c>
      <c r="K130" s="196" t="s">
        <v>2291</v>
      </c>
      <c r="L130"/>
      <c r="M130"/>
      <c r="N130"/>
      <c r="O130"/>
      <c r="P130"/>
      <c r="Q130"/>
      <c r="R130"/>
    </row>
    <row r="131" spans="1:18" s="7" customFormat="1" ht="20.25" customHeight="1" x14ac:dyDescent="0.25">
      <c r="A131"/>
      <c r="B131"/>
      <c r="C131" s="7" t="s">
        <v>2292</v>
      </c>
      <c r="D131" s="1" t="s">
        <v>7988</v>
      </c>
      <c r="E131" s="1" t="s">
        <v>2321</v>
      </c>
      <c r="F131" s="13" t="s">
        <v>8928</v>
      </c>
      <c r="G131" s="14">
        <v>120</v>
      </c>
      <c r="H131" s="15" t="s">
        <v>2218</v>
      </c>
      <c r="I131" s="13" t="s">
        <v>2293</v>
      </c>
      <c r="J131" s="196" t="s">
        <v>2176</v>
      </c>
      <c r="K131" s="196" t="s">
        <v>2291</v>
      </c>
      <c r="L131"/>
      <c r="M131"/>
      <c r="N131"/>
      <c r="O131"/>
      <c r="P131"/>
      <c r="Q131"/>
      <c r="R131"/>
    </row>
    <row r="132" spans="1:18" s="7" customFormat="1" ht="20.25" customHeight="1" x14ac:dyDescent="0.25">
      <c r="A132"/>
      <c r="B132"/>
      <c r="C132" s="7" t="s">
        <v>2292</v>
      </c>
      <c r="D132" s="1" t="s">
        <v>7988</v>
      </c>
      <c r="E132" s="1" t="s">
        <v>2339</v>
      </c>
      <c r="F132" s="13" t="s">
        <v>8948</v>
      </c>
      <c r="G132" s="14">
        <v>129</v>
      </c>
      <c r="H132" s="15" t="s">
        <v>2218</v>
      </c>
      <c r="I132" s="13" t="s">
        <v>2293</v>
      </c>
      <c r="J132" s="196" t="s">
        <v>2176</v>
      </c>
      <c r="K132" s="196" t="s">
        <v>2291</v>
      </c>
      <c r="L132"/>
      <c r="M132"/>
      <c r="N132"/>
      <c r="O132"/>
      <c r="P132"/>
      <c r="Q132"/>
      <c r="R132"/>
    </row>
    <row r="133" spans="1:18" s="7" customFormat="1" ht="20.25" customHeight="1" x14ac:dyDescent="0.25">
      <c r="A133"/>
      <c r="B133"/>
      <c r="C133" s="7" t="s">
        <v>2292</v>
      </c>
      <c r="D133" s="1" t="s">
        <v>7988</v>
      </c>
      <c r="E133" s="1" t="s">
        <v>2294</v>
      </c>
      <c r="F133" s="13" t="s">
        <v>2295</v>
      </c>
      <c r="G133" s="14">
        <v>125</v>
      </c>
      <c r="H133" s="15" t="s">
        <v>2218</v>
      </c>
      <c r="I133" s="13" t="s">
        <v>2293</v>
      </c>
      <c r="J133" s="196" t="s">
        <v>2176</v>
      </c>
      <c r="K133" s="196" t="s">
        <v>2291</v>
      </c>
      <c r="L133"/>
      <c r="M133"/>
      <c r="N133"/>
      <c r="O133"/>
      <c r="P133"/>
      <c r="Q133"/>
      <c r="R133"/>
    </row>
    <row r="134" spans="1:18" s="7" customFormat="1" ht="20.25" customHeight="1" x14ac:dyDescent="0.25">
      <c r="A134"/>
      <c r="B134"/>
      <c r="C134" s="7" t="s">
        <v>2292</v>
      </c>
      <c r="D134" s="1" t="s">
        <v>7988</v>
      </c>
      <c r="E134" s="1" t="s">
        <v>2299</v>
      </c>
      <c r="F134" s="13" t="s">
        <v>2300</v>
      </c>
      <c r="G134" s="14">
        <v>100</v>
      </c>
      <c r="H134" s="15" t="s">
        <v>2218</v>
      </c>
      <c r="I134" s="13" t="s">
        <v>2293</v>
      </c>
      <c r="J134" s="196" t="s">
        <v>2176</v>
      </c>
      <c r="K134" s="196" t="s">
        <v>2291</v>
      </c>
      <c r="L134"/>
      <c r="M134"/>
      <c r="N134"/>
      <c r="O134"/>
      <c r="P134"/>
      <c r="Q134"/>
      <c r="R134"/>
    </row>
    <row r="135" spans="1:18" s="7" customFormat="1" ht="20.25" customHeight="1" x14ac:dyDescent="0.25">
      <c r="A135"/>
      <c r="B135"/>
      <c r="C135" s="7" t="s">
        <v>2292</v>
      </c>
      <c r="D135" s="1" t="s">
        <v>7988</v>
      </c>
      <c r="E135" s="1" t="s">
        <v>2349</v>
      </c>
      <c r="F135" s="13" t="s">
        <v>8949</v>
      </c>
      <c r="G135" s="14">
        <v>97</v>
      </c>
      <c r="H135" s="15" t="s">
        <v>2218</v>
      </c>
      <c r="I135" s="13" t="s">
        <v>2293</v>
      </c>
      <c r="J135" s="196" t="s">
        <v>2176</v>
      </c>
      <c r="K135" s="196" t="s">
        <v>2291</v>
      </c>
      <c r="L135"/>
      <c r="M135"/>
      <c r="N135"/>
      <c r="O135"/>
      <c r="P135"/>
      <c r="Q135"/>
      <c r="R135"/>
    </row>
    <row r="136" spans="1:18" s="7" customFormat="1" ht="20.25" customHeight="1" x14ac:dyDescent="0.25">
      <c r="A136"/>
      <c r="B136"/>
      <c r="C136" s="7" t="s">
        <v>2292</v>
      </c>
      <c r="D136" s="1" t="s">
        <v>7988</v>
      </c>
      <c r="E136" s="1" t="s">
        <v>2345</v>
      </c>
      <c r="F136" s="13" t="s">
        <v>8950</v>
      </c>
      <c r="G136" s="14">
        <v>98</v>
      </c>
      <c r="H136" s="15" t="s">
        <v>2218</v>
      </c>
      <c r="I136" s="13" t="s">
        <v>2293</v>
      </c>
      <c r="J136" s="196" t="s">
        <v>2176</v>
      </c>
      <c r="K136" s="196" t="s">
        <v>2291</v>
      </c>
      <c r="L136"/>
      <c r="M136"/>
      <c r="N136"/>
      <c r="O136"/>
      <c r="P136"/>
      <c r="Q136"/>
      <c r="R136"/>
    </row>
    <row r="137" spans="1:18" s="7" customFormat="1" ht="20.25" customHeight="1" x14ac:dyDescent="0.25">
      <c r="A137"/>
      <c r="B137"/>
      <c r="C137" s="7" t="s">
        <v>2292</v>
      </c>
      <c r="D137" s="1" t="s">
        <v>7988</v>
      </c>
      <c r="E137" s="1" t="s">
        <v>2298</v>
      </c>
      <c r="F137" s="13" t="s">
        <v>8951</v>
      </c>
      <c r="G137" s="14">
        <v>120</v>
      </c>
      <c r="H137" s="15" t="s">
        <v>2218</v>
      </c>
      <c r="I137" s="13" t="s">
        <v>2293</v>
      </c>
      <c r="J137" s="196" t="s">
        <v>2176</v>
      </c>
      <c r="K137" s="196" t="s">
        <v>2291</v>
      </c>
      <c r="L137"/>
      <c r="M137"/>
      <c r="N137"/>
      <c r="O137"/>
      <c r="P137"/>
      <c r="Q137"/>
      <c r="R137"/>
    </row>
    <row r="138" spans="1:18" s="21" customFormat="1" ht="20.25" customHeight="1" x14ac:dyDescent="0.25">
      <c r="A138"/>
      <c r="B138"/>
      <c r="C138" s="7" t="s">
        <v>2292</v>
      </c>
      <c r="D138" s="1" t="s">
        <v>7988</v>
      </c>
      <c r="E138" s="1" t="s">
        <v>2350</v>
      </c>
      <c r="F138" s="13" t="s">
        <v>8952</v>
      </c>
      <c r="G138" s="14">
        <v>66</v>
      </c>
      <c r="H138" s="15" t="s">
        <v>2218</v>
      </c>
      <c r="I138" s="13" t="s">
        <v>2293</v>
      </c>
      <c r="J138" s="196" t="s">
        <v>2176</v>
      </c>
      <c r="K138" s="196" t="s">
        <v>2291</v>
      </c>
      <c r="L138"/>
      <c r="M138"/>
      <c r="N138"/>
      <c r="O138"/>
      <c r="P138"/>
      <c r="Q138"/>
      <c r="R138"/>
    </row>
    <row r="139" spans="1:18" s="7" customFormat="1" ht="20.25" customHeight="1" x14ac:dyDescent="0.25">
      <c r="A139"/>
      <c r="B139"/>
      <c r="C139" s="7" t="s">
        <v>2292</v>
      </c>
      <c r="D139" s="1" t="s">
        <v>7988</v>
      </c>
      <c r="E139" s="1" t="s">
        <v>2357</v>
      </c>
      <c r="F139" s="13" t="s">
        <v>8953</v>
      </c>
      <c r="G139" s="14">
        <v>55</v>
      </c>
      <c r="H139" s="15" t="s">
        <v>2218</v>
      </c>
      <c r="I139" s="13" t="s">
        <v>2293</v>
      </c>
      <c r="J139" s="196" t="s">
        <v>2176</v>
      </c>
      <c r="K139" s="196" t="s">
        <v>2291</v>
      </c>
      <c r="L139"/>
      <c r="M139"/>
      <c r="N139"/>
      <c r="O139"/>
      <c r="P139"/>
      <c r="Q139"/>
      <c r="R139"/>
    </row>
    <row r="140" spans="1:18" s="7" customFormat="1" ht="31.5" customHeight="1" x14ac:dyDescent="0.25">
      <c r="A140"/>
      <c r="B140"/>
      <c r="C140" s="7" t="s">
        <v>2292</v>
      </c>
      <c r="D140" s="1" t="s">
        <v>7988</v>
      </c>
      <c r="E140" s="1" t="s">
        <v>2355</v>
      </c>
      <c r="F140" s="13" t="s">
        <v>2356</v>
      </c>
      <c r="G140" s="14">
        <v>55</v>
      </c>
      <c r="H140" s="15" t="s">
        <v>2218</v>
      </c>
      <c r="I140" s="13" t="s">
        <v>2293</v>
      </c>
      <c r="J140" s="196" t="s">
        <v>2176</v>
      </c>
      <c r="K140" s="196" t="s">
        <v>2291</v>
      </c>
      <c r="L140"/>
      <c r="M140"/>
      <c r="N140"/>
      <c r="O140"/>
      <c r="P140"/>
      <c r="Q140"/>
      <c r="R140"/>
    </row>
    <row r="141" spans="1:18" s="7" customFormat="1" ht="20.25" customHeight="1" x14ac:dyDescent="0.25">
      <c r="A141"/>
      <c r="B141"/>
      <c r="C141" s="7" t="s">
        <v>2292</v>
      </c>
      <c r="D141" s="1" t="s">
        <v>7988</v>
      </c>
      <c r="E141" s="1" t="s">
        <v>2358</v>
      </c>
      <c r="F141" s="13" t="s">
        <v>407</v>
      </c>
      <c r="G141" s="14">
        <v>35</v>
      </c>
      <c r="H141" s="15" t="s">
        <v>2218</v>
      </c>
      <c r="I141" s="13" t="s">
        <v>2293</v>
      </c>
      <c r="J141" s="196" t="s">
        <v>2176</v>
      </c>
      <c r="K141" s="196" t="s">
        <v>2291</v>
      </c>
      <c r="L141"/>
      <c r="M141"/>
      <c r="N141"/>
      <c r="O141"/>
      <c r="P141"/>
      <c r="Q141"/>
      <c r="R141"/>
    </row>
    <row r="142" spans="1:18" s="7" customFormat="1" ht="21" customHeight="1" x14ac:dyDescent="0.25">
      <c r="A142"/>
      <c r="B142"/>
      <c r="C142" s="7" t="s">
        <v>2292</v>
      </c>
      <c r="D142" s="1" t="s">
        <v>7988</v>
      </c>
      <c r="E142" s="1" t="s">
        <v>2347</v>
      </c>
      <c r="F142" s="13" t="s">
        <v>8954</v>
      </c>
      <c r="G142" s="14">
        <v>40</v>
      </c>
      <c r="H142" s="15" t="s">
        <v>2218</v>
      </c>
      <c r="I142" s="13" t="s">
        <v>2293</v>
      </c>
      <c r="J142" s="196" t="s">
        <v>2176</v>
      </c>
      <c r="K142" s="196" t="s">
        <v>2291</v>
      </c>
      <c r="L142"/>
      <c r="M142"/>
      <c r="N142"/>
      <c r="O142"/>
      <c r="P142"/>
      <c r="Q142"/>
      <c r="R142"/>
    </row>
    <row r="143" spans="1:18" s="7" customFormat="1" ht="31.5" customHeight="1" x14ac:dyDescent="0.25">
      <c r="A143"/>
      <c r="B143"/>
      <c r="C143" s="7" t="s">
        <v>2292</v>
      </c>
      <c r="D143" s="1" t="s">
        <v>7988</v>
      </c>
      <c r="E143" s="1" t="s">
        <v>2353</v>
      </c>
      <c r="F143" s="13" t="s">
        <v>8955</v>
      </c>
      <c r="G143" s="14">
        <v>40</v>
      </c>
      <c r="H143" s="15" t="s">
        <v>2218</v>
      </c>
      <c r="I143" s="13" t="s">
        <v>2293</v>
      </c>
      <c r="J143" s="196" t="s">
        <v>2176</v>
      </c>
      <c r="K143" s="196" t="s">
        <v>2291</v>
      </c>
      <c r="L143"/>
      <c r="M143"/>
      <c r="N143"/>
      <c r="O143"/>
      <c r="P143"/>
      <c r="Q143"/>
      <c r="R143"/>
    </row>
    <row r="144" spans="1:18" s="7" customFormat="1" ht="20.25" customHeight="1" x14ac:dyDescent="0.25">
      <c r="A144"/>
      <c r="B144"/>
      <c r="C144" s="7" t="s">
        <v>2292</v>
      </c>
      <c r="D144" s="1" t="s">
        <v>7988</v>
      </c>
      <c r="E144" s="1" t="s">
        <v>2346</v>
      </c>
      <c r="F144" s="13" t="s">
        <v>412</v>
      </c>
      <c r="G144" s="14">
        <v>11</v>
      </c>
      <c r="H144" s="15" t="s">
        <v>2218</v>
      </c>
      <c r="I144" s="13" t="s">
        <v>2293</v>
      </c>
      <c r="J144" s="196" t="s">
        <v>2176</v>
      </c>
      <c r="K144" s="196" t="s">
        <v>2291</v>
      </c>
      <c r="L144"/>
      <c r="M144"/>
      <c r="N144"/>
      <c r="O144"/>
      <c r="P144"/>
      <c r="Q144"/>
      <c r="R144"/>
    </row>
    <row r="145" spans="1:18" s="7" customFormat="1" ht="20.25" customHeight="1" x14ac:dyDescent="0.25">
      <c r="A145"/>
      <c r="B145"/>
      <c r="C145" s="7" t="s">
        <v>2292</v>
      </c>
      <c r="D145" s="1" t="s">
        <v>7988</v>
      </c>
      <c r="E145" s="1" t="s">
        <v>2343</v>
      </c>
      <c r="F145" s="13" t="s">
        <v>2344</v>
      </c>
      <c r="G145" s="14">
        <v>23</v>
      </c>
      <c r="H145" s="15" t="s">
        <v>2218</v>
      </c>
      <c r="I145" s="13" t="s">
        <v>2293</v>
      </c>
      <c r="J145" s="196" t="s">
        <v>2176</v>
      </c>
      <c r="K145" s="196" t="s">
        <v>2291</v>
      </c>
      <c r="L145"/>
      <c r="M145"/>
      <c r="N145"/>
      <c r="O145"/>
      <c r="P145"/>
      <c r="Q145"/>
      <c r="R145"/>
    </row>
    <row r="146" spans="1:18" s="7" customFormat="1" ht="20.25" customHeight="1" x14ac:dyDescent="0.25">
      <c r="A146"/>
      <c r="B146"/>
      <c r="C146" s="7" t="s">
        <v>2292</v>
      </c>
      <c r="D146" s="1" t="s">
        <v>7988</v>
      </c>
      <c r="E146" s="1" t="s">
        <v>2354</v>
      </c>
      <c r="F146" s="13" t="s">
        <v>8956</v>
      </c>
      <c r="G146" s="14">
        <v>10</v>
      </c>
      <c r="H146" s="15" t="s">
        <v>2218</v>
      </c>
      <c r="I146" s="13" t="s">
        <v>2293</v>
      </c>
      <c r="J146" s="196" t="s">
        <v>2176</v>
      </c>
      <c r="K146" s="196" t="s">
        <v>2291</v>
      </c>
      <c r="L146"/>
      <c r="M146"/>
      <c r="N146"/>
      <c r="O146"/>
      <c r="P146"/>
      <c r="Q146"/>
      <c r="R146"/>
    </row>
    <row r="147" spans="1:18" s="7" customFormat="1" ht="20.25" customHeight="1" x14ac:dyDescent="0.25">
      <c r="A147"/>
      <c r="B147"/>
      <c r="C147" s="21" t="s">
        <v>2292</v>
      </c>
      <c r="D147" s="1" t="s">
        <v>7988</v>
      </c>
      <c r="E147" s="1" t="s">
        <v>2319</v>
      </c>
      <c r="F147" s="13" t="s">
        <v>8957</v>
      </c>
      <c r="G147" s="14">
        <v>334</v>
      </c>
      <c r="H147" s="15" t="s">
        <v>2218</v>
      </c>
      <c r="I147" s="13" t="s">
        <v>2293</v>
      </c>
      <c r="J147" s="196" t="s">
        <v>2176</v>
      </c>
      <c r="K147" s="196" t="s">
        <v>2291</v>
      </c>
      <c r="L147"/>
      <c r="M147"/>
      <c r="N147"/>
      <c r="O147"/>
      <c r="P147"/>
      <c r="Q147"/>
      <c r="R147"/>
    </row>
    <row r="148" spans="1:18" s="7" customFormat="1" ht="20.25" customHeight="1" x14ac:dyDescent="0.25">
      <c r="A148"/>
      <c r="B148"/>
      <c r="C148" s="21" t="s">
        <v>2292</v>
      </c>
      <c r="D148" s="1" t="s">
        <v>7988</v>
      </c>
      <c r="E148" s="1" t="s">
        <v>8958</v>
      </c>
      <c r="F148" s="13" t="s">
        <v>7905</v>
      </c>
      <c r="G148" s="14">
        <v>370</v>
      </c>
      <c r="H148" s="15" t="s">
        <v>2218</v>
      </c>
      <c r="I148" s="13" t="s">
        <v>2504</v>
      </c>
      <c r="J148" s="196" t="s">
        <v>2176</v>
      </c>
      <c r="K148" s="196" t="s">
        <v>2291</v>
      </c>
      <c r="L148"/>
      <c r="M148"/>
      <c r="N148"/>
      <c r="O148"/>
      <c r="P148"/>
      <c r="Q148"/>
      <c r="R148"/>
    </row>
    <row r="149" spans="1:18" s="7" customFormat="1" ht="20.25" customHeight="1" x14ac:dyDescent="0.25">
      <c r="A149"/>
      <c r="B149"/>
      <c r="C149" s="7" t="s">
        <v>2292</v>
      </c>
      <c r="D149" s="1" t="s">
        <v>7988</v>
      </c>
      <c r="E149" s="1" t="s">
        <v>2315</v>
      </c>
      <c r="F149" s="13" t="s">
        <v>2314</v>
      </c>
      <c r="G149" s="14">
        <v>312</v>
      </c>
      <c r="H149" s="15" t="s">
        <v>2218</v>
      </c>
      <c r="I149" s="13" t="s">
        <v>2293</v>
      </c>
      <c r="J149" s="196" t="s">
        <v>2176</v>
      </c>
      <c r="K149" s="196" t="s">
        <v>2291</v>
      </c>
      <c r="L149"/>
      <c r="M149"/>
      <c r="N149"/>
      <c r="O149"/>
      <c r="P149"/>
      <c r="Q149"/>
      <c r="R149"/>
    </row>
    <row r="150" spans="1:18" s="7" customFormat="1" ht="20.25" customHeight="1" thickBot="1" x14ac:dyDescent="0.3">
      <c r="A150" s="251"/>
      <c r="B150" s="251"/>
      <c r="C150" s="7" t="s">
        <v>2292</v>
      </c>
      <c r="D150" s="1" t="s">
        <v>7988</v>
      </c>
      <c r="E150" s="1" t="s">
        <v>8959</v>
      </c>
      <c r="F150" s="13" t="s">
        <v>8960</v>
      </c>
      <c r="G150" s="14">
        <v>700</v>
      </c>
      <c r="H150" s="15" t="s">
        <v>2218</v>
      </c>
      <c r="I150" s="13" t="s">
        <v>2504</v>
      </c>
      <c r="J150" s="196" t="s">
        <v>2176</v>
      </c>
      <c r="K150" s="196" t="s">
        <v>2291</v>
      </c>
      <c r="L150" s="251"/>
      <c r="M150" s="251"/>
      <c r="N150" s="251"/>
      <c r="O150" s="251"/>
      <c r="P150" s="251"/>
      <c r="Q150" s="251"/>
      <c r="R150" s="251"/>
    </row>
    <row r="151" spans="1:18" s="7" customFormat="1" ht="20.25" customHeight="1" thickBot="1" x14ac:dyDescent="0.3">
      <c r="A151"/>
      <c r="B151"/>
      <c r="C151" s="241" t="s">
        <v>2292</v>
      </c>
      <c r="D151" s="247" t="s">
        <v>7825</v>
      </c>
      <c r="E151" s="472">
        <f>COUNTA(E109:E150)</f>
        <v>42</v>
      </c>
      <c r="F151" s="242" t="s">
        <v>7826</v>
      </c>
      <c r="G151" s="473">
        <f>SUM(G109:G150)</f>
        <v>9542</v>
      </c>
      <c r="H151" s="16"/>
      <c r="I151" s="17"/>
      <c r="J151" s="209"/>
      <c r="K151" s="207"/>
      <c r="L151"/>
      <c r="M151"/>
      <c r="N151"/>
      <c r="O151"/>
      <c r="P151"/>
      <c r="Q151"/>
      <c r="R151"/>
    </row>
    <row r="152" spans="1:18" s="7" customFormat="1" ht="20.25" customHeight="1" x14ac:dyDescent="0.25">
      <c r="A152"/>
      <c r="B152"/>
      <c r="D152" s="1"/>
      <c r="E152" s="175"/>
      <c r="F152" s="228"/>
      <c r="G152" s="174"/>
      <c r="H152" s="130"/>
      <c r="I152" s="13"/>
      <c r="J152" s="196"/>
      <c r="K152" s="196"/>
      <c r="L152"/>
      <c r="M152"/>
      <c r="N152"/>
      <c r="O152"/>
      <c r="P152"/>
      <c r="Q152"/>
      <c r="R152"/>
    </row>
    <row r="153" spans="1:18" s="7" customFormat="1" ht="20.25" customHeight="1" x14ac:dyDescent="0.25">
      <c r="A153"/>
      <c r="B153"/>
      <c r="D153" s="1"/>
      <c r="E153" s="175"/>
      <c r="F153" s="228"/>
      <c r="G153" s="174"/>
      <c r="H153" s="15"/>
      <c r="I153" s="13"/>
      <c r="J153" s="196"/>
      <c r="K153" s="196"/>
      <c r="L153"/>
      <c r="M153"/>
      <c r="N153"/>
      <c r="O153"/>
      <c r="P153"/>
      <c r="Q153"/>
      <c r="R153"/>
    </row>
    <row r="154" spans="1:18" s="7" customFormat="1" ht="20.25" customHeight="1" x14ac:dyDescent="0.25">
      <c r="A154"/>
      <c r="B154"/>
      <c r="C154" s="235" t="s">
        <v>8</v>
      </c>
      <c r="D154" s="235" t="s">
        <v>7</v>
      </c>
      <c r="E154" s="235" t="s">
        <v>6</v>
      </c>
      <c r="F154" s="235" t="s">
        <v>5</v>
      </c>
      <c r="G154" s="237" t="s">
        <v>4</v>
      </c>
      <c r="H154" s="237" t="s">
        <v>3</v>
      </c>
      <c r="I154" s="235" t="s">
        <v>2</v>
      </c>
      <c r="J154" s="236" t="s">
        <v>1</v>
      </c>
      <c r="K154" s="236" t="s">
        <v>0</v>
      </c>
      <c r="L154"/>
      <c r="M154"/>
      <c r="N154"/>
      <c r="O154"/>
      <c r="P154"/>
      <c r="Q154"/>
      <c r="R154"/>
    </row>
    <row r="155" spans="1:18" s="7" customFormat="1" ht="29.25" customHeight="1" x14ac:dyDescent="0.25">
      <c r="A155"/>
      <c r="B155"/>
      <c r="C155" s="7" t="s">
        <v>2454</v>
      </c>
      <c r="D155" s="1" t="s">
        <v>7988</v>
      </c>
      <c r="E155" s="1" t="s">
        <v>2453</v>
      </c>
      <c r="F155" s="13" t="s">
        <v>8961</v>
      </c>
      <c r="G155" s="14">
        <v>262</v>
      </c>
      <c r="H155" s="15" t="s">
        <v>2179</v>
      </c>
      <c r="I155" s="13" t="s">
        <v>2186</v>
      </c>
      <c r="J155" s="196" t="s">
        <v>2176</v>
      </c>
      <c r="K155" s="196" t="s">
        <v>2390</v>
      </c>
      <c r="L155"/>
      <c r="M155"/>
      <c r="N155"/>
      <c r="O155"/>
      <c r="P155"/>
      <c r="Q155"/>
      <c r="R155"/>
    </row>
    <row r="156" spans="1:18" s="7" customFormat="1" ht="29.25" customHeight="1" x14ac:dyDescent="0.25">
      <c r="A156"/>
      <c r="B156"/>
      <c r="C156" s="7" t="s">
        <v>2454</v>
      </c>
      <c r="D156" s="1" t="s">
        <v>7988</v>
      </c>
      <c r="E156" s="1" t="s">
        <v>2459</v>
      </c>
      <c r="F156" s="13" t="s">
        <v>2460</v>
      </c>
      <c r="G156" s="14">
        <v>194</v>
      </c>
      <c r="H156" s="15" t="s">
        <v>2218</v>
      </c>
      <c r="I156" s="13" t="s">
        <v>2392</v>
      </c>
      <c r="J156" s="196" t="s">
        <v>2176</v>
      </c>
      <c r="K156" s="196" t="s">
        <v>2390</v>
      </c>
      <c r="L156"/>
      <c r="M156"/>
      <c r="N156"/>
      <c r="O156"/>
      <c r="P156"/>
      <c r="Q156"/>
      <c r="R156"/>
    </row>
    <row r="157" spans="1:18" s="7" customFormat="1" ht="29.25" customHeight="1" x14ac:dyDescent="0.25">
      <c r="A157"/>
      <c r="B157"/>
      <c r="C157" s="7" t="s">
        <v>2454</v>
      </c>
      <c r="D157" s="1" t="s">
        <v>7988</v>
      </c>
      <c r="E157" s="1" t="s">
        <v>2455</v>
      </c>
      <c r="F157" s="13" t="s">
        <v>2456</v>
      </c>
      <c r="G157" s="14">
        <v>284</v>
      </c>
      <c r="H157" s="15" t="s">
        <v>2218</v>
      </c>
      <c r="I157" s="13" t="s">
        <v>2392</v>
      </c>
      <c r="J157" s="196" t="s">
        <v>2176</v>
      </c>
      <c r="K157" s="196" t="s">
        <v>2390</v>
      </c>
      <c r="L157"/>
      <c r="M157"/>
      <c r="N157"/>
      <c r="O157"/>
      <c r="P157"/>
      <c r="Q157"/>
      <c r="R157"/>
    </row>
    <row r="158" spans="1:18" s="7" customFormat="1" ht="29.25" customHeight="1" x14ac:dyDescent="0.25">
      <c r="A158"/>
      <c r="B158"/>
      <c r="C158" s="7" t="s">
        <v>2454</v>
      </c>
      <c r="D158" s="1" t="s">
        <v>7988</v>
      </c>
      <c r="E158" s="1" t="s">
        <v>2458</v>
      </c>
      <c r="F158" s="13" t="s">
        <v>160</v>
      </c>
      <c r="G158" s="14">
        <v>732</v>
      </c>
      <c r="H158" s="15" t="s">
        <v>2218</v>
      </c>
      <c r="I158" s="13" t="s">
        <v>2392</v>
      </c>
      <c r="J158" s="196" t="s">
        <v>2176</v>
      </c>
      <c r="K158" s="196" t="s">
        <v>2390</v>
      </c>
      <c r="L158"/>
      <c r="M158"/>
      <c r="N158"/>
      <c r="O158"/>
      <c r="P158"/>
      <c r="Q158"/>
      <c r="R158"/>
    </row>
    <row r="159" spans="1:18" s="7" customFormat="1" ht="29.25" customHeight="1" x14ac:dyDescent="0.25">
      <c r="A159"/>
      <c r="B159"/>
      <c r="C159" s="7" t="s">
        <v>2454</v>
      </c>
      <c r="D159" s="1" t="s">
        <v>7988</v>
      </c>
      <c r="E159" s="1" t="s">
        <v>2461</v>
      </c>
      <c r="F159" s="13" t="s">
        <v>8962</v>
      </c>
      <c r="G159" s="14">
        <v>539</v>
      </c>
      <c r="H159" s="15" t="s">
        <v>2218</v>
      </c>
      <c r="I159" s="13" t="s">
        <v>2392</v>
      </c>
      <c r="J159" s="196" t="s">
        <v>2176</v>
      </c>
      <c r="K159" s="196" t="s">
        <v>2390</v>
      </c>
      <c r="L159"/>
      <c r="M159"/>
      <c r="N159"/>
      <c r="O159"/>
      <c r="P159"/>
      <c r="Q159"/>
      <c r="R159"/>
    </row>
    <row r="160" spans="1:18" s="7" customFormat="1" ht="29.25" customHeight="1" x14ac:dyDescent="0.25">
      <c r="A160"/>
      <c r="B160"/>
      <c r="C160" s="7" t="s">
        <v>2454</v>
      </c>
      <c r="D160" s="1" t="s">
        <v>7988</v>
      </c>
      <c r="E160" s="1" t="s">
        <v>2464</v>
      </c>
      <c r="F160" s="13" t="s">
        <v>8963</v>
      </c>
      <c r="G160" s="14">
        <v>602</v>
      </c>
      <c r="H160" s="15" t="s">
        <v>2218</v>
      </c>
      <c r="I160" s="13" t="s">
        <v>2392</v>
      </c>
      <c r="J160" s="196" t="s">
        <v>2176</v>
      </c>
      <c r="K160" s="196" t="s">
        <v>2390</v>
      </c>
      <c r="L160"/>
      <c r="M160"/>
      <c r="N160"/>
      <c r="O160"/>
      <c r="P160"/>
      <c r="Q160"/>
      <c r="R160"/>
    </row>
    <row r="161" spans="1:18" s="7" customFormat="1" ht="29.25" customHeight="1" x14ac:dyDescent="0.25">
      <c r="A161"/>
      <c r="B161"/>
      <c r="C161" s="7" t="s">
        <v>2454</v>
      </c>
      <c r="D161" s="1" t="s">
        <v>7988</v>
      </c>
      <c r="E161" s="1" t="s">
        <v>2465</v>
      </c>
      <c r="F161" s="13" t="s">
        <v>8964</v>
      </c>
      <c r="G161" s="14">
        <v>319</v>
      </c>
      <c r="H161" s="15" t="s">
        <v>2218</v>
      </c>
      <c r="I161" s="13" t="s">
        <v>2392</v>
      </c>
      <c r="J161" s="196" t="s">
        <v>2176</v>
      </c>
      <c r="K161" s="196" t="s">
        <v>2390</v>
      </c>
      <c r="L161"/>
      <c r="M161"/>
      <c r="N161"/>
      <c r="O161"/>
      <c r="P161"/>
      <c r="Q161"/>
      <c r="R161"/>
    </row>
    <row r="162" spans="1:18" s="7" customFormat="1" ht="29.25" customHeight="1" x14ac:dyDescent="0.25">
      <c r="A162"/>
      <c r="B162"/>
      <c r="C162" s="7" t="s">
        <v>2454</v>
      </c>
      <c r="D162" s="1" t="s">
        <v>7988</v>
      </c>
      <c r="E162" s="1" t="s">
        <v>2457</v>
      </c>
      <c r="F162" s="13" t="s">
        <v>8965</v>
      </c>
      <c r="G162" s="14">
        <v>462</v>
      </c>
      <c r="H162" s="15" t="s">
        <v>2218</v>
      </c>
      <c r="I162" s="13" t="s">
        <v>2392</v>
      </c>
      <c r="J162" s="196" t="s">
        <v>2176</v>
      </c>
      <c r="K162" s="196" t="s">
        <v>2390</v>
      </c>
      <c r="L162"/>
      <c r="M162"/>
      <c r="N162"/>
      <c r="O162"/>
      <c r="P162"/>
      <c r="Q162"/>
      <c r="R162"/>
    </row>
    <row r="163" spans="1:18" s="7" customFormat="1" ht="29.25" customHeight="1" thickBot="1" x14ac:dyDescent="0.3">
      <c r="A163"/>
      <c r="B163"/>
      <c r="C163" s="7" t="s">
        <v>2454</v>
      </c>
      <c r="D163" s="1" t="s">
        <v>7988</v>
      </c>
      <c r="E163" s="1" t="s">
        <v>2462</v>
      </c>
      <c r="F163" s="13" t="s">
        <v>2463</v>
      </c>
      <c r="G163" s="14">
        <v>256</v>
      </c>
      <c r="H163" s="15" t="s">
        <v>2218</v>
      </c>
      <c r="I163" s="13" t="s">
        <v>2392</v>
      </c>
      <c r="J163" s="196" t="s">
        <v>2176</v>
      </c>
      <c r="K163" s="196" t="s">
        <v>2390</v>
      </c>
      <c r="L163"/>
      <c r="M163"/>
      <c r="N163"/>
      <c r="O163"/>
      <c r="P163"/>
      <c r="Q163"/>
      <c r="R163"/>
    </row>
    <row r="164" spans="1:18" s="7" customFormat="1" ht="20.25" customHeight="1" thickBot="1" x14ac:dyDescent="0.3">
      <c r="A164"/>
      <c r="B164"/>
      <c r="C164" s="241" t="s">
        <v>2454</v>
      </c>
      <c r="D164" s="247" t="s">
        <v>7825</v>
      </c>
      <c r="E164" s="472">
        <f>COUNTA(E155:E163)</f>
        <v>9</v>
      </c>
      <c r="F164" s="242" t="s">
        <v>7826</v>
      </c>
      <c r="G164" s="473">
        <f>SUM(G155:G163)</f>
        <v>3650</v>
      </c>
      <c r="H164" s="16"/>
      <c r="I164" s="17"/>
      <c r="J164" s="209"/>
      <c r="K164" s="207"/>
      <c r="L164"/>
      <c r="M164"/>
      <c r="N164"/>
      <c r="O164"/>
      <c r="P164"/>
      <c r="Q164"/>
      <c r="R164"/>
    </row>
    <row r="165" spans="1:18" s="7" customFormat="1" ht="20.25" customHeight="1" x14ac:dyDescent="0.25">
      <c r="A165"/>
      <c r="B165"/>
      <c r="D165" s="1"/>
      <c r="E165" s="175"/>
      <c r="F165" s="228"/>
      <c r="G165" s="174"/>
      <c r="H165" s="15"/>
      <c r="I165" s="13"/>
      <c r="J165" s="196"/>
      <c r="K165" s="196"/>
      <c r="L165"/>
      <c r="M165"/>
      <c r="N165"/>
      <c r="O165"/>
      <c r="P165"/>
      <c r="Q165"/>
      <c r="R165"/>
    </row>
    <row r="166" spans="1:18" s="7" customFormat="1" ht="20.25" customHeight="1" x14ac:dyDescent="0.25">
      <c r="A166"/>
      <c r="B166"/>
      <c r="D166" s="1"/>
      <c r="E166" s="175"/>
      <c r="F166" s="228"/>
      <c r="G166" s="174"/>
      <c r="H166" s="15"/>
      <c r="I166" s="13"/>
      <c r="J166" s="196"/>
      <c r="K166" s="196"/>
      <c r="L166"/>
      <c r="M166"/>
      <c r="N166"/>
      <c r="O166"/>
      <c r="P166"/>
      <c r="Q166"/>
      <c r="R166"/>
    </row>
    <row r="167" spans="1:18" s="7" customFormat="1" ht="20.25" customHeight="1" x14ac:dyDescent="0.25">
      <c r="A167"/>
      <c r="B167"/>
      <c r="C167" s="235" t="s">
        <v>8</v>
      </c>
      <c r="D167" s="235" t="s">
        <v>7</v>
      </c>
      <c r="E167" s="235" t="s">
        <v>6</v>
      </c>
      <c r="F167" s="235" t="s">
        <v>5</v>
      </c>
      <c r="G167" s="237" t="s">
        <v>4</v>
      </c>
      <c r="H167" s="237" t="s">
        <v>3</v>
      </c>
      <c r="I167" s="235" t="s">
        <v>2</v>
      </c>
      <c r="J167" s="236" t="s">
        <v>1</v>
      </c>
      <c r="K167" s="236" t="s">
        <v>0</v>
      </c>
      <c r="L167"/>
      <c r="M167"/>
      <c r="N167"/>
      <c r="O167"/>
      <c r="P167"/>
      <c r="Q167"/>
      <c r="R167"/>
    </row>
    <row r="168" spans="1:18" s="7" customFormat="1" ht="29.25" customHeight="1" x14ac:dyDescent="0.25">
      <c r="A168"/>
      <c r="B168"/>
      <c r="C168" s="7" t="s">
        <v>2397</v>
      </c>
      <c r="D168" s="1" t="s">
        <v>7988</v>
      </c>
      <c r="E168" s="1" t="s">
        <v>2396</v>
      </c>
      <c r="F168" s="13" t="s">
        <v>8966</v>
      </c>
      <c r="G168" s="14">
        <v>1013</v>
      </c>
      <c r="H168" s="15" t="s">
        <v>2218</v>
      </c>
      <c r="I168" s="13" t="s">
        <v>2392</v>
      </c>
      <c r="J168" s="196" t="s">
        <v>2176</v>
      </c>
      <c r="K168" s="196" t="s">
        <v>2390</v>
      </c>
      <c r="L168"/>
      <c r="M168"/>
      <c r="N168"/>
      <c r="O168"/>
      <c r="P168"/>
      <c r="Q168"/>
      <c r="R168"/>
    </row>
    <row r="169" spans="1:18" s="7" customFormat="1" ht="29.25" customHeight="1" x14ac:dyDescent="0.25">
      <c r="A169"/>
      <c r="B169"/>
      <c r="C169" s="7" t="s">
        <v>2397</v>
      </c>
      <c r="D169" s="1" t="s">
        <v>7988</v>
      </c>
      <c r="E169" s="1" t="s">
        <v>2505</v>
      </c>
      <c r="F169" s="13" t="s">
        <v>2506</v>
      </c>
      <c r="G169" s="14">
        <v>988</v>
      </c>
      <c r="H169" s="15" t="s">
        <v>2218</v>
      </c>
      <c r="I169" s="13" t="s">
        <v>2392</v>
      </c>
      <c r="J169" s="196" t="s">
        <v>2176</v>
      </c>
      <c r="K169" s="196" t="s">
        <v>2390</v>
      </c>
      <c r="L169"/>
      <c r="M169"/>
      <c r="N169"/>
      <c r="O169"/>
      <c r="P169"/>
      <c r="Q169"/>
      <c r="R169"/>
    </row>
    <row r="170" spans="1:18" s="7" customFormat="1" ht="29.25" customHeight="1" x14ac:dyDescent="0.25">
      <c r="A170"/>
      <c r="B170"/>
      <c r="C170" s="7" t="s">
        <v>2397</v>
      </c>
      <c r="D170" s="1" t="s">
        <v>7988</v>
      </c>
      <c r="E170" s="1" t="s">
        <v>2405</v>
      </c>
      <c r="F170" s="13" t="s">
        <v>2406</v>
      </c>
      <c r="G170" s="14">
        <v>1100</v>
      </c>
      <c r="H170" s="15" t="s">
        <v>2218</v>
      </c>
      <c r="I170" s="13" t="s">
        <v>2392</v>
      </c>
      <c r="J170" s="196" t="s">
        <v>2176</v>
      </c>
      <c r="K170" s="196" t="s">
        <v>2390</v>
      </c>
      <c r="L170"/>
      <c r="M170"/>
      <c r="N170"/>
      <c r="O170"/>
      <c r="P170"/>
      <c r="Q170"/>
      <c r="R170"/>
    </row>
    <row r="171" spans="1:18" s="7" customFormat="1" ht="29.25" customHeight="1" x14ac:dyDescent="0.25">
      <c r="A171"/>
      <c r="B171"/>
      <c r="C171" s="7" t="s">
        <v>2397</v>
      </c>
      <c r="D171" s="1" t="s">
        <v>7988</v>
      </c>
      <c r="E171" s="1" t="s">
        <v>2509</v>
      </c>
      <c r="F171" s="13" t="s">
        <v>763</v>
      </c>
      <c r="G171" s="14">
        <v>703</v>
      </c>
      <c r="H171" s="15" t="s">
        <v>2218</v>
      </c>
      <c r="I171" s="13" t="s">
        <v>2392</v>
      </c>
      <c r="J171" s="196" t="s">
        <v>2176</v>
      </c>
      <c r="K171" s="196" t="s">
        <v>2390</v>
      </c>
      <c r="L171"/>
      <c r="M171"/>
      <c r="N171"/>
      <c r="O171"/>
      <c r="P171"/>
      <c r="Q171"/>
      <c r="R171"/>
    </row>
    <row r="172" spans="1:18" s="7" customFormat="1" ht="29.25" customHeight="1" x14ac:dyDescent="0.25">
      <c r="A172"/>
      <c r="B172"/>
      <c r="C172" s="7" t="s">
        <v>2397</v>
      </c>
      <c r="D172" s="1" t="s">
        <v>7988</v>
      </c>
      <c r="E172" s="1" t="s">
        <v>2507</v>
      </c>
      <c r="F172" s="13" t="s">
        <v>2508</v>
      </c>
      <c r="G172" s="14">
        <v>556</v>
      </c>
      <c r="H172" s="15" t="s">
        <v>2218</v>
      </c>
      <c r="I172" s="13" t="s">
        <v>2392</v>
      </c>
      <c r="J172" s="196" t="s">
        <v>2176</v>
      </c>
      <c r="K172" s="196" t="s">
        <v>2390</v>
      </c>
      <c r="L172"/>
      <c r="M172"/>
      <c r="N172"/>
      <c r="O172"/>
      <c r="P172"/>
      <c r="Q172"/>
      <c r="R172"/>
    </row>
    <row r="173" spans="1:18" s="7" customFormat="1" ht="29.25" customHeight="1" x14ac:dyDescent="0.25">
      <c r="A173"/>
      <c r="B173"/>
      <c r="C173" s="7" t="s">
        <v>2397</v>
      </c>
      <c r="D173" s="1" t="s">
        <v>7988</v>
      </c>
      <c r="E173" s="1" t="s">
        <v>2511</v>
      </c>
      <c r="F173" s="13" t="s">
        <v>2512</v>
      </c>
      <c r="G173" s="14">
        <v>492</v>
      </c>
      <c r="H173" s="15" t="s">
        <v>2218</v>
      </c>
      <c r="I173" s="13" t="s">
        <v>2392</v>
      </c>
      <c r="J173" s="196" t="s">
        <v>2176</v>
      </c>
      <c r="K173" s="196" t="s">
        <v>2390</v>
      </c>
      <c r="L173"/>
      <c r="M173"/>
      <c r="N173"/>
      <c r="O173"/>
      <c r="P173"/>
      <c r="Q173"/>
      <c r="R173"/>
    </row>
    <row r="174" spans="1:18" s="7" customFormat="1" ht="29.25" customHeight="1" x14ac:dyDescent="0.25">
      <c r="A174"/>
      <c r="B174"/>
      <c r="C174" s="7" t="s">
        <v>2397</v>
      </c>
      <c r="D174" s="1" t="s">
        <v>7988</v>
      </c>
      <c r="E174" s="1" t="s">
        <v>2510</v>
      </c>
      <c r="F174" s="13" t="s">
        <v>838</v>
      </c>
      <c r="G174" s="14">
        <v>403</v>
      </c>
      <c r="H174" s="15" t="s">
        <v>2218</v>
      </c>
      <c r="I174" s="13" t="s">
        <v>2392</v>
      </c>
      <c r="J174" s="196" t="s">
        <v>2176</v>
      </c>
      <c r="K174" s="196" t="s">
        <v>2390</v>
      </c>
      <c r="L174"/>
      <c r="M174"/>
      <c r="N174"/>
      <c r="O174"/>
      <c r="P174"/>
      <c r="Q174"/>
      <c r="R174"/>
    </row>
    <row r="175" spans="1:18" s="7" customFormat="1" ht="29.25" customHeight="1" x14ac:dyDescent="0.25">
      <c r="A175"/>
      <c r="B175"/>
      <c r="C175" s="7" t="s">
        <v>2397</v>
      </c>
      <c r="D175" s="1" t="s">
        <v>7988</v>
      </c>
      <c r="E175" s="1" t="s">
        <v>2513</v>
      </c>
      <c r="F175" s="13" t="s">
        <v>2514</v>
      </c>
      <c r="G175" s="14">
        <v>450</v>
      </c>
      <c r="H175" s="15" t="s">
        <v>2218</v>
      </c>
      <c r="I175" s="13" t="s">
        <v>2392</v>
      </c>
      <c r="J175" s="196" t="s">
        <v>2176</v>
      </c>
      <c r="K175" s="196" t="s">
        <v>2390</v>
      </c>
      <c r="L175"/>
      <c r="M175"/>
      <c r="N175"/>
      <c r="O175"/>
      <c r="P175"/>
      <c r="Q175"/>
      <c r="R175"/>
    </row>
    <row r="176" spans="1:18" s="7" customFormat="1" ht="29.25" customHeight="1" thickBot="1" x14ac:dyDescent="0.3">
      <c r="A176"/>
      <c r="B176"/>
      <c r="C176" s="7" t="s">
        <v>2397</v>
      </c>
      <c r="D176" s="1" t="s">
        <v>7988</v>
      </c>
      <c r="E176" s="1" t="s">
        <v>2515</v>
      </c>
      <c r="F176" s="13" t="s">
        <v>2516</v>
      </c>
      <c r="G176" s="14">
        <v>162</v>
      </c>
      <c r="H176" s="15" t="s">
        <v>2218</v>
      </c>
      <c r="I176" s="13" t="s">
        <v>2392</v>
      </c>
      <c r="J176" s="196" t="s">
        <v>2176</v>
      </c>
      <c r="K176" s="196" t="s">
        <v>2390</v>
      </c>
      <c r="L176"/>
      <c r="M176"/>
      <c r="N176"/>
      <c r="O176"/>
      <c r="P176"/>
      <c r="Q176"/>
      <c r="R176"/>
    </row>
    <row r="177" spans="1:18" s="7" customFormat="1" ht="20.25" customHeight="1" thickBot="1" x14ac:dyDescent="0.3">
      <c r="A177"/>
      <c r="B177"/>
      <c r="C177" s="241" t="s">
        <v>2397</v>
      </c>
      <c r="D177" s="247" t="s">
        <v>7825</v>
      </c>
      <c r="E177" s="472">
        <f>COUNTA(E168:E176)</f>
        <v>9</v>
      </c>
      <c r="F177" s="242" t="s">
        <v>7826</v>
      </c>
      <c r="G177" s="473">
        <f>SUM(G168:G176)</f>
        <v>5867</v>
      </c>
      <c r="H177" s="16"/>
      <c r="I177" s="17"/>
      <c r="J177" s="209"/>
      <c r="K177" s="207"/>
      <c r="L177"/>
      <c r="M177"/>
      <c r="N177"/>
      <c r="O177"/>
      <c r="P177"/>
      <c r="Q177"/>
      <c r="R177"/>
    </row>
    <row r="178" spans="1:18" s="7" customFormat="1" ht="20.25" customHeight="1" x14ac:dyDescent="0.25">
      <c r="A178"/>
      <c r="B178"/>
      <c r="D178" s="1"/>
      <c r="E178" s="175"/>
      <c r="F178" s="228"/>
      <c r="G178" s="174"/>
      <c r="H178" s="15"/>
      <c r="I178" s="13"/>
      <c r="J178" s="196"/>
      <c r="K178" s="196"/>
      <c r="L178"/>
      <c r="M178"/>
      <c r="N178"/>
      <c r="O178"/>
      <c r="P178"/>
      <c r="Q178"/>
      <c r="R178"/>
    </row>
    <row r="179" spans="1:18" s="7" customFormat="1" ht="20.25" customHeight="1" x14ac:dyDescent="0.25">
      <c r="A179"/>
      <c r="B179"/>
      <c r="D179" s="1"/>
      <c r="E179" s="175"/>
      <c r="F179" s="228"/>
      <c r="G179" s="174"/>
      <c r="H179" s="15"/>
      <c r="I179" s="13"/>
      <c r="J179" s="196"/>
      <c r="K179" s="196"/>
      <c r="L179"/>
      <c r="M179"/>
      <c r="N179"/>
      <c r="O179"/>
      <c r="P179"/>
      <c r="Q179"/>
      <c r="R179"/>
    </row>
    <row r="180" spans="1:18" s="7" customFormat="1" ht="20.25" customHeight="1" x14ac:dyDescent="0.25">
      <c r="A180"/>
      <c r="B180"/>
      <c r="C180" s="235" t="s">
        <v>8</v>
      </c>
      <c r="D180" s="235" t="s">
        <v>7</v>
      </c>
      <c r="E180" s="235" t="s">
        <v>6</v>
      </c>
      <c r="F180" s="235" t="s">
        <v>5</v>
      </c>
      <c r="G180" s="237" t="s">
        <v>4</v>
      </c>
      <c r="H180" s="237" t="s">
        <v>3</v>
      </c>
      <c r="I180" s="235" t="s">
        <v>2</v>
      </c>
      <c r="J180" s="236" t="s">
        <v>1</v>
      </c>
      <c r="K180" s="236" t="s">
        <v>0</v>
      </c>
      <c r="L180"/>
      <c r="M180"/>
      <c r="N180"/>
      <c r="O180"/>
      <c r="P180"/>
      <c r="Q180"/>
      <c r="R180"/>
    </row>
    <row r="181" spans="1:18" s="7" customFormat="1" ht="30.75" customHeight="1" x14ac:dyDescent="0.25">
      <c r="A181"/>
      <c r="B181"/>
      <c r="C181" s="7" t="s">
        <v>2395</v>
      </c>
      <c r="D181" s="1" t="s">
        <v>7988</v>
      </c>
      <c r="E181" s="1" t="s">
        <v>2402</v>
      </c>
      <c r="F181" s="13" t="s">
        <v>8967</v>
      </c>
      <c r="G181" s="14">
        <v>388</v>
      </c>
      <c r="H181" s="15" t="s">
        <v>2218</v>
      </c>
      <c r="I181" s="13" t="s">
        <v>2392</v>
      </c>
      <c r="J181" s="196" t="s">
        <v>2176</v>
      </c>
      <c r="K181" s="196" t="s">
        <v>2390</v>
      </c>
      <c r="L181"/>
      <c r="M181"/>
      <c r="N181"/>
      <c r="O181"/>
      <c r="P181"/>
      <c r="Q181"/>
      <c r="R181"/>
    </row>
    <row r="182" spans="1:18" s="7" customFormat="1" ht="30.75" customHeight="1" x14ac:dyDescent="0.25">
      <c r="A182"/>
      <c r="B182"/>
      <c r="C182" s="7" t="s">
        <v>2395</v>
      </c>
      <c r="D182" s="1" t="s">
        <v>7988</v>
      </c>
      <c r="E182" s="1" t="s">
        <v>2421</v>
      </c>
      <c r="F182" s="13" t="s">
        <v>8968</v>
      </c>
      <c r="G182" s="14">
        <v>559</v>
      </c>
      <c r="H182" s="15" t="s">
        <v>2218</v>
      </c>
      <c r="I182" s="13" t="s">
        <v>2392</v>
      </c>
      <c r="J182" s="196" t="s">
        <v>2176</v>
      </c>
      <c r="K182" s="196" t="s">
        <v>2390</v>
      </c>
      <c r="L182"/>
      <c r="M182"/>
      <c r="N182"/>
      <c r="O182"/>
      <c r="P182"/>
      <c r="Q182"/>
      <c r="R182"/>
    </row>
    <row r="183" spans="1:18" s="7" customFormat="1" ht="30.75" customHeight="1" x14ac:dyDescent="0.25">
      <c r="A183"/>
      <c r="B183"/>
      <c r="C183" s="7" t="s">
        <v>2395</v>
      </c>
      <c r="D183" s="1" t="s">
        <v>7988</v>
      </c>
      <c r="E183" s="1" t="s">
        <v>2409</v>
      </c>
      <c r="F183" s="13" t="s">
        <v>2410</v>
      </c>
      <c r="G183" s="14">
        <v>420</v>
      </c>
      <c r="H183" s="15" t="s">
        <v>2218</v>
      </c>
      <c r="I183" s="13" t="s">
        <v>2392</v>
      </c>
      <c r="J183" s="196" t="s">
        <v>2176</v>
      </c>
      <c r="K183" s="196" t="s">
        <v>2390</v>
      </c>
      <c r="L183"/>
      <c r="M183"/>
      <c r="N183"/>
      <c r="O183"/>
      <c r="P183"/>
      <c r="Q183"/>
      <c r="R183"/>
    </row>
    <row r="184" spans="1:18" s="7" customFormat="1" ht="30.75" customHeight="1" x14ac:dyDescent="0.25">
      <c r="A184"/>
      <c r="B184"/>
      <c r="C184" s="7" t="s">
        <v>2395</v>
      </c>
      <c r="D184" s="1" t="s">
        <v>7988</v>
      </c>
      <c r="E184" s="1" t="s">
        <v>2423</v>
      </c>
      <c r="F184" s="13" t="s">
        <v>8969</v>
      </c>
      <c r="G184" s="14">
        <v>433</v>
      </c>
      <c r="H184" s="15" t="s">
        <v>2218</v>
      </c>
      <c r="I184" s="13" t="s">
        <v>2392</v>
      </c>
      <c r="J184" s="196" t="s">
        <v>2176</v>
      </c>
      <c r="K184" s="196" t="s">
        <v>2390</v>
      </c>
      <c r="L184"/>
      <c r="M184"/>
      <c r="N184"/>
      <c r="O184"/>
      <c r="P184"/>
      <c r="Q184"/>
      <c r="R184"/>
    </row>
    <row r="185" spans="1:18" s="7" customFormat="1" ht="30.75" customHeight="1" x14ac:dyDescent="0.25">
      <c r="A185"/>
      <c r="B185"/>
      <c r="C185" s="7" t="s">
        <v>2395</v>
      </c>
      <c r="D185" s="1" t="s">
        <v>7988</v>
      </c>
      <c r="E185" s="1" t="s">
        <v>2432</v>
      </c>
      <c r="F185" s="13" t="s">
        <v>887</v>
      </c>
      <c r="G185" s="14">
        <v>261</v>
      </c>
      <c r="H185" s="15" t="s">
        <v>2218</v>
      </c>
      <c r="I185" s="13" t="s">
        <v>2392</v>
      </c>
      <c r="J185" s="196" t="s">
        <v>2176</v>
      </c>
      <c r="K185" s="196" t="s">
        <v>2390</v>
      </c>
      <c r="L185"/>
      <c r="M185"/>
      <c r="N185"/>
      <c r="O185"/>
      <c r="P185"/>
      <c r="Q185"/>
      <c r="R185"/>
    </row>
    <row r="186" spans="1:18" s="7" customFormat="1" ht="30.75" customHeight="1" x14ac:dyDescent="0.25">
      <c r="A186"/>
      <c r="B186"/>
      <c r="C186" s="7" t="s">
        <v>2395</v>
      </c>
      <c r="D186" s="1" t="s">
        <v>7988</v>
      </c>
      <c r="E186" s="1" t="s">
        <v>2422</v>
      </c>
      <c r="F186" s="13" t="s">
        <v>8970</v>
      </c>
      <c r="G186" s="14">
        <v>423</v>
      </c>
      <c r="H186" s="15" t="s">
        <v>2218</v>
      </c>
      <c r="I186" s="13" t="s">
        <v>2392</v>
      </c>
      <c r="J186" s="196" t="s">
        <v>2176</v>
      </c>
      <c r="K186" s="196" t="s">
        <v>2390</v>
      </c>
      <c r="L186"/>
      <c r="M186"/>
      <c r="N186"/>
      <c r="O186"/>
      <c r="P186"/>
      <c r="Q186"/>
      <c r="R186"/>
    </row>
    <row r="187" spans="1:18" s="7" customFormat="1" ht="30.75" customHeight="1" x14ac:dyDescent="0.25">
      <c r="A187"/>
      <c r="B187"/>
      <c r="C187" s="7" t="s">
        <v>2395</v>
      </c>
      <c r="D187" s="1" t="s">
        <v>7988</v>
      </c>
      <c r="E187" s="1" t="s">
        <v>2424</v>
      </c>
      <c r="F187" s="13" t="s">
        <v>2425</v>
      </c>
      <c r="G187" s="14">
        <v>383</v>
      </c>
      <c r="H187" s="15" t="s">
        <v>2218</v>
      </c>
      <c r="I187" s="13" t="s">
        <v>2392</v>
      </c>
      <c r="J187" s="196" t="s">
        <v>2176</v>
      </c>
      <c r="K187" s="196" t="s">
        <v>2390</v>
      </c>
      <c r="L187"/>
      <c r="M187"/>
      <c r="N187"/>
      <c r="O187"/>
      <c r="P187"/>
      <c r="Q187"/>
      <c r="R187"/>
    </row>
    <row r="188" spans="1:18" s="7" customFormat="1" ht="30.75" customHeight="1" x14ac:dyDescent="0.25">
      <c r="A188"/>
      <c r="B188"/>
      <c r="C188" s="7" t="s">
        <v>2395</v>
      </c>
      <c r="D188" s="1" t="s">
        <v>7988</v>
      </c>
      <c r="E188" s="1" t="s">
        <v>2429</v>
      </c>
      <c r="F188" s="13" t="s">
        <v>8971</v>
      </c>
      <c r="G188" s="14">
        <v>246</v>
      </c>
      <c r="H188" s="15" t="s">
        <v>2218</v>
      </c>
      <c r="I188" s="13" t="s">
        <v>2392</v>
      </c>
      <c r="J188" s="196" t="s">
        <v>2176</v>
      </c>
      <c r="K188" s="196" t="s">
        <v>2390</v>
      </c>
      <c r="L188"/>
      <c r="M188"/>
      <c r="N188"/>
      <c r="O188"/>
      <c r="P188"/>
      <c r="Q188"/>
      <c r="R188"/>
    </row>
    <row r="189" spans="1:18" s="7" customFormat="1" ht="30.75" customHeight="1" x14ac:dyDescent="0.25">
      <c r="A189"/>
      <c r="B189"/>
      <c r="C189" s="7" t="s">
        <v>2395</v>
      </c>
      <c r="D189" s="1" t="s">
        <v>7988</v>
      </c>
      <c r="E189" s="1" t="s">
        <v>2407</v>
      </c>
      <c r="F189" s="13" t="s">
        <v>8972</v>
      </c>
      <c r="G189" s="14">
        <v>388</v>
      </c>
      <c r="H189" s="15" t="s">
        <v>2218</v>
      </c>
      <c r="I189" s="13" t="s">
        <v>2392</v>
      </c>
      <c r="J189" s="196" t="s">
        <v>2176</v>
      </c>
      <c r="K189" s="196" t="s">
        <v>2390</v>
      </c>
      <c r="L189"/>
      <c r="M189"/>
      <c r="N189"/>
      <c r="O189"/>
      <c r="P189"/>
      <c r="Q189"/>
      <c r="R189"/>
    </row>
    <row r="190" spans="1:18" s="7" customFormat="1" ht="30.75" customHeight="1" x14ac:dyDescent="0.25">
      <c r="A190"/>
      <c r="B190"/>
      <c r="C190" s="7" t="s">
        <v>2395</v>
      </c>
      <c r="D190" s="1" t="s">
        <v>7988</v>
      </c>
      <c r="E190" s="1" t="s">
        <v>2430</v>
      </c>
      <c r="F190" s="13" t="s">
        <v>2431</v>
      </c>
      <c r="G190" s="14">
        <v>264</v>
      </c>
      <c r="H190" s="15" t="s">
        <v>2218</v>
      </c>
      <c r="I190" s="13" t="s">
        <v>2392</v>
      </c>
      <c r="J190" s="196" t="s">
        <v>2176</v>
      </c>
      <c r="K190" s="196" t="s">
        <v>2390</v>
      </c>
      <c r="L190"/>
      <c r="M190"/>
      <c r="N190"/>
      <c r="O190"/>
      <c r="P190"/>
      <c r="Q190"/>
      <c r="R190"/>
    </row>
    <row r="191" spans="1:18" s="7" customFormat="1" ht="30.75" customHeight="1" x14ac:dyDescent="0.25">
      <c r="A191"/>
      <c r="B191"/>
      <c r="C191" s="7" t="s">
        <v>2395</v>
      </c>
      <c r="D191" s="1" t="s">
        <v>7988</v>
      </c>
      <c r="E191" s="1" t="s">
        <v>2427</v>
      </c>
      <c r="F191" s="13" t="s">
        <v>2428</v>
      </c>
      <c r="G191" s="14">
        <v>245</v>
      </c>
      <c r="H191" s="15" t="s">
        <v>2218</v>
      </c>
      <c r="I191" s="13" t="s">
        <v>2392</v>
      </c>
      <c r="J191" s="196" t="s">
        <v>2176</v>
      </c>
      <c r="K191" s="196" t="s">
        <v>2390</v>
      </c>
      <c r="L191"/>
      <c r="M191"/>
      <c r="N191"/>
      <c r="O191"/>
      <c r="P191"/>
      <c r="Q191"/>
      <c r="R191"/>
    </row>
    <row r="192" spans="1:18" s="7" customFormat="1" ht="30.75" customHeight="1" x14ac:dyDescent="0.25">
      <c r="A192"/>
      <c r="B192"/>
      <c r="C192" s="7" t="s">
        <v>2395</v>
      </c>
      <c r="D192" s="1" t="s">
        <v>7988</v>
      </c>
      <c r="E192" s="1" t="s">
        <v>2419</v>
      </c>
      <c r="F192" s="13" t="s">
        <v>8973</v>
      </c>
      <c r="G192" s="14">
        <v>191</v>
      </c>
      <c r="H192" s="15" t="s">
        <v>2218</v>
      </c>
      <c r="I192" s="13" t="s">
        <v>2392</v>
      </c>
      <c r="J192" s="196" t="s">
        <v>2176</v>
      </c>
      <c r="K192" s="196" t="s">
        <v>2390</v>
      </c>
      <c r="L192"/>
      <c r="M192"/>
      <c r="N192"/>
      <c r="O192"/>
      <c r="P192"/>
      <c r="Q192"/>
      <c r="R192"/>
    </row>
    <row r="193" spans="1:18" s="7" customFormat="1" ht="30.75" customHeight="1" x14ac:dyDescent="0.25">
      <c r="A193"/>
      <c r="B193"/>
      <c r="C193" s="7" t="s">
        <v>2395</v>
      </c>
      <c r="D193" s="1" t="s">
        <v>7988</v>
      </c>
      <c r="E193" s="1" t="s">
        <v>2401</v>
      </c>
      <c r="F193" s="13" t="s">
        <v>8974</v>
      </c>
      <c r="G193" s="14">
        <v>274</v>
      </c>
      <c r="H193" s="15" t="s">
        <v>2218</v>
      </c>
      <c r="I193" s="13" t="s">
        <v>2392</v>
      </c>
      <c r="J193" s="196" t="s">
        <v>2176</v>
      </c>
      <c r="K193" s="196" t="s">
        <v>2390</v>
      </c>
      <c r="L193"/>
      <c r="M193"/>
      <c r="N193"/>
      <c r="O193"/>
      <c r="P193"/>
      <c r="Q193"/>
      <c r="R193"/>
    </row>
    <row r="194" spans="1:18" s="7" customFormat="1" ht="30.75" customHeight="1" x14ac:dyDescent="0.25">
      <c r="A194"/>
      <c r="B194"/>
      <c r="C194" s="7" t="s">
        <v>2395</v>
      </c>
      <c r="D194" s="1" t="s">
        <v>7988</v>
      </c>
      <c r="E194" s="1" t="s">
        <v>2426</v>
      </c>
      <c r="F194" s="13" t="s">
        <v>8975</v>
      </c>
      <c r="G194" s="14">
        <v>175</v>
      </c>
      <c r="H194" s="15" t="s">
        <v>2218</v>
      </c>
      <c r="I194" s="13" t="s">
        <v>2392</v>
      </c>
      <c r="J194" s="196" t="s">
        <v>2176</v>
      </c>
      <c r="K194" s="196" t="s">
        <v>2390</v>
      </c>
      <c r="L194"/>
      <c r="M194"/>
      <c r="N194"/>
      <c r="O194"/>
      <c r="P194"/>
      <c r="Q194"/>
      <c r="R194"/>
    </row>
    <row r="195" spans="1:18" s="7" customFormat="1" ht="30.75" customHeight="1" x14ac:dyDescent="0.25">
      <c r="A195"/>
      <c r="B195"/>
      <c r="C195" s="7" t="s">
        <v>2395</v>
      </c>
      <c r="D195" s="1" t="s">
        <v>7988</v>
      </c>
      <c r="E195" s="1" t="s">
        <v>2411</v>
      </c>
      <c r="F195" s="13" t="s">
        <v>8976</v>
      </c>
      <c r="G195" s="14">
        <v>165</v>
      </c>
      <c r="H195" s="15" t="s">
        <v>2218</v>
      </c>
      <c r="I195" s="13" t="s">
        <v>2392</v>
      </c>
      <c r="J195" s="196" t="s">
        <v>2176</v>
      </c>
      <c r="K195" s="196" t="s">
        <v>2390</v>
      </c>
      <c r="L195"/>
      <c r="M195"/>
      <c r="N195"/>
      <c r="O195"/>
      <c r="P195"/>
      <c r="Q195"/>
      <c r="R195"/>
    </row>
    <row r="196" spans="1:18" s="7" customFormat="1" ht="30.75" customHeight="1" x14ac:dyDescent="0.25">
      <c r="A196"/>
      <c r="B196"/>
      <c r="C196" s="7" t="s">
        <v>2395</v>
      </c>
      <c r="D196" s="1" t="s">
        <v>7988</v>
      </c>
      <c r="E196" s="1" t="s">
        <v>2418</v>
      </c>
      <c r="F196" s="13" t="s">
        <v>8977</v>
      </c>
      <c r="G196" s="14">
        <v>134</v>
      </c>
      <c r="H196" s="15" t="s">
        <v>2218</v>
      </c>
      <c r="I196" s="13" t="s">
        <v>2392</v>
      </c>
      <c r="J196" s="196" t="s">
        <v>2176</v>
      </c>
      <c r="K196" s="196" t="s">
        <v>2390</v>
      </c>
      <c r="L196"/>
      <c r="M196"/>
      <c r="N196"/>
      <c r="O196"/>
      <c r="P196"/>
      <c r="Q196"/>
      <c r="R196"/>
    </row>
    <row r="197" spans="1:18" s="7" customFormat="1" ht="30.75" customHeight="1" x14ac:dyDescent="0.25">
      <c r="A197"/>
      <c r="B197"/>
      <c r="C197" s="7" t="s">
        <v>2395</v>
      </c>
      <c r="D197" s="1" t="s">
        <v>7988</v>
      </c>
      <c r="E197" s="1" t="s">
        <v>2434</v>
      </c>
      <c r="F197" s="13" t="s">
        <v>8978</v>
      </c>
      <c r="G197" s="14">
        <v>161</v>
      </c>
      <c r="H197" s="15" t="s">
        <v>2218</v>
      </c>
      <c r="I197" s="13" t="s">
        <v>2392</v>
      </c>
      <c r="J197" s="196" t="s">
        <v>2176</v>
      </c>
      <c r="K197" s="196" t="s">
        <v>2390</v>
      </c>
      <c r="L197"/>
      <c r="M197"/>
      <c r="N197"/>
      <c r="O197"/>
      <c r="P197"/>
      <c r="Q197"/>
      <c r="R197"/>
    </row>
    <row r="198" spans="1:18" s="7" customFormat="1" ht="30.75" customHeight="1" x14ac:dyDescent="0.25">
      <c r="A198"/>
      <c r="B198"/>
      <c r="C198" s="7" t="s">
        <v>2395</v>
      </c>
      <c r="D198" s="1" t="s">
        <v>7988</v>
      </c>
      <c r="E198" s="1" t="s">
        <v>2433</v>
      </c>
      <c r="F198" s="13" t="s">
        <v>8979</v>
      </c>
      <c r="G198" s="14">
        <v>169</v>
      </c>
      <c r="H198" s="15" t="s">
        <v>2218</v>
      </c>
      <c r="I198" s="13" t="s">
        <v>2392</v>
      </c>
      <c r="J198" s="196" t="s">
        <v>2176</v>
      </c>
      <c r="K198" s="196" t="s">
        <v>2390</v>
      </c>
      <c r="L198"/>
      <c r="M198"/>
      <c r="N198"/>
      <c r="O198"/>
      <c r="P198"/>
      <c r="Q198"/>
      <c r="R198"/>
    </row>
    <row r="199" spans="1:18" s="7" customFormat="1" ht="30.75" customHeight="1" x14ac:dyDescent="0.25">
      <c r="A199"/>
      <c r="B199"/>
      <c r="C199" s="7" t="s">
        <v>2395</v>
      </c>
      <c r="D199" s="1" t="s">
        <v>7988</v>
      </c>
      <c r="E199" s="1" t="s">
        <v>2415</v>
      </c>
      <c r="F199" s="13" t="s">
        <v>2857</v>
      </c>
      <c r="G199" s="14">
        <v>37</v>
      </c>
      <c r="H199" s="15" t="s">
        <v>2218</v>
      </c>
      <c r="I199" s="13" t="s">
        <v>2392</v>
      </c>
      <c r="J199" s="196" t="s">
        <v>2176</v>
      </c>
      <c r="K199" s="196" t="s">
        <v>2390</v>
      </c>
      <c r="L199"/>
      <c r="M199"/>
      <c r="N199"/>
      <c r="O199"/>
      <c r="P199"/>
      <c r="Q199"/>
      <c r="R199"/>
    </row>
    <row r="200" spans="1:18" s="7" customFormat="1" ht="30.75" customHeight="1" x14ac:dyDescent="0.25">
      <c r="A200"/>
      <c r="B200"/>
      <c r="C200" s="7" t="s">
        <v>2395</v>
      </c>
      <c r="D200" s="1" t="s">
        <v>7988</v>
      </c>
      <c r="E200" s="1" t="s">
        <v>2420</v>
      </c>
      <c r="F200" s="13" t="s">
        <v>417</v>
      </c>
      <c r="G200" s="14">
        <v>121</v>
      </c>
      <c r="H200" s="15" t="s">
        <v>2218</v>
      </c>
      <c r="I200" s="13" t="s">
        <v>2392</v>
      </c>
      <c r="J200" s="196" t="s">
        <v>2176</v>
      </c>
      <c r="K200" s="196" t="s">
        <v>2390</v>
      </c>
      <c r="L200"/>
      <c r="M200"/>
      <c r="N200"/>
      <c r="O200"/>
      <c r="P200"/>
      <c r="Q200"/>
      <c r="R200"/>
    </row>
    <row r="201" spans="1:18" s="7" customFormat="1" ht="30.75" customHeight="1" x14ac:dyDescent="0.25">
      <c r="A201"/>
      <c r="B201"/>
      <c r="C201" s="7" t="s">
        <v>2395</v>
      </c>
      <c r="D201" s="1" t="s">
        <v>7988</v>
      </c>
      <c r="E201" s="1" t="s">
        <v>2398</v>
      </c>
      <c r="F201" s="13" t="s">
        <v>8980</v>
      </c>
      <c r="G201" s="14">
        <v>141</v>
      </c>
      <c r="H201" s="15" t="s">
        <v>2218</v>
      </c>
      <c r="I201" s="13" t="s">
        <v>2392</v>
      </c>
      <c r="J201" s="196" t="s">
        <v>2176</v>
      </c>
      <c r="K201" s="196" t="s">
        <v>2390</v>
      </c>
      <c r="L201"/>
      <c r="M201"/>
      <c r="N201"/>
      <c r="O201"/>
      <c r="P201"/>
      <c r="Q201"/>
      <c r="R201"/>
    </row>
    <row r="202" spans="1:18" s="7" customFormat="1" ht="30.75" customHeight="1" x14ac:dyDescent="0.25">
      <c r="A202"/>
      <c r="B202"/>
      <c r="C202" s="7" t="s">
        <v>2395</v>
      </c>
      <c r="D202" s="1" t="s">
        <v>7988</v>
      </c>
      <c r="E202" s="1" t="s">
        <v>2408</v>
      </c>
      <c r="F202" s="13" t="s">
        <v>8981</v>
      </c>
      <c r="G202" s="14">
        <v>104</v>
      </c>
      <c r="H202" s="15" t="s">
        <v>2218</v>
      </c>
      <c r="I202" s="13" t="s">
        <v>2392</v>
      </c>
      <c r="J202" s="196" t="s">
        <v>2176</v>
      </c>
      <c r="K202" s="196" t="s">
        <v>2390</v>
      </c>
      <c r="L202"/>
      <c r="M202"/>
      <c r="N202"/>
      <c r="O202"/>
      <c r="P202"/>
      <c r="Q202"/>
      <c r="R202"/>
    </row>
    <row r="203" spans="1:18" s="7" customFormat="1" ht="30.75" customHeight="1" x14ac:dyDescent="0.25">
      <c r="A203"/>
      <c r="B203"/>
      <c r="C203" s="7" t="s">
        <v>2395</v>
      </c>
      <c r="D203" s="1" t="s">
        <v>7988</v>
      </c>
      <c r="E203" s="1" t="s">
        <v>2412</v>
      </c>
      <c r="F203" s="13" t="s">
        <v>8982</v>
      </c>
      <c r="G203" s="14">
        <v>83</v>
      </c>
      <c r="H203" s="15" t="s">
        <v>2218</v>
      </c>
      <c r="I203" s="13" t="s">
        <v>2392</v>
      </c>
      <c r="J203" s="196" t="s">
        <v>2176</v>
      </c>
      <c r="K203" s="196" t="s">
        <v>2390</v>
      </c>
      <c r="L203"/>
      <c r="M203"/>
      <c r="N203"/>
      <c r="O203"/>
      <c r="P203"/>
      <c r="Q203"/>
      <c r="R203"/>
    </row>
    <row r="204" spans="1:18" s="7" customFormat="1" ht="30.75" customHeight="1" x14ac:dyDescent="0.25">
      <c r="A204"/>
      <c r="B204"/>
      <c r="C204" s="7" t="s">
        <v>2395</v>
      </c>
      <c r="D204" s="1" t="s">
        <v>7988</v>
      </c>
      <c r="E204" s="1" t="s">
        <v>2452</v>
      </c>
      <c r="F204" s="13" t="s">
        <v>8983</v>
      </c>
      <c r="G204" s="14">
        <v>13</v>
      </c>
      <c r="H204" s="15" t="s">
        <v>2218</v>
      </c>
      <c r="I204" s="13" t="s">
        <v>2392</v>
      </c>
      <c r="J204" s="196" t="s">
        <v>2176</v>
      </c>
      <c r="K204" s="196" t="s">
        <v>2390</v>
      </c>
      <c r="L204"/>
      <c r="M204"/>
      <c r="N204"/>
      <c r="O204"/>
      <c r="P204"/>
      <c r="Q204"/>
      <c r="R204"/>
    </row>
    <row r="205" spans="1:18" s="7" customFormat="1" ht="30.75" customHeight="1" x14ac:dyDescent="0.25">
      <c r="A205"/>
      <c r="B205"/>
      <c r="C205" s="7" t="s">
        <v>2395</v>
      </c>
      <c r="D205" s="1" t="s">
        <v>7988</v>
      </c>
      <c r="E205" s="1" t="s">
        <v>2435</v>
      </c>
      <c r="F205" s="13" t="s">
        <v>8984</v>
      </c>
      <c r="G205" s="14">
        <v>104</v>
      </c>
      <c r="H205" s="15" t="s">
        <v>2218</v>
      </c>
      <c r="I205" s="13" t="s">
        <v>2392</v>
      </c>
      <c r="J205" s="196" t="s">
        <v>2176</v>
      </c>
      <c r="K205" s="196" t="s">
        <v>2390</v>
      </c>
      <c r="L205"/>
      <c r="M205"/>
      <c r="N205"/>
      <c r="O205"/>
      <c r="P205"/>
      <c r="Q205"/>
      <c r="R205"/>
    </row>
    <row r="206" spans="1:18" s="7" customFormat="1" ht="30.75" customHeight="1" x14ac:dyDescent="0.25">
      <c r="A206"/>
      <c r="B206"/>
      <c r="C206" s="7" t="s">
        <v>2395</v>
      </c>
      <c r="D206" s="1" t="s">
        <v>7988</v>
      </c>
      <c r="E206" s="1" t="s">
        <v>2436</v>
      </c>
      <c r="F206" s="13" t="s">
        <v>8985</v>
      </c>
      <c r="G206" s="14">
        <v>95</v>
      </c>
      <c r="H206" s="15" t="s">
        <v>2218</v>
      </c>
      <c r="I206" s="13" t="s">
        <v>2392</v>
      </c>
      <c r="J206" s="196" t="s">
        <v>2176</v>
      </c>
      <c r="K206" s="196" t="s">
        <v>2390</v>
      </c>
      <c r="L206"/>
      <c r="M206"/>
      <c r="N206"/>
      <c r="O206"/>
      <c r="P206"/>
      <c r="Q206"/>
      <c r="R206"/>
    </row>
    <row r="207" spans="1:18" s="7" customFormat="1" ht="30.75" customHeight="1" x14ac:dyDescent="0.25">
      <c r="A207"/>
      <c r="B207"/>
      <c r="C207" s="7" t="s">
        <v>2395</v>
      </c>
      <c r="D207" s="1" t="s">
        <v>7988</v>
      </c>
      <c r="E207" s="1" t="s">
        <v>2439</v>
      </c>
      <c r="F207" s="13" t="s">
        <v>8986</v>
      </c>
      <c r="G207" s="14">
        <v>68</v>
      </c>
      <c r="H207" s="15" t="s">
        <v>2218</v>
      </c>
      <c r="I207" s="13" t="s">
        <v>2392</v>
      </c>
      <c r="J207" s="196" t="s">
        <v>2176</v>
      </c>
      <c r="K207" s="196" t="s">
        <v>2390</v>
      </c>
      <c r="L207"/>
      <c r="M207"/>
      <c r="N207"/>
      <c r="O207"/>
      <c r="P207"/>
      <c r="Q207"/>
      <c r="R207"/>
    </row>
    <row r="208" spans="1:18" s="7" customFormat="1" ht="30.75" customHeight="1" x14ac:dyDescent="0.25">
      <c r="A208"/>
      <c r="B208"/>
      <c r="C208" s="7" t="s">
        <v>2395</v>
      </c>
      <c r="D208" s="1" t="s">
        <v>7988</v>
      </c>
      <c r="E208" s="1" t="s">
        <v>2437</v>
      </c>
      <c r="F208" s="13" t="s">
        <v>2438</v>
      </c>
      <c r="G208" s="14">
        <v>76</v>
      </c>
      <c r="H208" s="15" t="s">
        <v>2218</v>
      </c>
      <c r="I208" s="13" t="s">
        <v>2392</v>
      </c>
      <c r="J208" s="196" t="s">
        <v>2176</v>
      </c>
      <c r="K208" s="196" t="s">
        <v>2390</v>
      </c>
      <c r="L208"/>
      <c r="M208"/>
      <c r="N208"/>
      <c r="O208"/>
      <c r="P208"/>
      <c r="Q208"/>
      <c r="R208"/>
    </row>
    <row r="209" spans="1:18" s="7" customFormat="1" ht="30.75" customHeight="1" x14ac:dyDescent="0.25">
      <c r="A209"/>
      <c r="B209"/>
      <c r="C209" s="7" t="s">
        <v>2395</v>
      </c>
      <c r="D209" s="1" t="s">
        <v>7988</v>
      </c>
      <c r="E209" s="1" t="s">
        <v>2440</v>
      </c>
      <c r="F209" s="13" t="s">
        <v>2441</v>
      </c>
      <c r="G209" s="14">
        <v>60</v>
      </c>
      <c r="H209" s="15" t="s">
        <v>2218</v>
      </c>
      <c r="I209" s="13" t="s">
        <v>2392</v>
      </c>
      <c r="J209" s="196" t="s">
        <v>2176</v>
      </c>
      <c r="K209" s="196" t="s">
        <v>2390</v>
      </c>
      <c r="L209"/>
      <c r="M209"/>
      <c r="N209"/>
      <c r="O209"/>
      <c r="P209"/>
      <c r="Q209"/>
      <c r="R209"/>
    </row>
    <row r="210" spans="1:18" s="7" customFormat="1" ht="30.75" customHeight="1" x14ac:dyDescent="0.25">
      <c r="A210"/>
      <c r="B210"/>
      <c r="C210" s="7" t="s">
        <v>2395</v>
      </c>
      <c r="D210" s="1" t="s">
        <v>7988</v>
      </c>
      <c r="E210" s="1" t="s">
        <v>2445</v>
      </c>
      <c r="F210" s="13" t="s">
        <v>2446</v>
      </c>
      <c r="G210" s="14">
        <v>59</v>
      </c>
      <c r="H210" s="15" t="s">
        <v>2218</v>
      </c>
      <c r="I210" s="13" t="s">
        <v>2392</v>
      </c>
      <c r="J210" s="196" t="s">
        <v>2176</v>
      </c>
      <c r="K210" s="196" t="s">
        <v>2390</v>
      </c>
      <c r="L210"/>
      <c r="M210"/>
      <c r="N210"/>
      <c r="O210"/>
      <c r="P210"/>
      <c r="Q210"/>
      <c r="R210"/>
    </row>
    <row r="211" spans="1:18" s="7" customFormat="1" ht="30.75" customHeight="1" x14ac:dyDescent="0.25">
      <c r="A211"/>
      <c r="B211"/>
      <c r="C211" s="7" t="s">
        <v>2395</v>
      </c>
      <c r="D211" s="1" t="s">
        <v>7988</v>
      </c>
      <c r="E211" s="1" t="s">
        <v>2416</v>
      </c>
      <c r="F211" s="13" t="s">
        <v>2417</v>
      </c>
      <c r="G211" s="14">
        <v>32</v>
      </c>
      <c r="H211" s="15" t="s">
        <v>2218</v>
      </c>
      <c r="I211" s="13" t="s">
        <v>2392</v>
      </c>
      <c r="J211" s="196" t="s">
        <v>2176</v>
      </c>
      <c r="K211" s="196" t="s">
        <v>2390</v>
      </c>
      <c r="L211"/>
      <c r="M211"/>
      <c r="N211"/>
      <c r="O211"/>
      <c r="P211"/>
      <c r="Q211"/>
      <c r="R211"/>
    </row>
    <row r="212" spans="1:18" s="7" customFormat="1" ht="30.75" customHeight="1" x14ac:dyDescent="0.25">
      <c r="A212"/>
      <c r="B212"/>
      <c r="C212" s="7" t="s">
        <v>2395</v>
      </c>
      <c r="D212" s="1" t="s">
        <v>7988</v>
      </c>
      <c r="E212" s="1" t="s">
        <v>2442</v>
      </c>
      <c r="F212" s="13" t="s">
        <v>2443</v>
      </c>
      <c r="G212" s="14">
        <v>40</v>
      </c>
      <c r="H212" s="15" t="s">
        <v>2218</v>
      </c>
      <c r="I212" s="13" t="s">
        <v>2392</v>
      </c>
      <c r="J212" s="196" t="s">
        <v>2176</v>
      </c>
      <c r="K212" s="196" t="s">
        <v>2390</v>
      </c>
      <c r="L212"/>
      <c r="M212"/>
      <c r="N212"/>
      <c r="O212"/>
      <c r="P212"/>
      <c r="Q212"/>
      <c r="R212"/>
    </row>
    <row r="213" spans="1:18" s="7" customFormat="1" ht="30.75" customHeight="1" x14ac:dyDescent="0.25">
      <c r="A213"/>
      <c r="B213"/>
      <c r="C213" s="7" t="s">
        <v>2395</v>
      </c>
      <c r="D213" s="1" t="s">
        <v>7988</v>
      </c>
      <c r="E213" s="1" t="s">
        <v>2444</v>
      </c>
      <c r="F213" s="13" t="s">
        <v>8987</v>
      </c>
      <c r="G213" s="14">
        <v>40</v>
      </c>
      <c r="H213" s="15" t="s">
        <v>2218</v>
      </c>
      <c r="I213" s="13" t="s">
        <v>2392</v>
      </c>
      <c r="J213" s="196" t="s">
        <v>2176</v>
      </c>
      <c r="K213" s="196" t="s">
        <v>2390</v>
      </c>
      <c r="L213"/>
      <c r="M213"/>
      <c r="N213"/>
      <c r="O213"/>
      <c r="P213"/>
      <c r="Q213"/>
      <c r="R213"/>
    </row>
    <row r="214" spans="1:18" s="7" customFormat="1" ht="30.75" customHeight="1" x14ac:dyDescent="0.25">
      <c r="A214"/>
      <c r="B214"/>
      <c r="C214" s="7" t="s">
        <v>2395</v>
      </c>
      <c r="D214" s="1" t="s">
        <v>7988</v>
      </c>
      <c r="E214" s="1" t="s">
        <v>2447</v>
      </c>
      <c r="F214" s="13" t="s">
        <v>403</v>
      </c>
      <c r="G214" s="14">
        <v>37</v>
      </c>
      <c r="H214" s="15" t="s">
        <v>2218</v>
      </c>
      <c r="I214" s="13" t="s">
        <v>2392</v>
      </c>
      <c r="J214" s="196" t="s">
        <v>2176</v>
      </c>
      <c r="K214" s="196" t="s">
        <v>2390</v>
      </c>
      <c r="L214"/>
      <c r="M214"/>
      <c r="N214"/>
      <c r="O214"/>
      <c r="P214"/>
      <c r="Q214"/>
      <c r="R214"/>
    </row>
    <row r="215" spans="1:18" s="7" customFormat="1" ht="30.75" customHeight="1" x14ac:dyDescent="0.25">
      <c r="A215"/>
      <c r="B215"/>
      <c r="C215" s="7" t="s">
        <v>2395</v>
      </c>
      <c r="D215" s="1" t="s">
        <v>7988</v>
      </c>
      <c r="E215" s="1" t="s">
        <v>2448</v>
      </c>
      <c r="F215" s="13" t="s">
        <v>2449</v>
      </c>
      <c r="G215" s="14">
        <v>25</v>
      </c>
      <c r="H215" s="15" t="s">
        <v>2218</v>
      </c>
      <c r="I215" s="13" t="s">
        <v>2392</v>
      </c>
      <c r="J215" s="196" t="s">
        <v>2176</v>
      </c>
      <c r="K215" s="196" t="s">
        <v>2390</v>
      </c>
      <c r="L215"/>
      <c r="M215"/>
      <c r="N215"/>
      <c r="O215"/>
      <c r="P215"/>
      <c r="Q215"/>
      <c r="R215"/>
    </row>
    <row r="216" spans="1:18" s="7" customFormat="1" ht="30.75" customHeight="1" x14ac:dyDescent="0.25">
      <c r="A216"/>
      <c r="B216"/>
      <c r="C216" s="7" t="s">
        <v>2395</v>
      </c>
      <c r="D216" s="1" t="s">
        <v>7988</v>
      </c>
      <c r="E216" s="1" t="s">
        <v>2450</v>
      </c>
      <c r="F216" s="13" t="s">
        <v>2451</v>
      </c>
      <c r="G216" s="14">
        <v>14</v>
      </c>
      <c r="H216" s="15" t="s">
        <v>2218</v>
      </c>
      <c r="I216" s="13" t="s">
        <v>2392</v>
      </c>
      <c r="J216" s="196" t="s">
        <v>2176</v>
      </c>
      <c r="K216" s="196" t="s">
        <v>2390</v>
      </c>
      <c r="L216"/>
      <c r="M216"/>
      <c r="N216"/>
      <c r="O216"/>
      <c r="P216"/>
      <c r="Q216"/>
      <c r="R216"/>
    </row>
    <row r="217" spans="1:18" s="7" customFormat="1" ht="30.75" customHeight="1" x14ac:dyDescent="0.25">
      <c r="A217"/>
      <c r="B217"/>
      <c r="C217" s="7" t="s">
        <v>2395</v>
      </c>
      <c r="D217" s="1" t="s">
        <v>7988</v>
      </c>
      <c r="E217" s="1" t="s">
        <v>2393</v>
      </c>
      <c r="F217" s="13" t="s">
        <v>2394</v>
      </c>
      <c r="G217" s="14">
        <v>18</v>
      </c>
      <c r="H217" s="15" t="s">
        <v>2218</v>
      </c>
      <c r="I217" s="13" t="s">
        <v>2392</v>
      </c>
      <c r="J217" s="196" t="s">
        <v>2176</v>
      </c>
      <c r="K217" s="196" t="s">
        <v>2390</v>
      </c>
      <c r="L217"/>
      <c r="M217"/>
      <c r="N217"/>
      <c r="O217"/>
      <c r="P217"/>
      <c r="Q217"/>
      <c r="R217"/>
    </row>
    <row r="218" spans="1:18" s="7" customFormat="1" ht="30.75" customHeight="1" x14ac:dyDescent="0.25">
      <c r="A218"/>
      <c r="B218"/>
      <c r="C218" s="7" t="s">
        <v>2395</v>
      </c>
      <c r="D218" s="1" t="s">
        <v>7988</v>
      </c>
      <c r="E218" s="1" t="s">
        <v>2413</v>
      </c>
      <c r="F218" s="13" t="s">
        <v>2414</v>
      </c>
      <c r="G218" s="14">
        <v>15</v>
      </c>
      <c r="H218" s="15" t="s">
        <v>2218</v>
      </c>
      <c r="I218" s="13" t="s">
        <v>2392</v>
      </c>
      <c r="J218" s="196" t="s">
        <v>2176</v>
      </c>
      <c r="K218" s="196" t="s">
        <v>2390</v>
      </c>
      <c r="L218"/>
      <c r="M218"/>
      <c r="N218"/>
      <c r="O218"/>
      <c r="P218"/>
      <c r="Q218"/>
      <c r="R218"/>
    </row>
    <row r="219" spans="1:18" s="7" customFormat="1" ht="30.75" customHeight="1" thickBot="1" x14ac:dyDescent="0.3">
      <c r="A219" s="251"/>
      <c r="B219" s="251"/>
      <c r="C219" s="7" t="s">
        <v>2395</v>
      </c>
      <c r="D219" s="1" t="s">
        <v>7988</v>
      </c>
      <c r="E219" s="1" t="s">
        <v>8988</v>
      </c>
      <c r="F219" s="13" t="s">
        <v>8989</v>
      </c>
      <c r="G219" s="14">
        <v>650</v>
      </c>
      <c r="H219" s="15" t="s">
        <v>2218</v>
      </c>
      <c r="I219" s="13" t="s">
        <v>2218</v>
      </c>
      <c r="J219" s="196" t="s">
        <v>2176</v>
      </c>
      <c r="K219" s="196" t="s">
        <v>2390</v>
      </c>
      <c r="L219" s="251"/>
      <c r="M219" s="251"/>
      <c r="N219" s="251"/>
      <c r="O219" s="251"/>
      <c r="P219" s="251"/>
      <c r="Q219" s="251"/>
      <c r="R219" s="251"/>
    </row>
    <row r="220" spans="1:18" s="7" customFormat="1" ht="20.25" customHeight="1" thickBot="1" x14ac:dyDescent="0.3">
      <c r="A220"/>
      <c r="B220"/>
      <c r="C220" s="241" t="s">
        <v>2395</v>
      </c>
      <c r="D220" s="247" t="s">
        <v>7825</v>
      </c>
      <c r="E220" s="472">
        <f>COUNTA(E181:E219)</f>
        <v>39</v>
      </c>
      <c r="F220" s="242" t="s">
        <v>7826</v>
      </c>
      <c r="G220" s="473">
        <f>SUM(G181:G219)</f>
        <v>7111</v>
      </c>
      <c r="H220" s="16"/>
      <c r="I220" s="17"/>
      <c r="J220" s="209"/>
      <c r="K220" s="207"/>
      <c r="L220"/>
      <c r="M220"/>
      <c r="N220"/>
      <c r="O220"/>
      <c r="P220"/>
      <c r="Q220"/>
      <c r="R220"/>
    </row>
    <row r="221" spans="1:18" s="7" customFormat="1" ht="20.25" customHeight="1" x14ac:dyDescent="0.25">
      <c r="A221"/>
      <c r="B221"/>
      <c r="D221" s="1"/>
      <c r="E221" s="175"/>
      <c r="F221" s="228"/>
      <c r="G221" s="174"/>
      <c r="H221" s="15"/>
      <c r="I221" s="13"/>
      <c r="J221" s="196"/>
      <c r="K221" s="196"/>
      <c r="L221"/>
      <c r="M221"/>
      <c r="N221"/>
      <c r="O221"/>
      <c r="P221"/>
      <c r="Q221"/>
      <c r="R221"/>
    </row>
    <row r="222" spans="1:18" s="7" customFormat="1" ht="31.5" customHeight="1" x14ac:dyDescent="0.25">
      <c r="A222"/>
      <c r="B222"/>
      <c r="D222" s="1"/>
      <c r="E222" s="175"/>
      <c r="F222" s="228"/>
      <c r="G222" s="174"/>
      <c r="H222" s="15"/>
      <c r="I222" s="13"/>
      <c r="J222" s="196"/>
      <c r="K222" s="196"/>
      <c r="L222"/>
      <c r="M222"/>
      <c r="N222"/>
      <c r="O222"/>
      <c r="P222"/>
      <c r="Q222"/>
      <c r="R222"/>
    </row>
    <row r="223" spans="1:18" s="7" customFormat="1" ht="20.25" customHeight="1" x14ac:dyDescent="0.25">
      <c r="A223"/>
      <c r="B223"/>
      <c r="C223" s="235" t="s">
        <v>8</v>
      </c>
      <c r="D223" s="235" t="s">
        <v>7</v>
      </c>
      <c r="E223" s="235" t="s">
        <v>6</v>
      </c>
      <c r="F223" s="235" t="s">
        <v>5</v>
      </c>
      <c r="G223" s="237" t="s">
        <v>4</v>
      </c>
      <c r="H223" s="237" t="s">
        <v>3</v>
      </c>
      <c r="I223" s="235" t="s">
        <v>2</v>
      </c>
      <c r="J223" s="236" t="s">
        <v>1</v>
      </c>
      <c r="K223" s="236" t="s">
        <v>0</v>
      </c>
      <c r="L223"/>
      <c r="M223"/>
      <c r="N223"/>
      <c r="O223"/>
      <c r="P223"/>
      <c r="Q223"/>
      <c r="R223"/>
    </row>
    <row r="224" spans="1:18" s="7" customFormat="1" ht="29.25" customHeight="1" x14ac:dyDescent="0.25">
      <c r="A224"/>
      <c r="B224"/>
      <c r="C224" s="7" t="s">
        <v>2391</v>
      </c>
      <c r="D224" s="1" t="s">
        <v>7988</v>
      </c>
      <c r="E224" s="1" t="s">
        <v>2403</v>
      </c>
      <c r="F224" s="13" t="s">
        <v>2404</v>
      </c>
      <c r="G224" s="14">
        <v>1163</v>
      </c>
      <c r="H224" s="15" t="s">
        <v>2218</v>
      </c>
      <c r="I224" s="13" t="s">
        <v>2392</v>
      </c>
      <c r="J224" s="196" t="s">
        <v>2176</v>
      </c>
      <c r="K224" s="196" t="s">
        <v>2390</v>
      </c>
      <c r="L224"/>
      <c r="M224"/>
      <c r="N224"/>
      <c r="O224"/>
      <c r="P224"/>
      <c r="Q224"/>
      <c r="R224"/>
    </row>
    <row r="225" spans="1:18" s="7" customFormat="1" ht="29.25" customHeight="1" x14ac:dyDescent="0.25">
      <c r="A225"/>
      <c r="B225"/>
      <c r="C225" s="7" t="s">
        <v>2391</v>
      </c>
      <c r="D225" s="1" t="s">
        <v>7988</v>
      </c>
      <c r="E225" s="1" t="s">
        <v>2466</v>
      </c>
      <c r="F225" s="13" t="s">
        <v>8990</v>
      </c>
      <c r="G225" s="14">
        <v>545</v>
      </c>
      <c r="H225" s="15" t="s">
        <v>2218</v>
      </c>
      <c r="I225" s="13" t="s">
        <v>2392</v>
      </c>
      <c r="J225" s="196" t="s">
        <v>2176</v>
      </c>
      <c r="K225" s="196" t="s">
        <v>2390</v>
      </c>
      <c r="L225"/>
      <c r="M225"/>
      <c r="N225"/>
      <c r="O225"/>
      <c r="P225"/>
      <c r="Q225"/>
      <c r="R225"/>
    </row>
    <row r="226" spans="1:18" s="7" customFormat="1" ht="29.25" customHeight="1" x14ac:dyDescent="0.25">
      <c r="A226"/>
      <c r="B226"/>
      <c r="C226" s="7" t="s">
        <v>2391</v>
      </c>
      <c r="D226" s="1" t="s">
        <v>7988</v>
      </c>
      <c r="E226" s="1" t="s">
        <v>2469</v>
      </c>
      <c r="F226" s="13" t="s">
        <v>2470</v>
      </c>
      <c r="G226" s="14">
        <v>429</v>
      </c>
      <c r="H226" s="15" t="s">
        <v>2218</v>
      </c>
      <c r="I226" s="13" t="s">
        <v>2392</v>
      </c>
      <c r="J226" s="196" t="s">
        <v>2176</v>
      </c>
      <c r="K226" s="196" t="s">
        <v>2390</v>
      </c>
      <c r="L226"/>
      <c r="M226"/>
      <c r="N226"/>
      <c r="O226"/>
      <c r="P226"/>
      <c r="Q226"/>
      <c r="R226"/>
    </row>
    <row r="227" spans="1:18" s="7" customFormat="1" ht="29.25" customHeight="1" x14ac:dyDescent="0.25">
      <c r="A227"/>
      <c r="B227"/>
      <c r="C227" s="7" t="s">
        <v>2391</v>
      </c>
      <c r="D227" s="1" t="s">
        <v>7988</v>
      </c>
      <c r="E227" s="1" t="s">
        <v>2467</v>
      </c>
      <c r="F227" s="13" t="s">
        <v>179</v>
      </c>
      <c r="G227" s="14">
        <v>682</v>
      </c>
      <c r="H227" s="15" t="s">
        <v>2218</v>
      </c>
      <c r="I227" s="13" t="s">
        <v>2392</v>
      </c>
      <c r="J227" s="196" t="s">
        <v>2176</v>
      </c>
      <c r="K227" s="196" t="s">
        <v>2390</v>
      </c>
      <c r="L227"/>
      <c r="M227"/>
      <c r="N227"/>
      <c r="O227"/>
      <c r="P227"/>
      <c r="Q227"/>
      <c r="R227"/>
    </row>
    <row r="228" spans="1:18" s="7" customFormat="1" ht="29.25" customHeight="1" x14ac:dyDescent="0.25">
      <c r="A228"/>
      <c r="B228"/>
      <c r="C228" s="7" t="s">
        <v>2391</v>
      </c>
      <c r="D228" s="1" t="s">
        <v>7988</v>
      </c>
      <c r="E228" s="1" t="s">
        <v>2468</v>
      </c>
      <c r="F228" s="13" t="s">
        <v>8991</v>
      </c>
      <c r="G228" s="14">
        <v>420</v>
      </c>
      <c r="H228" s="15" t="s">
        <v>2218</v>
      </c>
      <c r="I228" s="13" t="s">
        <v>2392</v>
      </c>
      <c r="J228" s="196" t="s">
        <v>2176</v>
      </c>
      <c r="K228" s="196" t="s">
        <v>2390</v>
      </c>
      <c r="L228"/>
      <c r="M228"/>
      <c r="N228"/>
      <c r="O228"/>
      <c r="P228"/>
      <c r="Q228"/>
      <c r="R228"/>
    </row>
    <row r="229" spans="1:18" s="7" customFormat="1" ht="29.25" customHeight="1" x14ac:dyDescent="0.25">
      <c r="A229"/>
      <c r="B229"/>
      <c r="C229" s="7" t="s">
        <v>2391</v>
      </c>
      <c r="D229" s="1" t="s">
        <v>7988</v>
      </c>
      <c r="E229" s="1" t="s">
        <v>2471</v>
      </c>
      <c r="F229" s="13" t="s">
        <v>2472</v>
      </c>
      <c r="G229" s="14">
        <v>380</v>
      </c>
      <c r="H229" s="15" t="s">
        <v>2218</v>
      </c>
      <c r="I229" s="13" t="s">
        <v>2392</v>
      </c>
      <c r="J229" s="196" t="s">
        <v>2176</v>
      </c>
      <c r="K229" s="196" t="s">
        <v>2390</v>
      </c>
      <c r="L229"/>
      <c r="M229"/>
      <c r="N229"/>
      <c r="O229"/>
      <c r="P229"/>
      <c r="Q229"/>
      <c r="R229"/>
    </row>
    <row r="230" spans="1:18" s="7" customFormat="1" ht="29.25" customHeight="1" thickBot="1" x14ac:dyDescent="0.3">
      <c r="A230"/>
      <c r="B230"/>
      <c r="C230" s="7" t="s">
        <v>2391</v>
      </c>
      <c r="D230" s="1" t="s">
        <v>7988</v>
      </c>
      <c r="E230" s="1" t="s">
        <v>2389</v>
      </c>
      <c r="F230" s="13" t="s">
        <v>8992</v>
      </c>
      <c r="G230" s="14">
        <v>138</v>
      </c>
      <c r="H230" s="15" t="s">
        <v>2218</v>
      </c>
      <c r="I230" s="13" t="s">
        <v>2392</v>
      </c>
      <c r="J230" s="196" t="s">
        <v>2176</v>
      </c>
      <c r="K230" s="196" t="s">
        <v>2390</v>
      </c>
      <c r="L230"/>
      <c r="M230"/>
      <c r="N230"/>
      <c r="O230"/>
      <c r="P230"/>
      <c r="Q230"/>
      <c r="R230"/>
    </row>
    <row r="231" spans="1:18" s="7" customFormat="1" ht="30" customHeight="1" thickBot="1" x14ac:dyDescent="0.3">
      <c r="A231"/>
      <c r="B231"/>
      <c r="C231" s="241" t="s">
        <v>2391</v>
      </c>
      <c r="D231" s="247" t="s">
        <v>7825</v>
      </c>
      <c r="E231" s="472">
        <f>COUNTA(E224:E230)</f>
        <v>7</v>
      </c>
      <c r="F231" s="242" t="s">
        <v>7826</v>
      </c>
      <c r="G231" s="473">
        <f>SUM(G224:G230)</f>
        <v>3757</v>
      </c>
      <c r="H231" s="16"/>
      <c r="I231" s="17"/>
      <c r="J231" s="209"/>
      <c r="K231" s="207"/>
      <c r="L231"/>
      <c r="M231"/>
      <c r="N231"/>
      <c r="O231"/>
      <c r="P231"/>
      <c r="Q231"/>
      <c r="R231"/>
    </row>
    <row r="232" spans="1:18" s="21" customFormat="1" ht="20.25" customHeight="1" x14ac:dyDescent="0.25">
      <c r="A232"/>
      <c r="B232"/>
      <c r="C232" s="7"/>
      <c r="D232" s="1"/>
      <c r="E232" s="175"/>
      <c r="F232" s="228"/>
      <c r="G232" s="174"/>
      <c r="H232" s="15"/>
      <c r="I232" s="13"/>
      <c r="J232" s="196"/>
      <c r="K232" s="196"/>
      <c r="L232"/>
      <c r="M232"/>
      <c r="N232"/>
      <c r="O232"/>
      <c r="P232"/>
      <c r="Q232"/>
      <c r="R232"/>
    </row>
    <row r="233" spans="1:18" s="21" customFormat="1" ht="20.25" customHeight="1" x14ac:dyDescent="0.25">
      <c r="A233"/>
      <c r="B233"/>
      <c r="C233" s="7"/>
      <c r="D233" s="1"/>
      <c r="E233" s="175"/>
      <c r="F233" s="228"/>
      <c r="G233" s="174"/>
      <c r="H233" s="15"/>
      <c r="I233" s="13"/>
      <c r="J233" s="196"/>
      <c r="K233" s="196"/>
      <c r="L233"/>
      <c r="M233"/>
      <c r="N233"/>
      <c r="O233"/>
      <c r="P233"/>
      <c r="Q233"/>
      <c r="R233"/>
    </row>
    <row r="234" spans="1:18" s="7" customFormat="1" ht="31.5" customHeight="1" x14ac:dyDescent="0.25">
      <c r="A234"/>
      <c r="B234"/>
      <c r="C234" s="235" t="s">
        <v>8</v>
      </c>
      <c r="D234" s="235" t="s">
        <v>7</v>
      </c>
      <c r="E234" s="235" t="s">
        <v>6</v>
      </c>
      <c r="F234" s="235" t="s">
        <v>5</v>
      </c>
      <c r="G234" s="237" t="s">
        <v>4</v>
      </c>
      <c r="H234" s="237" t="s">
        <v>3</v>
      </c>
      <c r="I234" s="235" t="s">
        <v>2</v>
      </c>
      <c r="J234" s="236" t="s">
        <v>1</v>
      </c>
      <c r="K234" s="236" t="s">
        <v>0</v>
      </c>
      <c r="L234"/>
      <c r="M234"/>
      <c r="N234"/>
      <c r="O234"/>
      <c r="P234"/>
      <c r="Q234"/>
      <c r="R234"/>
    </row>
    <row r="235" spans="1:18" s="7" customFormat="1" ht="35.25" customHeight="1" x14ac:dyDescent="0.25">
      <c r="A235"/>
      <c r="B235"/>
      <c r="C235" s="7" t="s">
        <v>2400</v>
      </c>
      <c r="D235" s="1" t="s">
        <v>7988</v>
      </c>
      <c r="E235" s="1" t="s">
        <v>2473</v>
      </c>
      <c r="F235" s="13" t="s">
        <v>8993</v>
      </c>
      <c r="G235" s="14">
        <v>256</v>
      </c>
      <c r="H235" s="15" t="s">
        <v>2218</v>
      </c>
      <c r="I235" s="13" t="s">
        <v>2392</v>
      </c>
      <c r="J235" s="196" t="s">
        <v>2176</v>
      </c>
      <c r="K235" s="196" t="s">
        <v>2390</v>
      </c>
      <c r="L235"/>
      <c r="M235"/>
      <c r="N235"/>
      <c r="O235"/>
      <c r="P235"/>
      <c r="Q235"/>
      <c r="R235"/>
    </row>
    <row r="236" spans="1:18" s="7" customFormat="1" ht="35.25" customHeight="1" x14ac:dyDescent="0.25">
      <c r="A236"/>
      <c r="B236"/>
      <c r="C236" s="7" t="s">
        <v>2400</v>
      </c>
      <c r="D236" s="1" t="s">
        <v>7988</v>
      </c>
      <c r="E236" s="1" t="s">
        <v>2476</v>
      </c>
      <c r="F236" s="13" t="s">
        <v>2477</v>
      </c>
      <c r="G236" s="14">
        <v>186</v>
      </c>
      <c r="H236" s="15" t="s">
        <v>2218</v>
      </c>
      <c r="I236" s="13" t="s">
        <v>2392</v>
      </c>
      <c r="J236" s="196" t="s">
        <v>2176</v>
      </c>
      <c r="K236" s="196" t="s">
        <v>2390</v>
      </c>
      <c r="L236"/>
      <c r="M236"/>
      <c r="N236"/>
      <c r="O236"/>
      <c r="P236"/>
      <c r="Q236"/>
      <c r="R236"/>
    </row>
    <row r="237" spans="1:18" s="7" customFormat="1" ht="35.25" customHeight="1" x14ac:dyDescent="0.25">
      <c r="A237"/>
      <c r="B237"/>
      <c r="C237" s="7" t="s">
        <v>2400</v>
      </c>
      <c r="D237" s="1" t="s">
        <v>7988</v>
      </c>
      <c r="E237" s="1" t="s">
        <v>2399</v>
      </c>
      <c r="F237" s="13" t="s">
        <v>8994</v>
      </c>
      <c r="G237" s="14">
        <v>206</v>
      </c>
      <c r="H237" s="15" t="s">
        <v>2218</v>
      </c>
      <c r="I237" s="13" t="s">
        <v>2392</v>
      </c>
      <c r="J237" s="196" t="s">
        <v>2176</v>
      </c>
      <c r="K237" s="196" t="s">
        <v>2390</v>
      </c>
      <c r="L237"/>
      <c r="M237"/>
      <c r="N237"/>
      <c r="O237"/>
      <c r="P237"/>
      <c r="Q237"/>
      <c r="R237"/>
    </row>
    <row r="238" spans="1:18" s="7" customFormat="1" ht="35.25" customHeight="1" x14ac:dyDescent="0.25">
      <c r="A238"/>
      <c r="B238"/>
      <c r="C238" s="7" t="s">
        <v>2400</v>
      </c>
      <c r="D238" s="1" t="s">
        <v>7988</v>
      </c>
      <c r="E238" s="1" t="s">
        <v>2478</v>
      </c>
      <c r="F238" s="13" t="s">
        <v>8995</v>
      </c>
      <c r="G238" s="14">
        <v>182</v>
      </c>
      <c r="H238" s="15" t="s">
        <v>2218</v>
      </c>
      <c r="I238" s="13" t="s">
        <v>2392</v>
      </c>
      <c r="J238" s="196" t="s">
        <v>2176</v>
      </c>
      <c r="K238" s="196" t="s">
        <v>2390</v>
      </c>
      <c r="L238"/>
      <c r="M238"/>
      <c r="N238"/>
      <c r="O238"/>
      <c r="P238"/>
      <c r="Q238"/>
      <c r="R238"/>
    </row>
    <row r="239" spans="1:18" s="7" customFormat="1" ht="35.25" customHeight="1" x14ac:dyDescent="0.25">
      <c r="A239"/>
      <c r="B239"/>
      <c r="C239" s="7" t="s">
        <v>2400</v>
      </c>
      <c r="D239" s="1" t="s">
        <v>7988</v>
      </c>
      <c r="E239" s="1" t="s">
        <v>2480</v>
      </c>
      <c r="F239" s="13" t="s">
        <v>2481</v>
      </c>
      <c r="G239" s="14">
        <v>43</v>
      </c>
      <c r="H239" s="15" t="s">
        <v>2218</v>
      </c>
      <c r="I239" s="13" t="s">
        <v>2392</v>
      </c>
      <c r="J239" s="196" t="s">
        <v>2176</v>
      </c>
      <c r="K239" s="196" t="s">
        <v>2390</v>
      </c>
      <c r="L239"/>
      <c r="M239"/>
      <c r="N239"/>
      <c r="O239"/>
      <c r="P239"/>
      <c r="Q239"/>
      <c r="R239"/>
    </row>
    <row r="240" spans="1:18" ht="35.25" customHeight="1" x14ac:dyDescent="0.25">
      <c r="C240" s="7" t="s">
        <v>2400</v>
      </c>
      <c r="D240" s="1" t="s">
        <v>7988</v>
      </c>
      <c r="E240" s="1" t="s">
        <v>2482</v>
      </c>
      <c r="F240" s="13" t="s">
        <v>2483</v>
      </c>
      <c r="G240" s="14">
        <v>27</v>
      </c>
      <c r="H240" s="15" t="s">
        <v>2218</v>
      </c>
      <c r="I240" s="13" t="s">
        <v>2392</v>
      </c>
      <c r="J240" s="196" t="s">
        <v>2176</v>
      </c>
      <c r="K240" s="196" t="s">
        <v>2390</v>
      </c>
    </row>
    <row r="241" spans="1:18" ht="35.25" customHeight="1" x14ac:dyDescent="0.25">
      <c r="C241" s="7" t="s">
        <v>2400</v>
      </c>
      <c r="D241" s="1" t="s">
        <v>7988</v>
      </c>
      <c r="E241" s="1" t="s">
        <v>2474</v>
      </c>
      <c r="F241" s="13" t="s">
        <v>2475</v>
      </c>
      <c r="G241" s="14">
        <v>229</v>
      </c>
      <c r="H241" s="15" t="s">
        <v>2218</v>
      </c>
      <c r="I241" s="13" t="s">
        <v>2392</v>
      </c>
      <c r="J241" s="196" t="s">
        <v>2176</v>
      </c>
      <c r="K241" s="196" t="s">
        <v>2390</v>
      </c>
    </row>
    <row r="242" spans="1:18" s="7" customFormat="1" ht="35.25" customHeight="1" thickBot="1" x14ac:dyDescent="0.3">
      <c r="A242"/>
      <c r="B242"/>
      <c r="C242" s="7" t="s">
        <v>2400</v>
      </c>
      <c r="D242" s="1" t="s">
        <v>7988</v>
      </c>
      <c r="E242" s="1" t="s">
        <v>2479</v>
      </c>
      <c r="F242" s="13" t="s">
        <v>8996</v>
      </c>
      <c r="G242" s="14">
        <v>81</v>
      </c>
      <c r="H242" s="15" t="s">
        <v>2218</v>
      </c>
      <c r="I242" s="13" t="s">
        <v>2392</v>
      </c>
      <c r="J242" s="196" t="s">
        <v>2176</v>
      </c>
      <c r="K242" s="196" t="s">
        <v>2390</v>
      </c>
      <c r="L242"/>
      <c r="M242"/>
      <c r="N242"/>
      <c r="O242"/>
      <c r="P242"/>
      <c r="Q242"/>
      <c r="R242"/>
    </row>
    <row r="243" spans="1:18" s="7" customFormat="1" ht="29.25" customHeight="1" thickBot="1" x14ac:dyDescent="0.3">
      <c r="A243"/>
      <c r="B243"/>
      <c r="C243" s="241" t="s">
        <v>2400</v>
      </c>
      <c r="D243" s="247" t="s">
        <v>7825</v>
      </c>
      <c r="E243" s="472">
        <f>COUNTA(E235:E242)</f>
        <v>8</v>
      </c>
      <c r="F243" s="242" t="s">
        <v>7826</v>
      </c>
      <c r="G243" s="473">
        <f>SUM(G235:G242)</f>
        <v>1210</v>
      </c>
      <c r="H243" s="16"/>
      <c r="I243" s="17"/>
      <c r="J243" s="209"/>
      <c r="K243" s="207"/>
      <c r="L243"/>
      <c r="M243"/>
      <c r="N243"/>
      <c r="O243"/>
      <c r="P243"/>
      <c r="Q243"/>
      <c r="R243"/>
    </row>
    <row r="244" spans="1:18" s="7" customFormat="1" ht="20.25" customHeight="1" x14ac:dyDescent="0.25">
      <c r="A244"/>
      <c r="B244"/>
      <c r="D244" s="1"/>
      <c r="E244" s="175"/>
      <c r="F244" s="228"/>
      <c r="G244" s="174"/>
      <c r="H244" s="15"/>
      <c r="I244" s="13"/>
      <c r="J244" s="196"/>
      <c r="K244" s="196"/>
      <c r="L244"/>
      <c r="M244"/>
      <c r="N244"/>
      <c r="O244"/>
      <c r="P244"/>
      <c r="Q244"/>
      <c r="R244"/>
    </row>
    <row r="245" spans="1:18" s="7" customFormat="1" ht="20.25" customHeight="1" x14ac:dyDescent="0.25">
      <c r="A245"/>
      <c r="B245"/>
      <c r="D245" s="1"/>
      <c r="E245" s="175"/>
      <c r="F245" s="228"/>
      <c r="G245" s="174"/>
      <c r="H245" s="15"/>
      <c r="I245" s="13"/>
      <c r="J245" s="196"/>
      <c r="K245" s="196"/>
      <c r="L245"/>
      <c r="M245"/>
      <c r="N245"/>
      <c r="O245"/>
      <c r="P245"/>
      <c r="Q245"/>
      <c r="R245"/>
    </row>
    <row r="246" spans="1:18" s="7" customFormat="1" ht="20.25" customHeight="1" x14ac:dyDescent="0.25">
      <c r="A246"/>
      <c r="B246"/>
      <c r="C246" s="235" t="s">
        <v>8</v>
      </c>
      <c r="D246" s="235" t="s">
        <v>7</v>
      </c>
      <c r="E246" s="235" t="s">
        <v>6</v>
      </c>
      <c r="F246" s="235" t="s">
        <v>5</v>
      </c>
      <c r="G246" s="237" t="s">
        <v>4</v>
      </c>
      <c r="H246" s="237" t="s">
        <v>3</v>
      </c>
      <c r="I246" s="235" t="s">
        <v>2</v>
      </c>
      <c r="J246" s="236" t="s">
        <v>1</v>
      </c>
      <c r="K246" s="236" t="s">
        <v>0</v>
      </c>
      <c r="L246"/>
      <c r="M246"/>
      <c r="N246"/>
      <c r="O246"/>
      <c r="P246"/>
      <c r="Q246"/>
      <c r="R246"/>
    </row>
    <row r="247" spans="1:18" s="7" customFormat="1" ht="20.25" customHeight="1" x14ac:dyDescent="0.25">
      <c r="A247"/>
      <c r="B247"/>
      <c r="C247" s="7" t="s">
        <v>2519</v>
      </c>
      <c r="D247" s="1" t="s">
        <v>7988</v>
      </c>
      <c r="E247" s="1" t="s">
        <v>2566</v>
      </c>
      <c r="F247" s="13" t="s">
        <v>519</v>
      </c>
      <c r="G247" s="14">
        <v>908</v>
      </c>
      <c r="H247" s="15" t="s">
        <v>2218</v>
      </c>
      <c r="I247" s="13" t="s">
        <v>2557</v>
      </c>
      <c r="J247" s="196" t="s">
        <v>2176</v>
      </c>
      <c r="K247" s="196" t="s">
        <v>2518</v>
      </c>
      <c r="L247"/>
      <c r="M247"/>
      <c r="N247"/>
      <c r="O247"/>
      <c r="P247"/>
      <c r="Q247"/>
      <c r="R247"/>
    </row>
    <row r="248" spans="1:18" s="7" customFormat="1" ht="20.25" customHeight="1" x14ac:dyDescent="0.25">
      <c r="A248"/>
      <c r="B248"/>
      <c r="C248" s="7" t="s">
        <v>2519</v>
      </c>
      <c r="D248" s="1" t="s">
        <v>7988</v>
      </c>
      <c r="E248" s="1" t="s">
        <v>2564</v>
      </c>
      <c r="F248" s="13" t="s">
        <v>2565</v>
      </c>
      <c r="G248" s="14">
        <v>980</v>
      </c>
      <c r="H248" s="15" t="s">
        <v>2218</v>
      </c>
      <c r="I248" s="13" t="s">
        <v>2557</v>
      </c>
      <c r="J248" s="196" t="s">
        <v>2176</v>
      </c>
      <c r="K248" s="196" t="s">
        <v>2518</v>
      </c>
      <c r="L248"/>
      <c r="M248"/>
      <c r="N248"/>
      <c r="O248"/>
      <c r="P248"/>
      <c r="Q248"/>
      <c r="R248"/>
    </row>
    <row r="249" spans="1:18" s="7" customFormat="1" ht="20.25" customHeight="1" x14ac:dyDescent="0.25">
      <c r="A249"/>
      <c r="B249"/>
      <c r="C249" s="7" t="s">
        <v>2519</v>
      </c>
      <c r="D249" s="1" t="s">
        <v>7988</v>
      </c>
      <c r="E249" s="1" t="s">
        <v>2546</v>
      </c>
      <c r="F249" s="13" t="s">
        <v>2547</v>
      </c>
      <c r="G249" s="14">
        <v>454</v>
      </c>
      <c r="H249" s="15" t="s">
        <v>2218</v>
      </c>
      <c r="I249" s="13" t="s">
        <v>2392</v>
      </c>
      <c r="J249" s="196" t="s">
        <v>2176</v>
      </c>
      <c r="K249" s="196" t="s">
        <v>2518</v>
      </c>
      <c r="L249"/>
      <c r="M249"/>
      <c r="N249"/>
      <c r="O249"/>
      <c r="P249"/>
      <c r="Q249"/>
      <c r="R249"/>
    </row>
    <row r="250" spans="1:18" s="7" customFormat="1" ht="20.25" customHeight="1" x14ac:dyDescent="0.25">
      <c r="A250"/>
      <c r="B250"/>
      <c r="C250" s="7" t="s">
        <v>2519</v>
      </c>
      <c r="D250" s="1" t="s">
        <v>7988</v>
      </c>
      <c r="E250" s="23" t="s">
        <v>2552</v>
      </c>
      <c r="F250" s="24" t="s">
        <v>8997</v>
      </c>
      <c r="G250" s="23">
        <v>35</v>
      </c>
      <c r="H250" s="15" t="s">
        <v>2218</v>
      </c>
      <c r="I250" s="24" t="s">
        <v>2392</v>
      </c>
      <c r="J250" s="196" t="s">
        <v>2176</v>
      </c>
      <c r="K250" s="196" t="s">
        <v>2518</v>
      </c>
      <c r="L250"/>
      <c r="M250"/>
      <c r="N250"/>
      <c r="O250"/>
      <c r="P250"/>
      <c r="Q250"/>
      <c r="R250"/>
    </row>
    <row r="251" spans="1:18" s="7" customFormat="1" ht="20.25" customHeight="1" x14ac:dyDescent="0.25">
      <c r="A251"/>
      <c r="B251"/>
      <c r="C251" s="7" t="s">
        <v>2519</v>
      </c>
      <c r="D251" s="1" t="s">
        <v>7988</v>
      </c>
      <c r="E251" s="1" t="s">
        <v>2525</v>
      </c>
      <c r="F251" s="13" t="s">
        <v>8998</v>
      </c>
      <c r="G251" s="14">
        <v>349</v>
      </c>
      <c r="H251" s="15" t="s">
        <v>2218</v>
      </c>
      <c r="I251" s="13" t="s">
        <v>2392</v>
      </c>
      <c r="J251" s="196" t="s">
        <v>2176</v>
      </c>
      <c r="K251" s="196" t="s">
        <v>2518</v>
      </c>
      <c r="L251"/>
      <c r="M251"/>
      <c r="N251"/>
      <c r="O251"/>
      <c r="P251"/>
      <c r="Q251"/>
      <c r="R251"/>
    </row>
    <row r="252" spans="1:18" s="7" customFormat="1" ht="20.25" customHeight="1" x14ac:dyDescent="0.25">
      <c r="A252"/>
      <c r="B252"/>
      <c r="C252" s="7" t="s">
        <v>2519</v>
      </c>
      <c r="D252" s="1" t="s">
        <v>7988</v>
      </c>
      <c r="E252" s="1" t="s">
        <v>2532</v>
      </c>
      <c r="F252" s="13" t="s">
        <v>2533</v>
      </c>
      <c r="G252" s="14">
        <v>709</v>
      </c>
      <c r="H252" s="15" t="s">
        <v>2218</v>
      </c>
      <c r="I252" s="13" t="s">
        <v>2392</v>
      </c>
      <c r="J252" s="196" t="s">
        <v>2176</v>
      </c>
      <c r="K252" s="196" t="s">
        <v>2518</v>
      </c>
      <c r="L252"/>
      <c r="M252"/>
      <c r="N252"/>
      <c r="O252"/>
      <c r="P252"/>
      <c r="Q252"/>
      <c r="R252"/>
    </row>
    <row r="253" spans="1:18" s="7" customFormat="1" ht="20.25" customHeight="1" x14ac:dyDescent="0.25">
      <c r="A253"/>
      <c r="B253"/>
      <c r="C253" s="7" t="s">
        <v>2519</v>
      </c>
      <c r="D253" s="1" t="s">
        <v>7988</v>
      </c>
      <c r="E253" s="1" t="s">
        <v>2567</v>
      </c>
      <c r="F253" s="13" t="s">
        <v>2568</v>
      </c>
      <c r="G253" s="14">
        <v>639</v>
      </c>
      <c r="H253" s="15" t="s">
        <v>2218</v>
      </c>
      <c r="I253" s="13" t="s">
        <v>2557</v>
      </c>
      <c r="J253" s="196" t="s">
        <v>2176</v>
      </c>
      <c r="K253" s="196" t="s">
        <v>2518</v>
      </c>
      <c r="L253"/>
      <c r="M253"/>
      <c r="N253"/>
      <c r="O253"/>
      <c r="P253"/>
      <c r="Q253"/>
      <c r="R253"/>
    </row>
    <row r="254" spans="1:18" s="7" customFormat="1" ht="20.25" customHeight="1" x14ac:dyDescent="0.25">
      <c r="A254"/>
      <c r="B254"/>
      <c r="C254" s="7" t="s">
        <v>2519</v>
      </c>
      <c r="D254" s="1" t="s">
        <v>7988</v>
      </c>
      <c r="E254" s="1" t="s">
        <v>2529</v>
      </c>
      <c r="F254" s="13" t="s">
        <v>2530</v>
      </c>
      <c r="G254" s="14">
        <v>605</v>
      </c>
      <c r="H254" s="15" t="s">
        <v>2218</v>
      </c>
      <c r="I254" s="13" t="s">
        <v>2392</v>
      </c>
      <c r="J254" s="196" t="s">
        <v>2176</v>
      </c>
      <c r="K254" s="196" t="s">
        <v>2518</v>
      </c>
      <c r="L254"/>
      <c r="M254"/>
      <c r="N254"/>
      <c r="O254"/>
      <c r="P254"/>
      <c r="Q254"/>
      <c r="R254"/>
    </row>
    <row r="255" spans="1:18" s="7" customFormat="1" ht="20.25" customHeight="1" x14ac:dyDescent="0.25">
      <c r="A255"/>
      <c r="B255"/>
      <c r="C255" s="7" t="s">
        <v>2519</v>
      </c>
      <c r="D255" s="1" t="s">
        <v>7988</v>
      </c>
      <c r="E255" s="1" t="s">
        <v>2569</v>
      </c>
      <c r="F255" s="13" t="s">
        <v>2570</v>
      </c>
      <c r="G255" s="14">
        <v>454</v>
      </c>
      <c r="H255" s="15" t="s">
        <v>2218</v>
      </c>
      <c r="I255" s="13" t="s">
        <v>2557</v>
      </c>
      <c r="J255" s="196" t="s">
        <v>2176</v>
      </c>
      <c r="K255" s="196" t="s">
        <v>2518</v>
      </c>
      <c r="L255"/>
      <c r="M255"/>
      <c r="N255"/>
      <c r="O255"/>
      <c r="P255"/>
      <c r="Q255"/>
      <c r="R255"/>
    </row>
    <row r="256" spans="1:18" s="7" customFormat="1" ht="20.25" customHeight="1" x14ac:dyDescent="0.25">
      <c r="A256"/>
      <c r="B256"/>
      <c r="C256" s="7" t="s">
        <v>2519</v>
      </c>
      <c r="D256" s="1" t="s">
        <v>7988</v>
      </c>
      <c r="E256" s="1" t="s">
        <v>2560</v>
      </c>
      <c r="F256" s="13" t="s">
        <v>2561</v>
      </c>
      <c r="G256" s="14">
        <v>509</v>
      </c>
      <c r="H256" s="15" t="s">
        <v>2218</v>
      </c>
      <c r="I256" s="13" t="s">
        <v>2557</v>
      </c>
      <c r="J256" s="196" t="s">
        <v>2176</v>
      </c>
      <c r="K256" s="196" t="s">
        <v>2518</v>
      </c>
      <c r="L256"/>
      <c r="M256"/>
      <c r="N256"/>
      <c r="O256"/>
      <c r="P256"/>
      <c r="Q256"/>
      <c r="R256"/>
    </row>
    <row r="257" spans="1:18" s="7" customFormat="1" ht="20.25" customHeight="1" x14ac:dyDescent="0.25">
      <c r="A257"/>
      <c r="B257"/>
      <c r="C257" s="7" t="s">
        <v>2519</v>
      </c>
      <c r="D257" s="1" t="s">
        <v>7988</v>
      </c>
      <c r="E257" s="1" t="s">
        <v>2538</v>
      </c>
      <c r="F257" s="13" t="s">
        <v>114</v>
      </c>
      <c r="G257" s="14">
        <v>435</v>
      </c>
      <c r="H257" s="15" t="s">
        <v>2218</v>
      </c>
      <c r="I257" s="13" t="s">
        <v>2392</v>
      </c>
      <c r="J257" s="196" t="s">
        <v>2176</v>
      </c>
      <c r="K257" s="196" t="s">
        <v>2518</v>
      </c>
      <c r="L257"/>
      <c r="M257"/>
      <c r="N257"/>
      <c r="O257"/>
      <c r="P257"/>
      <c r="Q257"/>
      <c r="R257"/>
    </row>
    <row r="258" spans="1:18" s="7" customFormat="1" ht="20.25" customHeight="1" x14ac:dyDescent="0.25">
      <c r="A258"/>
      <c r="B258"/>
      <c r="C258" s="7" t="s">
        <v>2519</v>
      </c>
      <c r="D258" s="1" t="s">
        <v>7988</v>
      </c>
      <c r="E258" s="1" t="s">
        <v>2573</v>
      </c>
      <c r="F258" s="13" t="s">
        <v>8999</v>
      </c>
      <c r="G258" s="14">
        <v>357</v>
      </c>
      <c r="H258" s="15" t="s">
        <v>2218</v>
      </c>
      <c r="I258" s="13" t="s">
        <v>2557</v>
      </c>
      <c r="J258" s="196" t="s">
        <v>2176</v>
      </c>
      <c r="K258" s="196" t="s">
        <v>2518</v>
      </c>
      <c r="L258"/>
      <c r="M258"/>
      <c r="N258"/>
      <c r="O258"/>
      <c r="P258"/>
      <c r="Q258"/>
      <c r="R258"/>
    </row>
    <row r="259" spans="1:18" s="7" customFormat="1" ht="20.25" customHeight="1" x14ac:dyDescent="0.25">
      <c r="A259"/>
      <c r="B259"/>
      <c r="C259" s="7" t="s">
        <v>2519</v>
      </c>
      <c r="D259" s="1" t="s">
        <v>7988</v>
      </c>
      <c r="E259" s="1" t="s">
        <v>2571</v>
      </c>
      <c r="F259" s="13" t="s">
        <v>9000</v>
      </c>
      <c r="G259" s="14">
        <v>427</v>
      </c>
      <c r="H259" s="15" t="s">
        <v>2218</v>
      </c>
      <c r="I259" s="13" t="s">
        <v>2557</v>
      </c>
      <c r="J259" s="196" t="s">
        <v>2176</v>
      </c>
      <c r="K259" s="196" t="s">
        <v>2518</v>
      </c>
      <c r="L259"/>
      <c r="M259"/>
      <c r="N259"/>
      <c r="O259"/>
      <c r="P259"/>
      <c r="Q259"/>
      <c r="R259"/>
    </row>
    <row r="260" spans="1:18" s="7" customFormat="1" ht="20.25" customHeight="1" x14ac:dyDescent="0.25">
      <c r="A260"/>
      <c r="B260"/>
      <c r="C260" s="7" t="s">
        <v>2519</v>
      </c>
      <c r="D260" s="1" t="s">
        <v>7988</v>
      </c>
      <c r="E260" s="1" t="s">
        <v>2572</v>
      </c>
      <c r="F260" s="13" t="s">
        <v>9001</v>
      </c>
      <c r="G260" s="14">
        <v>288</v>
      </c>
      <c r="H260" s="15" t="s">
        <v>2218</v>
      </c>
      <c r="I260" s="13" t="s">
        <v>2557</v>
      </c>
      <c r="J260" s="196" t="s">
        <v>2176</v>
      </c>
      <c r="K260" s="196" t="s">
        <v>2518</v>
      </c>
      <c r="L260"/>
      <c r="M260"/>
      <c r="N260"/>
      <c r="O260"/>
      <c r="P260"/>
      <c r="Q260"/>
      <c r="R260"/>
    </row>
    <row r="261" spans="1:18" s="7" customFormat="1" ht="20.25" customHeight="1" x14ac:dyDescent="0.25">
      <c r="A261"/>
      <c r="B261"/>
      <c r="C261" s="7" t="s">
        <v>2519</v>
      </c>
      <c r="D261" s="1" t="s">
        <v>7988</v>
      </c>
      <c r="E261" s="1" t="s">
        <v>2550</v>
      </c>
      <c r="F261" s="13" t="s">
        <v>2551</v>
      </c>
      <c r="G261" s="14">
        <v>326</v>
      </c>
      <c r="H261" s="15" t="s">
        <v>2218</v>
      </c>
      <c r="I261" s="13" t="s">
        <v>2392</v>
      </c>
      <c r="J261" s="196" t="s">
        <v>2176</v>
      </c>
      <c r="K261" s="196" t="s">
        <v>2518</v>
      </c>
      <c r="L261"/>
      <c r="M261"/>
      <c r="N261"/>
      <c r="O261"/>
      <c r="P261"/>
      <c r="Q261"/>
      <c r="R261"/>
    </row>
    <row r="262" spans="1:18" s="7" customFormat="1" ht="20.25" customHeight="1" x14ac:dyDescent="0.25">
      <c r="A262"/>
      <c r="B262"/>
      <c r="C262" s="7" t="s">
        <v>2519</v>
      </c>
      <c r="D262" s="1" t="s">
        <v>7988</v>
      </c>
      <c r="E262" s="1" t="s">
        <v>2574</v>
      </c>
      <c r="F262" s="13" t="s">
        <v>9002</v>
      </c>
      <c r="G262" s="14">
        <v>257</v>
      </c>
      <c r="H262" s="15" t="s">
        <v>2218</v>
      </c>
      <c r="I262" s="13" t="s">
        <v>2557</v>
      </c>
      <c r="J262" s="196" t="s">
        <v>2176</v>
      </c>
      <c r="K262" s="196" t="s">
        <v>2518</v>
      </c>
      <c r="L262"/>
      <c r="M262"/>
      <c r="N262"/>
      <c r="O262"/>
      <c r="P262"/>
      <c r="Q262"/>
      <c r="R262"/>
    </row>
    <row r="263" spans="1:18" s="7" customFormat="1" ht="20.25" customHeight="1" x14ac:dyDescent="0.25">
      <c r="A263"/>
      <c r="B263"/>
      <c r="C263" s="7" t="s">
        <v>2519</v>
      </c>
      <c r="D263" s="1" t="s">
        <v>7988</v>
      </c>
      <c r="E263" s="1" t="s">
        <v>2534</v>
      </c>
      <c r="F263" s="13" t="s">
        <v>9003</v>
      </c>
      <c r="G263" s="14">
        <v>325</v>
      </c>
      <c r="H263" s="15" t="s">
        <v>2218</v>
      </c>
      <c r="I263" s="13" t="s">
        <v>2392</v>
      </c>
      <c r="J263" s="196" t="s">
        <v>2176</v>
      </c>
      <c r="K263" s="196" t="s">
        <v>2518</v>
      </c>
      <c r="L263"/>
      <c r="M263"/>
      <c r="N263"/>
      <c r="O263"/>
      <c r="P263"/>
      <c r="Q263"/>
      <c r="R263"/>
    </row>
    <row r="264" spans="1:18" s="7" customFormat="1" ht="20.25" customHeight="1" x14ac:dyDescent="0.25">
      <c r="A264"/>
      <c r="B264"/>
      <c r="C264" s="7" t="s">
        <v>2519</v>
      </c>
      <c r="D264" s="1" t="s">
        <v>7988</v>
      </c>
      <c r="E264" s="1" t="s">
        <v>2536</v>
      </c>
      <c r="F264" s="13" t="s">
        <v>2537</v>
      </c>
      <c r="G264" s="14">
        <v>147</v>
      </c>
      <c r="H264" s="15" t="s">
        <v>2218</v>
      </c>
      <c r="I264" s="13" t="s">
        <v>2392</v>
      </c>
      <c r="J264" s="196" t="s">
        <v>2176</v>
      </c>
      <c r="K264" s="196" t="s">
        <v>2518</v>
      </c>
      <c r="L264"/>
      <c r="M264"/>
      <c r="N264"/>
      <c r="O264"/>
      <c r="P264"/>
      <c r="Q264"/>
      <c r="R264"/>
    </row>
    <row r="265" spans="1:18" s="7" customFormat="1" ht="20.25" customHeight="1" x14ac:dyDescent="0.25">
      <c r="A265"/>
      <c r="B265"/>
      <c r="C265" s="7" t="s">
        <v>2519</v>
      </c>
      <c r="D265" s="1" t="s">
        <v>7988</v>
      </c>
      <c r="E265" s="1" t="s">
        <v>2553</v>
      </c>
      <c r="F265" s="13" t="s">
        <v>2554</v>
      </c>
      <c r="G265" s="14">
        <v>183</v>
      </c>
      <c r="H265" s="15" t="s">
        <v>2218</v>
      </c>
      <c r="I265" s="13" t="s">
        <v>2392</v>
      </c>
      <c r="J265" s="196" t="s">
        <v>2176</v>
      </c>
      <c r="K265" s="196" t="s">
        <v>2518</v>
      </c>
      <c r="L265"/>
      <c r="M265"/>
      <c r="N265"/>
      <c r="O265"/>
      <c r="P265"/>
      <c r="Q265"/>
      <c r="R265"/>
    </row>
    <row r="266" spans="1:18" s="7" customFormat="1" ht="20.25" customHeight="1" x14ac:dyDescent="0.25">
      <c r="A266"/>
      <c r="B266"/>
      <c r="C266" s="7" t="s">
        <v>2519</v>
      </c>
      <c r="D266" s="1" t="s">
        <v>7988</v>
      </c>
      <c r="E266" s="1" t="s">
        <v>2539</v>
      </c>
      <c r="F266" s="13" t="s">
        <v>2540</v>
      </c>
      <c r="G266" s="14">
        <v>210</v>
      </c>
      <c r="H266" s="15" t="s">
        <v>2218</v>
      </c>
      <c r="I266" s="13" t="s">
        <v>2392</v>
      </c>
      <c r="J266" s="196" t="s">
        <v>2176</v>
      </c>
      <c r="K266" s="196" t="s">
        <v>2518</v>
      </c>
      <c r="L266"/>
      <c r="M266"/>
      <c r="N266"/>
      <c r="O266"/>
      <c r="P266"/>
      <c r="Q266"/>
      <c r="R266"/>
    </row>
    <row r="267" spans="1:18" s="7" customFormat="1" ht="20.25" customHeight="1" x14ac:dyDescent="0.25">
      <c r="A267"/>
      <c r="B267"/>
      <c r="C267" s="7" t="s">
        <v>2519</v>
      </c>
      <c r="D267" s="1" t="s">
        <v>7988</v>
      </c>
      <c r="E267" s="1" t="s">
        <v>2562</v>
      </c>
      <c r="F267" s="13" t="s">
        <v>2563</v>
      </c>
      <c r="G267" s="14">
        <v>185</v>
      </c>
      <c r="H267" s="15" t="s">
        <v>2218</v>
      </c>
      <c r="I267" s="13" t="s">
        <v>2557</v>
      </c>
      <c r="J267" s="196" t="s">
        <v>2176</v>
      </c>
      <c r="K267" s="196" t="s">
        <v>2518</v>
      </c>
      <c r="L267"/>
      <c r="M267"/>
      <c r="N267"/>
      <c r="O267"/>
      <c r="P267"/>
      <c r="Q267"/>
      <c r="R267"/>
    </row>
    <row r="268" spans="1:18" s="7" customFormat="1" ht="20.25" customHeight="1" x14ac:dyDescent="0.25">
      <c r="A268"/>
      <c r="B268"/>
      <c r="C268" s="7" t="s">
        <v>2519</v>
      </c>
      <c r="D268" s="1" t="s">
        <v>7988</v>
      </c>
      <c r="E268" s="1" t="s">
        <v>2559</v>
      </c>
      <c r="F268" s="13" t="s">
        <v>9004</v>
      </c>
      <c r="G268" s="14">
        <v>180</v>
      </c>
      <c r="H268" s="15" t="s">
        <v>2218</v>
      </c>
      <c r="I268" s="13" t="s">
        <v>2557</v>
      </c>
      <c r="J268" s="196" t="s">
        <v>2176</v>
      </c>
      <c r="K268" s="196" t="s">
        <v>2518</v>
      </c>
      <c r="L268"/>
      <c r="M268"/>
      <c r="N268"/>
      <c r="O268"/>
      <c r="P268"/>
      <c r="Q268"/>
      <c r="R268"/>
    </row>
    <row r="269" spans="1:18" ht="22.5" customHeight="1" x14ac:dyDescent="0.25">
      <c r="C269" s="7" t="s">
        <v>2519</v>
      </c>
      <c r="D269" s="1" t="s">
        <v>7988</v>
      </c>
      <c r="E269" s="1" t="s">
        <v>2558</v>
      </c>
      <c r="F269" s="13" t="s">
        <v>9005</v>
      </c>
      <c r="G269" s="14">
        <v>171</v>
      </c>
      <c r="H269" s="15" t="s">
        <v>2218</v>
      </c>
      <c r="I269" s="13" t="s">
        <v>2557</v>
      </c>
      <c r="J269" s="196" t="s">
        <v>2176</v>
      </c>
      <c r="K269" s="196" t="s">
        <v>2518</v>
      </c>
    </row>
    <row r="270" spans="1:18" s="7" customFormat="1" ht="20.25" customHeight="1" x14ac:dyDescent="0.25">
      <c r="A270"/>
      <c r="B270"/>
      <c r="C270" s="7" t="s">
        <v>2519</v>
      </c>
      <c r="D270" s="1" t="s">
        <v>7988</v>
      </c>
      <c r="E270" s="1" t="s">
        <v>2555</v>
      </c>
      <c r="F270" s="13" t="s">
        <v>9006</v>
      </c>
      <c r="G270" s="14">
        <v>131</v>
      </c>
      <c r="H270" s="15" t="s">
        <v>2218</v>
      </c>
      <c r="I270" s="13" t="s">
        <v>2392</v>
      </c>
      <c r="J270" s="196" t="s">
        <v>2176</v>
      </c>
      <c r="K270" s="196" t="s">
        <v>2518</v>
      </c>
      <c r="L270"/>
      <c r="M270"/>
      <c r="N270"/>
      <c r="O270"/>
      <c r="P270"/>
      <c r="Q270"/>
      <c r="R270"/>
    </row>
    <row r="271" spans="1:18" s="7" customFormat="1" ht="20.25" customHeight="1" x14ac:dyDescent="0.25">
      <c r="A271"/>
      <c r="B271"/>
      <c r="C271" s="7" t="s">
        <v>2519</v>
      </c>
      <c r="D271" s="1" t="s">
        <v>7988</v>
      </c>
      <c r="E271" s="1" t="s">
        <v>2575</v>
      </c>
      <c r="F271" s="13" t="s">
        <v>9007</v>
      </c>
      <c r="G271" s="14">
        <v>126</v>
      </c>
      <c r="H271" s="15" t="s">
        <v>2218</v>
      </c>
      <c r="I271" s="13" t="s">
        <v>2557</v>
      </c>
      <c r="J271" s="196" t="s">
        <v>2176</v>
      </c>
      <c r="K271" s="196" t="s">
        <v>2518</v>
      </c>
      <c r="L271"/>
      <c r="M271"/>
      <c r="N271"/>
      <c r="O271"/>
      <c r="P271"/>
      <c r="Q271"/>
      <c r="R271"/>
    </row>
    <row r="272" spans="1:18" s="7" customFormat="1" ht="31.5" customHeight="1" x14ac:dyDescent="0.25">
      <c r="A272"/>
      <c r="B272"/>
      <c r="C272" s="7" t="s">
        <v>2519</v>
      </c>
      <c r="D272" s="1" t="s">
        <v>7988</v>
      </c>
      <c r="E272" s="1" t="s">
        <v>2543</v>
      </c>
      <c r="F272" s="13" t="s">
        <v>9008</v>
      </c>
      <c r="G272" s="14">
        <v>144</v>
      </c>
      <c r="H272" s="15" t="s">
        <v>2218</v>
      </c>
      <c r="I272" s="13" t="s">
        <v>2392</v>
      </c>
      <c r="J272" s="196" t="s">
        <v>2176</v>
      </c>
      <c r="K272" s="196" t="s">
        <v>2518</v>
      </c>
      <c r="L272"/>
      <c r="M272"/>
      <c r="N272"/>
      <c r="O272"/>
      <c r="P272"/>
      <c r="Q272"/>
      <c r="R272"/>
    </row>
    <row r="273" spans="1:18" s="7" customFormat="1" ht="20.25" customHeight="1" x14ac:dyDescent="0.25">
      <c r="A273"/>
      <c r="B273"/>
      <c r="C273" s="7" t="s">
        <v>2519</v>
      </c>
      <c r="D273" s="1" t="s">
        <v>7988</v>
      </c>
      <c r="E273" s="1" t="s">
        <v>2541</v>
      </c>
      <c r="F273" s="13" t="s">
        <v>2542</v>
      </c>
      <c r="G273" s="14">
        <v>93</v>
      </c>
      <c r="H273" s="15" t="s">
        <v>2218</v>
      </c>
      <c r="I273" s="13" t="s">
        <v>2392</v>
      </c>
      <c r="J273" s="196" t="s">
        <v>2176</v>
      </c>
      <c r="K273" s="196" t="s">
        <v>2518</v>
      </c>
      <c r="L273"/>
      <c r="M273"/>
      <c r="N273"/>
      <c r="O273"/>
      <c r="P273"/>
      <c r="Q273"/>
      <c r="R273"/>
    </row>
    <row r="274" spans="1:18" s="7" customFormat="1" ht="21" customHeight="1" x14ac:dyDescent="0.25">
      <c r="A274"/>
      <c r="B274"/>
      <c r="C274" s="7" t="s">
        <v>2519</v>
      </c>
      <c r="D274" s="1" t="s">
        <v>7988</v>
      </c>
      <c r="E274" s="1" t="s">
        <v>2544</v>
      </c>
      <c r="F274" s="13" t="s">
        <v>2545</v>
      </c>
      <c r="G274" s="14">
        <v>135</v>
      </c>
      <c r="H274" s="15" t="s">
        <v>2218</v>
      </c>
      <c r="I274" s="13" t="s">
        <v>2392</v>
      </c>
      <c r="J274" s="196" t="s">
        <v>2176</v>
      </c>
      <c r="K274" s="196" t="s">
        <v>2518</v>
      </c>
      <c r="L274"/>
      <c r="M274"/>
      <c r="N274"/>
      <c r="O274"/>
      <c r="P274"/>
      <c r="Q274"/>
      <c r="R274"/>
    </row>
    <row r="275" spans="1:18" s="7" customFormat="1" ht="31.5" customHeight="1" x14ac:dyDescent="0.25">
      <c r="A275"/>
      <c r="B275"/>
      <c r="C275" s="7" t="s">
        <v>2519</v>
      </c>
      <c r="D275" s="1" t="s">
        <v>7988</v>
      </c>
      <c r="E275" s="1" t="s">
        <v>2517</v>
      </c>
      <c r="F275" s="13" t="s">
        <v>9009</v>
      </c>
      <c r="G275" s="14">
        <v>114</v>
      </c>
      <c r="H275" s="15" t="s">
        <v>2218</v>
      </c>
      <c r="I275" s="13" t="s">
        <v>2392</v>
      </c>
      <c r="J275" s="196" t="s">
        <v>2176</v>
      </c>
      <c r="K275" s="196" t="s">
        <v>2518</v>
      </c>
      <c r="L275"/>
      <c r="M275"/>
      <c r="N275"/>
      <c r="O275"/>
      <c r="P275"/>
      <c r="Q275"/>
      <c r="R275"/>
    </row>
    <row r="276" spans="1:18" s="7" customFormat="1" ht="20.25" customHeight="1" x14ac:dyDescent="0.25">
      <c r="A276"/>
      <c r="B276"/>
      <c r="C276" s="7" t="s">
        <v>2519</v>
      </c>
      <c r="D276" s="1" t="s">
        <v>7988</v>
      </c>
      <c r="E276" s="1" t="s">
        <v>2531</v>
      </c>
      <c r="F276" s="13" t="s">
        <v>9010</v>
      </c>
      <c r="G276" s="14">
        <v>43</v>
      </c>
      <c r="H276" s="15" t="s">
        <v>2218</v>
      </c>
      <c r="I276" s="13" t="s">
        <v>2392</v>
      </c>
      <c r="J276" s="196" t="s">
        <v>2176</v>
      </c>
      <c r="K276" s="196" t="s">
        <v>2518</v>
      </c>
      <c r="L276"/>
      <c r="M276"/>
      <c r="N276"/>
      <c r="O276"/>
      <c r="P276"/>
      <c r="Q276"/>
      <c r="R276"/>
    </row>
    <row r="277" spans="1:18" s="7" customFormat="1" ht="20.25" customHeight="1" x14ac:dyDescent="0.25">
      <c r="A277"/>
      <c r="B277"/>
      <c r="C277" s="7" t="s">
        <v>2519</v>
      </c>
      <c r="D277" s="1" t="s">
        <v>7988</v>
      </c>
      <c r="E277" s="1" t="s">
        <v>2535</v>
      </c>
      <c r="F277" s="13" t="s">
        <v>412</v>
      </c>
      <c r="G277" s="14">
        <v>11</v>
      </c>
      <c r="H277" s="15" t="s">
        <v>2218</v>
      </c>
      <c r="I277" s="13" t="s">
        <v>2392</v>
      </c>
      <c r="J277" s="196" t="s">
        <v>2176</v>
      </c>
      <c r="K277" s="196" t="s">
        <v>2518</v>
      </c>
      <c r="L277"/>
      <c r="M277"/>
      <c r="N277"/>
      <c r="O277"/>
      <c r="P277"/>
      <c r="Q277"/>
      <c r="R277"/>
    </row>
    <row r="278" spans="1:18" s="7" customFormat="1" ht="20.25" customHeight="1" x14ac:dyDescent="0.25">
      <c r="A278"/>
      <c r="B278"/>
      <c r="C278" s="7" t="s">
        <v>2519</v>
      </c>
      <c r="D278" s="1" t="s">
        <v>7988</v>
      </c>
      <c r="E278" s="1" t="s">
        <v>2548</v>
      </c>
      <c r="F278" s="13" t="s">
        <v>2549</v>
      </c>
      <c r="G278" s="14">
        <v>359</v>
      </c>
      <c r="H278" s="15" t="s">
        <v>2218</v>
      </c>
      <c r="I278" s="13" t="s">
        <v>2392</v>
      </c>
      <c r="J278" s="196" t="s">
        <v>2176</v>
      </c>
      <c r="K278" s="196" t="s">
        <v>2518</v>
      </c>
      <c r="L278"/>
      <c r="M278"/>
      <c r="N278"/>
      <c r="O278"/>
      <c r="P278"/>
      <c r="Q278"/>
      <c r="R278"/>
    </row>
    <row r="279" spans="1:18" s="7" customFormat="1" ht="20.25" customHeight="1" x14ac:dyDescent="0.25">
      <c r="A279"/>
      <c r="B279"/>
      <c r="C279" s="7" t="s">
        <v>2519</v>
      </c>
      <c r="D279" s="1" t="s">
        <v>7988</v>
      </c>
      <c r="E279" s="1" t="s">
        <v>2576</v>
      </c>
      <c r="F279" s="13" t="s">
        <v>9011</v>
      </c>
      <c r="G279" s="14">
        <v>54</v>
      </c>
      <c r="H279" s="15" t="s">
        <v>2218</v>
      </c>
      <c r="I279" s="13" t="s">
        <v>2557</v>
      </c>
      <c r="J279" s="196" t="s">
        <v>2176</v>
      </c>
      <c r="K279" s="196" t="s">
        <v>2518</v>
      </c>
      <c r="L279"/>
      <c r="M279"/>
      <c r="N279"/>
      <c r="O279"/>
      <c r="P279"/>
      <c r="Q279"/>
      <c r="R279"/>
    </row>
    <row r="280" spans="1:18" s="7" customFormat="1" ht="20.25" customHeight="1" thickBot="1" x14ac:dyDescent="0.3">
      <c r="A280"/>
      <c r="B280"/>
      <c r="C280" s="7" t="s">
        <v>2519</v>
      </c>
      <c r="D280" s="1" t="s">
        <v>7988</v>
      </c>
      <c r="E280" s="1" t="s">
        <v>2556</v>
      </c>
      <c r="F280" s="13" t="s">
        <v>9012</v>
      </c>
      <c r="G280" s="14">
        <v>93</v>
      </c>
      <c r="H280" s="15" t="s">
        <v>2218</v>
      </c>
      <c r="I280" s="13" t="s">
        <v>2557</v>
      </c>
      <c r="J280" s="196" t="s">
        <v>2176</v>
      </c>
      <c r="K280" s="196" t="s">
        <v>2518</v>
      </c>
      <c r="L280"/>
      <c r="M280"/>
      <c r="N280"/>
      <c r="O280"/>
      <c r="P280"/>
      <c r="Q280"/>
      <c r="R280"/>
    </row>
    <row r="281" spans="1:18" s="7" customFormat="1" ht="20.25" customHeight="1" thickBot="1" x14ac:dyDescent="0.3">
      <c r="A281"/>
      <c r="B281"/>
      <c r="C281" s="241" t="s">
        <v>2519</v>
      </c>
      <c r="D281" s="247" t="s">
        <v>7825</v>
      </c>
      <c r="E281" s="472">
        <f>COUNTA(E247:E280)</f>
        <v>34</v>
      </c>
      <c r="F281" s="242" t="s">
        <v>7826</v>
      </c>
      <c r="G281" s="473">
        <f>SUM(G247:G280)</f>
        <v>10436</v>
      </c>
      <c r="H281" s="16"/>
      <c r="I281" s="17"/>
      <c r="J281" s="209"/>
      <c r="K281" s="207"/>
      <c r="L281"/>
      <c r="M281"/>
      <c r="N281"/>
      <c r="O281"/>
      <c r="P281"/>
      <c r="Q281"/>
      <c r="R281"/>
    </row>
    <row r="282" spans="1:18" s="7" customFormat="1" ht="20.25" customHeight="1" x14ac:dyDescent="0.25">
      <c r="A282"/>
      <c r="B282"/>
      <c r="D282" s="1"/>
      <c r="E282" s="175"/>
      <c r="F282" s="228"/>
      <c r="G282" s="174"/>
      <c r="H282" s="15"/>
      <c r="I282" s="13"/>
      <c r="J282" s="196"/>
      <c r="K282" s="196"/>
      <c r="L282"/>
      <c r="M282"/>
      <c r="N282"/>
      <c r="O282"/>
      <c r="P282"/>
      <c r="Q282"/>
      <c r="R282"/>
    </row>
    <row r="283" spans="1:18" s="7" customFormat="1" ht="20.25" customHeight="1" x14ac:dyDescent="0.25">
      <c r="A283"/>
      <c r="B283"/>
      <c r="D283" s="1"/>
      <c r="E283" s="175"/>
      <c r="F283" s="228"/>
      <c r="G283" s="174"/>
      <c r="H283" s="15"/>
      <c r="I283" s="13"/>
      <c r="J283" s="196"/>
      <c r="K283" s="196"/>
      <c r="L283"/>
      <c r="M283"/>
      <c r="N283"/>
      <c r="O283"/>
      <c r="P283"/>
      <c r="Q283"/>
      <c r="R283"/>
    </row>
    <row r="284" spans="1:18" s="7" customFormat="1" ht="20.25" customHeight="1" x14ac:dyDescent="0.25">
      <c r="A284"/>
      <c r="B284"/>
      <c r="C284" s="235" t="s">
        <v>8</v>
      </c>
      <c r="D284" s="235" t="s">
        <v>7</v>
      </c>
      <c r="E284" s="235" t="s">
        <v>6</v>
      </c>
      <c r="F284" s="235" t="s">
        <v>5</v>
      </c>
      <c r="G284" s="237" t="s">
        <v>4</v>
      </c>
      <c r="H284" s="237" t="s">
        <v>3</v>
      </c>
      <c r="I284" s="235" t="s">
        <v>2</v>
      </c>
      <c r="J284" s="236" t="s">
        <v>1</v>
      </c>
      <c r="K284" s="236" t="s">
        <v>0</v>
      </c>
      <c r="L284"/>
      <c r="M284"/>
      <c r="N284"/>
      <c r="O284"/>
      <c r="P284"/>
      <c r="Q284"/>
      <c r="R284"/>
    </row>
    <row r="285" spans="1:18" s="7" customFormat="1" ht="33" customHeight="1" x14ac:dyDescent="0.25">
      <c r="A285"/>
      <c r="B285"/>
      <c r="C285" s="7" t="s">
        <v>2521</v>
      </c>
      <c r="D285" s="1" t="s">
        <v>7988</v>
      </c>
      <c r="E285" s="1" t="s">
        <v>2577</v>
      </c>
      <c r="F285" s="13" t="s">
        <v>9013</v>
      </c>
      <c r="G285" s="14">
        <v>651</v>
      </c>
      <c r="H285" s="15" t="s">
        <v>2218</v>
      </c>
      <c r="I285" s="13" t="s">
        <v>2392</v>
      </c>
      <c r="J285" s="196" t="s">
        <v>2176</v>
      </c>
      <c r="K285" s="196" t="s">
        <v>2518</v>
      </c>
      <c r="L285"/>
      <c r="M285"/>
      <c r="N285"/>
      <c r="O285"/>
      <c r="P285"/>
      <c r="Q285"/>
      <c r="R285"/>
    </row>
    <row r="286" spans="1:18" s="7" customFormat="1" ht="33" customHeight="1" x14ac:dyDescent="0.25">
      <c r="A286"/>
      <c r="B286"/>
      <c r="C286" s="7" t="s">
        <v>2521</v>
      </c>
      <c r="D286" s="1" t="s">
        <v>7988</v>
      </c>
      <c r="E286" s="1" t="s">
        <v>2594</v>
      </c>
      <c r="F286" s="13" t="s">
        <v>2595</v>
      </c>
      <c r="G286" s="14">
        <v>652</v>
      </c>
      <c r="H286" s="15" t="s">
        <v>2218</v>
      </c>
      <c r="I286" s="13" t="s">
        <v>2392</v>
      </c>
      <c r="J286" s="196" t="s">
        <v>2176</v>
      </c>
      <c r="K286" s="196" t="s">
        <v>2518</v>
      </c>
      <c r="L286"/>
      <c r="M286"/>
      <c r="N286"/>
      <c r="O286"/>
      <c r="P286"/>
      <c r="Q286"/>
      <c r="R286"/>
    </row>
    <row r="287" spans="1:18" s="7" customFormat="1" ht="33" customHeight="1" x14ac:dyDescent="0.25">
      <c r="A287"/>
      <c r="B287"/>
      <c r="C287" s="7" t="s">
        <v>2521</v>
      </c>
      <c r="D287" s="1" t="s">
        <v>7988</v>
      </c>
      <c r="E287" s="1" t="s">
        <v>2581</v>
      </c>
      <c r="F287" s="13" t="s">
        <v>2582</v>
      </c>
      <c r="G287" s="14">
        <v>506</v>
      </c>
      <c r="H287" s="15" t="s">
        <v>2218</v>
      </c>
      <c r="I287" s="13" t="s">
        <v>2392</v>
      </c>
      <c r="J287" s="196" t="s">
        <v>2176</v>
      </c>
      <c r="K287" s="196" t="s">
        <v>2518</v>
      </c>
      <c r="L287"/>
      <c r="M287"/>
      <c r="N287"/>
      <c r="O287"/>
      <c r="P287"/>
      <c r="Q287"/>
      <c r="R287"/>
    </row>
    <row r="288" spans="1:18" s="7" customFormat="1" ht="33" customHeight="1" x14ac:dyDescent="0.25">
      <c r="A288"/>
      <c r="B288"/>
      <c r="C288" s="7" t="s">
        <v>2521</v>
      </c>
      <c r="D288" s="1" t="s">
        <v>7988</v>
      </c>
      <c r="E288" s="1" t="s">
        <v>2583</v>
      </c>
      <c r="F288" s="13" t="s">
        <v>2584</v>
      </c>
      <c r="G288" s="14">
        <v>378</v>
      </c>
      <c r="H288" s="15" t="s">
        <v>2218</v>
      </c>
      <c r="I288" s="13" t="s">
        <v>2392</v>
      </c>
      <c r="J288" s="196" t="s">
        <v>2176</v>
      </c>
      <c r="K288" s="196" t="s">
        <v>2518</v>
      </c>
      <c r="L288"/>
      <c r="M288"/>
      <c r="N288"/>
      <c r="O288"/>
      <c r="P288"/>
      <c r="Q288"/>
      <c r="R288"/>
    </row>
    <row r="289" spans="1:18" s="7" customFormat="1" ht="33" customHeight="1" x14ac:dyDescent="0.25">
      <c r="A289"/>
      <c r="B289"/>
      <c r="C289" s="7" t="s">
        <v>2521</v>
      </c>
      <c r="D289" s="1" t="s">
        <v>7988</v>
      </c>
      <c r="E289" s="1" t="s">
        <v>2597</v>
      </c>
      <c r="F289" s="13" t="s">
        <v>3274</v>
      </c>
      <c r="G289" s="14">
        <v>429</v>
      </c>
      <c r="H289" s="15" t="s">
        <v>2218</v>
      </c>
      <c r="I289" s="13" t="s">
        <v>2392</v>
      </c>
      <c r="J289" s="196" t="s">
        <v>2176</v>
      </c>
      <c r="K289" s="196" t="s">
        <v>2518</v>
      </c>
      <c r="L289"/>
      <c r="M289"/>
      <c r="N289"/>
      <c r="O289"/>
      <c r="P289"/>
      <c r="Q289"/>
      <c r="R289"/>
    </row>
    <row r="290" spans="1:18" s="7" customFormat="1" ht="33" customHeight="1" x14ac:dyDescent="0.25">
      <c r="A290"/>
      <c r="B290"/>
      <c r="C290" s="7" t="s">
        <v>2521</v>
      </c>
      <c r="D290" s="1" t="s">
        <v>7988</v>
      </c>
      <c r="E290" s="1" t="s">
        <v>2579</v>
      </c>
      <c r="F290" s="13" t="s">
        <v>2580</v>
      </c>
      <c r="G290" s="14">
        <v>324</v>
      </c>
      <c r="H290" s="15" t="s">
        <v>2218</v>
      </c>
      <c r="I290" s="13" t="s">
        <v>2392</v>
      </c>
      <c r="J290" s="196" t="s">
        <v>2176</v>
      </c>
      <c r="K290" s="196" t="s">
        <v>2518</v>
      </c>
      <c r="L290"/>
      <c r="M290"/>
      <c r="N290"/>
      <c r="O290"/>
      <c r="P290"/>
      <c r="Q290"/>
      <c r="R290"/>
    </row>
    <row r="291" spans="1:18" s="7" customFormat="1" ht="33" customHeight="1" x14ac:dyDescent="0.25">
      <c r="A291"/>
      <c r="B291"/>
      <c r="C291" s="7" t="s">
        <v>2521</v>
      </c>
      <c r="D291" s="1" t="s">
        <v>7988</v>
      </c>
      <c r="E291" s="1" t="s">
        <v>2587</v>
      </c>
      <c r="F291" s="13" t="s">
        <v>9014</v>
      </c>
      <c r="G291" s="14">
        <v>360</v>
      </c>
      <c r="H291" s="15" t="s">
        <v>2218</v>
      </c>
      <c r="I291" s="13" t="s">
        <v>2392</v>
      </c>
      <c r="J291" s="196" t="s">
        <v>2176</v>
      </c>
      <c r="K291" s="196" t="s">
        <v>2518</v>
      </c>
      <c r="L291"/>
      <c r="M291"/>
      <c r="N291"/>
      <c r="O291"/>
      <c r="P291"/>
      <c r="Q291"/>
      <c r="R291"/>
    </row>
    <row r="292" spans="1:18" s="7" customFormat="1" ht="33" customHeight="1" x14ac:dyDescent="0.25">
      <c r="A292"/>
      <c r="B292"/>
      <c r="C292" s="7" t="s">
        <v>2521</v>
      </c>
      <c r="D292" s="1" t="s">
        <v>7988</v>
      </c>
      <c r="E292" s="1" t="s">
        <v>2526</v>
      </c>
      <c r="F292" s="13" t="s">
        <v>9015</v>
      </c>
      <c r="G292" s="14">
        <v>375</v>
      </c>
      <c r="H292" s="15" t="s">
        <v>2218</v>
      </c>
      <c r="I292" s="13" t="s">
        <v>2392</v>
      </c>
      <c r="J292" s="196" t="s">
        <v>2176</v>
      </c>
      <c r="K292" s="196" t="s">
        <v>2518</v>
      </c>
      <c r="L292"/>
      <c r="M292"/>
      <c r="N292"/>
      <c r="O292"/>
      <c r="P292"/>
      <c r="Q292"/>
      <c r="R292"/>
    </row>
    <row r="293" spans="1:18" s="7" customFormat="1" ht="33" customHeight="1" x14ac:dyDescent="0.25">
      <c r="A293"/>
      <c r="B293"/>
      <c r="C293" s="7" t="s">
        <v>2521</v>
      </c>
      <c r="D293" s="1" t="s">
        <v>7988</v>
      </c>
      <c r="E293" s="1" t="s">
        <v>2588</v>
      </c>
      <c r="F293" s="13" t="s">
        <v>2589</v>
      </c>
      <c r="G293" s="14">
        <v>300</v>
      </c>
      <c r="H293" s="15" t="s">
        <v>2218</v>
      </c>
      <c r="I293" s="13" t="s">
        <v>2392</v>
      </c>
      <c r="J293" s="196" t="s">
        <v>2176</v>
      </c>
      <c r="K293" s="196" t="s">
        <v>2518</v>
      </c>
      <c r="L293"/>
      <c r="M293"/>
      <c r="N293"/>
      <c r="O293"/>
      <c r="P293"/>
      <c r="Q293"/>
      <c r="R293"/>
    </row>
    <row r="294" spans="1:18" s="7" customFormat="1" ht="33" customHeight="1" x14ac:dyDescent="0.25">
      <c r="A294"/>
      <c r="B294"/>
      <c r="C294" s="7" t="s">
        <v>2521</v>
      </c>
      <c r="D294" s="1" t="s">
        <v>7988</v>
      </c>
      <c r="E294" s="1" t="s">
        <v>2596</v>
      </c>
      <c r="F294" s="13" t="s">
        <v>2388</v>
      </c>
      <c r="G294" s="14">
        <v>248</v>
      </c>
      <c r="H294" s="15" t="s">
        <v>2218</v>
      </c>
      <c r="I294" s="13" t="s">
        <v>2392</v>
      </c>
      <c r="J294" s="196" t="s">
        <v>2176</v>
      </c>
      <c r="K294" s="196" t="s">
        <v>2518</v>
      </c>
      <c r="L294"/>
      <c r="M294"/>
      <c r="N294"/>
      <c r="O294"/>
      <c r="P294"/>
      <c r="Q294"/>
      <c r="R294"/>
    </row>
    <row r="295" spans="1:18" s="7" customFormat="1" ht="33" customHeight="1" x14ac:dyDescent="0.25">
      <c r="A295"/>
      <c r="B295"/>
      <c r="C295" s="7" t="s">
        <v>2521</v>
      </c>
      <c r="D295" s="1" t="s">
        <v>7988</v>
      </c>
      <c r="E295" s="1" t="s">
        <v>2598</v>
      </c>
      <c r="F295" s="13" t="s">
        <v>9016</v>
      </c>
      <c r="G295" s="14">
        <v>264</v>
      </c>
      <c r="H295" s="15" t="s">
        <v>2218</v>
      </c>
      <c r="I295" s="13" t="s">
        <v>2392</v>
      </c>
      <c r="J295" s="196" t="s">
        <v>2176</v>
      </c>
      <c r="K295" s="196" t="s">
        <v>2518</v>
      </c>
      <c r="L295"/>
      <c r="M295"/>
      <c r="N295"/>
      <c r="O295"/>
      <c r="P295"/>
      <c r="Q295"/>
      <c r="R295"/>
    </row>
    <row r="296" spans="1:18" s="7" customFormat="1" ht="33" customHeight="1" x14ac:dyDescent="0.25">
      <c r="A296"/>
      <c r="B296"/>
      <c r="C296" s="7" t="s">
        <v>2521</v>
      </c>
      <c r="D296" s="1" t="s">
        <v>7988</v>
      </c>
      <c r="E296" s="1" t="s">
        <v>2522</v>
      </c>
      <c r="F296" s="13" t="s">
        <v>2285</v>
      </c>
      <c r="G296" s="14">
        <v>205</v>
      </c>
      <c r="H296" s="15" t="s">
        <v>2218</v>
      </c>
      <c r="I296" s="13" t="s">
        <v>2392</v>
      </c>
      <c r="J296" s="196" t="s">
        <v>2176</v>
      </c>
      <c r="K296" s="196" t="s">
        <v>2518</v>
      </c>
      <c r="L296"/>
      <c r="M296"/>
      <c r="N296"/>
      <c r="O296"/>
      <c r="P296"/>
      <c r="Q296"/>
      <c r="R296"/>
    </row>
    <row r="297" spans="1:18" s="7" customFormat="1" ht="33" customHeight="1" x14ac:dyDescent="0.25">
      <c r="A297"/>
      <c r="B297"/>
      <c r="C297" s="7" t="s">
        <v>2521</v>
      </c>
      <c r="D297" s="1" t="s">
        <v>7988</v>
      </c>
      <c r="E297" s="1" t="s">
        <v>2523</v>
      </c>
      <c r="F297" s="13" t="s">
        <v>2524</v>
      </c>
      <c r="G297" s="14">
        <v>207</v>
      </c>
      <c r="H297" s="15" t="s">
        <v>2218</v>
      </c>
      <c r="I297" s="13" t="s">
        <v>2392</v>
      </c>
      <c r="J297" s="196" t="s">
        <v>2176</v>
      </c>
      <c r="K297" s="196" t="s">
        <v>2518</v>
      </c>
      <c r="L297"/>
      <c r="M297"/>
      <c r="N297"/>
      <c r="O297"/>
      <c r="P297"/>
      <c r="Q297"/>
      <c r="R297"/>
    </row>
    <row r="298" spans="1:18" s="7" customFormat="1" ht="33" customHeight="1" x14ac:dyDescent="0.25">
      <c r="A298"/>
      <c r="B298"/>
      <c r="C298" s="7" t="s">
        <v>2521</v>
      </c>
      <c r="D298" s="1" t="s">
        <v>7988</v>
      </c>
      <c r="E298" s="1" t="s">
        <v>2599</v>
      </c>
      <c r="F298" s="13" t="s">
        <v>9017</v>
      </c>
      <c r="G298" s="14">
        <v>164</v>
      </c>
      <c r="H298" s="15" t="s">
        <v>2218</v>
      </c>
      <c r="I298" s="13" t="s">
        <v>2392</v>
      </c>
      <c r="J298" s="196" t="s">
        <v>2176</v>
      </c>
      <c r="K298" s="196" t="s">
        <v>2518</v>
      </c>
      <c r="L298"/>
      <c r="M298"/>
      <c r="N298"/>
      <c r="O298"/>
      <c r="P298"/>
      <c r="Q298"/>
      <c r="R298"/>
    </row>
    <row r="299" spans="1:18" s="7" customFormat="1" ht="33" customHeight="1" x14ac:dyDescent="0.25">
      <c r="A299"/>
      <c r="B299"/>
      <c r="C299" s="7" t="s">
        <v>2521</v>
      </c>
      <c r="D299" s="1" t="s">
        <v>7988</v>
      </c>
      <c r="E299" s="1" t="s">
        <v>2578</v>
      </c>
      <c r="F299" s="13" t="s">
        <v>9018</v>
      </c>
      <c r="G299" s="14">
        <v>138</v>
      </c>
      <c r="H299" s="15" t="s">
        <v>2218</v>
      </c>
      <c r="I299" s="13" t="s">
        <v>2392</v>
      </c>
      <c r="J299" s="196" t="s">
        <v>2176</v>
      </c>
      <c r="K299" s="196" t="s">
        <v>2518</v>
      </c>
      <c r="L299"/>
      <c r="M299"/>
      <c r="N299"/>
      <c r="O299"/>
      <c r="P299"/>
      <c r="Q299"/>
      <c r="R299"/>
    </row>
    <row r="300" spans="1:18" s="7" customFormat="1" ht="33" customHeight="1" x14ac:dyDescent="0.25">
      <c r="A300"/>
      <c r="B300"/>
      <c r="C300" s="7" t="s">
        <v>2521</v>
      </c>
      <c r="D300" s="1" t="s">
        <v>7988</v>
      </c>
      <c r="E300" s="1" t="s">
        <v>2590</v>
      </c>
      <c r="F300" s="13" t="s">
        <v>9019</v>
      </c>
      <c r="G300" s="14">
        <v>136</v>
      </c>
      <c r="H300" s="15" t="s">
        <v>2218</v>
      </c>
      <c r="I300" s="13" t="s">
        <v>2392</v>
      </c>
      <c r="J300" s="196" t="s">
        <v>2176</v>
      </c>
      <c r="K300" s="196" t="s">
        <v>2518</v>
      </c>
      <c r="L300"/>
      <c r="M300"/>
      <c r="N300"/>
      <c r="O300"/>
      <c r="P300"/>
      <c r="Q300"/>
      <c r="R300"/>
    </row>
    <row r="301" spans="1:18" s="7" customFormat="1" ht="33" customHeight="1" x14ac:dyDescent="0.25">
      <c r="A301"/>
      <c r="B301"/>
      <c r="C301" s="7" t="s">
        <v>2521</v>
      </c>
      <c r="D301" s="1" t="s">
        <v>7988</v>
      </c>
      <c r="E301" s="1" t="s">
        <v>2520</v>
      </c>
      <c r="F301" s="13" t="s">
        <v>9020</v>
      </c>
      <c r="G301" s="14">
        <v>160</v>
      </c>
      <c r="H301" s="15" t="s">
        <v>2218</v>
      </c>
      <c r="I301" s="13" t="s">
        <v>2392</v>
      </c>
      <c r="J301" s="196" t="s">
        <v>2176</v>
      </c>
      <c r="K301" s="196" t="s">
        <v>2518</v>
      </c>
      <c r="L301"/>
      <c r="M301"/>
      <c r="N301"/>
      <c r="O301"/>
      <c r="P301"/>
      <c r="Q301"/>
      <c r="R301"/>
    </row>
    <row r="302" spans="1:18" s="7" customFormat="1" ht="33" customHeight="1" x14ac:dyDescent="0.25">
      <c r="A302"/>
      <c r="B302"/>
      <c r="C302" s="7" t="s">
        <v>2521</v>
      </c>
      <c r="D302" s="1" t="s">
        <v>7988</v>
      </c>
      <c r="E302" s="1" t="s">
        <v>2585</v>
      </c>
      <c r="F302" s="13" t="s">
        <v>2586</v>
      </c>
      <c r="G302" s="14">
        <v>89</v>
      </c>
      <c r="H302" s="15" t="s">
        <v>2218</v>
      </c>
      <c r="I302" s="13" t="s">
        <v>2392</v>
      </c>
      <c r="J302" s="196" t="s">
        <v>2176</v>
      </c>
      <c r="K302" s="196" t="s">
        <v>2518</v>
      </c>
      <c r="L302"/>
      <c r="M302"/>
      <c r="N302"/>
      <c r="O302"/>
      <c r="P302"/>
      <c r="Q302"/>
      <c r="R302"/>
    </row>
    <row r="303" spans="1:18" s="7" customFormat="1" ht="33" customHeight="1" x14ac:dyDescent="0.25">
      <c r="A303"/>
      <c r="B303"/>
      <c r="C303" s="7" t="s">
        <v>2521</v>
      </c>
      <c r="D303" s="1" t="s">
        <v>7988</v>
      </c>
      <c r="E303" s="1" t="s">
        <v>2592</v>
      </c>
      <c r="F303" s="13" t="s">
        <v>9021</v>
      </c>
      <c r="G303" s="14">
        <v>16</v>
      </c>
      <c r="H303" s="15" t="s">
        <v>2218</v>
      </c>
      <c r="I303" s="13" t="s">
        <v>2392</v>
      </c>
      <c r="J303" s="196" t="s">
        <v>2176</v>
      </c>
      <c r="K303" s="196" t="s">
        <v>2518</v>
      </c>
      <c r="L303"/>
      <c r="M303"/>
      <c r="N303"/>
      <c r="O303"/>
      <c r="P303"/>
      <c r="Q303"/>
      <c r="R303"/>
    </row>
    <row r="304" spans="1:18" s="7" customFormat="1" ht="33" customHeight="1" x14ac:dyDescent="0.25">
      <c r="A304"/>
      <c r="B304"/>
      <c r="C304" s="7" t="s">
        <v>2521</v>
      </c>
      <c r="D304" s="1" t="s">
        <v>7988</v>
      </c>
      <c r="E304" s="1" t="s">
        <v>2591</v>
      </c>
      <c r="F304" s="13" t="s">
        <v>8791</v>
      </c>
      <c r="G304" s="14">
        <v>29</v>
      </c>
      <c r="H304" s="15" t="s">
        <v>2218</v>
      </c>
      <c r="I304" s="13" t="s">
        <v>2392</v>
      </c>
      <c r="J304" s="196" t="s">
        <v>2176</v>
      </c>
      <c r="K304" s="196" t="s">
        <v>2518</v>
      </c>
      <c r="L304"/>
      <c r="M304"/>
      <c r="N304"/>
      <c r="O304"/>
      <c r="P304"/>
      <c r="Q304"/>
      <c r="R304"/>
    </row>
    <row r="305" spans="1:18" s="7" customFormat="1" ht="33" customHeight="1" x14ac:dyDescent="0.25">
      <c r="A305"/>
      <c r="B305"/>
      <c r="C305" s="7" t="s">
        <v>2521</v>
      </c>
      <c r="D305" s="1" t="s">
        <v>7988</v>
      </c>
      <c r="E305" s="1" t="s">
        <v>2593</v>
      </c>
      <c r="F305" s="13" t="s">
        <v>9022</v>
      </c>
      <c r="G305" s="14">
        <v>61</v>
      </c>
      <c r="H305" s="15" t="s">
        <v>2218</v>
      </c>
      <c r="I305" s="13" t="s">
        <v>2392</v>
      </c>
      <c r="J305" s="196" t="s">
        <v>2176</v>
      </c>
      <c r="K305" s="196" t="s">
        <v>2518</v>
      </c>
      <c r="L305"/>
      <c r="M305"/>
      <c r="N305"/>
      <c r="O305"/>
      <c r="P305"/>
      <c r="Q305"/>
      <c r="R305"/>
    </row>
    <row r="306" spans="1:18" s="7" customFormat="1" ht="33" customHeight="1" thickBot="1" x14ac:dyDescent="0.3">
      <c r="A306" s="251"/>
      <c r="B306" s="251"/>
      <c r="C306" s="7" t="s">
        <v>2521</v>
      </c>
      <c r="D306" s="1" t="s">
        <v>7988</v>
      </c>
      <c r="E306" s="1" t="s">
        <v>6224</v>
      </c>
      <c r="F306" s="13" t="s">
        <v>9023</v>
      </c>
      <c r="G306" s="14">
        <v>484</v>
      </c>
      <c r="H306" s="15" t="s">
        <v>2218</v>
      </c>
      <c r="I306" s="13" t="s">
        <v>2392</v>
      </c>
      <c r="J306" s="196" t="s">
        <v>6112</v>
      </c>
      <c r="K306" s="196" t="s">
        <v>6122</v>
      </c>
      <c r="L306" s="251"/>
      <c r="M306" s="251"/>
      <c r="N306" s="251"/>
      <c r="O306" s="251"/>
      <c r="P306" s="251"/>
      <c r="Q306" s="251"/>
      <c r="R306" s="251"/>
    </row>
    <row r="307" spans="1:18" s="7" customFormat="1" ht="25.5" customHeight="1" thickBot="1" x14ac:dyDescent="0.3">
      <c r="A307"/>
      <c r="B307"/>
      <c r="C307" s="241" t="s">
        <v>2521</v>
      </c>
      <c r="D307" s="247" t="s">
        <v>7825</v>
      </c>
      <c r="E307" s="472">
        <f>COUNTA(E285:E306)</f>
        <v>22</v>
      </c>
      <c r="F307" s="242" t="s">
        <v>7826</v>
      </c>
      <c r="G307" s="473">
        <f>SUM(G285:G306)</f>
        <v>6176</v>
      </c>
      <c r="H307" s="16"/>
      <c r="I307" s="17"/>
      <c r="J307" s="209"/>
      <c r="K307" s="207"/>
      <c r="L307"/>
      <c r="M307"/>
      <c r="N307"/>
      <c r="O307"/>
      <c r="P307"/>
      <c r="Q307"/>
      <c r="R307"/>
    </row>
    <row r="308" spans="1:18" s="7" customFormat="1" ht="20.25" customHeight="1" x14ac:dyDescent="0.25">
      <c r="A308"/>
      <c r="B308"/>
      <c r="D308" s="1"/>
      <c r="E308" s="175"/>
      <c r="F308" s="228"/>
      <c r="G308" s="174"/>
      <c r="H308" s="15"/>
      <c r="I308" s="13"/>
      <c r="J308" s="196"/>
      <c r="K308" s="196"/>
      <c r="L308"/>
      <c r="M308"/>
      <c r="N308"/>
      <c r="O308"/>
      <c r="P308"/>
      <c r="Q308"/>
      <c r="R308"/>
    </row>
    <row r="309" spans="1:18" s="7" customFormat="1" ht="20.25" customHeight="1" x14ac:dyDescent="0.25">
      <c r="A309"/>
      <c r="B309"/>
      <c r="D309" s="1"/>
      <c r="E309" s="175"/>
      <c r="F309" s="228"/>
      <c r="G309" s="174"/>
      <c r="H309" s="15"/>
      <c r="I309" s="13"/>
      <c r="J309" s="196"/>
      <c r="K309" s="196"/>
      <c r="L309"/>
      <c r="M309"/>
      <c r="N309"/>
      <c r="O309"/>
      <c r="P309"/>
      <c r="Q309"/>
      <c r="R309"/>
    </row>
    <row r="310" spans="1:18" s="7" customFormat="1" ht="20.25" customHeight="1" x14ac:dyDescent="0.25">
      <c r="A310"/>
      <c r="B310"/>
      <c r="C310" s="235" t="s">
        <v>8</v>
      </c>
      <c r="D310" s="235" t="s">
        <v>7</v>
      </c>
      <c r="E310" s="235" t="s">
        <v>6</v>
      </c>
      <c r="F310" s="235" t="s">
        <v>5</v>
      </c>
      <c r="G310" s="237" t="s">
        <v>4</v>
      </c>
      <c r="H310" s="237" t="s">
        <v>3</v>
      </c>
      <c r="I310" s="235" t="s">
        <v>2</v>
      </c>
      <c r="J310" s="236" t="s">
        <v>1</v>
      </c>
      <c r="K310" s="236" t="s">
        <v>0</v>
      </c>
      <c r="L310"/>
      <c r="M310"/>
      <c r="N310"/>
      <c r="O310"/>
      <c r="P310"/>
      <c r="Q310"/>
      <c r="R310"/>
    </row>
    <row r="311" spans="1:18" s="7" customFormat="1" ht="27" customHeight="1" x14ac:dyDescent="0.25">
      <c r="A311"/>
      <c r="B311"/>
      <c r="C311" s="7" t="s">
        <v>2528</v>
      </c>
      <c r="D311" s="1" t="s">
        <v>7988</v>
      </c>
      <c r="E311" s="1" t="s">
        <v>2673</v>
      </c>
      <c r="F311" s="13" t="s">
        <v>2674</v>
      </c>
      <c r="G311" s="14">
        <v>563</v>
      </c>
      <c r="H311" s="15" t="s">
        <v>2218</v>
      </c>
      <c r="I311" s="13" t="s">
        <v>2392</v>
      </c>
      <c r="J311" s="196" t="s">
        <v>2176</v>
      </c>
      <c r="K311" s="196" t="s">
        <v>2518</v>
      </c>
      <c r="L311"/>
      <c r="M311"/>
      <c r="N311"/>
      <c r="O311"/>
      <c r="P311"/>
      <c r="Q311"/>
      <c r="R311"/>
    </row>
    <row r="312" spans="1:18" s="7" customFormat="1" ht="27" customHeight="1" x14ac:dyDescent="0.25">
      <c r="A312"/>
      <c r="B312"/>
      <c r="C312" s="7" t="s">
        <v>2528</v>
      </c>
      <c r="D312" s="1" t="s">
        <v>7988</v>
      </c>
      <c r="E312" s="1" t="s">
        <v>2663</v>
      </c>
      <c r="F312" s="13" t="s">
        <v>2664</v>
      </c>
      <c r="G312" s="14">
        <v>364</v>
      </c>
      <c r="H312" s="15" t="s">
        <v>2218</v>
      </c>
      <c r="I312" s="13" t="s">
        <v>2392</v>
      </c>
      <c r="J312" s="196" t="s">
        <v>2176</v>
      </c>
      <c r="K312" s="196" t="s">
        <v>2518</v>
      </c>
      <c r="L312"/>
      <c r="M312"/>
      <c r="N312"/>
      <c r="O312"/>
      <c r="P312"/>
      <c r="Q312"/>
      <c r="R312"/>
    </row>
    <row r="313" spans="1:18" s="7" customFormat="1" ht="27" customHeight="1" x14ac:dyDescent="0.25">
      <c r="A313"/>
      <c r="B313"/>
      <c r="C313" s="7" t="s">
        <v>2528</v>
      </c>
      <c r="D313" s="1" t="s">
        <v>7988</v>
      </c>
      <c r="E313" s="1" t="s">
        <v>2665</v>
      </c>
      <c r="F313" s="13" t="s">
        <v>2666</v>
      </c>
      <c r="G313" s="14">
        <v>457</v>
      </c>
      <c r="H313" s="15" t="s">
        <v>2218</v>
      </c>
      <c r="I313" s="13" t="s">
        <v>2392</v>
      </c>
      <c r="J313" s="196" t="s">
        <v>2176</v>
      </c>
      <c r="K313" s="196" t="s">
        <v>2518</v>
      </c>
      <c r="L313"/>
      <c r="M313"/>
      <c r="N313"/>
      <c r="O313"/>
      <c r="P313"/>
      <c r="Q313"/>
      <c r="R313"/>
    </row>
    <row r="314" spans="1:18" s="7" customFormat="1" ht="27" customHeight="1" x14ac:dyDescent="0.25">
      <c r="A314"/>
      <c r="B314"/>
      <c r="C314" s="7" t="s">
        <v>2528</v>
      </c>
      <c r="D314" s="1" t="s">
        <v>7988</v>
      </c>
      <c r="E314" s="1" t="s">
        <v>2661</v>
      </c>
      <c r="F314" s="13" t="s">
        <v>9024</v>
      </c>
      <c r="G314" s="14">
        <v>390</v>
      </c>
      <c r="H314" s="15" t="s">
        <v>2218</v>
      </c>
      <c r="I314" s="13" t="s">
        <v>2392</v>
      </c>
      <c r="J314" s="196" t="s">
        <v>2176</v>
      </c>
      <c r="K314" s="196" t="s">
        <v>2518</v>
      </c>
      <c r="L314"/>
      <c r="M314"/>
      <c r="N314"/>
      <c r="O314"/>
      <c r="P314"/>
      <c r="Q314"/>
      <c r="R314"/>
    </row>
    <row r="315" spans="1:18" s="7" customFormat="1" ht="27" customHeight="1" x14ac:dyDescent="0.25">
      <c r="A315"/>
      <c r="B315"/>
      <c r="C315" s="7" t="s">
        <v>2528</v>
      </c>
      <c r="D315" s="1" t="s">
        <v>7988</v>
      </c>
      <c r="E315" s="1" t="s">
        <v>2667</v>
      </c>
      <c r="F315" s="13" t="s">
        <v>2668</v>
      </c>
      <c r="G315" s="14">
        <v>333</v>
      </c>
      <c r="H315" s="15" t="s">
        <v>2218</v>
      </c>
      <c r="I315" s="13" t="s">
        <v>2392</v>
      </c>
      <c r="J315" s="196" t="s">
        <v>2176</v>
      </c>
      <c r="K315" s="196" t="s">
        <v>2518</v>
      </c>
      <c r="L315"/>
      <c r="M315"/>
      <c r="N315"/>
      <c r="O315"/>
      <c r="P315"/>
      <c r="Q315"/>
      <c r="R315"/>
    </row>
    <row r="316" spans="1:18" s="7" customFormat="1" ht="27" customHeight="1" x14ac:dyDescent="0.25">
      <c r="A316"/>
      <c r="B316"/>
      <c r="C316" s="7" t="s">
        <v>2528</v>
      </c>
      <c r="D316" s="1" t="s">
        <v>7988</v>
      </c>
      <c r="E316" s="1" t="s">
        <v>2656</v>
      </c>
      <c r="F316" s="13" t="s">
        <v>2657</v>
      </c>
      <c r="G316" s="14">
        <v>307</v>
      </c>
      <c r="H316" s="15" t="s">
        <v>2218</v>
      </c>
      <c r="I316" s="13" t="s">
        <v>2392</v>
      </c>
      <c r="J316" s="196" t="s">
        <v>2176</v>
      </c>
      <c r="K316" s="196" t="s">
        <v>2518</v>
      </c>
      <c r="L316"/>
      <c r="M316"/>
      <c r="N316"/>
      <c r="O316"/>
      <c r="P316"/>
      <c r="Q316"/>
      <c r="R316"/>
    </row>
    <row r="317" spans="1:18" s="7" customFormat="1" ht="27" customHeight="1" x14ac:dyDescent="0.25">
      <c r="A317"/>
      <c r="B317"/>
      <c r="C317" s="7" t="s">
        <v>2528</v>
      </c>
      <c r="D317" s="1" t="s">
        <v>7988</v>
      </c>
      <c r="E317" s="1" t="s">
        <v>2648</v>
      </c>
      <c r="F317" s="13" t="s">
        <v>9025</v>
      </c>
      <c r="G317" s="14">
        <v>342</v>
      </c>
      <c r="H317" s="15" t="s">
        <v>2218</v>
      </c>
      <c r="I317" s="13" t="s">
        <v>2392</v>
      </c>
      <c r="J317" s="196" t="s">
        <v>2176</v>
      </c>
      <c r="K317" s="196" t="s">
        <v>2518</v>
      </c>
      <c r="L317"/>
      <c r="M317"/>
      <c r="N317"/>
      <c r="O317"/>
      <c r="P317"/>
      <c r="Q317"/>
      <c r="R317"/>
    </row>
    <row r="318" spans="1:18" s="7" customFormat="1" ht="27" customHeight="1" x14ac:dyDescent="0.25">
      <c r="A318"/>
      <c r="B318"/>
      <c r="C318" s="7" t="s">
        <v>2528</v>
      </c>
      <c r="D318" s="1" t="s">
        <v>7988</v>
      </c>
      <c r="E318" s="1" t="s">
        <v>2669</v>
      </c>
      <c r="F318" s="13" t="s">
        <v>9026</v>
      </c>
      <c r="G318" s="14">
        <v>364</v>
      </c>
      <c r="H318" s="15" t="s">
        <v>2218</v>
      </c>
      <c r="I318" s="13" t="s">
        <v>2392</v>
      </c>
      <c r="J318" s="196" t="s">
        <v>2176</v>
      </c>
      <c r="K318" s="196" t="s">
        <v>2518</v>
      </c>
      <c r="L318"/>
      <c r="M318"/>
      <c r="N318"/>
      <c r="O318"/>
      <c r="P318"/>
      <c r="Q318"/>
      <c r="R318"/>
    </row>
    <row r="319" spans="1:18" s="7" customFormat="1" ht="27" customHeight="1" x14ac:dyDescent="0.25">
      <c r="A319"/>
      <c r="B319"/>
      <c r="C319" s="7" t="s">
        <v>2528</v>
      </c>
      <c r="D319" s="1" t="s">
        <v>7988</v>
      </c>
      <c r="E319" s="1" t="s">
        <v>2670</v>
      </c>
      <c r="F319" s="13" t="s">
        <v>2671</v>
      </c>
      <c r="G319" s="14">
        <v>259</v>
      </c>
      <c r="H319" s="15" t="s">
        <v>2218</v>
      </c>
      <c r="I319" s="13" t="s">
        <v>2392</v>
      </c>
      <c r="J319" s="196" t="s">
        <v>2176</v>
      </c>
      <c r="K319" s="196" t="s">
        <v>2518</v>
      </c>
      <c r="L319"/>
      <c r="M319"/>
      <c r="N319"/>
      <c r="O319"/>
      <c r="P319"/>
      <c r="Q319"/>
      <c r="R319"/>
    </row>
    <row r="320" spans="1:18" s="7" customFormat="1" ht="27" customHeight="1" x14ac:dyDescent="0.25">
      <c r="A320"/>
      <c r="B320"/>
      <c r="C320" s="7" t="s">
        <v>2528</v>
      </c>
      <c r="D320" s="1" t="s">
        <v>7988</v>
      </c>
      <c r="E320" s="1" t="s">
        <v>2654</v>
      </c>
      <c r="F320" s="13" t="s">
        <v>2655</v>
      </c>
      <c r="G320" s="14">
        <v>345</v>
      </c>
      <c r="H320" s="15" t="s">
        <v>2218</v>
      </c>
      <c r="I320" s="13" t="s">
        <v>2392</v>
      </c>
      <c r="J320" s="196" t="s">
        <v>2176</v>
      </c>
      <c r="K320" s="196" t="s">
        <v>2518</v>
      </c>
      <c r="L320"/>
      <c r="M320"/>
      <c r="N320"/>
      <c r="O320"/>
      <c r="P320"/>
      <c r="Q320"/>
      <c r="R320"/>
    </row>
    <row r="321" spans="1:18" s="7" customFormat="1" ht="27" customHeight="1" x14ac:dyDescent="0.25">
      <c r="A321"/>
      <c r="B321"/>
      <c r="C321" s="7" t="s">
        <v>2528</v>
      </c>
      <c r="D321" s="1" t="s">
        <v>7988</v>
      </c>
      <c r="E321" s="1" t="s">
        <v>2652</v>
      </c>
      <c r="F321" s="13" t="s">
        <v>2653</v>
      </c>
      <c r="G321" s="14">
        <v>260</v>
      </c>
      <c r="H321" s="15" t="s">
        <v>2218</v>
      </c>
      <c r="I321" s="13" t="s">
        <v>2392</v>
      </c>
      <c r="J321" s="196" t="s">
        <v>2176</v>
      </c>
      <c r="K321" s="196" t="s">
        <v>2518</v>
      </c>
      <c r="L321"/>
      <c r="M321"/>
      <c r="N321"/>
      <c r="O321"/>
      <c r="P321"/>
      <c r="Q321"/>
      <c r="R321"/>
    </row>
    <row r="322" spans="1:18" s="7" customFormat="1" ht="27" customHeight="1" x14ac:dyDescent="0.25">
      <c r="A322"/>
      <c r="B322"/>
      <c r="C322" s="7" t="s">
        <v>2528</v>
      </c>
      <c r="D322" s="1" t="s">
        <v>7988</v>
      </c>
      <c r="E322" s="1" t="s">
        <v>2672</v>
      </c>
      <c r="F322" s="13" t="s">
        <v>9027</v>
      </c>
      <c r="G322" s="14">
        <v>229</v>
      </c>
      <c r="H322" s="15" t="s">
        <v>2218</v>
      </c>
      <c r="I322" s="13" t="s">
        <v>2392</v>
      </c>
      <c r="J322" s="196" t="s">
        <v>2176</v>
      </c>
      <c r="K322" s="196" t="s">
        <v>2518</v>
      </c>
      <c r="L322"/>
      <c r="M322"/>
      <c r="N322"/>
      <c r="O322"/>
      <c r="P322"/>
      <c r="Q322"/>
      <c r="R322"/>
    </row>
    <row r="323" spans="1:18" s="7" customFormat="1" ht="27" customHeight="1" x14ac:dyDescent="0.25">
      <c r="A323"/>
      <c r="B323"/>
      <c r="C323" s="7" t="s">
        <v>2528</v>
      </c>
      <c r="D323" s="1" t="s">
        <v>7988</v>
      </c>
      <c r="E323" s="1" t="s">
        <v>2662</v>
      </c>
      <c r="F323" s="13" t="s">
        <v>9028</v>
      </c>
      <c r="G323" s="14">
        <v>210</v>
      </c>
      <c r="H323" s="15" t="s">
        <v>2218</v>
      </c>
      <c r="I323" s="13" t="s">
        <v>2392</v>
      </c>
      <c r="J323" s="196" t="s">
        <v>2176</v>
      </c>
      <c r="K323" s="196" t="s">
        <v>2518</v>
      </c>
      <c r="L323"/>
      <c r="M323"/>
      <c r="N323"/>
      <c r="O323"/>
      <c r="P323"/>
      <c r="Q323"/>
      <c r="R323"/>
    </row>
    <row r="324" spans="1:18" s="7" customFormat="1" ht="27" customHeight="1" x14ac:dyDescent="0.25">
      <c r="A324"/>
      <c r="B324"/>
      <c r="C324" s="7" t="s">
        <v>2528</v>
      </c>
      <c r="D324" s="1" t="s">
        <v>7988</v>
      </c>
      <c r="E324" s="1" t="s">
        <v>2649</v>
      </c>
      <c r="F324" s="13" t="s">
        <v>748</v>
      </c>
      <c r="G324" s="14">
        <v>187</v>
      </c>
      <c r="H324" s="15" t="s">
        <v>2218</v>
      </c>
      <c r="I324" s="13" t="s">
        <v>2392</v>
      </c>
      <c r="J324" s="196" t="s">
        <v>2176</v>
      </c>
      <c r="K324" s="196" t="s">
        <v>2518</v>
      </c>
      <c r="L324"/>
      <c r="M324"/>
      <c r="N324"/>
      <c r="O324"/>
      <c r="P324"/>
      <c r="Q324"/>
      <c r="R324"/>
    </row>
    <row r="325" spans="1:18" s="7" customFormat="1" ht="27" customHeight="1" x14ac:dyDescent="0.25">
      <c r="A325"/>
      <c r="B325"/>
      <c r="C325" s="7" t="s">
        <v>2528</v>
      </c>
      <c r="D325" s="1" t="s">
        <v>7988</v>
      </c>
      <c r="E325" s="1" t="s">
        <v>2646</v>
      </c>
      <c r="F325" s="13" t="s">
        <v>9029</v>
      </c>
      <c r="G325" s="14">
        <v>157</v>
      </c>
      <c r="H325" s="15" t="s">
        <v>2218</v>
      </c>
      <c r="I325" s="13" t="s">
        <v>2392</v>
      </c>
      <c r="J325" s="196" t="s">
        <v>2176</v>
      </c>
      <c r="K325" s="196" t="s">
        <v>2518</v>
      </c>
      <c r="L325"/>
      <c r="M325"/>
      <c r="N325"/>
      <c r="O325"/>
      <c r="P325"/>
      <c r="Q325"/>
      <c r="R325"/>
    </row>
    <row r="326" spans="1:18" s="7" customFormat="1" ht="27" customHeight="1" x14ac:dyDescent="0.25">
      <c r="A326"/>
      <c r="B326"/>
      <c r="C326" s="7" t="s">
        <v>2528</v>
      </c>
      <c r="D326" s="1" t="s">
        <v>7988</v>
      </c>
      <c r="E326" s="1" t="s">
        <v>2527</v>
      </c>
      <c r="F326" s="13" t="s">
        <v>9030</v>
      </c>
      <c r="G326" s="14">
        <v>99</v>
      </c>
      <c r="H326" s="15" t="s">
        <v>2218</v>
      </c>
      <c r="I326" s="13" t="s">
        <v>2392</v>
      </c>
      <c r="J326" s="196" t="s">
        <v>2176</v>
      </c>
      <c r="K326" s="196" t="s">
        <v>2518</v>
      </c>
      <c r="L326"/>
      <c r="M326"/>
      <c r="N326"/>
      <c r="O326"/>
      <c r="P326"/>
      <c r="Q326"/>
      <c r="R326"/>
    </row>
    <row r="327" spans="1:18" s="7" customFormat="1" ht="27" customHeight="1" x14ac:dyDescent="0.25">
      <c r="A327"/>
      <c r="B327"/>
      <c r="C327" s="7" t="s">
        <v>2528</v>
      </c>
      <c r="D327" s="1" t="s">
        <v>7988</v>
      </c>
      <c r="E327" s="1" t="s">
        <v>2660</v>
      </c>
      <c r="F327" s="13" t="s">
        <v>9031</v>
      </c>
      <c r="G327" s="14">
        <v>90</v>
      </c>
      <c r="H327" s="15" t="s">
        <v>2218</v>
      </c>
      <c r="I327" s="13" t="s">
        <v>2392</v>
      </c>
      <c r="J327" s="196" t="s">
        <v>2176</v>
      </c>
      <c r="K327" s="196" t="s">
        <v>2518</v>
      </c>
      <c r="L327"/>
      <c r="M327"/>
      <c r="N327"/>
      <c r="O327"/>
      <c r="P327"/>
      <c r="Q327"/>
      <c r="R327"/>
    </row>
    <row r="328" spans="1:18" s="7" customFormat="1" ht="27" customHeight="1" x14ac:dyDescent="0.25">
      <c r="A328"/>
      <c r="B328"/>
      <c r="C328" s="7" t="s">
        <v>2528</v>
      </c>
      <c r="D328" s="1" t="s">
        <v>7988</v>
      </c>
      <c r="E328" s="1" t="s">
        <v>2675</v>
      </c>
      <c r="F328" s="13" t="s">
        <v>1220</v>
      </c>
      <c r="G328" s="14">
        <v>83</v>
      </c>
      <c r="H328" s="15" t="s">
        <v>2218</v>
      </c>
      <c r="I328" s="13" t="s">
        <v>2392</v>
      </c>
      <c r="J328" s="196" t="s">
        <v>2176</v>
      </c>
      <c r="K328" s="196" t="s">
        <v>2518</v>
      </c>
      <c r="L328"/>
      <c r="M328"/>
      <c r="N328"/>
      <c r="O328"/>
      <c r="P328"/>
      <c r="Q328"/>
      <c r="R328"/>
    </row>
    <row r="329" spans="1:18" s="7" customFormat="1" ht="27" customHeight="1" x14ac:dyDescent="0.25">
      <c r="A329"/>
      <c r="B329"/>
      <c r="C329" s="7" t="s">
        <v>2528</v>
      </c>
      <c r="D329" s="1" t="s">
        <v>7988</v>
      </c>
      <c r="E329" s="1" t="s">
        <v>2650</v>
      </c>
      <c r="F329" s="13" t="s">
        <v>2651</v>
      </c>
      <c r="G329" s="14">
        <v>116</v>
      </c>
      <c r="H329" s="15" t="s">
        <v>2218</v>
      </c>
      <c r="I329" s="13" t="s">
        <v>2392</v>
      </c>
      <c r="J329" s="196" t="s">
        <v>2176</v>
      </c>
      <c r="K329" s="196" t="s">
        <v>2518</v>
      </c>
      <c r="L329"/>
      <c r="M329"/>
      <c r="N329"/>
      <c r="O329"/>
      <c r="P329"/>
      <c r="Q329"/>
      <c r="R329"/>
    </row>
    <row r="330" spans="1:18" s="7" customFormat="1" ht="27" customHeight="1" x14ac:dyDescent="0.25">
      <c r="A330"/>
      <c r="B330"/>
      <c r="C330" s="7" t="s">
        <v>2528</v>
      </c>
      <c r="D330" s="1" t="s">
        <v>7988</v>
      </c>
      <c r="E330" s="1" t="s">
        <v>2647</v>
      </c>
      <c r="F330" s="13" t="s">
        <v>9032</v>
      </c>
      <c r="G330" s="14">
        <v>18</v>
      </c>
      <c r="H330" s="15" t="s">
        <v>2218</v>
      </c>
      <c r="I330" s="13" t="s">
        <v>2392</v>
      </c>
      <c r="J330" s="196" t="s">
        <v>2176</v>
      </c>
      <c r="K330" s="196" t="s">
        <v>2518</v>
      </c>
      <c r="L330"/>
      <c r="M330"/>
      <c r="N330"/>
      <c r="O330"/>
      <c r="P330"/>
      <c r="Q330"/>
      <c r="R330"/>
    </row>
    <row r="331" spans="1:18" s="7" customFormat="1" ht="27" customHeight="1" x14ac:dyDescent="0.25">
      <c r="A331"/>
      <c r="B331"/>
      <c r="C331" s="7" t="s">
        <v>2528</v>
      </c>
      <c r="D331" s="1" t="s">
        <v>7988</v>
      </c>
      <c r="E331" s="1" t="s">
        <v>2658</v>
      </c>
      <c r="F331" s="13" t="s">
        <v>2659</v>
      </c>
      <c r="G331" s="14">
        <v>65</v>
      </c>
      <c r="H331" s="15" t="s">
        <v>2218</v>
      </c>
      <c r="I331" s="13" t="s">
        <v>2392</v>
      </c>
      <c r="J331" s="196" t="s">
        <v>2176</v>
      </c>
      <c r="K331" s="196" t="s">
        <v>2518</v>
      </c>
      <c r="L331"/>
      <c r="M331"/>
      <c r="N331"/>
      <c r="O331"/>
      <c r="P331"/>
      <c r="Q331"/>
      <c r="R331"/>
    </row>
    <row r="332" spans="1:18" s="7" customFormat="1" ht="27" customHeight="1" thickBot="1" x14ac:dyDescent="0.3">
      <c r="A332" s="251"/>
      <c r="B332" s="251"/>
      <c r="C332" s="7" t="s">
        <v>2528</v>
      </c>
      <c r="D332" s="1" t="s">
        <v>7988</v>
      </c>
      <c r="E332" s="1" t="s">
        <v>9033</v>
      </c>
      <c r="F332" s="13" t="s">
        <v>9034</v>
      </c>
      <c r="G332" s="14">
        <v>1310</v>
      </c>
      <c r="H332" s="15" t="s">
        <v>2218</v>
      </c>
      <c r="I332" s="13" t="s">
        <v>2218</v>
      </c>
      <c r="J332" s="196" t="s">
        <v>2176</v>
      </c>
      <c r="K332" s="196" t="s">
        <v>2518</v>
      </c>
      <c r="L332" s="251"/>
      <c r="M332" s="251"/>
      <c r="N332" s="251"/>
      <c r="O332" s="251"/>
      <c r="P332" s="251"/>
      <c r="Q332" s="251"/>
      <c r="R332" s="251"/>
    </row>
    <row r="333" spans="1:18" s="7" customFormat="1" ht="20.25" customHeight="1" thickBot="1" x14ac:dyDescent="0.3">
      <c r="A333"/>
      <c r="B333"/>
      <c r="C333" s="240" t="s">
        <v>2528</v>
      </c>
      <c r="D333" s="261" t="s">
        <v>7825</v>
      </c>
      <c r="E333" s="472">
        <f>COUNTA(E311:E332)</f>
        <v>22</v>
      </c>
      <c r="F333" s="657" t="s">
        <v>7826</v>
      </c>
      <c r="G333" s="473">
        <f>SUM(G311:G332)</f>
        <v>6548</v>
      </c>
      <c r="H333" s="16"/>
      <c r="I333" s="17"/>
      <c r="J333" s="209"/>
      <c r="K333" s="207"/>
      <c r="L333"/>
      <c r="M333"/>
      <c r="N333"/>
      <c r="O333"/>
      <c r="P333"/>
      <c r="Q333"/>
      <c r="R333"/>
    </row>
    <row r="334" spans="1:18" s="7" customFormat="1" ht="20.25" customHeight="1" x14ac:dyDescent="0.25">
      <c r="A334"/>
      <c r="B334"/>
      <c r="D334" s="1"/>
      <c r="E334" s="175"/>
      <c r="F334" s="228"/>
      <c r="G334" s="174"/>
      <c r="H334" s="15"/>
      <c r="I334" s="13"/>
      <c r="J334" s="196"/>
      <c r="K334" s="196"/>
      <c r="L334"/>
      <c r="M334"/>
      <c r="N334"/>
      <c r="O334"/>
      <c r="P334"/>
      <c r="Q334"/>
      <c r="R334"/>
    </row>
    <row r="335" spans="1:18" s="7" customFormat="1" ht="20.25" customHeight="1" x14ac:dyDescent="0.25">
      <c r="A335"/>
      <c r="B335"/>
      <c r="D335" s="1"/>
      <c r="E335" s="175"/>
      <c r="F335" s="228"/>
      <c r="G335" s="174"/>
      <c r="H335" s="15"/>
      <c r="I335" s="13"/>
      <c r="J335" s="196"/>
      <c r="K335" s="196"/>
      <c r="L335"/>
      <c r="M335"/>
      <c r="N335"/>
      <c r="O335"/>
      <c r="P335"/>
      <c r="Q335"/>
      <c r="R335"/>
    </row>
    <row r="336" spans="1:18" s="7" customFormat="1" ht="20.25" customHeight="1" x14ac:dyDescent="0.25">
      <c r="A336"/>
      <c r="B336"/>
      <c r="C336" s="235" t="s">
        <v>8</v>
      </c>
      <c r="D336" s="235" t="s">
        <v>7</v>
      </c>
      <c r="E336" s="235" t="s">
        <v>6</v>
      </c>
      <c r="F336" s="235" t="s">
        <v>5</v>
      </c>
      <c r="G336" s="237" t="s">
        <v>4</v>
      </c>
      <c r="H336" s="237" t="s">
        <v>3</v>
      </c>
      <c r="I336" s="235" t="s">
        <v>2</v>
      </c>
      <c r="J336" s="236" t="s">
        <v>1</v>
      </c>
      <c r="K336" s="236" t="s">
        <v>0</v>
      </c>
      <c r="L336"/>
      <c r="M336"/>
      <c r="N336"/>
      <c r="O336"/>
      <c r="P336"/>
      <c r="Q336"/>
      <c r="R336"/>
    </row>
    <row r="337" spans="1:18" s="7" customFormat="1" ht="30" customHeight="1" x14ac:dyDescent="0.25">
      <c r="A337"/>
      <c r="B337"/>
      <c r="C337" s="7" t="s">
        <v>2602</v>
      </c>
      <c r="D337" s="1" t="s">
        <v>7988</v>
      </c>
      <c r="E337" s="1" t="s">
        <v>2629</v>
      </c>
      <c r="F337" s="13" t="s">
        <v>9035</v>
      </c>
      <c r="G337" s="14">
        <v>882</v>
      </c>
      <c r="H337" s="15" t="s">
        <v>2218</v>
      </c>
      <c r="I337" s="13" t="s">
        <v>2392</v>
      </c>
      <c r="J337" s="196" t="s">
        <v>2176</v>
      </c>
      <c r="K337" s="196" t="s">
        <v>2518</v>
      </c>
      <c r="L337"/>
      <c r="M337"/>
      <c r="N337"/>
      <c r="O337"/>
      <c r="P337"/>
      <c r="Q337"/>
      <c r="R337"/>
    </row>
    <row r="338" spans="1:18" s="7" customFormat="1" ht="30" customHeight="1" x14ac:dyDescent="0.25">
      <c r="A338"/>
      <c r="B338"/>
      <c r="C338" s="7" t="s">
        <v>2602</v>
      </c>
      <c r="D338" s="1" t="s">
        <v>7988</v>
      </c>
      <c r="E338" s="1" t="s">
        <v>2644</v>
      </c>
      <c r="F338" s="13" t="s">
        <v>2645</v>
      </c>
      <c r="G338" s="14">
        <v>702</v>
      </c>
      <c r="H338" s="15" t="s">
        <v>2218</v>
      </c>
      <c r="I338" s="13" t="s">
        <v>2392</v>
      </c>
      <c r="J338" s="196" t="s">
        <v>2176</v>
      </c>
      <c r="K338" s="196" t="s">
        <v>2518</v>
      </c>
      <c r="L338"/>
      <c r="M338"/>
      <c r="N338"/>
      <c r="O338"/>
      <c r="P338"/>
      <c r="Q338"/>
      <c r="R338"/>
    </row>
    <row r="339" spans="1:18" s="7" customFormat="1" ht="30" customHeight="1" x14ac:dyDescent="0.25">
      <c r="A339"/>
      <c r="B339"/>
      <c r="C339" s="7" t="s">
        <v>2602</v>
      </c>
      <c r="D339" s="1" t="s">
        <v>7988</v>
      </c>
      <c r="E339" s="1" t="s">
        <v>2617</v>
      </c>
      <c r="F339" s="13" t="s">
        <v>2618</v>
      </c>
      <c r="G339" s="14">
        <v>345</v>
      </c>
      <c r="H339" s="15" t="s">
        <v>2218</v>
      </c>
      <c r="I339" s="13" t="s">
        <v>2392</v>
      </c>
      <c r="J339" s="196" t="s">
        <v>2176</v>
      </c>
      <c r="K339" s="196" t="s">
        <v>2518</v>
      </c>
      <c r="L339"/>
      <c r="M339"/>
      <c r="N339"/>
      <c r="O339"/>
      <c r="P339"/>
      <c r="Q339"/>
      <c r="R339"/>
    </row>
    <row r="340" spans="1:18" s="7" customFormat="1" ht="30" customHeight="1" x14ac:dyDescent="0.25">
      <c r="A340"/>
      <c r="B340"/>
      <c r="C340" s="7" t="s">
        <v>2602</v>
      </c>
      <c r="D340" s="1" t="s">
        <v>7988</v>
      </c>
      <c r="E340" s="1" t="s">
        <v>2638</v>
      </c>
      <c r="F340" s="13" t="s">
        <v>9036</v>
      </c>
      <c r="G340" s="14">
        <v>208</v>
      </c>
      <c r="H340" s="15" t="s">
        <v>2218</v>
      </c>
      <c r="I340" s="13" t="s">
        <v>2392</v>
      </c>
      <c r="J340" s="196" t="s">
        <v>2176</v>
      </c>
      <c r="K340" s="196" t="s">
        <v>2518</v>
      </c>
      <c r="L340"/>
      <c r="M340"/>
      <c r="N340"/>
      <c r="O340"/>
      <c r="P340"/>
      <c r="Q340"/>
      <c r="R340"/>
    </row>
    <row r="341" spans="1:18" s="7" customFormat="1" ht="30" customHeight="1" x14ac:dyDescent="0.25">
      <c r="A341"/>
      <c r="B341"/>
      <c r="C341" s="7" t="s">
        <v>2602</v>
      </c>
      <c r="D341" s="1" t="s">
        <v>7988</v>
      </c>
      <c r="E341" s="1" t="s">
        <v>2626</v>
      </c>
      <c r="F341" s="13" t="s">
        <v>9037</v>
      </c>
      <c r="G341" s="14">
        <v>147</v>
      </c>
      <c r="H341" s="15" t="s">
        <v>2218</v>
      </c>
      <c r="I341" s="13" t="s">
        <v>2392</v>
      </c>
      <c r="J341" s="196" t="s">
        <v>2176</v>
      </c>
      <c r="K341" s="196" t="s">
        <v>2518</v>
      </c>
      <c r="L341"/>
      <c r="M341"/>
      <c r="N341"/>
      <c r="O341"/>
      <c r="P341"/>
      <c r="Q341"/>
      <c r="R341"/>
    </row>
    <row r="342" spans="1:18" s="7" customFormat="1" ht="30" customHeight="1" x14ac:dyDescent="0.25">
      <c r="A342"/>
      <c r="B342"/>
      <c r="C342" s="7" t="s">
        <v>2602</v>
      </c>
      <c r="D342" s="1" t="s">
        <v>7988</v>
      </c>
      <c r="E342" s="1" t="s">
        <v>2613</v>
      </c>
      <c r="F342" s="13" t="s">
        <v>2614</v>
      </c>
      <c r="G342" s="14">
        <v>135</v>
      </c>
      <c r="H342" s="15" t="s">
        <v>2218</v>
      </c>
      <c r="I342" s="13" t="s">
        <v>2392</v>
      </c>
      <c r="J342" s="196" t="s">
        <v>2176</v>
      </c>
      <c r="K342" s="196" t="s">
        <v>2518</v>
      </c>
      <c r="L342"/>
      <c r="M342"/>
      <c r="N342"/>
      <c r="O342"/>
      <c r="P342"/>
      <c r="Q342"/>
      <c r="R342"/>
    </row>
    <row r="343" spans="1:18" s="7" customFormat="1" ht="30" customHeight="1" x14ac:dyDescent="0.25">
      <c r="A343"/>
      <c r="B343"/>
      <c r="C343" s="7" t="s">
        <v>2602</v>
      </c>
      <c r="D343" s="1" t="s">
        <v>7988</v>
      </c>
      <c r="E343" s="1" t="s">
        <v>2615</v>
      </c>
      <c r="F343" s="13" t="s">
        <v>2616</v>
      </c>
      <c r="G343" s="14">
        <v>105</v>
      </c>
      <c r="H343" s="15" t="s">
        <v>2218</v>
      </c>
      <c r="I343" s="13" t="s">
        <v>2392</v>
      </c>
      <c r="J343" s="196" t="s">
        <v>2176</v>
      </c>
      <c r="K343" s="196" t="s">
        <v>2518</v>
      </c>
      <c r="L343"/>
      <c r="M343"/>
      <c r="N343"/>
      <c r="O343"/>
      <c r="P343"/>
      <c r="Q343"/>
      <c r="R343"/>
    </row>
    <row r="344" spans="1:18" s="7" customFormat="1" ht="30" customHeight="1" x14ac:dyDescent="0.25">
      <c r="A344"/>
      <c r="B344"/>
      <c r="C344" s="7" t="s">
        <v>2602</v>
      </c>
      <c r="D344" s="1" t="s">
        <v>7988</v>
      </c>
      <c r="E344" s="1" t="s">
        <v>2641</v>
      </c>
      <c r="F344" s="13" t="s">
        <v>8259</v>
      </c>
      <c r="G344" s="14">
        <v>122</v>
      </c>
      <c r="H344" s="15" t="s">
        <v>2218</v>
      </c>
      <c r="I344" s="13" t="s">
        <v>2392</v>
      </c>
      <c r="J344" s="196" t="s">
        <v>2176</v>
      </c>
      <c r="K344" s="196" t="s">
        <v>2518</v>
      </c>
      <c r="L344"/>
      <c r="M344"/>
      <c r="N344"/>
      <c r="O344"/>
      <c r="P344"/>
      <c r="Q344"/>
      <c r="R344"/>
    </row>
    <row r="345" spans="1:18" s="7" customFormat="1" ht="30" customHeight="1" x14ac:dyDescent="0.25">
      <c r="A345"/>
      <c r="B345"/>
      <c r="C345" s="7" t="s">
        <v>2602</v>
      </c>
      <c r="D345" s="1" t="s">
        <v>7988</v>
      </c>
      <c r="E345" s="1" t="s">
        <v>2604</v>
      </c>
      <c r="F345" s="13" t="s">
        <v>9038</v>
      </c>
      <c r="G345" s="14">
        <v>101</v>
      </c>
      <c r="H345" s="15" t="s">
        <v>2218</v>
      </c>
      <c r="I345" s="13" t="s">
        <v>2392</v>
      </c>
      <c r="J345" s="196" t="s">
        <v>2176</v>
      </c>
      <c r="K345" s="196" t="s">
        <v>2518</v>
      </c>
      <c r="L345"/>
      <c r="M345"/>
      <c r="N345"/>
      <c r="O345"/>
      <c r="P345"/>
      <c r="Q345"/>
      <c r="R345"/>
    </row>
    <row r="346" spans="1:18" s="7" customFormat="1" ht="30" customHeight="1" x14ac:dyDescent="0.25">
      <c r="A346"/>
      <c r="B346"/>
      <c r="C346" s="7" t="s">
        <v>2602</v>
      </c>
      <c r="D346" s="1" t="s">
        <v>7988</v>
      </c>
      <c r="E346" s="1" t="s">
        <v>2605</v>
      </c>
      <c r="F346" s="13" t="s">
        <v>2606</v>
      </c>
      <c r="G346" s="14">
        <v>15</v>
      </c>
      <c r="H346" s="15" t="s">
        <v>2218</v>
      </c>
      <c r="I346" s="13" t="s">
        <v>2392</v>
      </c>
      <c r="J346" s="196" t="s">
        <v>2176</v>
      </c>
      <c r="K346" s="196" t="s">
        <v>2518</v>
      </c>
      <c r="L346"/>
      <c r="M346"/>
      <c r="N346"/>
      <c r="O346"/>
      <c r="P346"/>
      <c r="Q346"/>
      <c r="R346"/>
    </row>
    <row r="347" spans="1:18" s="7" customFormat="1" ht="30" customHeight="1" x14ac:dyDescent="0.25">
      <c r="A347"/>
      <c r="B347"/>
      <c r="C347" s="7" t="s">
        <v>2602</v>
      </c>
      <c r="D347" s="1" t="s">
        <v>7988</v>
      </c>
      <c r="E347" s="1" t="s">
        <v>2600</v>
      </c>
      <c r="F347" s="13" t="s">
        <v>2601</v>
      </c>
      <c r="G347" s="14">
        <v>56</v>
      </c>
      <c r="H347" s="15" t="s">
        <v>2218</v>
      </c>
      <c r="I347" s="13" t="s">
        <v>2392</v>
      </c>
      <c r="J347" s="196" t="s">
        <v>2176</v>
      </c>
      <c r="K347" s="196" t="s">
        <v>2518</v>
      </c>
      <c r="L347"/>
      <c r="M347"/>
      <c r="N347"/>
      <c r="O347"/>
      <c r="P347"/>
      <c r="Q347"/>
      <c r="R347"/>
    </row>
    <row r="348" spans="1:18" s="7" customFormat="1" ht="30" customHeight="1" x14ac:dyDescent="0.25">
      <c r="A348"/>
      <c r="B348"/>
      <c r="C348" s="7" t="s">
        <v>2602</v>
      </c>
      <c r="D348" s="1" t="s">
        <v>7988</v>
      </c>
      <c r="E348" s="1" t="s">
        <v>2642</v>
      </c>
      <c r="F348" s="13" t="s">
        <v>9039</v>
      </c>
      <c r="G348" s="14">
        <v>30</v>
      </c>
      <c r="H348" s="15" t="s">
        <v>2218</v>
      </c>
      <c r="I348" s="13" t="s">
        <v>2392</v>
      </c>
      <c r="J348" s="196" t="s">
        <v>2176</v>
      </c>
      <c r="K348" s="196" t="s">
        <v>2518</v>
      </c>
      <c r="L348"/>
      <c r="M348"/>
      <c r="N348"/>
      <c r="O348"/>
      <c r="P348"/>
      <c r="Q348"/>
      <c r="R348"/>
    </row>
    <row r="349" spans="1:18" s="7" customFormat="1" ht="30" customHeight="1" x14ac:dyDescent="0.25">
      <c r="A349"/>
      <c r="B349"/>
      <c r="C349" s="7" t="s">
        <v>2602</v>
      </c>
      <c r="D349" s="1" t="s">
        <v>7988</v>
      </c>
      <c r="E349" s="1" t="s">
        <v>2628</v>
      </c>
      <c r="F349" s="13" t="s">
        <v>9040</v>
      </c>
      <c r="G349" s="14">
        <v>26</v>
      </c>
      <c r="H349" s="15" t="s">
        <v>2218</v>
      </c>
      <c r="I349" s="13" t="s">
        <v>2392</v>
      </c>
      <c r="J349" s="196" t="s">
        <v>2176</v>
      </c>
      <c r="K349" s="196" t="s">
        <v>2518</v>
      </c>
      <c r="L349"/>
      <c r="M349"/>
      <c r="N349"/>
      <c r="O349"/>
      <c r="P349"/>
      <c r="Q349"/>
      <c r="R349"/>
    </row>
    <row r="350" spans="1:18" s="7" customFormat="1" ht="30" customHeight="1" x14ac:dyDescent="0.25">
      <c r="A350"/>
      <c r="B350"/>
      <c r="C350" s="7" t="s">
        <v>2602</v>
      </c>
      <c r="D350" s="1" t="s">
        <v>7988</v>
      </c>
      <c r="E350" s="1" t="s">
        <v>2619</v>
      </c>
      <c r="F350" s="13" t="s">
        <v>2620</v>
      </c>
      <c r="G350" s="14">
        <v>1585</v>
      </c>
      <c r="H350" s="15" t="s">
        <v>2218</v>
      </c>
      <c r="I350" s="13" t="s">
        <v>2392</v>
      </c>
      <c r="J350" s="196" t="s">
        <v>2176</v>
      </c>
      <c r="K350" s="196" t="s">
        <v>2518</v>
      </c>
      <c r="L350"/>
      <c r="M350"/>
      <c r="N350"/>
      <c r="O350"/>
      <c r="P350"/>
      <c r="Q350"/>
      <c r="R350"/>
    </row>
    <row r="351" spans="1:18" s="7" customFormat="1" ht="30" customHeight="1" x14ac:dyDescent="0.25">
      <c r="A351"/>
      <c r="B351"/>
      <c r="C351" s="7" t="s">
        <v>2602</v>
      </c>
      <c r="D351" s="1" t="s">
        <v>7988</v>
      </c>
      <c r="E351" s="1" t="s">
        <v>2622</v>
      </c>
      <c r="F351" s="13" t="s">
        <v>2623</v>
      </c>
      <c r="G351" s="14">
        <v>1438</v>
      </c>
      <c r="H351" s="15" t="s">
        <v>2218</v>
      </c>
      <c r="I351" s="13" t="s">
        <v>2392</v>
      </c>
      <c r="J351" s="196" t="s">
        <v>2176</v>
      </c>
      <c r="K351" s="196" t="s">
        <v>2518</v>
      </c>
      <c r="L351"/>
      <c r="M351"/>
      <c r="N351"/>
      <c r="O351"/>
      <c r="P351"/>
      <c r="Q351"/>
      <c r="R351"/>
    </row>
    <row r="352" spans="1:18" s="7" customFormat="1" ht="30" customHeight="1" x14ac:dyDescent="0.25">
      <c r="A352"/>
      <c r="B352"/>
      <c r="C352" s="7" t="s">
        <v>2602</v>
      </c>
      <c r="D352" s="1" t="s">
        <v>7988</v>
      </c>
      <c r="E352" s="1" t="s">
        <v>2630</v>
      </c>
      <c r="F352" s="13" t="s">
        <v>2631</v>
      </c>
      <c r="G352" s="14">
        <v>873</v>
      </c>
      <c r="H352" s="15" t="s">
        <v>2218</v>
      </c>
      <c r="I352" s="13" t="s">
        <v>2392</v>
      </c>
      <c r="J352" s="196" t="s">
        <v>2176</v>
      </c>
      <c r="K352" s="196" t="s">
        <v>2518</v>
      </c>
      <c r="L352"/>
      <c r="M352"/>
      <c r="N352"/>
      <c r="O352"/>
      <c r="P352"/>
      <c r="Q352"/>
      <c r="R352"/>
    </row>
    <row r="353" spans="1:18" s="7" customFormat="1" ht="30" customHeight="1" x14ac:dyDescent="0.25">
      <c r="A353"/>
      <c r="B353"/>
      <c r="C353" s="7" t="s">
        <v>2602</v>
      </c>
      <c r="D353" s="1" t="s">
        <v>7988</v>
      </c>
      <c r="E353" s="1" t="s">
        <v>2636</v>
      </c>
      <c r="F353" s="13" t="s">
        <v>2388</v>
      </c>
      <c r="G353" s="14">
        <v>305</v>
      </c>
      <c r="H353" s="15" t="s">
        <v>2218</v>
      </c>
      <c r="I353" s="13" t="s">
        <v>2392</v>
      </c>
      <c r="J353" s="196" t="s">
        <v>2176</v>
      </c>
      <c r="K353" s="196" t="s">
        <v>2518</v>
      </c>
      <c r="L353"/>
      <c r="M353"/>
      <c r="N353"/>
      <c r="O353"/>
      <c r="P353"/>
      <c r="Q353"/>
      <c r="R353"/>
    </row>
    <row r="354" spans="1:18" s="7" customFormat="1" ht="30" customHeight="1" x14ac:dyDescent="0.25">
      <c r="A354"/>
      <c r="B354"/>
      <c r="C354" s="7" t="s">
        <v>2602</v>
      </c>
      <c r="D354" s="1" t="s">
        <v>7988</v>
      </c>
      <c r="E354" s="1" t="s">
        <v>2632</v>
      </c>
      <c r="F354" s="13" t="s">
        <v>2633</v>
      </c>
      <c r="G354" s="14">
        <v>642</v>
      </c>
      <c r="H354" s="15" t="s">
        <v>2218</v>
      </c>
      <c r="I354" s="13" t="s">
        <v>2392</v>
      </c>
      <c r="J354" s="196" t="s">
        <v>2176</v>
      </c>
      <c r="K354" s="196" t="s">
        <v>2518</v>
      </c>
      <c r="L354"/>
      <c r="M354"/>
      <c r="N354"/>
      <c r="O354"/>
      <c r="P354"/>
      <c r="Q354"/>
      <c r="R354"/>
    </row>
    <row r="355" spans="1:18" s="7" customFormat="1" ht="30" customHeight="1" x14ac:dyDescent="0.25">
      <c r="A355"/>
      <c r="B355"/>
      <c r="C355" s="7" t="s">
        <v>2602</v>
      </c>
      <c r="D355" s="1" t="s">
        <v>7988</v>
      </c>
      <c r="E355" s="1" t="s">
        <v>2634</v>
      </c>
      <c r="F355" s="13" t="s">
        <v>2635</v>
      </c>
      <c r="G355" s="14">
        <v>445</v>
      </c>
      <c r="H355" s="15" t="s">
        <v>2218</v>
      </c>
      <c r="I355" s="13" t="s">
        <v>2392</v>
      </c>
      <c r="J355" s="196" t="s">
        <v>2176</v>
      </c>
      <c r="K355" s="196" t="s">
        <v>2518</v>
      </c>
      <c r="L355"/>
      <c r="M355"/>
      <c r="N355"/>
      <c r="O355"/>
      <c r="P355"/>
      <c r="Q355"/>
      <c r="R355"/>
    </row>
    <row r="356" spans="1:18" s="7" customFormat="1" ht="30" customHeight="1" x14ac:dyDescent="0.25">
      <c r="A356"/>
      <c r="B356"/>
      <c r="C356" s="7" t="s">
        <v>2602</v>
      </c>
      <c r="D356" s="1" t="s">
        <v>7988</v>
      </c>
      <c r="E356" s="1" t="s">
        <v>2609</v>
      </c>
      <c r="F356" s="13" t="s">
        <v>9041</v>
      </c>
      <c r="G356" s="14">
        <v>506</v>
      </c>
      <c r="H356" s="15" t="s">
        <v>2218</v>
      </c>
      <c r="I356" s="13" t="s">
        <v>2392</v>
      </c>
      <c r="J356" s="196" t="s">
        <v>2176</v>
      </c>
      <c r="K356" s="196" t="s">
        <v>2518</v>
      </c>
      <c r="L356"/>
      <c r="M356"/>
      <c r="N356"/>
      <c r="O356"/>
      <c r="P356"/>
      <c r="Q356"/>
      <c r="R356"/>
    </row>
    <row r="357" spans="1:18" s="7" customFormat="1" ht="30" customHeight="1" x14ac:dyDescent="0.25">
      <c r="A357"/>
      <c r="B357"/>
      <c r="C357" s="7" t="s">
        <v>2602</v>
      </c>
      <c r="D357" s="1" t="s">
        <v>7988</v>
      </c>
      <c r="E357" s="1" t="s">
        <v>2627</v>
      </c>
      <c r="F357" s="13" t="s">
        <v>618</v>
      </c>
      <c r="G357" s="14">
        <v>520</v>
      </c>
      <c r="H357" s="15" t="s">
        <v>2218</v>
      </c>
      <c r="I357" s="13" t="s">
        <v>2392</v>
      </c>
      <c r="J357" s="196" t="s">
        <v>2176</v>
      </c>
      <c r="K357" s="196" t="s">
        <v>2518</v>
      </c>
      <c r="L357"/>
      <c r="M357"/>
      <c r="N357"/>
      <c r="O357"/>
      <c r="P357"/>
      <c r="Q357"/>
      <c r="R357"/>
    </row>
    <row r="358" spans="1:18" s="7" customFormat="1" ht="30" customHeight="1" x14ac:dyDescent="0.25">
      <c r="A358"/>
      <c r="B358"/>
      <c r="C358" s="7" t="s">
        <v>2602</v>
      </c>
      <c r="D358" s="1" t="s">
        <v>7988</v>
      </c>
      <c r="E358" s="1" t="s">
        <v>2624</v>
      </c>
      <c r="F358" s="13" t="s">
        <v>417</v>
      </c>
      <c r="G358" s="14">
        <v>375</v>
      </c>
      <c r="H358" s="15" t="s">
        <v>2218</v>
      </c>
      <c r="I358" s="13" t="s">
        <v>2392</v>
      </c>
      <c r="J358" s="196" t="s">
        <v>2176</v>
      </c>
      <c r="K358" s="196" t="s">
        <v>2518</v>
      </c>
      <c r="L358"/>
      <c r="M358"/>
      <c r="N358"/>
      <c r="O358"/>
      <c r="P358"/>
      <c r="Q358"/>
      <c r="R358"/>
    </row>
    <row r="359" spans="1:18" s="7" customFormat="1" ht="30" customHeight="1" x14ac:dyDescent="0.25">
      <c r="A359"/>
      <c r="B359"/>
      <c r="C359" s="7" t="s">
        <v>2602</v>
      </c>
      <c r="D359" s="1" t="s">
        <v>7988</v>
      </c>
      <c r="E359" s="1" t="s">
        <v>2607</v>
      </c>
      <c r="F359" s="13" t="s">
        <v>2608</v>
      </c>
      <c r="G359" s="14">
        <v>307</v>
      </c>
      <c r="H359" s="15" t="s">
        <v>2218</v>
      </c>
      <c r="I359" s="13" t="s">
        <v>2392</v>
      </c>
      <c r="J359" s="196" t="s">
        <v>2176</v>
      </c>
      <c r="K359" s="196" t="s">
        <v>2518</v>
      </c>
      <c r="L359"/>
      <c r="M359"/>
      <c r="N359"/>
      <c r="O359"/>
      <c r="P359"/>
      <c r="Q359"/>
      <c r="R359"/>
    </row>
    <row r="360" spans="1:18" s="7" customFormat="1" ht="30" customHeight="1" x14ac:dyDescent="0.25">
      <c r="A360"/>
      <c r="B360"/>
      <c r="C360" s="7" t="s">
        <v>2602</v>
      </c>
      <c r="D360" s="1" t="s">
        <v>7988</v>
      </c>
      <c r="E360" s="1" t="s">
        <v>2637</v>
      </c>
      <c r="F360" s="13" t="s">
        <v>9042</v>
      </c>
      <c r="G360" s="14">
        <v>307</v>
      </c>
      <c r="H360" s="15" t="s">
        <v>2218</v>
      </c>
      <c r="I360" s="13" t="s">
        <v>2392</v>
      </c>
      <c r="J360" s="196" t="s">
        <v>2176</v>
      </c>
      <c r="K360" s="196" t="s">
        <v>2518</v>
      </c>
      <c r="L360"/>
      <c r="M360"/>
      <c r="N360"/>
      <c r="O360"/>
      <c r="P360"/>
      <c r="Q360"/>
      <c r="R360"/>
    </row>
    <row r="361" spans="1:18" s="7" customFormat="1" ht="30" customHeight="1" x14ac:dyDescent="0.25">
      <c r="A361"/>
      <c r="B361"/>
      <c r="C361" s="7" t="s">
        <v>2602</v>
      </c>
      <c r="D361" s="1" t="s">
        <v>7988</v>
      </c>
      <c r="E361" s="1" t="s">
        <v>2643</v>
      </c>
      <c r="F361" s="13" t="s">
        <v>9043</v>
      </c>
      <c r="G361" s="14">
        <v>333</v>
      </c>
      <c r="H361" s="15" t="s">
        <v>2218</v>
      </c>
      <c r="I361" s="13" t="s">
        <v>2392</v>
      </c>
      <c r="J361" s="196" t="s">
        <v>2176</v>
      </c>
      <c r="K361" s="196" t="s">
        <v>2518</v>
      </c>
      <c r="L361"/>
      <c r="M361"/>
      <c r="N361"/>
      <c r="O361"/>
      <c r="P361"/>
      <c r="Q361"/>
      <c r="R361"/>
    </row>
    <row r="362" spans="1:18" s="7" customFormat="1" ht="30" customHeight="1" x14ac:dyDescent="0.25">
      <c r="A362"/>
      <c r="B362"/>
      <c r="C362" s="7" t="s">
        <v>2602</v>
      </c>
      <c r="D362" s="1" t="s">
        <v>7988</v>
      </c>
      <c r="E362" s="1" t="s">
        <v>7996</v>
      </c>
      <c r="F362" s="13" t="s">
        <v>9044</v>
      </c>
      <c r="G362" s="14">
        <v>355</v>
      </c>
      <c r="H362" s="15" t="s">
        <v>2218</v>
      </c>
      <c r="I362" s="13" t="s">
        <v>2218</v>
      </c>
      <c r="J362" s="196" t="s">
        <v>2176</v>
      </c>
      <c r="K362" s="196" t="s">
        <v>2518</v>
      </c>
      <c r="L362"/>
      <c r="M362"/>
      <c r="N362"/>
      <c r="O362"/>
      <c r="P362"/>
      <c r="Q362"/>
      <c r="R362"/>
    </row>
    <row r="363" spans="1:18" s="7" customFormat="1" ht="30" customHeight="1" x14ac:dyDescent="0.25">
      <c r="A363"/>
      <c r="B363"/>
      <c r="C363" s="7" t="s">
        <v>2602</v>
      </c>
      <c r="D363" s="1" t="s">
        <v>7988</v>
      </c>
      <c r="E363" s="1" t="s">
        <v>2639</v>
      </c>
      <c r="F363" s="13" t="s">
        <v>2640</v>
      </c>
      <c r="G363" s="14">
        <v>238</v>
      </c>
      <c r="H363" s="15" t="s">
        <v>2218</v>
      </c>
      <c r="I363" s="13" t="s">
        <v>2392</v>
      </c>
      <c r="J363" s="196" t="s">
        <v>2176</v>
      </c>
      <c r="K363" s="196" t="s">
        <v>2518</v>
      </c>
      <c r="L363"/>
      <c r="M363"/>
      <c r="N363"/>
      <c r="O363"/>
      <c r="P363"/>
      <c r="Q363"/>
      <c r="R363"/>
    </row>
    <row r="364" spans="1:18" s="7" customFormat="1" ht="30" customHeight="1" x14ac:dyDescent="0.25">
      <c r="A364"/>
      <c r="B364"/>
      <c r="C364" s="7" t="s">
        <v>2602</v>
      </c>
      <c r="D364" s="1" t="s">
        <v>7988</v>
      </c>
      <c r="E364" s="1" t="s">
        <v>2610</v>
      </c>
      <c r="F364" s="13" t="s">
        <v>9045</v>
      </c>
      <c r="G364" s="14">
        <v>182</v>
      </c>
      <c r="H364" s="15" t="s">
        <v>2218</v>
      </c>
      <c r="I364" s="13" t="s">
        <v>2392</v>
      </c>
      <c r="J364" s="196" t="s">
        <v>2176</v>
      </c>
      <c r="K364" s="196" t="s">
        <v>2518</v>
      </c>
      <c r="L364"/>
      <c r="M364"/>
      <c r="N364"/>
      <c r="O364"/>
      <c r="P364"/>
      <c r="Q364"/>
      <c r="R364"/>
    </row>
    <row r="365" spans="1:18" s="7" customFormat="1" ht="30" customHeight="1" x14ac:dyDescent="0.25">
      <c r="A365"/>
      <c r="B365"/>
      <c r="C365" s="7" t="s">
        <v>2602</v>
      </c>
      <c r="D365" s="1" t="s">
        <v>7988</v>
      </c>
      <c r="E365" s="1" t="s">
        <v>2625</v>
      </c>
      <c r="F365" s="13" t="s">
        <v>9046</v>
      </c>
      <c r="G365" s="14">
        <v>145</v>
      </c>
      <c r="H365" s="15" t="s">
        <v>2218</v>
      </c>
      <c r="I365" s="13" t="s">
        <v>2392</v>
      </c>
      <c r="J365" s="196" t="s">
        <v>2176</v>
      </c>
      <c r="K365" s="196" t="s">
        <v>2518</v>
      </c>
      <c r="L365"/>
      <c r="M365"/>
      <c r="N365"/>
      <c r="O365"/>
      <c r="P365"/>
      <c r="Q365"/>
      <c r="R365"/>
    </row>
    <row r="366" spans="1:18" s="7" customFormat="1" ht="30" customHeight="1" x14ac:dyDescent="0.25">
      <c r="A366"/>
      <c r="B366"/>
      <c r="C366" s="7" t="s">
        <v>2602</v>
      </c>
      <c r="D366" s="1" t="s">
        <v>7988</v>
      </c>
      <c r="E366" s="1" t="s">
        <v>2611</v>
      </c>
      <c r="F366" s="13" t="s">
        <v>2612</v>
      </c>
      <c r="G366" s="14">
        <v>145</v>
      </c>
      <c r="H366" s="15" t="s">
        <v>2218</v>
      </c>
      <c r="I366" s="13" t="s">
        <v>2392</v>
      </c>
      <c r="J366" s="196" t="s">
        <v>2176</v>
      </c>
      <c r="K366" s="196" t="s">
        <v>2518</v>
      </c>
      <c r="L366"/>
      <c r="M366"/>
      <c r="N366"/>
      <c r="O366"/>
      <c r="P366"/>
      <c r="Q366"/>
      <c r="R366"/>
    </row>
    <row r="367" spans="1:18" s="7" customFormat="1" ht="30" customHeight="1" x14ac:dyDescent="0.25">
      <c r="A367"/>
      <c r="B367"/>
      <c r="C367" s="7" t="s">
        <v>2602</v>
      </c>
      <c r="D367" s="1" t="s">
        <v>7988</v>
      </c>
      <c r="E367" s="1" t="s">
        <v>2621</v>
      </c>
      <c r="F367" s="13" t="s">
        <v>9047</v>
      </c>
      <c r="G367" s="14">
        <v>121</v>
      </c>
      <c r="H367" s="15" t="s">
        <v>2218</v>
      </c>
      <c r="I367" s="13" t="s">
        <v>2392</v>
      </c>
      <c r="J367" s="196" t="s">
        <v>2176</v>
      </c>
      <c r="K367" s="196" t="s">
        <v>2518</v>
      </c>
      <c r="L367"/>
      <c r="M367"/>
      <c r="N367"/>
      <c r="O367"/>
      <c r="P367"/>
      <c r="Q367"/>
      <c r="R367"/>
    </row>
    <row r="368" spans="1:18" s="7" customFormat="1" ht="30" customHeight="1" thickBot="1" x14ac:dyDescent="0.3">
      <c r="A368"/>
      <c r="B368"/>
      <c r="C368" s="7" t="s">
        <v>2602</v>
      </c>
      <c r="D368" s="1" t="s">
        <v>7988</v>
      </c>
      <c r="E368" s="1" t="s">
        <v>2603</v>
      </c>
      <c r="F368" s="13" t="s">
        <v>9048</v>
      </c>
      <c r="G368" s="14">
        <v>50</v>
      </c>
      <c r="H368" s="15" t="s">
        <v>2218</v>
      </c>
      <c r="I368" s="13" t="s">
        <v>2392</v>
      </c>
      <c r="J368" s="196" t="s">
        <v>2176</v>
      </c>
      <c r="K368" s="196" t="s">
        <v>2518</v>
      </c>
      <c r="L368"/>
      <c r="M368"/>
      <c r="N368"/>
      <c r="O368"/>
      <c r="P368"/>
      <c r="Q368"/>
      <c r="R368"/>
    </row>
    <row r="369" spans="1:18" s="7" customFormat="1" ht="27.75" customHeight="1" thickBot="1" x14ac:dyDescent="0.3">
      <c r="A369"/>
      <c r="B369"/>
      <c r="C369" s="241" t="s">
        <v>2602</v>
      </c>
      <c r="D369" s="247" t="s">
        <v>7825</v>
      </c>
      <c r="E369" s="472">
        <f>COUNTA(E337:E368)</f>
        <v>32</v>
      </c>
      <c r="F369" s="242" t="s">
        <v>7826</v>
      </c>
      <c r="G369" s="473">
        <f>SUM(G337:G368)</f>
        <v>11746</v>
      </c>
      <c r="H369" s="16"/>
      <c r="I369" s="17"/>
      <c r="J369" s="209"/>
      <c r="K369" s="207"/>
      <c r="L369"/>
      <c r="M369"/>
      <c r="N369"/>
      <c r="O369"/>
      <c r="P369"/>
      <c r="Q369"/>
      <c r="R369"/>
    </row>
    <row r="370" spans="1:18" s="7" customFormat="1" ht="20.25" customHeight="1" x14ac:dyDescent="0.25">
      <c r="A370"/>
      <c r="B370"/>
      <c r="D370" s="1"/>
      <c r="E370" s="175"/>
      <c r="F370" s="228"/>
      <c r="G370" s="174"/>
      <c r="H370" s="130"/>
      <c r="I370" s="13"/>
      <c r="J370" s="196"/>
      <c r="K370" s="196"/>
      <c r="L370"/>
      <c r="M370"/>
      <c r="N370"/>
      <c r="O370"/>
      <c r="P370"/>
      <c r="Q370"/>
      <c r="R370"/>
    </row>
    <row r="371" spans="1:18" s="7" customFormat="1" ht="20.25" customHeight="1" x14ac:dyDescent="0.25">
      <c r="A371"/>
      <c r="B371"/>
      <c r="D371" s="1"/>
      <c r="E371" s="175"/>
      <c r="F371" s="228"/>
      <c r="G371" s="174"/>
      <c r="H371" s="15"/>
      <c r="I371" s="13"/>
      <c r="J371" s="196"/>
      <c r="K371" s="196"/>
      <c r="L371"/>
      <c r="M371"/>
      <c r="N371"/>
      <c r="O371"/>
      <c r="P371"/>
      <c r="Q371"/>
      <c r="R371"/>
    </row>
    <row r="372" spans="1:18" s="7" customFormat="1" ht="20.25" customHeight="1" x14ac:dyDescent="0.25">
      <c r="A372"/>
      <c r="B372"/>
      <c r="C372" s="235" t="s">
        <v>8</v>
      </c>
      <c r="D372" s="235" t="s">
        <v>7</v>
      </c>
      <c r="E372" s="235" t="s">
        <v>6</v>
      </c>
      <c r="F372" s="235" t="s">
        <v>5</v>
      </c>
      <c r="G372" s="237" t="s">
        <v>4</v>
      </c>
      <c r="H372" s="237" t="s">
        <v>3</v>
      </c>
      <c r="I372" s="235" t="s">
        <v>2</v>
      </c>
      <c r="J372" s="236" t="s">
        <v>1</v>
      </c>
      <c r="K372" s="236" t="s">
        <v>0</v>
      </c>
      <c r="L372"/>
      <c r="M372"/>
      <c r="N372"/>
      <c r="O372"/>
      <c r="P372"/>
      <c r="Q372"/>
      <c r="R372"/>
    </row>
    <row r="373" spans="1:18" s="7" customFormat="1" ht="20.25" customHeight="1" x14ac:dyDescent="0.25">
      <c r="A373"/>
      <c r="B373"/>
      <c r="C373" s="7" t="s">
        <v>2691</v>
      </c>
      <c r="D373" s="1" t="s">
        <v>7988</v>
      </c>
      <c r="E373" s="1" t="s">
        <v>2696</v>
      </c>
      <c r="F373" s="13" t="s">
        <v>2697</v>
      </c>
      <c r="G373" s="14">
        <v>897</v>
      </c>
      <c r="H373" s="15" t="s">
        <v>2179</v>
      </c>
      <c r="I373" s="13" t="s">
        <v>2679</v>
      </c>
      <c r="J373" s="196" t="s">
        <v>2176</v>
      </c>
      <c r="K373" s="196" t="s">
        <v>2677</v>
      </c>
      <c r="L373"/>
      <c r="M373"/>
      <c r="N373"/>
      <c r="O373"/>
      <c r="P373"/>
      <c r="Q373"/>
      <c r="R373"/>
    </row>
    <row r="374" spans="1:18" s="7" customFormat="1" ht="20.25" customHeight="1" x14ac:dyDescent="0.25">
      <c r="A374"/>
      <c r="B374"/>
      <c r="C374" s="7" t="s">
        <v>2691</v>
      </c>
      <c r="D374" s="1" t="s">
        <v>7988</v>
      </c>
      <c r="E374" s="1" t="s">
        <v>2693</v>
      </c>
      <c r="F374" s="13" t="s">
        <v>9049</v>
      </c>
      <c r="G374" s="14">
        <v>589</v>
      </c>
      <c r="H374" s="15" t="s">
        <v>2179</v>
      </c>
      <c r="I374" s="13" t="s">
        <v>2679</v>
      </c>
      <c r="J374" s="196" t="s">
        <v>2176</v>
      </c>
      <c r="K374" s="196" t="s">
        <v>2677</v>
      </c>
      <c r="L374"/>
      <c r="M374"/>
      <c r="N374"/>
      <c r="O374"/>
      <c r="P374"/>
      <c r="Q374"/>
      <c r="R374"/>
    </row>
    <row r="375" spans="1:18" s="7" customFormat="1" ht="20.25" customHeight="1" x14ac:dyDescent="0.25">
      <c r="A375"/>
      <c r="B375"/>
      <c r="C375" s="7" t="s">
        <v>2691</v>
      </c>
      <c r="D375" s="1" t="s">
        <v>7988</v>
      </c>
      <c r="E375" s="1" t="s">
        <v>2698</v>
      </c>
      <c r="F375" s="13" t="s">
        <v>2699</v>
      </c>
      <c r="G375" s="14">
        <v>642</v>
      </c>
      <c r="H375" s="15" t="s">
        <v>2179</v>
      </c>
      <c r="I375" s="13" t="s">
        <v>2679</v>
      </c>
      <c r="J375" s="196" t="s">
        <v>2176</v>
      </c>
      <c r="K375" s="196" t="s">
        <v>2677</v>
      </c>
      <c r="L375"/>
      <c r="M375"/>
      <c r="N375"/>
      <c r="O375"/>
      <c r="P375"/>
      <c r="Q375"/>
      <c r="R375"/>
    </row>
    <row r="376" spans="1:18" s="7" customFormat="1" ht="20.25" customHeight="1" x14ac:dyDescent="0.25">
      <c r="A376"/>
      <c r="B376"/>
      <c r="C376" s="7" t="s">
        <v>2691</v>
      </c>
      <c r="D376" s="1" t="s">
        <v>7988</v>
      </c>
      <c r="E376" s="1" t="s">
        <v>2700</v>
      </c>
      <c r="F376" s="13" t="s">
        <v>9050</v>
      </c>
      <c r="G376" s="14">
        <v>634</v>
      </c>
      <c r="H376" s="15" t="s">
        <v>2179</v>
      </c>
      <c r="I376" s="13" t="s">
        <v>2679</v>
      </c>
      <c r="J376" s="196" t="s">
        <v>2176</v>
      </c>
      <c r="K376" s="196" t="s">
        <v>2677</v>
      </c>
      <c r="L376"/>
      <c r="M376"/>
      <c r="N376"/>
      <c r="O376"/>
      <c r="P376"/>
      <c r="Q376"/>
      <c r="R376"/>
    </row>
    <row r="377" spans="1:18" s="7" customFormat="1" ht="20.25" customHeight="1" x14ac:dyDescent="0.25">
      <c r="A377"/>
      <c r="B377"/>
      <c r="C377" s="7" t="s">
        <v>2691</v>
      </c>
      <c r="D377" s="1" t="s">
        <v>7988</v>
      </c>
      <c r="E377" s="1" t="s">
        <v>2701</v>
      </c>
      <c r="F377" s="13" t="s">
        <v>9051</v>
      </c>
      <c r="G377" s="14">
        <v>514</v>
      </c>
      <c r="H377" s="15" t="s">
        <v>2179</v>
      </c>
      <c r="I377" s="13" t="s">
        <v>2679</v>
      </c>
      <c r="J377" s="196" t="s">
        <v>2176</v>
      </c>
      <c r="K377" s="196" t="s">
        <v>2677</v>
      </c>
      <c r="L377"/>
      <c r="M377"/>
      <c r="N377"/>
      <c r="O377"/>
      <c r="P377"/>
      <c r="Q377"/>
      <c r="R377"/>
    </row>
    <row r="378" spans="1:18" s="7" customFormat="1" ht="20.25" customHeight="1" x14ac:dyDescent="0.25">
      <c r="A378"/>
      <c r="B378"/>
      <c r="C378" s="7" t="s">
        <v>2691</v>
      </c>
      <c r="D378" s="1" t="s">
        <v>7988</v>
      </c>
      <c r="E378" s="1" t="s">
        <v>2695</v>
      </c>
      <c r="F378" s="13" t="s">
        <v>9052</v>
      </c>
      <c r="G378" s="14">
        <v>352</v>
      </c>
      <c r="H378" s="15" t="s">
        <v>2179</v>
      </c>
      <c r="I378" s="13" t="s">
        <v>2679</v>
      </c>
      <c r="J378" s="196" t="s">
        <v>2176</v>
      </c>
      <c r="K378" s="196" t="s">
        <v>2677</v>
      </c>
      <c r="L378"/>
      <c r="M378"/>
      <c r="N378"/>
      <c r="O378"/>
      <c r="P378"/>
      <c r="Q378"/>
      <c r="R378"/>
    </row>
    <row r="379" spans="1:18" s="7" customFormat="1" ht="20.25" customHeight="1" x14ac:dyDescent="0.25">
      <c r="A379"/>
      <c r="B379"/>
      <c r="C379" s="7" t="s">
        <v>2691</v>
      </c>
      <c r="D379" s="1" t="s">
        <v>7988</v>
      </c>
      <c r="E379" s="1" t="s">
        <v>2715</v>
      </c>
      <c r="F379" s="13" t="s">
        <v>9053</v>
      </c>
      <c r="G379" s="14">
        <v>290</v>
      </c>
      <c r="H379" s="15" t="s">
        <v>2179</v>
      </c>
      <c r="I379" s="13" t="s">
        <v>2679</v>
      </c>
      <c r="J379" s="196" t="s">
        <v>2176</v>
      </c>
      <c r="K379" s="196" t="s">
        <v>2677</v>
      </c>
      <c r="L379"/>
      <c r="M379"/>
      <c r="N379"/>
      <c r="O379"/>
      <c r="P379"/>
      <c r="Q379"/>
      <c r="R379"/>
    </row>
    <row r="380" spans="1:18" s="7" customFormat="1" ht="20.25" customHeight="1" x14ac:dyDescent="0.25">
      <c r="A380"/>
      <c r="B380"/>
      <c r="C380" s="7" t="s">
        <v>2691</v>
      </c>
      <c r="D380" s="1" t="s">
        <v>7988</v>
      </c>
      <c r="E380" s="1" t="s">
        <v>2692</v>
      </c>
      <c r="F380" s="13" t="s">
        <v>9054</v>
      </c>
      <c r="G380" s="14">
        <v>429</v>
      </c>
      <c r="H380" s="15" t="s">
        <v>2179</v>
      </c>
      <c r="I380" s="13" t="s">
        <v>2679</v>
      </c>
      <c r="J380" s="196" t="s">
        <v>2176</v>
      </c>
      <c r="K380" s="196" t="s">
        <v>2677</v>
      </c>
      <c r="L380"/>
      <c r="M380"/>
      <c r="N380"/>
      <c r="O380"/>
      <c r="P380"/>
      <c r="Q380"/>
      <c r="R380"/>
    </row>
    <row r="381" spans="1:18" s="7" customFormat="1" ht="20.25" customHeight="1" x14ac:dyDescent="0.25">
      <c r="A381"/>
      <c r="B381"/>
      <c r="C381" s="7" t="s">
        <v>2691</v>
      </c>
      <c r="D381" s="1" t="s">
        <v>7988</v>
      </c>
      <c r="E381" s="1" t="s">
        <v>2702</v>
      </c>
      <c r="F381" s="13" t="s">
        <v>9055</v>
      </c>
      <c r="G381" s="14">
        <v>402</v>
      </c>
      <c r="H381" s="15" t="s">
        <v>2179</v>
      </c>
      <c r="I381" s="13" t="s">
        <v>2679</v>
      </c>
      <c r="J381" s="196" t="s">
        <v>2176</v>
      </c>
      <c r="K381" s="196" t="s">
        <v>2677</v>
      </c>
      <c r="L381"/>
      <c r="M381"/>
      <c r="N381"/>
      <c r="O381"/>
      <c r="P381"/>
      <c r="Q381"/>
      <c r="R381"/>
    </row>
    <row r="382" spans="1:18" s="7" customFormat="1" ht="20.25" customHeight="1" x14ac:dyDescent="0.25">
      <c r="A382"/>
      <c r="B382"/>
      <c r="C382" s="7" t="s">
        <v>2691</v>
      </c>
      <c r="D382" s="1" t="s">
        <v>7988</v>
      </c>
      <c r="E382" s="1" t="s">
        <v>2703</v>
      </c>
      <c r="F382" s="13" t="s">
        <v>9056</v>
      </c>
      <c r="G382" s="14">
        <v>313</v>
      </c>
      <c r="H382" s="15" t="s">
        <v>2179</v>
      </c>
      <c r="I382" s="13" t="s">
        <v>2679</v>
      </c>
      <c r="J382" s="196" t="s">
        <v>2176</v>
      </c>
      <c r="K382" s="196" t="s">
        <v>2677</v>
      </c>
      <c r="L382"/>
      <c r="M382"/>
      <c r="N382"/>
      <c r="O382"/>
      <c r="P382"/>
      <c r="Q382"/>
      <c r="R382"/>
    </row>
    <row r="383" spans="1:18" s="7" customFormat="1" ht="20.25" customHeight="1" x14ac:dyDescent="0.25">
      <c r="A383"/>
      <c r="B383"/>
      <c r="C383" s="7" t="s">
        <v>2691</v>
      </c>
      <c r="D383" s="1" t="s">
        <v>7988</v>
      </c>
      <c r="E383" s="1" t="s">
        <v>2704</v>
      </c>
      <c r="F383" s="13" t="s">
        <v>9057</v>
      </c>
      <c r="G383" s="14">
        <v>315</v>
      </c>
      <c r="H383" s="15" t="s">
        <v>2179</v>
      </c>
      <c r="I383" s="13" t="s">
        <v>2679</v>
      </c>
      <c r="J383" s="196" t="s">
        <v>2176</v>
      </c>
      <c r="K383" s="196" t="s">
        <v>2677</v>
      </c>
      <c r="L383"/>
      <c r="M383"/>
      <c r="N383"/>
      <c r="O383"/>
      <c r="P383"/>
      <c r="Q383"/>
      <c r="R383"/>
    </row>
    <row r="384" spans="1:18" s="7" customFormat="1" ht="20.25" customHeight="1" x14ac:dyDescent="0.25">
      <c r="A384"/>
      <c r="B384"/>
      <c r="C384" s="7" t="s">
        <v>2691</v>
      </c>
      <c r="D384" s="1" t="s">
        <v>7988</v>
      </c>
      <c r="E384" s="1" t="s">
        <v>2706</v>
      </c>
      <c r="F384" s="13" t="s">
        <v>2707</v>
      </c>
      <c r="G384" s="14">
        <v>263</v>
      </c>
      <c r="H384" s="15" t="s">
        <v>2179</v>
      </c>
      <c r="I384" s="13" t="s">
        <v>2679</v>
      </c>
      <c r="J384" s="196" t="s">
        <v>2176</v>
      </c>
      <c r="K384" s="196" t="s">
        <v>2677</v>
      </c>
      <c r="L384"/>
      <c r="M384"/>
      <c r="N384"/>
      <c r="O384"/>
      <c r="P384"/>
      <c r="Q384"/>
      <c r="R384"/>
    </row>
    <row r="385" spans="1:18" s="7" customFormat="1" ht="31.5" customHeight="1" x14ac:dyDescent="0.25">
      <c r="A385"/>
      <c r="B385"/>
      <c r="C385" s="7" t="s">
        <v>2691</v>
      </c>
      <c r="D385" s="1" t="s">
        <v>7988</v>
      </c>
      <c r="E385" s="1" t="s">
        <v>2705</v>
      </c>
      <c r="F385" s="13" t="s">
        <v>9058</v>
      </c>
      <c r="G385" s="14">
        <v>249</v>
      </c>
      <c r="H385" s="15" t="s">
        <v>2179</v>
      </c>
      <c r="I385" s="13" t="s">
        <v>2679</v>
      </c>
      <c r="J385" s="196" t="s">
        <v>2176</v>
      </c>
      <c r="K385" s="196" t="s">
        <v>2677</v>
      </c>
      <c r="L385"/>
      <c r="M385"/>
      <c r="N385"/>
      <c r="O385"/>
      <c r="P385"/>
      <c r="Q385"/>
      <c r="R385"/>
    </row>
    <row r="386" spans="1:18" s="7" customFormat="1" ht="20.25" customHeight="1" x14ac:dyDescent="0.25">
      <c r="A386"/>
      <c r="B386"/>
      <c r="C386" s="7" t="s">
        <v>2691</v>
      </c>
      <c r="D386" s="1" t="s">
        <v>7988</v>
      </c>
      <c r="E386" s="1" t="s">
        <v>2711</v>
      </c>
      <c r="F386" s="13" t="s">
        <v>2712</v>
      </c>
      <c r="G386" s="14">
        <v>236</v>
      </c>
      <c r="H386" s="15" t="s">
        <v>2179</v>
      </c>
      <c r="I386" s="13" t="s">
        <v>2679</v>
      </c>
      <c r="J386" s="196" t="s">
        <v>2176</v>
      </c>
      <c r="K386" s="196" t="s">
        <v>2677</v>
      </c>
      <c r="L386"/>
      <c r="M386"/>
      <c r="N386"/>
      <c r="O386"/>
      <c r="P386"/>
      <c r="Q386"/>
      <c r="R386"/>
    </row>
    <row r="387" spans="1:18" s="7" customFormat="1" ht="21" customHeight="1" x14ac:dyDescent="0.25">
      <c r="A387"/>
      <c r="B387"/>
      <c r="C387" s="7" t="s">
        <v>2691</v>
      </c>
      <c r="D387" s="1" t="s">
        <v>7988</v>
      </c>
      <c r="E387" s="1" t="s">
        <v>2708</v>
      </c>
      <c r="F387" s="13" t="s">
        <v>9059</v>
      </c>
      <c r="G387" s="14">
        <v>224</v>
      </c>
      <c r="H387" s="15" t="s">
        <v>2179</v>
      </c>
      <c r="I387" s="13" t="s">
        <v>2679</v>
      </c>
      <c r="J387" s="196" t="s">
        <v>2176</v>
      </c>
      <c r="K387" s="196" t="s">
        <v>2677</v>
      </c>
      <c r="L387"/>
      <c r="M387"/>
      <c r="N387"/>
      <c r="O387"/>
      <c r="P387"/>
      <c r="Q387"/>
      <c r="R387"/>
    </row>
    <row r="388" spans="1:18" s="7" customFormat="1" ht="31.5" customHeight="1" x14ac:dyDescent="0.25">
      <c r="A388"/>
      <c r="B388"/>
      <c r="C388" s="7" t="s">
        <v>2691</v>
      </c>
      <c r="D388" s="1" t="s">
        <v>7988</v>
      </c>
      <c r="E388" s="1" t="s">
        <v>2713</v>
      </c>
      <c r="F388" s="13" t="s">
        <v>2714</v>
      </c>
      <c r="G388" s="14">
        <v>222</v>
      </c>
      <c r="H388" s="15" t="s">
        <v>2179</v>
      </c>
      <c r="I388" s="13" t="s">
        <v>2679</v>
      </c>
      <c r="J388" s="196" t="s">
        <v>2176</v>
      </c>
      <c r="K388" s="196" t="s">
        <v>2677</v>
      </c>
      <c r="L388"/>
      <c r="M388"/>
      <c r="N388"/>
      <c r="O388"/>
      <c r="P388"/>
      <c r="Q388"/>
      <c r="R388"/>
    </row>
    <row r="389" spans="1:18" s="7" customFormat="1" ht="20.25" customHeight="1" x14ac:dyDescent="0.25">
      <c r="A389"/>
      <c r="B389"/>
      <c r="C389" s="7" t="s">
        <v>2691</v>
      </c>
      <c r="D389" s="1" t="s">
        <v>7988</v>
      </c>
      <c r="E389" s="1" t="s">
        <v>2709</v>
      </c>
      <c r="F389" s="13" t="s">
        <v>9060</v>
      </c>
      <c r="G389" s="14">
        <v>151</v>
      </c>
      <c r="H389" s="15" t="s">
        <v>2179</v>
      </c>
      <c r="I389" s="13" t="s">
        <v>2679</v>
      </c>
      <c r="J389" s="196" t="s">
        <v>2176</v>
      </c>
      <c r="K389" s="196" t="s">
        <v>2677</v>
      </c>
      <c r="L389"/>
      <c r="M389"/>
      <c r="N389"/>
      <c r="O389"/>
      <c r="P389"/>
      <c r="Q389"/>
      <c r="R389"/>
    </row>
    <row r="390" spans="1:18" s="7" customFormat="1" ht="20.25" customHeight="1" x14ac:dyDescent="0.25">
      <c r="A390"/>
      <c r="B390"/>
      <c r="C390" s="7" t="s">
        <v>2691</v>
      </c>
      <c r="D390" s="1" t="s">
        <v>7988</v>
      </c>
      <c r="E390" s="1" t="s">
        <v>2716</v>
      </c>
      <c r="F390" s="13" t="s">
        <v>2717</v>
      </c>
      <c r="G390" s="14">
        <v>122</v>
      </c>
      <c r="H390" s="15" t="s">
        <v>2179</v>
      </c>
      <c r="I390" s="13" t="s">
        <v>2679</v>
      </c>
      <c r="J390" s="196" t="s">
        <v>2176</v>
      </c>
      <c r="K390" s="196" t="s">
        <v>2677</v>
      </c>
      <c r="L390"/>
      <c r="M390"/>
      <c r="N390"/>
      <c r="O390"/>
      <c r="P390"/>
      <c r="Q390"/>
      <c r="R390"/>
    </row>
    <row r="391" spans="1:18" s="7" customFormat="1" ht="20.25" customHeight="1" x14ac:dyDescent="0.25">
      <c r="A391"/>
      <c r="B391"/>
      <c r="C391" s="7" t="s">
        <v>2691</v>
      </c>
      <c r="D391" s="1" t="s">
        <v>7988</v>
      </c>
      <c r="E391" s="1" t="s">
        <v>2710</v>
      </c>
      <c r="F391" s="13" t="s">
        <v>9061</v>
      </c>
      <c r="G391" s="14">
        <v>145</v>
      </c>
      <c r="H391" s="15" t="s">
        <v>2179</v>
      </c>
      <c r="I391" s="13" t="s">
        <v>2679</v>
      </c>
      <c r="J391" s="196" t="s">
        <v>2176</v>
      </c>
      <c r="K391" s="196" t="s">
        <v>2677</v>
      </c>
      <c r="L391"/>
      <c r="M391"/>
      <c r="N391"/>
      <c r="O391"/>
      <c r="P391"/>
      <c r="Q391"/>
      <c r="R391"/>
    </row>
    <row r="392" spans="1:18" s="7" customFormat="1" ht="20.25" customHeight="1" x14ac:dyDescent="0.25">
      <c r="A392"/>
      <c r="B392"/>
      <c r="C392" s="7" t="s">
        <v>2691</v>
      </c>
      <c r="D392" s="1" t="s">
        <v>7988</v>
      </c>
      <c r="E392" s="1" t="s">
        <v>2690</v>
      </c>
      <c r="F392" s="13" t="s">
        <v>9062</v>
      </c>
      <c r="G392" s="14">
        <v>127</v>
      </c>
      <c r="H392" s="15" t="s">
        <v>2179</v>
      </c>
      <c r="I392" s="13" t="s">
        <v>2679</v>
      </c>
      <c r="J392" s="196" t="s">
        <v>2176</v>
      </c>
      <c r="K392" s="196" t="s">
        <v>2677</v>
      </c>
      <c r="L392"/>
      <c r="M392"/>
      <c r="N392"/>
      <c r="O392"/>
      <c r="P392"/>
      <c r="Q392"/>
      <c r="R392"/>
    </row>
    <row r="393" spans="1:18" s="7" customFormat="1" ht="20.25" customHeight="1" x14ac:dyDescent="0.25">
      <c r="A393"/>
      <c r="B393"/>
      <c r="C393" s="7" t="s">
        <v>2691</v>
      </c>
      <c r="D393" s="1" t="s">
        <v>7988</v>
      </c>
      <c r="E393" s="1" t="s">
        <v>2694</v>
      </c>
      <c r="F393" s="13" t="s">
        <v>9063</v>
      </c>
      <c r="G393" s="14">
        <v>62</v>
      </c>
      <c r="H393" s="15" t="s">
        <v>2179</v>
      </c>
      <c r="I393" s="13" t="s">
        <v>2679</v>
      </c>
      <c r="J393" s="196" t="s">
        <v>2176</v>
      </c>
      <c r="K393" s="196" t="s">
        <v>2677</v>
      </c>
      <c r="L393"/>
      <c r="M393"/>
      <c r="N393"/>
      <c r="O393"/>
      <c r="P393"/>
      <c r="Q393"/>
      <c r="R393"/>
    </row>
    <row r="394" spans="1:18" s="7" customFormat="1" ht="20.25" customHeight="1" x14ac:dyDescent="0.25">
      <c r="A394"/>
      <c r="B394"/>
      <c r="C394" s="7" t="s">
        <v>2691</v>
      </c>
      <c r="D394" s="1" t="s">
        <v>7988</v>
      </c>
      <c r="E394" s="1" t="s">
        <v>2718</v>
      </c>
      <c r="F394" s="13" t="s">
        <v>2719</v>
      </c>
      <c r="G394" s="14">
        <v>60</v>
      </c>
      <c r="H394" s="15" t="s">
        <v>2179</v>
      </c>
      <c r="I394" s="13" t="s">
        <v>2679</v>
      </c>
      <c r="J394" s="196" t="s">
        <v>2176</v>
      </c>
      <c r="K394" s="196" t="s">
        <v>2677</v>
      </c>
      <c r="L394"/>
      <c r="M394"/>
      <c r="N394"/>
      <c r="O394"/>
      <c r="P394"/>
      <c r="Q394"/>
      <c r="R394"/>
    </row>
    <row r="395" spans="1:18" s="7" customFormat="1" ht="20.25" customHeight="1" thickBot="1" x14ac:dyDescent="0.3">
      <c r="A395" s="251"/>
      <c r="B395" s="251"/>
      <c r="C395" s="7" t="s">
        <v>2691</v>
      </c>
      <c r="D395" s="1" t="s">
        <v>7988</v>
      </c>
      <c r="E395" s="1" t="s">
        <v>9064</v>
      </c>
      <c r="F395" s="13" t="s">
        <v>9065</v>
      </c>
      <c r="G395" s="14">
        <v>656</v>
      </c>
      <c r="H395" s="15" t="s">
        <v>2179</v>
      </c>
      <c r="I395" s="13" t="s">
        <v>2186</v>
      </c>
      <c r="J395" s="196" t="s">
        <v>2176</v>
      </c>
      <c r="K395" s="196" t="s">
        <v>2677</v>
      </c>
      <c r="L395" s="251"/>
      <c r="M395" s="251"/>
      <c r="N395" s="251"/>
      <c r="O395" s="251"/>
      <c r="P395" s="251"/>
      <c r="Q395" s="251"/>
      <c r="R395" s="251"/>
    </row>
    <row r="396" spans="1:18" s="7" customFormat="1" ht="20.25" customHeight="1" thickBot="1" x14ac:dyDescent="0.3">
      <c r="A396"/>
      <c r="B396"/>
      <c r="C396" s="241" t="s">
        <v>2691</v>
      </c>
      <c r="D396" s="247" t="s">
        <v>7825</v>
      </c>
      <c r="E396" s="472">
        <f>COUNTA(E373:E395)</f>
        <v>23</v>
      </c>
      <c r="F396" s="242" t="s">
        <v>7826</v>
      </c>
      <c r="G396" s="473">
        <f>SUM(G373:G395)</f>
        <v>7894</v>
      </c>
      <c r="H396" s="16"/>
      <c r="I396" s="17"/>
      <c r="J396" s="209"/>
      <c r="K396" s="207"/>
      <c r="L396"/>
      <c r="M396"/>
      <c r="N396"/>
      <c r="O396"/>
      <c r="P396"/>
      <c r="Q396"/>
      <c r="R396"/>
    </row>
    <row r="397" spans="1:18" s="7" customFormat="1" ht="20.25" customHeight="1" x14ac:dyDescent="0.25">
      <c r="A397"/>
      <c r="B397"/>
      <c r="D397" s="1"/>
      <c r="E397" s="175"/>
      <c r="F397" s="228"/>
      <c r="G397" s="174"/>
      <c r="H397" s="15"/>
      <c r="I397" s="13"/>
      <c r="J397" s="196"/>
      <c r="K397" s="196"/>
      <c r="L397"/>
      <c r="M397"/>
      <c r="N397"/>
      <c r="O397"/>
      <c r="P397"/>
      <c r="Q397"/>
      <c r="R397"/>
    </row>
    <row r="398" spans="1:18" s="7" customFormat="1" ht="20.25" customHeight="1" x14ac:dyDescent="0.25">
      <c r="A398"/>
      <c r="B398"/>
      <c r="D398" s="1"/>
      <c r="E398" s="175"/>
      <c r="F398" s="228"/>
      <c r="G398" s="174"/>
      <c r="H398" s="15"/>
      <c r="I398" s="13"/>
      <c r="J398" s="196"/>
      <c r="K398" s="196"/>
      <c r="L398"/>
      <c r="M398"/>
      <c r="N398"/>
      <c r="O398"/>
      <c r="P398"/>
      <c r="Q398"/>
      <c r="R398"/>
    </row>
    <row r="399" spans="1:18" s="7" customFormat="1" ht="20.25" customHeight="1" x14ac:dyDescent="0.25">
      <c r="A399"/>
      <c r="B399"/>
      <c r="C399" s="235" t="s">
        <v>8</v>
      </c>
      <c r="D399" s="235" t="s">
        <v>7</v>
      </c>
      <c r="E399" s="235" t="s">
        <v>6</v>
      </c>
      <c r="F399" s="235" t="s">
        <v>5</v>
      </c>
      <c r="G399" s="237" t="s">
        <v>4</v>
      </c>
      <c r="H399" s="237" t="s">
        <v>3</v>
      </c>
      <c r="I399" s="235" t="s">
        <v>2</v>
      </c>
      <c r="J399" s="236" t="s">
        <v>1</v>
      </c>
      <c r="K399" s="236" t="s">
        <v>0</v>
      </c>
      <c r="L399"/>
      <c r="M399"/>
      <c r="N399"/>
      <c r="O399"/>
      <c r="P399"/>
      <c r="Q399"/>
      <c r="R399"/>
    </row>
    <row r="400" spans="1:18" s="7" customFormat="1" ht="20.25" customHeight="1" x14ac:dyDescent="0.25">
      <c r="A400"/>
      <c r="B400"/>
      <c r="C400" s="7" t="s">
        <v>2686</v>
      </c>
      <c r="D400" s="1" t="s">
        <v>7988</v>
      </c>
      <c r="E400" s="1" t="s">
        <v>2790</v>
      </c>
      <c r="F400" s="13" t="s">
        <v>9066</v>
      </c>
      <c r="G400" s="14">
        <v>442</v>
      </c>
      <c r="H400" s="15" t="s">
        <v>2179</v>
      </c>
      <c r="I400" s="13" t="s">
        <v>2679</v>
      </c>
      <c r="J400" s="196" t="s">
        <v>2176</v>
      </c>
      <c r="K400" s="196" t="s">
        <v>2677</v>
      </c>
      <c r="L400"/>
      <c r="M400"/>
      <c r="N400"/>
      <c r="O400"/>
      <c r="P400"/>
      <c r="Q400"/>
      <c r="R400"/>
    </row>
    <row r="401" spans="1:18" s="7" customFormat="1" ht="20.25" customHeight="1" x14ac:dyDescent="0.25">
      <c r="A401"/>
      <c r="B401"/>
      <c r="C401" s="7" t="s">
        <v>2686</v>
      </c>
      <c r="D401" s="1" t="s">
        <v>7988</v>
      </c>
      <c r="E401" s="1" t="s">
        <v>2785</v>
      </c>
      <c r="F401" s="13" t="s">
        <v>9067</v>
      </c>
      <c r="G401" s="14">
        <v>643</v>
      </c>
      <c r="H401" s="15" t="s">
        <v>2179</v>
      </c>
      <c r="I401" s="13" t="s">
        <v>2679</v>
      </c>
      <c r="J401" s="196" t="s">
        <v>2176</v>
      </c>
      <c r="K401" s="196" t="s">
        <v>2677</v>
      </c>
      <c r="L401"/>
      <c r="M401"/>
      <c r="N401"/>
      <c r="O401"/>
      <c r="P401"/>
      <c r="Q401"/>
      <c r="R401"/>
    </row>
    <row r="402" spans="1:18" s="7" customFormat="1" ht="20.25" customHeight="1" x14ac:dyDescent="0.25">
      <c r="A402"/>
      <c r="B402"/>
      <c r="C402" s="7" t="s">
        <v>2686</v>
      </c>
      <c r="D402" s="1" t="s">
        <v>7988</v>
      </c>
      <c r="E402" s="1" t="s">
        <v>2786</v>
      </c>
      <c r="F402" s="13" t="s">
        <v>2787</v>
      </c>
      <c r="G402" s="14">
        <v>416</v>
      </c>
      <c r="H402" s="15" t="s">
        <v>2179</v>
      </c>
      <c r="I402" s="13" t="s">
        <v>2679</v>
      </c>
      <c r="J402" s="196" t="s">
        <v>2176</v>
      </c>
      <c r="K402" s="196" t="s">
        <v>2677</v>
      </c>
      <c r="L402"/>
      <c r="M402"/>
      <c r="N402"/>
      <c r="O402"/>
      <c r="P402"/>
      <c r="Q402"/>
      <c r="R402"/>
    </row>
    <row r="403" spans="1:18" s="7" customFormat="1" ht="20.25" customHeight="1" x14ac:dyDescent="0.25">
      <c r="A403"/>
      <c r="B403"/>
      <c r="C403" s="7" t="s">
        <v>2686</v>
      </c>
      <c r="D403" s="1" t="s">
        <v>7988</v>
      </c>
      <c r="E403" s="1" t="s">
        <v>2777</v>
      </c>
      <c r="F403" s="13" t="s">
        <v>9068</v>
      </c>
      <c r="G403" s="14">
        <v>375</v>
      </c>
      <c r="H403" s="15" t="s">
        <v>2179</v>
      </c>
      <c r="I403" s="13" t="s">
        <v>2679</v>
      </c>
      <c r="J403" s="196" t="s">
        <v>2176</v>
      </c>
      <c r="K403" s="196" t="s">
        <v>2677</v>
      </c>
      <c r="L403"/>
      <c r="M403"/>
      <c r="N403"/>
      <c r="O403"/>
      <c r="P403"/>
      <c r="Q403"/>
      <c r="R403"/>
    </row>
    <row r="404" spans="1:18" s="7" customFormat="1" ht="20.25" customHeight="1" x14ac:dyDescent="0.25">
      <c r="A404"/>
      <c r="B404"/>
      <c r="C404" s="7" t="s">
        <v>2686</v>
      </c>
      <c r="D404" s="1" t="s">
        <v>7988</v>
      </c>
      <c r="E404" s="1" t="s">
        <v>2791</v>
      </c>
      <c r="F404" s="13" t="s">
        <v>2792</v>
      </c>
      <c r="G404" s="14">
        <v>419</v>
      </c>
      <c r="H404" s="15" t="s">
        <v>2179</v>
      </c>
      <c r="I404" s="13" t="s">
        <v>2679</v>
      </c>
      <c r="J404" s="196" t="s">
        <v>2176</v>
      </c>
      <c r="K404" s="196" t="s">
        <v>2677</v>
      </c>
      <c r="L404"/>
      <c r="M404"/>
      <c r="N404"/>
      <c r="O404"/>
      <c r="P404"/>
      <c r="Q404"/>
      <c r="R404"/>
    </row>
    <row r="405" spans="1:18" s="7" customFormat="1" ht="20.25" customHeight="1" x14ac:dyDescent="0.25">
      <c r="A405"/>
      <c r="B405"/>
      <c r="C405" s="7" t="s">
        <v>2686</v>
      </c>
      <c r="D405" s="1" t="s">
        <v>7988</v>
      </c>
      <c r="E405" s="1" t="s">
        <v>2788</v>
      </c>
      <c r="F405" s="13" t="s">
        <v>2789</v>
      </c>
      <c r="G405" s="14">
        <v>482</v>
      </c>
      <c r="H405" s="15" t="s">
        <v>2179</v>
      </c>
      <c r="I405" s="13" t="s">
        <v>2679</v>
      </c>
      <c r="J405" s="196" t="s">
        <v>2176</v>
      </c>
      <c r="K405" s="196" t="s">
        <v>2677</v>
      </c>
      <c r="L405"/>
      <c r="M405"/>
      <c r="N405"/>
      <c r="O405"/>
      <c r="P405"/>
      <c r="Q405"/>
      <c r="R405"/>
    </row>
    <row r="406" spans="1:18" s="7" customFormat="1" ht="20.25" customHeight="1" x14ac:dyDescent="0.25">
      <c r="A406"/>
      <c r="B406"/>
      <c r="C406" s="7" t="s">
        <v>2686</v>
      </c>
      <c r="D406" s="1" t="s">
        <v>7988</v>
      </c>
      <c r="E406" s="1" t="s">
        <v>2780</v>
      </c>
      <c r="F406" s="13" t="s">
        <v>9069</v>
      </c>
      <c r="G406" s="14">
        <v>456</v>
      </c>
      <c r="H406" s="15" t="s">
        <v>2179</v>
      </c>
      <c r="I406" s="13" t="s">
        <v>2679</v>
      </c>
      <c r="J406" s="196" t="s">
        <v>2176</v>
      </c>
      <c r="K406" s="196" t="s">
        <v>2677</v>
      </c>
      <c r="L406"/>
      <c r="M406"/>
      <c r="N406"/>
      <c r="O406"/>
      <c r="P406"/>
      <c r="Q406"/>
      <c r="R406"/>
    </row>
    <row r="407" spans="1:18" s="7" customFormat="1" ht="20.25" customHeight="1" x14ac:dyDescent="0.25">
      <c r="A407"/>
      <c r="B407"/>
      <c r="C407" s="7" t="s">
        <v>2686</v>
      </c>
      <c r="D407" s="1" t="s">
        <v>7988</v>
      </c>
      <c r="E407" s="1" t="s">
        <v>2793</v>
      </c>
      <c r="F407" s="13" t="s">
        <v>9070</v>
      </c>
      <c r="G407" s="14">
        <v>395</v>
      </c>
      <c r="H407" s="15" t="s">
        <v>2179</v>
      </c>
      <c r="I407" s="13" t="s">
        <v>2679</v>
      </c>
      <c r="J407" s="196" t="s">
        <v>2176</v>
      </c>
      <c r="K407" s="196" t="s">
        <v>2677</v>
      </c>
      <c r="L407"/>
      <c r="M407"/>
      <c r="N407"/>
      <c r="O407"/>
      <c r="P407"/>
      <c r="Q407"/>
      <c r="R407"/>
    </row>
    <row r="408" spans="1:18" s="7" customFormat="1" ht="20.25" customHeight="1" x14ac:dyDescent="0.25">
      <c r="A408"/>
      <c r="B408"/>
      <c r="C408" s="7" t="s">
        <v>2686</v>
      </c>
      <c r="D408" s="1" t="s">
        <v>7988</v>
      </c>
      <c r="E408" s="1" t="s">
        <v>2684</v>
      </c>
      <c r="F408" s="13" t="s">
        <v>2685</v>
      </c>
      <c r="G408" s="14">
        <v>338</v>
      </c>
      <c r="H408" s="15" t="s">
        <v>2179</v>
      </c>
      <c r="I408" s="13" t="s">
        <v>2679</v>
      </c>
      <c r="J408" s="196" t="s">
        <v>2176</v>
      </c>
      <c r="K408" s="196" t="s">
        <v>2677</v>
      </c>
      <c r="L408"/>
      <c r="M408"/>
      <c r="N408"/>
      <c r="O408"/>
      <c r="P408"/>
      <c r="Q408"/>
      <c r="R408"/>
    </row>
    <row r="409" spans="1:18" s="7" customFormat="1" ht="20.25" customHeight="1" x14ac:dyDescent="0.25">
      <c r="A409"/>
      <c r="B409"/>
      <c r="C409" s="7" t="s">
        <v>2686</v>
      </c>
      <c r="D409" s="1" t="s">
        <v>7988</v>
      </c>
      <c r="E409" s="1" t="s">
        <v>2781</v>
      </c>
      <c r="F409" s="13" t="s">
        <v>2782</v>
      </c>
      <c r="G409" s="14">
        <v>107</v>
      </c>
      <c r="H409" s="15" t="s">
        <v>2179</v>
      </c>
      <c r="I409" s="13" t="s">
        <v>2679</v>
      </c>
      <c r="J409" s="196" t="s">
        <v>2176</v>
      </c>
      <c r="K409" s="196" t="s">
        <v>2677</v>
      </c>
      <c r="L409"/>
      <c r="M409"/>
      <c r="N409"/>
      <c r="O409"/>
      <c r="P409"/>
      <c r="Q409"/>
      <c r="R409"/>
    </row>
    <row r="410" spans="1:18" s="7" customFormat="1" ht="20.25" customHeight="1" x14ac:dyDescent="0.25">
      <c r="A410"/>
      <c r="B410"/>
      <c r="C410" s="7" t="s">
        <v>2686</v>
      </c>
      <c r="D410" s="1" t="s">
        <v>7988</v>
      </c>
      <c r="E410" s="1" t="s">
        <v>2775</v>
      </c>
      <c r="F410" s="13" t="s">
        <v>2776</v>
      </c>
      <c r="G410" s="14">
        <v>144</v>
      </c>
      <c r="H410" s="15" t="s">
        <v>2179</v>
      </c>
      <c r="I410" s="13" t="s">
        <v>2679</v>
      </c>
      <c r="J410" s="196" t="s">
        <v>2176</v>
      </c>
      <c r="K410" s="196" t="s">
        <v>2677</v>
      </c>
      <c r="L410"/>
      <c r="M410"/>
      <c r="N410"/>
      <c r="O410"/>
      <c r="P410"/>
      <c r="Q410"/>
      <c r="R410"/>
    </row>
    <row r="411" spans="1:18" s="7" customFormat="1" ht="20.25" customHeight="1" x14ac:dyDescent="0.25">
      <c r="A411"/>
      <c r="B411"/>
      <c r="C411" s="7" t="s">
        <v>2686</v>
      </c>
      <c r="D411" s="1" t="s">
        <v>7988</v>
      </c>
      <c r="E411" s="1" t="s">
        <v>2778</v>
      </c>
      <c r="F411" s="13" t="s">
        <v>2779</v>
      </c>
      <c r="G411" s="14">
        <v>97</v>
      </c>
      <c r="H411" s="15" t="s">
        <v>2179</v>
      </c>
      <c r="I411" s="13" t="s">
        <v>2679</v>
      </c>
      <c r="J411" s="196" t="s">
        <v>2176</v>
      </c>
      <c r="K411" s="196" t="s">
        <v>2677</v>
      </c>
      <c r="L411"/>
      <c r="M411"/>
      <c r="N411"/>
      <c r="O411"/>
      <c r="P411"/>
      <c r="Q411"/>
      <c r="R411"/>
    </row>
    <row r="412" spans="1:18" s="7" customFormat="1" ht="20.25" customHeight="1" x14ac:dyDescent="0.25">
      <c r="A412"/>
      <c r="B412"/>
      <c r="C412" s="7" t="s">
        <v>2686</v>
      </c>
      <c r="D412" s="1" t="s">
        <v>7988</v>
      </c>
      <c r="E412" s="1" t="s">
        <v>2797</v>
      </c>
      <c r="F412" s="13" t="s">
        <v>2798</v>
      </c>
      <c r="G412" s="14">
        <v>17</v>
      </c>
      <c r="H412" s="15" t="s">
        <v>2179</v>
      </c>
      <c r="I412" s="13" t="s">
        <v>2679</v>
      </c>
      <c r="J412" s="196" t="s">
        <v>2176</v>
      </c>
      <c r="K412" s="196" t="s">
        <v>2677</v>
      </c>
      <c r="L412"/>
      <c r="M412"/>
      <c r="N412"/>
      <c r="O412"/>
      <c r="P412"/>
      <c r="Q412"/>
      <c r="R412"/>
    </row>
    <row r="413" spans="1:18" s="7" customFormat="1" ht="31.5" customHeight="1" x14ac:dyDescent="0.25">
      <c r="A413"/>
      <c r="B413"/>
      <c r="C413" s="7" t="s">
        <v>2686</v>
      </c>
      <c r="D413" s="1" t="s">
        <v>7988</v>
      </c>
      <c r="E413" s="1" t="s">
        <v>2795</v>
      </c>
      <c r="F413" s="13" t="s">
        <v>9071</v>
      </c>
      <c r="G413" s="14">
        <v>67</v>
      </c>
      <c r="H413" s="15" t="s">
        <v>2179</v>
      </c>
      <c r="I413" s="13" t="s">
        <v>2679</v>
      </c>
      <c r="J413" s="196" t="s">
        <v>2176</v>
      </c>
      <c r="K413" s="196" t="s">
        <v>2677</v>
      </c>
      <c r="L413"/>
      <c r="M413"/>
      <c r="N413"/>
      <c r="O413"/>
      <c r="P413"/>
      <c r="Q413"/>
      <c r="R413"/>
    </row>
    <row r="414" spans="1:18" s="7" customFormat="1" ht="20.25" customHeight="1" x14ac:dyDescent="0.25">
      <c r="A414"/>
      <c r="B414"/>
      <c r="C414" s="7" t="s">
        <v>2686</v>
      </c>
      <c r="D414" s="1" t="s">
        <v>7988</v>
      </c>
      <c r="E414" s="1" t="s">
        <v>2794</v>
      </c>
      <c r="F414" s="13" t="s">
        <v>9072</v>
      </c>
      <c r="G414" s="14">
        <v>72</v>
      </c>
      <c r="H414" s="15" t="s">
        <v>2179</v>
      </c>
      <c r="I414" s="13" t="s">
        <v>2679</v>
      </c>
      <c r="J414" s="196" t="s">
        <v>2176</v>
      </c>
      <c r="K414" s="196" t="s">
        <v>2677</v>
      </c>
      <c r="L414"/>
      <c r="M414"/>
      <c r="N414"/>
      <c r="O414"/>
      <c r="P414"/>
      <c r="Q414"/>
      <c r="R414"/>
    </row>
    <row r="415" spans="1:18" s="7" customFormat="1" ht="21" customHeight="1" x14ac:dyDescent="0.25">
      <c r="A415"/>
      <c r="B415"/>
      <c r="C415" s="7" t="s">
        <v>2686</v>
      </c>
      <c r="D415" s="1" t="s">
        <v>7988</v>
      </c>
      <c r="E415" s="1" t="s">
        <v>2796</v>
      </c>
      <c r="F415" s="13" t="s">
        <v>9073</v>
      </c>
      <c r="G415" s="14">
        <v>57</v>
      </c>
      <c r="H415" s="15" t="s">
        <v>2179</v>
      </c>
      <c r="I415" s="13" t="s">
        <v>2679</v>
      </c>
      <c r="J415" s="196" t="s">
        <v>2176</v>
      </c>
      <c r="K415" s="196" t="s">
        <v>2677</v>
      </c>
      <c r="L415"/>
      <c r="M415"/>
      <c r="N415"/>
      <c r="O415"/>
      <c r="P415"/>
      <c r="Q415"/>
      <c r="R415"/>
    </row>
    <row r="416" spans="1:18" s="7" customFormat="1" ht="31.5" customHeight="1" x14ac:dyDescent="0.25">
      <c r="A416"/>
      <c r="B416"/>
      <c r="C416" s="7" t="s">
        <v>2686</v>
      </c>
      <c r="D416" s="1" t="s">
        <v>7988</v>
      </c>
      <c r="E416" s="1" t="s">
        <v>2804</v>
      </c>
      <c r="F416" s="13" t="s">
        <v>8276</v>
      </c>
      <c r="G416" s="14">
        <v>57</v>
      </c>
      <c r="H416" s="15" t="s">
        <v>2218</v>
      </c>
      <c r="I416" s="13" t="s">
        <v>2392</v>
      </c>
      <c r="J416" s="196" t="s">
        <v>2176</v>
      </c>
      <c r="K416" s="196" t="s">
        <v>2677</v>
      </c>
      <c r="L416"/>
      <c r="M416"/>
      <c r="N416"/>
      <c r="O416"/>
      <c r="P416"/>
      <c r="Q416"/>
      <c r="R416"/>
    </row>
    <row r="417" spans="1:18" s="7" customFormat="1" ht="20.25" customHeight="1" x14ac:dyDescent="0.25">
      <c r="A417"/>
      <c r="B417"/>
      <c r="C417" s="7" t="s">
        <v>2686</v>
      </c>
      <c r="D417" s="1" t="s">
        <v>7988</v>
      </c>
      <c r="E417" s="1" t="s">
        <v>2784</v>
      </c>
      <c r="F417" s="13" t="s">
        <v>9074</v>
      </c>
      <c r="G417" s="14">
        <v>53</v>
      </c>
      <c r="H417" s="15" t="s">
        <v>2179</v>
      </c>
      <c r="I417" s="13" t="s">
        <v>2679</v>
      </c>
      <c r="J417" s="196" t="s">
        <v>2176</v>
      </c>
      <c r="K417" s="196" t="s">
        <v>2677</v>
      </c>
      <c r="L417"/>
      <c r="M417"/>
      <c r="N417"/>
      <c r="O417"/>
      <c r="P417"/>
      <c r="Q417"/>
      <c r="R417"/>
    </row>
    <row r="418" spans="1:18" s="7" customFormat="1" ht="20.25" customHeight="1" x14ac:dyDescent="0.25">
      <c r="A418"/>
      <c r="B418"/>
      <c r="C418" s="7" t="s">
        <v>2686</v>
      </c>
      <c r="D418" s="1" t="s">
        <v>7988</v>
      </c>
      <c r="E418" s="1" t="s">
        <v>2799</v>
      </c>
      <c r="F418" s="13" t="s">
        <v>2800</v>
      </c>
      <c r="G418" s="14">
        <v>43</v>
      </c>
      <c r="H418" s="15" t="s">
        <v>2179</v>
      </c>
      <c r="I418" s="13" t="s">
        <v>2679</v>
      </c>
      <c r="J418" s="196" t="s">
        <v>2176</v>
      </c>
      <c r="K418" s="196" t="s">
        <v>2677</v>
      </c>
      <c r="L418"/>
      <c r="M418"/>
      <c r="N418"/>
      <c r="O418"/>
      <c r="P418"/>
      <c r="Q418"/>
      <c r="R418"/>
    </row>
    <row r="419" spans="1:18" s="7" customFormat="1" ht="20.25" customHeight="1" x14ac:dyDescent="0.25">
      <c r="A419"/>
      <c r="B419"/>
      <c r="C419" s="7" t="s">
        <v>2686</v>
      </c>
      <c r="D419" s="1" t="s">
        <v>7988</v>
      </c>
      <c r="E419" s="1" t="s">
        <v>2805</v>
      </c>
      <c r="F419" s="13" t="s">
        <v>2806</v>
      </c>
      <c r="G419" s="14">
        <v>37</v>
      </c>
      <c r="H419" s="15" t="s">
        <v>2218</v>
      </c>
      <c r="I419" s="13" t="s">
        <v>2392</v>
      </c>
      <c r="J419" s="196" t="s">
        <v>2176</v>
      </c>
      <c r="K419" s="196" t="s">
        <v>2677</v>
      </c>
      <c r="L419"/>
      <c r="M419"/>
      <c r="N419"/>
      <c r="O419"/>
      <c r="P419"/>
      <c r="Q419"/>
      <c r="R419"/>
    </row>
    <row r="420" spans="1:18" s="7" customFormat="1" ht="20.25" customHeight="1" x14ac:dyDescent="0.25">
      <c r="A420"/>
      <c r="B420"/>
      <c r="C420" s="7" t="s">
        <v>2686</v>
      </c>
      <c r="D420" s="1" t="s">
        <v>7988</v>
      </c>
      <c r="E420" s="1" t="s">
        <v>2801</v>
      </c>
      <c r="F420" s="13" t="s">
        <v>9075</v>
      </c>
      <c r="G420" s="14">
        <v>38</v>
      </c>
      <c r="H420" s="15" t="s">
        <v>2179</v>
      </c>
      <c r="I420" s="13" t="s">
        <v>2679</v>
      </c>
      <c r="J420" s="196" t="s">
        <v>2176</v>
      </c>
      <c r="K420" s="196" t="s">
        <v>2677</v>
      </c>
      <c r="L420"/>
      <c r="M420"/>
      <c r="N420"/>
      <c r="O420"/>
      <c r="P420"/>
      <c r="Q420"/>
      <c r="R420"/>
    </row>
    <row r="421" spans="1:18" s="7" customFormat="1" ht="20.25" customHeight="1" x14ac:dyDescent="0.25">
      <c r="A421"/>
      <c r="B421"/>
      <c r="C421" s="7" t="s">
        <v>2686</v>
      </c>
      <c r="D421" s="1" t="s">
        <v>7988</v>
      </c>
      <c r="E421" s="1" t="s">
        <v>2802</v>
      </c>
      <c r="F421" s="13" t="s">
        <v>2803</v>
      </c>
      <c r="G421" s="14">
        <v>17</v>
      </c>
      <c r="H421" s="15" t="s">
        <v>2179</v>
      </c>
      <c r="I421" s="13" t="s">
        <v>2679</v>
      </c>
      <c r="J421" s="196" t="s">
        <v>2176</v>
      </c>
      <c r="K421" s="196" t="s">
        <v>2677</v>
      </c>
      <c r="L421"/>
      <c r="M421"/>
      <c r="N421"/>
      <c r="O421"/>
      <c r="P421"/>
      <c r="Q421"/>
      <c r="R421"/>
    </row>
    <row r="422" spans="1:18" s="7" customFormat="1" ht="20.25" customHeight="1" thickBot="1" x14ac:dyDescent="0.3">
      <c r="A422"/>
      <c r="B422"/>
      <c r="C422" s="7" t="s">
        <v>2686</v>
      </c>
      <c r="D422" s="1" t="s">
        <v>7988</v>
      </c>
      <c r="E422" s="1" t="s">
        <v>2783</v>
      </c>
      <c r="F422" s="13" t="s">
        <v>9076</v>
      </c>
      <c r="G422" s="14">
        <v>29</v>
      </c>
      <c r="H422" s="15" t="s">
        <v>2179</v>
      </c>
      <c r="I422" s="13" t="s">
        <v>2679</v>
      </c>
      <c r="J422" s="196" t="s">
        <v>2176</v>
      </c>
      <c r="K422" s="196" t="s">
        <v>2677</v>
      </c>
      <c r="L422"/>
      <c r="M422"/>
      <c r="N422"/>
      <c r="O422"/>
      <c r="P422"/>
      <c r="Q422"/>
      <c r="R422"/>
    </row>
    <row r="423" spans="1:18" s="7" customFormat="1" ht="20.25" customHeight="1" thickBot="1" x14ac:dyDescent="0.3">
      <c r="A423"/>
      <c r="B423"/>
      <c r="C423" s="241" t="s">
        <v>2686</v>
      </c>
      <c r="D423" s="247" t="s">
        <v>7825</v>
      </c>
      <c r="E423" s="472">
        <f>COUNTA(E400:E422)</f>
        <v>23</v>
      </c>
      <c r="F423" s="242" t="s">
        <v>7826</v>
      </c>
      <c r="G423" s="473">
        <f>SUM(G400:G422)</f>
        <v>4801</v>
      </c>
      <c r="H423" s="16"/>
      <c r="I423" s="17"/>
      <c r="J423" s="209"/>
      <c r="K423" s="207"/>
      <c r="L423"/>
      <c r="M423"/>
      <c r="N423"/>
      <c r="O423"/>
      <c r="P423"/>
      <c r="Q423"/>
      <c r="R423"/>
    </row>
    <row r="424" spans="1:18" s="7" customFormat="1" ht="20.25" customHeight="1" x14ac:dyDescent="0.25">
      <c r="A424"/>
      <c r="B424"/>
      <c r="D424" s="1"/>
      <c r="E424" s="175"/>
      <c r="F424" s="228"/>
      <c r="G424" s="174"/>
      <c r="H424" s="15"/>
      <c r="I424" s="13"/>
      <c r="J424" s="196"/>
      <c r="K424" s="196"/>
      <c r="L424"/>
      <c r="M424"/>
      <c r="N424"/>
      <c r="O424"/>
      <c r="P424"/>
      <c r="Q424"/>
      <c r="R424"/>
    </row>
    <row r="425" spans="1:18" s="7" customFormat="1" ht="20.25" customHeight="1" x14ac:dyDescent="0.25">
      <c r="A425"/>
      <c r="B425"/>
      <c r="D425" s="1"/>
      <c r="E425" s="175"/>
      <c r="F425" s="228"/>
      <c r="G425" s="174"/>
      <c r="H425" s="15"/>
      <c r="I425" s="13"/>
      <c r="J425" s="196"/>
      <c r="K425" s="196"/>
      <c r="L425"/>
      <c r="M425"/>
      <c r="N425"/>
      <c r="O425"/>
      <c r="P425"/>
      <c r="Q425"/>
      <c r="R425"/>
    </row>
    <row r="426" spans="1:18" s="7" customFormat="1" ht="20.25" customHeight="1" x14ac:dyDescent="0.25">
      <c r="A426"/>
      <c r="B426"/>
      <c r="C426" s="235" t="s">
        <v>8</v>
      </c>
      <c r="D426" s="235" t="s">
        <v>7</v>
      </c>
      <c r="E426" s="235" t="s">
        <v>6</v>
      </c>
      <c r="F426" s="235" t="s">
        <v>5</v>
      </c>
      <c r="G426" s="237" t="s">
        <v>4</v>
      </c>
      <c r="H426" s="237" t="s">
        <v>3</v>
      </c>
      <c r="I426" s="235" t="s">
        <v>2</v>
      </c>
      <c r="J426" s="236" t="s">
        <v>1</v>
      </c>
      <c r="K426" s="236" t="s">
        <v>0</v>
      </c>
      <c r="L426"/>
      <c r="M426"/>
      <c r="N426"/>
      <c r="O426"/>
      <c r="P426"/>
      <c r="Q426"/>
      <c r="R426"/>
    </row>
    <row r="427" spans="1:18" s="7" customFormat="1" ht="20.25" customHeight="1" x14ac:dyDescent="0.25">
      <c r="A427"/>
      <c r="B427"/>
      <c r="C427" s="7" t="s">
        <v>2678</v>
      </c>
      <c r="D427" s="1" t="s">
        <v>7988</v>
      </c>
      <c r="E427" s="1" t="s">
        <v>2725</v>
      </c>
      <c r="F427" s="13" t="s">
        <v>2726</v>
      </c>
      <c r="G427" s="14">
        <v>1053</v>
      </c>
      <c r="H427" s="15" t="s">
        <v>2179</v>
      </c>
      <c r="I427" s="13" t="s">
        <v>2679</v>
      </c>
      <c r="J427" s="196" t="s">
        <v>2176</v>
      </c>
      <c r="K427" s="196" t="s">
        <v>2677</v>
      </c>
      <c r="L427"/>
      <c r="M427"/>
      <c r="N427"/>
      <c r="O427"/>
      <c r="P427"/>
      <c r="Q427"/>
      <c r="R427"/>
    </row>
    <row r="428" spans="1:18" s="7" customFormat="1" ht="20.25" customHeight="1" x14ac:dyDescent="0.25">
      <c r="A428"/>
      <c r="B428"/>
      <c r="C428" s="7" t="s">
        <v>2678</v>
      </c>
      <c r="D428" s="1" t="s">
        <v>7988</v>
      </c>
      <c r="E428" s="1" t="s">
        <v>2723</v>
      </c>
      <c r="F428" s="13" t="s">
        <v>2724</v>
      </c>
      <c r="G428" s="14">
        <v>995</v>
      </c>
      <c r="H428" s="15" t="s">
        <v>2179</v>
      </c>
      <c r="I428" s="13" t="s">
        <v>2679</v>
      </c>
      <c r="J428" s="196" t="s">
        <v>2176</v>
      </c>
      <c r="K428" s="196" t="s">
        <v>2677</v>
      </c>
      <c r="L428"/>
      <c r="M428"/>
      <c r="N428"/>
      <c r="O428"/>
      <c r="P428"/>
      <c r="Q428"/>
      <c r="R428"/>
    </row>
    <row r="429" spans="1:18" s="7" customFormat="1" ht="38.25" customHeight="1" x14ac:dyDescent="0.25">
      <c r="A429"/>
      <c r="B429"/>
      <c r="C429" s="7" t="s">
        <v>2678</v>
      </c>
      <c r="D429" s="1" t="s">
        <v>7988</v>
      </c>
      <c r="E429" s="1" t="s">
        <v>2721</v>
      </c>
      <c r="F429" s="13" t="s">
        <v>9077</v>
      </c>
      <c r="G429" s="14">
        <v>680</v>
      </c>
      <c r="H429" s="15" t="s">
        <v>2179</v>
      </c>
      <c r="I429" s="13" t="s">
        <v>2679</v>
      </c>
      <c r="J429" s="196" t="s">
        <v>2176</v>
      </c>
      <c r="K429" s="196" t="s">
        <v>2677</v>
      </c>
      <c r="L429"/>
      <c r="M429"/>
      <c r="N429"/>
      <c r="O429"/>
      <c r="P429"/>
      <c r="Q429"/>
      <c r="R429"/>
    </row>
    <row r="430" spans="1:18" s="7" customFormat="1" ht="38.25" customHeight="1" x14ac:dyDescent="0.25">
      <c r="A430"/>
      <c r="B430"/>
      <c r="C430" s="7" t="s">
        <v>2678</v>
      </c>
      <c r="D430" s="1" t="s">
        <v>7988</v>
      </c>
      <c r="E430" s="1" t="s">
        <v>2741</v>
      </c>
      <c r="F430" s="13" t="s">
        <v>2742</v>
      </c>
      <c r="G430" s="14">
        <v>612</v>
      </c>
      <c r="H430" s="15" t="s">
        <v>2179</v>
      </c>
      <c r="I430" s="13" t="s">
        <v>2681</v>
      </c>
      <c r="J430" s="196" t="s">
        <v>2176</v>
      </c>
      <c r="K430" s="196" t="s">
        <v>2677</v>
      </c>
      <c r="L430"/>
      <c r="M430"/>
      <c r="N430"/>
      <c r="O430"/>
      <c r="P430"/>
      <c r="Q430"/>
      <c r="R430"/>
    </row>
    <row r="431" spans="1:18" s="7" customFormat="1" ht="38.25" customHeight="1" x14ac:dyDescent="0.25">
      <c r="A431"/>
      <c r="B431"/>
      <c r="C431" s="7" t="s">
        <v>2678</v>
      </c>
      <c r="D431" s="1" t="s">
        <v>7988</v>
      </c>
      <c r="E431" s="1" t="s">
        <v>2743</v>
      </c>
      <c r="F431" s="13" t="s">
        <v>2744</v>
      </c>
      <c r="G431" s="14">
        <v>490</v>
      </c>
      <c r="H431" s="15" t="s">
        <v>2179</v>
      </c>
      <c r="I431" s="13" t="s">
        <v>2681</v>
      </c>
      <c r="J431" s="196" t="s">
        <v>2176</v>
      </c>
      <c r="K431" s="196" t="s">
        <v>2677</v>
      </c>
      <c r="L431"/>
      <c r="M431"/>
      <c r="N431"/>
      <c r="O431"/>
      <c r="P431"/>
      <c r="Q431"/>
      <c r="R431"/>
    </row>
    <row r="432" spans="1:18" s="7" customFormat="1" ht="38.25" customHeight="1" x14ac:dyDescent="0.25">
      <c r="A432"/>
      <c r="B432"/>
      <c r="C432" s="7" t="s">
        <v>2678</v>
      </c>
      <c r="D432" s="1" t="s">
        <v>7988</v>
      </c>
      <c r="E432" s="1" t="s">
        <v>2736</v>
      </c>
      <c r="F432" s="13" t="s">
        <v>9078</v>
      </c>
      <c r="G432" s="14">
        <v>473</v>
      </c>
      <c r="H432" s="15" t="s">
        <v>2179</v>
      </c>
      <c r="I432" s="13" t="s">
        <v>2679</v>
      </c>
      <c r="J432" s="196" t="s">
        <v>2176</v>
      </c>
      <c r="K432" s="196" t="s">
        <v>2677</v>
      </c>
      <c r="L432"/>
      <c r="M432"/>
      <c r="N432"/>
      <c r="O432"/>
      <c r="P432"/>
      <c r="Q432"/>
      <c r="R432"/>
    </row>
    <row r="433" spans="1:18" s="7" customFormat="1" ht="20.25" customHeight="1" x14ac:dyDescent="0.25">
      <c r="A433"/>
      <c r="B433"/>
      <c r="C433" s="7" t="s">
        <v>2678</v>
      </c>
      <c r="D433" s="1" t="s">
        <v>7988</v>
      </c>
      <c r="E433" s="1" t="s">
        <v>2727</v>
      </c>
      <c r="F433" s="13" t="s">
        <v>2728</v>
      </c>
      <c r="G433" s="14">
        <v>397</v>
      </c>
      <c r="H433" s="15" t="s">
        <v>2179</v>
      </c>
      <c r="I433" s="13" t="s">
        <v>2679</v>
      </c>
      <c r="J433" s="196" t="s">
        <v>2176</v>
      </c>
      <c r="K433" s="196" t="s">
        <v>2677</v>
      </c>
      <c r="L433"/>
      <c r="M433"/>
      <c r="N433"/>
      <c r="O433"/>
      <c r="P433"/>
      <c r="Q433"/>
      <c r="R433"/>
    </row>
    <row r="434" spans="1:18" s="7" customFormat="1" ht="20.25" customHeight="1" x14ac:dyDescent="0.25">
      <c r="A434"/>
      <c r="B434"/>
      <c r="C434" s="7" t="s">
        <v>2678</v>
      </c>
      <c r="D434" s="1" t="s">
        <v>7988</v>
      </c>
      <c r="E434" s="1" t="s">
        <v>2729</v>
      </c>
      <c r="F434" s="13" t="s">
        <v>2730</v>
      </c>
      <c r="G434" s="14">
        <v>405</v>
      </c>
      <c r="H434" s="15" t="s">
        <v>2179</v>
      </c>
      <c r="I434" s="13" t="s">
        <v>2679</v>
      </c>
      <c r="J434" s="196" t="s">
        <v>2176</v>
      </c>
      <c r="K434" s="196" t="s">
        <v>2677</v>
      </c>
      <c r="L434"/>
      <c r="M434"/>
      <c r="N434"/>
      <c r="O434"/>
      <c r="P434"/>
      <c r="Q434"/>
      <c r="R434"/>
    </row>
    <row r="435" spans="1:18" s="7" customFormat="1" ht="20.25" customHeight="1" x14ac:dyDescent="0.25">
      <c r="A435"/>
      <c r="B435"/>
      <c r="C435" s="7" t="s">
        <v>2678</v>
      </c>
      <c r="D435" s="1" t="s">
        <v>7988</v>
      </c>
      <c r="E435" s="1" t="s">
        <v>2720</v>
      </c>
      <c r="F435" s="13" t="s">
        <v>9079</v>
      </c>
      <c r="G435" s="14">
        <v>393</v>
      </c>
      <c r="H435" s="15" t="s">
        <v>2179</v>
      </c>
      <c r="I435" s="13" t="s">
        <v>2679</v>
      </c>
      <c r="J435" s="196" t="s">
        <v>2176</v>
      </c>
      <c r="K435" s="196" t="s">
        <v>2677</v>
      </c>
      <c r="L435"/>
      <c r="M435"/>
      <c r="N435"/>
      <c r="O435"/>
      <c r="P435"/>
      <c r="Q435"/>
      <c r="R435"/>
    </row>
    <row r="436" spans="1:18" s="7" customFormat="1" ht="20.25" customHeight="1" x14ac:dyDescent="0.25">
      <c r="A436"/>
      <c r="B436"/>
      <c r="C436" s="7" t="s">
        <v>2678</v>
      </c>
      <c r="D436" s="1" t="s">
        <v>7988</v>
      </c>
      <c r="E436" s="1" t="s">
        <v>2731</v>
      </c>
      <c r="F436" s="13" t="s">
        <v>9080</v>
      </c>
      <c r="G436" s="14">
        <v>320</v>
      </c>
      <c r="H436" s="15" t="s">
        <v>2179</v>
      </c>
      <c r="I436" s="13" t="s">
        <v>2679</v>
      </c>
      <c r="J436" s="196" t="s">
        <v>2176</v>
      </c>
      <c r="K436" s="196" t="s">
        <v>2677</v>
      </c>
      <c r="L436"/>
      <c r="M436"/>
      <c r="N436"/>
      <c r="O436"/>
      <c r="P436"/>
      <c r="Q436"/>
      <c r="R436"/>
    </row>
    <row r="437" spans="1:18" s="7" customFormat="1" ht="20.25" customHeight="1" x14ac:dyDescent="0.25">
      <c r="A437"/>
      <c r="B437"/>
      <c r="C437" s="7" t="s">
        <v>2678</v>
      </c>
      <c r="D437" s="1" t="s">
        <v>7988</v>
      </c>
      <c r="E437" s="1" t="s">
        <v>2737</v>
      </c>
      <c r="F437" s="13" t="s">
        <v>2738</v>
      </c>
      <c r="G437" s="14">
        <v>316</v>
      </c>
      <c r="H437" s="15" t="s">
        <v>2179</v>
      </c>
      <c r="I437" s="13" t="s">
        <v>2679</v>
      </c>
      <c r="J437" s="196" t="s">
        <v>2176</v>
      </c>
      <c r="K437" s="196" t="s">
        <v>2677</v>
      </c>
      <c r="L437"/>
      <c r="M437"/>
      <c r="N437"/>
      <c r="O437"/>
      <c r="P437"/>
      <c r="Q437"/>
      <c r="R437"/>
    </row>
    <row r="438" spans="1:18" s="7" customFormat="1" ht="20.25" customHeight="1" x14ac:dyDescent="0.25">
      <c r="A438"/>
      <c r="B438"/>
      <c r="C438" s="7" t="s">
        <v>2678</v>
      </c>
      <c r="D438" s="1" t="s">
        <v>7988</v>
      </c>
      <c r="E438" s="1" t="s">
        <v>2683</v>
      </c>
      <c r="F438" s="13" t="s">
        <v>9081</v>
      </c>
      <c r="G438" s="14">
        <v>279</v>
      </c>
      <c r="H438" s="15" t="s">
        <v>2179</v>
      </c>
      <c r="I438" s="13" t="s">
        <v>2679</v>
      </c>
      <c r="J438" s="196" t="s">
        <v>2176</v>
      </c>
      <c r="K438" s="196" t="s">
        <v>2677</v>
      </c>
      <c r="L438"/>
      <c r="M438"/>
      <c r="N438"/>
      <c r="O438"/>
      <c r="P438"/>
      <c r="Q438"/>
      <c r="R438"/>
    </row>
    <row r="439" spans="1:18" s="7" customFormat="1" ht="20.25" customHeight="1" x14ac:dyDescent="0.25">
      <c r="A439"/>
      <c r="B439"/>
      <c r="C439" s="7" t="s">
        <v>2678</v>
      </c>
      <c r="D439" s="1" t="s">
        <v>7988</v>
      </c>
      <c r="E439" s="1" t="s">
        <v>2739</v>
      </c>
      <c r="F439" s="13" t="s">
        <v>2740</v>
      </c>
      <c r="G439" s="14">
        <v>264</v>
      </c>
      <c r="H439" s="15" t="s">
        <v>2179</v>
      </c>
      <c r="I439" s="13" t="s">
        <v>2679</v>
      </c>
      <c r="J439" s="196" t="s">
        <v>2176</v>
      </c>
      <c r="K439" s="196" t="s">
        <v>2677</v>
      </c>
      <c r="L439"/>
      <c r="M439"/>
      <c r="N439"/>
      <c r="O439"/>
      <c r="P439"/>
      <c r="Q439"/>
      <c r="R439"/>
    </row>
    <row r="440" spans="1:18" s="7" customFormat="1" ht="31.5" customHeight="1" x14ac:dyDescent="0.25">
      <c r="A440"/>
      <c r="B440"/>
      <c r="C440" s="7" t="s">
        <v>2678</v>
      </c>
      <c r="D440" s="1" t="s">
        <v>7988</v>
      </c>
      <c r="E440" s="1" t="s">
        <v>2733</v>
      </c>
      <c r="F440" s="13" t="s">
        <v>9082</v>
      </c>
      <c r="G440" s="14">
        <v>251</v>
      </c>
      <c r="H440" s="15" t="s">
        <v>2179</v>
      </c>
      <c r="I440" s="13" t="s">
        <v>2679</v>
      </c>
      <c r="J440" s="196" t="s">
        <v>2176</v>
      </c>
      <c r="K440" s="196" t="s">
        <v>2677</v>
      </c>
      <c r="L440"/>
      <c r="M440"/>
      <c r="N440"/>
      <c r="O440"/>
      <c r="P440"/>
      <c r="Q440"/>
      <c r="R440"/>
    </row>
    <row r="441" spans="1:18" s="7" customFormat="1" ht="20.25" customHeight="1" x14ac:dyDescent="0.25">
      <c r="A441"/>
      <c r="B441"/>
      <c r="C441" s="7" t="s">
        <v>2678</v>
      </c>
      <c r="D441" s="1" t="s">
        <v>7988</v>
      </c>
      <c r="E441" s="1" t="s">
        <v>2732</v>
      </c>
      <c r="F441" s="13" t="s">
        <v>9083</v>
      </c>
      <c r="G441" s="14">
        <v>219</v>
      </c>
      <c r="H441" s="15" t="s">
        <v>2179</v>
      </c>
      <c r="I441" s="13" t="s">
        <v>2679</v>
      </c>
      <c r="J441" s="196" t="s">
        <v>2176</v>
      </c>
      <c r="K441" s="196" t="s">
        <v>2677</v>
      </c>
      <c r="L441"/>
      <c r="M441"/>
      <c r="N441"/>
      <c r="O441"/>
      <c r="P441"/>
      <c r="Q441"/>
      <c r="R441"/>
    </row>
    <row r="442" spans="1:18" s="7" customFormat="1" ht="21" customHeight="1" x14ac:dyDescent="0.25">
      <c r="A442"/>
      <c r="B442"/>
      <c r="C442" s="7" t="s">
        <v>2678</v>
      </c>
      <c r="D442" s="1" t="s">
        <v>7988</v>
      </c>
      <c r="E442" s="1" t="s">
        <v>2682</v>
      </c>
      <c r="F442" s="13" t="s">
        <v>9084</v>
      </c>
      <c r="G442" s="14">
        <v>183</v>
      </c>
      <c r="H442" s="15" t="s">
        <v>2179</v>
      </c>
      <c r="I442" s="13" t="s">
        <v>2679</v>
      </c>
      <c r="J442" s="196" t="s">
        <v>2176</v>
      </c>
      <c r="K442" s="196" t="s">
        <v>2677</v>
      </c>
      <c r="L442"/>
      <c r="M442"/>
      <c r="N442"/>
      <c r="O442"/>
      <c r="P442"/>
      <c r="Q442"/>
      <c r="R442"/>
    </row>
    <row r="443" spans="1:18" s="7" customFormat="1" ht="31.5" customHeight="1" x14ac:dyDescent="0.25">
      <c r="A443"/>
      <c r="B443"/>
      <c r="C443" s="7" t="s">
        <v>2678</v>
      </c>
      <c r="D443" s="1" t="s">
        <v>7988</v>
      </c>
      <c r="E443" s="1" t="s">
        <v>2735</v>
      </c>
      <c r="F443" s="13" t="s">
        <v>1001</v>
      </c>
      <c r="G443" s="14">
        <v>207</v>
      </c>
      <c r="H443" s="15" t="s">
        <v>2179</v>
      </c>
      <c r="I443" s="13" t="s">
        <v>2679</v>
      </c>
      <c r="J443" s="196" t="s">
        <v>2176</v>
      </c>
      <c r="K443" s="196" t="s">
        <v>2677</v>
      </c>
      <c r="L443"/>
      <c r="M443"/>
      <c r="N443"/>
      <c r="O443"/>
      <c r="P443"/>
      <c r="Q443"/>
      <c r="R443"/>
    </row>
    <row r="444" spans="1:18" s="7" customFormat="1" ht="20.25" customHeight="1" x14ac:dyDescent="0.25">
      <c r="A444"/>
      <c r="B444"/>
      <c r="C444" s="7" t="s">
        <v>2678</v>
      </c>
      <c r="D444" s="1" t="s">
        <v>7988</v>
      </c>
      <c r="E444" s="1" t="s">
        <v>2676</v>
      </c>
      <c r="F444" s="13" t="s">
        <v>9085</v>
      </c>
      <c r="G444" s="14">
        <v>132</v>
      </c>
      <c r="H444" s="15" t="s">
        <v>2179</v>
      </c>
      <c r="I444" s="13" t="s">
        <v>2679</v>
      </c>
      <c r="J444" s="196" t="s">
        <v>2176</v>
      </c>
      <c r="K444" s="196" t="s">
        <v>2677</v>
      </c>
      <c r="L444"/>
      <c r="M444"/>
      <c r="N444"/>
      <c r="O444"/>
      <c r="P444"/>
      <c r="Q444"/>
      <c r="R444"/>
    </row>
    <row r="445" spans="1:18" s="7" customFormat="1" ht="26.25" customHeight="1" x14ac:dyDescent="0.25">
      <c r="A445"/>
      <c r="B445"/>
      <c r="C445" s="7" t="s">
        <v>2678</v>
      </c>
      <c r="D445" s="1" t="s">
        <v>7988</v>
      </c>
      <c r="E445" s="1" t="s">
        <v>2747</v>
      </c>
      <c r="F445" s="13" t="s">
        <v>9086</v>
      </c>
      <c r="G445" s="14">
        <v>253</v>
      </c>
      <c r="H445" s="15" t="s">
        <v>2179</v>
      </c>
      <c r="I445" s="13" t="s">
        <v>2681</v>
      </c>
      <c r="J445" s="196" t="s">
        <v>2176</v>
      </c>
      <c r="K445" s="196" t="s">
        <v>2677</v>
      </c>
      <c r="L445"/>
      <c r="M445"/>
      <c r="N445"/>
      <c r="O445"/>
      <c r="P445"/>
      <c r="Q445"/>
      <c r="R445"/>
    </row>
    <row r="446" spans="1:18" s="7" customFormat="1" ht="26.25" customHeight="1" x14ac:dyDescent="0.25">
      <c r="A446"/>
      <c r="B446"/>
      <c r="C446" s="7" t="s">
        <v>2678</v>
      </c>
      <c r="D446" s="1" t="s">
        <v>7988</v>
      </c>
      <c r="E446" s="1" t="s">
        <v>2680</v>
      </c>
      <c r="F446" s="13" t="s">
        <v>143</v>
      </c>
      <c r="G446" s="14">
        <v>152</v>
      </c>
      <c r="H446" s="15" t="s">
        <v>2179</v>
      </c>
      <c r="I446" s="13" t="s">
        <v>2681</v>
      </c>
      <c r="J446" s="196" t="s">
        <v>2176</v>
      </c>
      <c r="K446" s="196" t="s">
        <v>2677</v>
      </c>
      <c r="L446"/>
      <c r="M446"/>
      <c r="N446"/>
      <c r="O446"/>
      <c r="P446"/>
      <c r="Q446"/>
      <c r="R446"/>
    </row>
    <row r="447" spans="1:18" s="7" customFormat="1" ht="26.25" customHeight="1" x14ac:dyDescent="0.25">
      <c r="A447"/>
      <c r="B447"/>
      <c r="C447" s="7" t="s">
        <v>2678</v>
      </c>
      <c r="D447" s="1" t="s">
        <v>7988</v>
      </c>
      <c r="E447" s="1" t="s">
        <v>2745</v>
      </c>
      <c r="F447" s="13" t="s">
        <v>2746</v>
      </c>
      <c r="G447" s="14">
        <v>123</v>
      </c>
      <c r="H447" s="15" t="s">
        <v>2179</v>
      </c>
      <c r="I447" s="13" t="s">
        <v>2681</v>
      </c>
      <c r="J447" s="196" t="s">
        <v>2176</v>
      </c>
      <c r="K447" s="196" t="s">
        <v>2677</v>
      </c>
      <c r="L447"/>
      <c r="M447"/>
      <c r="N447"/>
      <c r="O447"/>
      <c r="P447"/>
      <c r="Q447"/>
      <c r="R447"/>
    </row>
    <row r="448" spans="1:18" s="7" customFormat="1" ht="26.25" customHeight="1" x14ac:dyDescent="0.25">
      <c r="A448"/>
      <c r="B448"/>
      <c r="C448" s="7" t="s">
        <v>2678</v>
      </c>
      <c r="D448" s="1" t="s">
        <v>7988</v>
      </c>
      <c r="E448" s="1" t="s">
        <v>2734</v>
      </c>
      <c r="F448" s="13" t="s">
        <v>9087</v>
      </c>
      <c r="G448" s="14">
        <v>96</v>
      </c>
      <c r="H448" s="15" t="s">
        <v>2179</v>
      </c>
      <c r="I448" s="13" t="s">
        <v>2679</v>
      </c>
      <c r="J448" s="196" t="s">
        <v>2176</v>
      </c>
      <c r="K448" s="196" t="s">
        <v>2677</v>
      </c>
      <c r="L448"/>
      <c r="M448"/>
      <c r="N448"/>
      <c r="O448"/>
      <c r="P448"/>
      <c r="Q448"/>
      <c r="R448"/>
    </row>
    <row r="449" spans="1:18" s="7" customFormat="1" ht="26.25" customHeight="1" x14ac:dyDescent="0.25">
      <c r="A449"/>
      <c r="B449"/>
      <c r="C449" s="7" t="s">
        <v>2678</v>
      </c>
      <c r="D449" s="1" t="s">
        <v>7988</v>
      </c>
      <c r="E449" s="1" t="s">
        <v>2722</v>
      </c>
      <c r="F449" s="13" t="s">
        <v>9088</v>
      </c>
      <c r="G449" s="14">
        <v>706</v>
      </c>
      <c r="H449" s="15" t="s">
        <v>2179</v>
      </c>
      <c r="I449" s="13" t="s">
        <v>2679</v>
      </c>
      <c r="J449" s="196" t="s">
        <v>2176</v>
      </c>
      <c r="K449" s="196" t="s">
        <v>2677</v>
      </c>
      <c r="L449"/>
      <c r="M449"/>
      <c r="N449"/>
      <c r="O449"/>
      <c r="P449"/>
      <c r="Q449"/>
      <c r="R449"/>
    </row>
    <row r="450" spans="1:18" s="7" customFormat="1" ht="26.25" customHeight="1" x14ac:dyDescent="0.25">
      <c r="A450" s="251"/>
      <c r="B450" s="251"/>
      <c r="C450" s="7" t="s">
        <v>2678</v>
      </c>
      <c r="D450" s="1" t="s">
        <v>7988</v>
      </c>
      <c r="E450" s="1" t="s">
        <v>9089</v>
      </c>
      <c r="F450" s="13" t="s">
        <v>9090</v>
      </c>
      <c r="G450" s="14">
        <v>332</v>
      </c>
      <c r="H450" s="15" t="s">
        <v>2179</v>
      </c>
      <c r="I450" s="13" t="s">
        <v>2679</v>
      </c>
      <c r="J450" s="196" t="s">
        <v>2176</v>
      </c>
      <c r="K450" s="196" t="s">
        <v>2677</v>
      </c>
      <c r="L450" s="251"/>
      <c r="M450" s="251"/>
      <c r="N450" s="251"/>
      <c r="O450" s="251"/>
      <c r="P450" s="251"/>
      <c r="Q450" s="251"/>
      <c r="R450" s="251"/>
    </row>
    <row r="451" spans="1:18" s="7" customFormat="1" ht="26.25" customHeight="1" thickBot="1" x14ac:dyDescent="0.3">
      <c r="A451" s="251"/>
      <c r="B451" s="251"/>
      <c r="C451" s="7" t="s">
        <v>2678</v>
      </c>
      <c r="D451" s="1" t="s">
        <v>7988</v>
      </c>
      <c r="E451" s="1" t="s">
        <v>9091</v>
      </c>
      <c r="F451" s="13" t="s">
        <v>9092</v>
      </c>
      <c r="G451" s="14">
        <v>260</v>
      </c>
      <c r="H451" s="15" t="s">
        <v>2179</v>
      </c>
      <c r="I451" s="13" t="s">
        <v>2679</v>
      </c>
      <c r="J451" s="196" t="s">
        <v>2176</v>
      </c>
      <c r="K451" s="196" t="s">
        <v>2677</v>
      </c>
      <c r="L451" s="251"/>
      <c r="M451" s="251"/>
      <c r="N451" s="251"/>
      <c r="O451" s="251"/>
      <c r="P451" s="251"/>
      <c r="Q451" s="251"/>
      <c r="R451" s="251"/>
    </row>
    <row r="452" spans="1:18" s="7" customFormat="1" ht="20.25" customHeight="1" thickBot="1" x14ac:dyDescent="0.3">
      <c r="A452"/>
      <c r="B452"/>
      <c r="C452" s="241" t="s">
        <v>2678</v>
      </c>
      <c r="D452" s="247" t="s">
        <v>7825</v>
      </c>
      <c r="E452" s="472">
        <f>COUNTA(E427:E451)</f>
        <v>25</v>
      </c>
      <c r="F452" s="242" t="s">
        <v>7826</v>
      </c>
      <c r="G452" s="473">
        <f>SUM(G427:G451)</f>
        <v>9591</v>
      </c>
      <c r="H452" s="16"/>
      <c r="I452" s="17"/>
      <c r="J452" s="209"/>
      <c r="K452" s="207"/>
      <c r="L452"/>
      <c r="M452"/>
      <c r="N452"/>
      <c r="O452"/>
      <c r="P452"/>
      <c r="Q452"/>
      <c r="R452"/>
    </row>
    <row r="453" spans="1:18" s="7" customFormat="1" ht="20.25" customHeight="1" x14ac:dyDescent="0.25">
      <c r="A453"/>
      <c r="B453"/>
      <c r="D453" s="1"/>
      <c r="E453" s="175"/>
      <c r="F453" s="228"/>
      <c r="G453" s="174"/>
      <c r="H453" s="15"/>
      <c r="I453" s="13"/>
      <c r="J453" s="196"/>
      <c r="K453" s="196"/>
      <c r="L453"/>
      <c r="M453"/>
      <c r="N453"/>
      <c r="O453"/>
      <c r="P453"/>
      <c r="Q453"/>
      <c r="R453"/>
    </row>
    <row r="454" spans="1:18" s="7" customFormat="1" ht="20.25" customHeight="1" x14ac:dyDescent="0.25">
      <c r="A454"/>
      <c r="B454"/>
      <c r="D454" s="1"/>
      <c r="E454" s="175"/>
      <c r="F454" s="228"/>
      <c r="G454" s="174"/>
      <c r="H454" s="15"/>
      <c r="I454" s="13"/>
      <c r="J454" s="196"/>
      <c r="K454" s="196"/>
      <c r="L454"/>
      <c r="M454"/>
      <c r="N454"/>
      <c r="O454"/>
      <c r="P454"/>
      <c r="Q454"/>
      <c r="R454"/>
    </row>
    <row r="455" spans="1:18" s="7" customFormat="1" ht="20.25" customHeight="1" x14ac:dyDescent="0.25">
      <c r="A455"/>
      <c r="B455"/>
      <c r="C455" s="235" t="s">
        <v>8</v>
      </c>
      <c r="D455" s="235" t="s">
        <v>7</v>
      </c>
      <c r="E455" s="235" t="s">
        <v>6</v>
      </c>
      <c r="F455" s="235" t="s">
        <v>5</v>
      </c>
      <c r="G455" s="237" t="s">
        <v>4</v>
      </c>
      <c r="H455" s="237" t="s">
        <v>3</v>
      </c>
      <c r="I455" s="235" t="s">
        <v>2</v>
      </c>
      <c r="J455" s="236" t="s">
        <v>1</v>
      </c>
      <c r="K455" s="236" t="s">
        <v>0</v>
      </c>
      <c r="L455"/>
      <c r="M455"/>
      <c r="N455"/>
      <c r="O455"/>
      <c r="P455"/>
      <c r="Q455"/>
      <c r="R455"/>
    </row>
    <row r="456" spans="1:18" s="7" customFormat="1" ht="20.25" customHeight="1" x14ac:dyDescent="0.25">
      <c r="A456"/>
      <c r="B456"/>
      <c r="C456" s="7" t="s">
        <v>2811</v>
      </c>
      <c r="D456" s="1" t="s">
        <v>7988</v>
      </c>
      <c r="E456" s="1" t="s">
        <v>2850</v>
      </c>
      <c r="F456" s="13" t="s">
        <v>807</v>
      </c>
      <c r="G456" s="14">
        <v>690</v>
      </c>
      <c r="H456" s="15" t="s">
        <v>2179</v>
      </c>
      <c r="I456" s="13" t="s">
        <v>2190</v>
      </c>
      <c r="J456" s="196" t="s">
        <v>2176</v>
      </c>
      <c r="K456" s="196" t="s">
        <v>2810</v>
      </c>
      <c r="L456"/>
      <c r="M456"/>
      <c r="N456"/>
      <c r="O456"/>
      <c r="P456"/>
      <c r="Q456"/>
      <c r="R456"/>
    </row>
    <row r="457" spans="1:18" s="7" customFormat="1" ht="20.25" customHeight="1" x14ac:dyDescent="0.25">
      <c r="A457"/>
      <c r="B457"/>
      <c r="C457" s="7" t="s">
        <v>2811</v>
      </c>
      <c r="D457" s="1" t="s">
        <v>7988</v>
      </c>
      <c r="E457" s="1" t="s">
        <v>2848</v>
      </c>
      <c r="F457" s="13" t="s">
        <v>2849</v>
      </c>
      <c r="G457" s="14">
        <v>695</v>
      </c>
      <c r="H457" s="15" t="s">
        <v>2179</v>
      </c>
      <c r="I457" s="13" t="s">
        <v>2190</v>
      </c>
      <c r="J457" s="196" t="s">
        <v>2176</v>
      </c>
      <c r="K457" s="196" t="s">
        <v>2810</v>
      </c>
      <c r="L457"/>
      <c r="M457"/>
      <c r="N457"/>
      <c r="O457"/>
      <c r="P457"/>
      <c r="Q457"/>
      <c r="R457"/>
    </row>
    <row r="458" spans="1:18" s="7" customFormat="1" ht="20.25" customHeight="1" x14ac:dyDescent="0.25">
      <c r="A458"/>
      <c r="B458"/>
      <c r="C458" s="7" t="s">
        <v>2811</v>
      </c>
      <c r="D458" s="1" t="s">
        <v>7988</v>
      </c>
      <c r="E458" s="1" t="s">
        <v>2841</v>
      </c>
      <c r="F458" s="13" t="s">
        <v>2842</v>
      </c>
      <c r="G458" s="14">
        <v>473</v>
      </c>
      <c r="H458" s="15" t="s">
        <v>2179</v>
      </c>
      <c r="I458" s="13" t="s">
        <v>2190</v>
      </c>
      <c r="J458" s="196" t="s">
        <v>2176</v>
      </c>
      <c r="K458" s="196" t="s">
        <v>2810</v>
      </c>
      <c r="L458"/>
      <c r="M458"/>
      <c r="N458"/>
      <c r="O458"/>
      <c r="P458"/>
      <c r="Q458"/>
      <c r="R458"/>
    </row>
    <row r="459" spans="1:18" s="7" customFormat="1" ht="20.25" customHeight="1" x14ac:dyDescent="0.25">
      <c r="A459"/>
      <c r="B459"/>
      <c r="C459" s="7" t="s">
        <v>2811</v>
      </c>
      <c r="D459" s="1" t="s">
        <v>7988</v>
      </c>
      <c r="E459" s="1" t="s">
        <v>2836</v>
      </c>
      <c r="F459" s="13" t="s">
        <v>2837</v>
      </c>
      <c r="G459" s="14">
        <v>501</v>
      </c>
      <c r="H459" s="15" t="s">
        <v>2179</v>
      </c>
      <c r="I459" s="13" t="s">
        <v>2190</v>
      </c>
      <c r="J459" s="196" t="s">
        <v>2176</v>
      </c>
      <c r="K459" s="196" t="s">
        <v>2810</v>
      </c>
      <c r="L459"/>
      <c r="M459"/>
      <c r="N459"/>
      <c r="O459"/>
      <c r="P459"/>
      <c r="Q459"/>
      <c r="R459"/>
    </row>
    <row r="460" spans="1:18" s="7" customFormat="1" ht="20.25" customHeight="1" x14ac:dyDescent="0.25">
      <c r="A460"/>
      <c r="B460"/>
      <c r="C460" s="7" t="s">
        <v>2811</v>
      </c>
      <c r="D460" s="1" t="s">
        <v>7988</v>
      </c>
      <c r="E460" s="1" t="s">
        <v>2843</v>
      </c>
      <c r="F460" s="13" t="s">
        <v>9093</v>
      </c>
      <c r="G460" s="14">
        <v>330</v>
      </c>
      <c r="H460" s="15" t="s">
        <v>2179</v>
      </c>
      <c r="I460" s="13" t="s">
        <v>2190</v>
      </c>
      <c r="J460" s="196" t="s">
        <v>2176</v>
      </c>
      <c r="K460" s="196" t="s">
        <v>2810</v>
      </c>
      <c r="L460"/>
      <c r="M460"/>
      <c r="N460"/>
      <c r="O460"/>
      <c r="P460"/>
      <c r="Q460"/>
      <c r="R460"/>
    </row>
    <row r="461" spans="1:18" s="7" customFormat="1" ht="20.25" customHeight="1" x14ac:dyDescent="0.25">
      <c r="A461"/>
      <c r="B461"/>
      <c r="C461" s="7" t="s">
        <v>2811</v>
      </c>
      <c r="D461" s="1" t="s">
        <v>7988</v>
      </c>
      <c r="E461" s="1" t="s">
        <v>2824</v>
      </c>
      <c r="F461" s="13" t="s">
        <v>2825</v>
      </c>
      <c r="G461" s="14">
        <v>362</v>
      </c>
      <c r="H461" s="15" t="s">
        <v>2179</v>
      </c>
      <c r="I461" s="13" t="s">
        <v>2190</v>
      </c>
      <c r="J461" s="196" t="s">
        <v>2176</v>
      </c>
      <c r="K461" s="196" t="s">
        <v>2810</v>
      </c>
      <c r="L461"/>
      <c r="M461"/>
      <c r="N461"/>
      <c r="O461"/>
      <c r="P461"/>
      <c r="Q461"/>
      <c r="R461"/>
    </row>
    <row r="462" spans="1:18" s="7" customFormat="1" ht="20.25" customHeight="1" x14ac:dyDescent="0.25">
      <c r="A462"/>
      <c r="B462"/>
      <c r="C462" s="7" t="s">
        <v>2811</v>
      </c>
      <c r="D462" s="1" t="s">
        <v>7988</v>
      </c>
      <c r="E462" s="1" t="s">
        <v>2844</v>
      </c>
      <c r="F462" s="13" t="s">
        <v>9094</v>
      </c>
      <c r="G462" s="14">
        <v>376</v>
      </c>
      <c r="H462" s="15" t="s">
        <v>2179</v>
      </c>
      <c r="I462" s="13" t="s">
        <v>2190</v>
      </c>
      <c r="J462" s="196" t="s">
        <v>2176</v>
      </c>
      <c r="K462" s="196" t="s">
        <v>2810</v>
      </c>
      <c r="L462"/>
      <c r="M462"/>
      <c r="N462"/>
      <c r="O462"/>
      <c r="P462"/>
      <c r="Q462"/>
      <c r="R462"/>
    </row>
    <row r="463" spans="1:18" s="7" customFormat="1" ht="20.25" customHeight="1" x14ac:dyDescent="0.25">
      <c r="A463"/>
      <c r="B463"/>
      <c r="C463" s="7" t="s">
        <v>2811</v>
      </c>
      <c r="D463" s="1" t="s">
        <v>7988</v>
      </c>
      <c r="E463" s="1" t="s">
        <v>2834</v>
      </c>
      <c r="F463" s="13" t="s">
        <v>2835</v>
      </c>
      <c r="G463" s="14">
        <v>239</v>
      </c>
      <c r="H463" s="15" t="s">
        <v>2179</v>
      </c>
      <c r="I463" s="13" t="s">
        <v>2190</v>
      </c>
      <c r="J463" s="196" t="s">
        <v>2176</v>
      </c>
      <c r="K463" s="196" t="s">
        <v>2810</v>
      </c>
      <c r="L463"/>
      <c r="M463"/>
      <c r="N463"/>
      <c r="O463"/>
      <c r="P463"/>
      <c r="Q463"/>
      <c r="R463"/>
    </row>
    <row r="464" spans="1:18" s="7" customFormat="1" ht="20.25" customHeight="1" x14ac:dyDescent="0.25">
      <c r="A464"/>
      <c r="B464"/>
      <c r="C464" s="7" t="s">
        <v>2811</v>
      </c>
      <c r="D464" s="1" t="s">
        <v>7988</v>
      </c>
      <c r="E464" s="1" t="s">
        <v>2845</v>
      </c>
      <c r="F464" s="13" t="s">
        <v>2846</v>
      </c>
      <c r="G464" s="14">
        <v>220</v>
      </c>
      <c r="H464" s="15" t="s">
        <v>2179</v>
      </c>
      <c r="I464" s="13" t="s">
        <v>2190</v>
      </c>
      <c r="J464" s="196" t="s">
        <v>2176</v>
      </c>
      <c r="K464" s="196" t="s">
        <v>2810</v>
      </c>
      <c r="L464"/>
      <c r="M464"/>
      <c r="N464"/>
      <c r="O464"/>
      <c r="P464"/>
      <c r="Q464"/>
      <c r="R464"/>
    </row>
    <row r="465" spans="1:18" s="7" customFormat="1" ht="20.25" customHeight="1" x14ac:dyDescent="0.25">
      <c r="A465"/>
      <c r="B465"/>
      <c r="C465" s="7" t="s">
        <v>2811</v>
      </c>
      <c r="D465" s="1" t="s">
        <v>7988</v>
      </c>
      <c r="E465" s="1" t="s">
        <v>2840</v>
      </c>
      <c r="F465" s="13" t="s">
        <v>9095</v>
      </c>
      <c r="G465" s="14">
        <v>218</v>
      </c>
      <c r="H465" s="15" t="s">
        <v>2179</v>
      </c>
      <c r="I465" s="13" t="s">
        <v>2190</v>
      </c>
      <c r="J465" s="196" t="s">
        <v>2176</v>
      </c>
      <c r="K465" s="196" t="s">
        <v>2810</v>
      </c>
      <c r="L465"/>
      <c r="M465"/>
      <c r="N465"/>
      <c r="O465"/>
      <c r="P465"/>
      <c r="Q465"/>
      <c r="R465"/>
    </row>
    <row r="466" spans="1:18" s="7" customFormat="1" ht="20.25" customHeight="1" x14ac:dyDescent="0.25">
      <c r="A466"/>
      <c r="B466"/>
      <c r="C466" s="7" t="s">
        <v>2811</v>
      </c>
      <c r="D466" s="1" t="s">
        <v>7988</v>
      </c>
      <c r="E466" s="1" t="s">
        <v>2873</v>
      </c>
      <c r="F466" s="13" t="s">
        <v>8890</v>
      </c>
      <c r="G466" s="14">
        <v>193</v>
      </c>
      <c r="H466" s="15" t="s">
        <v>2179</v>
      </c>
      <c r="I466" s="13" t="s">
        <v>2190</v>
      </c>
      <c r="J466" s="196" t="s">
        <v>2176</v>
      </c>
      <c r="K466" s="196" t="s">
        <v>2810</v>
      </c>
      <c r="L466"/>
      <c r="M466"/>
      <c r="N466"/>
      <c r="O466"/>
      <c r="P466"/>
      <c r="Q466"/>
      <c r="R466"/>
    </row>
    <row r="467" spans="1:18" s="7" customFormat="1" ht="20.25" customHeight="1" x14ac:dyDescent="0.25">
      <c r="A467"/>
      <c r="B467"/>
      <c r="C467" s="7" t="s">
        <v>2811</v>
      </c>
      <c r="D467" s="1" t="s">
        <v>7988</v>
      </c>
      <c r="E467" s="1" t="s">
        <v>2828</v>
      </c>
      <c r="F467" s="13" t="s">
        <v>8692</v>
      </c>
      <c r="G467" s="14">
        <v>144</v>
      </c>
      <c r="H467" s="15" t="s">
        <v>2179</v>
      </c>
      <c r="I467" s="13" t="s">
        <v>2190</v>
      </c>
      <c r="J467" s="196" t="s">
        <v>2176</v>
      </c>
      <c r="K467" s="196" t="s">
        <v>2810</v>
      </c>
      <c r="L467"/>
      <c r="M467"/>
      <c r="N467"/>
      <c r="O467"/>
      <c r="P467"/>
      <c r="Q467"/>
      <c r="R467"/>
    </row>
    <row r="468" spans="1:18" s="7" customFormat="1" ht="20.25" customHeight="1" x14ac:dyDescent="0.25">
      <c r="A468"/>
      <c r="B468"/>
      <c r="C468" s="7" t="s">
        <v>2811</v>
      </c>
      <c r="D468" s="1" t="s">
        <v>7988</v>
      </c>
      <c r="E468" s="1" t="s">
        <v>2879</v>
      </c>
      <c r="F468" s="13" t="s">
        <v>2880</v>
      </c>
      <c r="G468" s="14">
        <v>114</v>
      </c>
      <c r="H468" s="15" t="s">
        <v>2179</v>
      </c>
      <c r="I468" s="13" t="s">
        <v>2190</v>
      </c>
      <c r="J468" s="196" t="s">
        <v>2176</v>
      </c>
      <c r="K468" s="196" t="s">
        <v>2810</v>
      </c>
      <c r="L468"/>
      <c r="M468"/>
      <c r="N468"/>
      <c r="O468"/>
      <c r="P468"/>
      <c r="Q468"/>
      <c r="R468"/>
    </row>
    <row r="469" spans="1:18" s="7" customFormat="1" ht="20.25" customHeight="1" x14ac:dyDescent="0.25">
      <c r="A469"/>
      <c r="B469"/>
      <c r="C469" s="7" t="s">
        <v>2811</v>
      </c>
      <c r="D469" s="1" t="s">
        <v>7988</v>
      </c>
      <c r="E469" s="1" t="s">
        <v>2809</v>
      </c>
      <c r="F469" s="13" t="s">
        <v>9096</v>
      </c>
      <c r="G469" s="14">
        <v>78</v>
      </c>
      <c r="H469" s="15" t="s">
        <v>2179</v>
      </c>
      <c r="I469" s="13" t="s">
        <v>2190</v>
      </c>
      <c r="J469" s="196" t="s">
        <v>2176</v>
      </c>
      <c r="K469" s="196" t="s">
        <v>2810</v>
      </c>
      <c r="L469"/>
      <c r="M469"/>
      <c r="N469"/>
      <c r="O469"/>
      <c r="P469"/>
      <c r="Q469"/>
      <c r="R469"/>
    </row>
    <row r="470" spans="1:18" s="7" customFormat="1" ht="20.25" customHeight="1" x14ac:dyDescent="0.25">
      <c r="A470"/>
      <c r="B470"/>
      <c r="C470" s="7" t="s">
        <v>2811</v>
      </c>
      <c r="D470" s="1" t="s">
        <v>7988</v>
      </c>
      <c r="E470" s="1" t="s">
        <v>2831</v>
      </c>
      <c r="F470" s="13" t="s">
        <v>1128</v>
      </c>
      <c r="G470" s="14">
        <v>104</v>
      </c>
      <c r="H470" s="15" t="s">
        <v>2179</v>
      </c>
      <c r="I470" s="13" t="s">
        <v>2190</v>
      </c>
      <c r="J470" s="196" t="s">
        <v>2176</v>
      </c>
      <c r="K470" s="196" t="s">
        <v>2810</v>
      </c>
      <c r="L470"/>
      <c r="M470"/>
      <c r="N470"/>
      <c r="O470"/>
      <c r="P470"/>
      <c r="Q470"/>
      <c r="R470"/>
    </row>
    <row r="471" spans="1:18" s="7" customFormat="1" ht="20.25" customHeight="1" x14ac:dyDescent="0.25">
      <c r="A471"/>
      <c r="B471"/>
      <c r="C471" s="7" t="s">
        <v>2811</v>
      </c>
      <c r="D471" s="1" t="s">
        <v>7988</v>
      </c>
      <c r="E471" s="1" t="s">
        <v>2820</v>
      </c>
      <c r="F471" s="13" t="s">
        <v>9097</v>
      </c>
      <c r="G471" s="14">
        <v>82</v>
      </c>
      <c r="H471" s="15" t="s">
        <v>2179</v>
      </c>
      <c r="I471" s="13" t="s">
        <v>2190</v>
      </c>
      <c r="J471" s="196" t="s">
        <v>2176</v>
      </c>
      <c r="K471" s="196" t="s">
        <v>2810</v>
      </c>
      <c r="L471"/>
      <c r="M471"/>
      <c r="N471"/>
      <c r="O471"/>
      <c r="P471"/>
      <c r="Q471"/>
      <c r="R471"/>
    </row>
    <row r="472" spans="1:18" s="7" customFormat="1" ht="20.25" customHeight="1" x14ac:dyDescent="0.25">
      <c r="A472"/>
      <c r="B472"/>
      <c r="C472" s="7" t="s">
        <v>2811</v>
      </c>
      <c r="D472" s="1" t="s">
        <v>7988</v>
      </c>
      <c r="E472" s="1" t="s">
        <v>2826</v>
      </c>
      <c r="F472" s="13" t="s">
        <v>2827</v>
      </c>
      <c r="G472" s="14">
        <v>80</v>
      </c>
      <c r="H472" s="15" t="s">
        <v>2179</v>
      </c>
      <c r="I472" s="13" t="s">
        <v>2190</v>
      </c>
      <c r="J472" s="196" t="s">
        <v>2176</v>
      </c>
      <c r="K472" s="196" t="s">
        <v>2810</v>
      </c>
      <c r="L472"/>
      <c r="M472"/>
      <c r="N472"/>
      <c r="O472"/>
      <c r="P472"/>
      <c r="Q472"/>
      <c r="R472"/>
    </row>
    <row r="473" spans="1:18" s="7" customFormat="1" ht="20.25" customHeight="1" x14ac:dyDescent="0.25">
      <c r="A473"/>
      <c r="B473"/>
      <c r="C473" s="7" t="s">
        <v>2811</v>
      </c>
      <c r="D473" s="1" t="s">
        <v>7988</v>
      </c>
      <c r="E473" s="1" t="s">
        <v>2864</v>
      </c>
      <c r="F473" s="13" t="s">
        <v>9098</v>
      </c>
      <c r="G473" s="14">
        <v>50</v>
      </c>
      <c r="H473" s="15" t="s">
        <v>2179</v>
      </c>
      <c r="I473" s="13" t="s">
        <v>2190</v>
      </c>
      <c r="J473" s="196" t="s">
        <v>2176</v>
      </c>
      <c r="K473" s="196" t="s">
        <v>2810</v>
      </c>
      <c r="L473"/>
      <c r="M473"/>
      <c r="N473"/>
      <c r="O473"/>
      <c r="P473"/>
      <c r="Q473"/>
      <c r="R473"/>
    </row>
    <row r="474" spans="1:18" s="7" customFormat="1" ht="20.25" customHeight="1" x14ac:dyDescent="0.25">
      <c r="A474"/>
      <c r="B474"/>
      <c r="C474" s="7" t="s">
        <v>2811</v>
      </c>
      <c r="D474" s="1" t="s">
        <v>7988</v>
      </c>
      <c r="E474" s="1" t="s">
        <v>2867</v>
      </c>
      <c r="F474" s="13" t="s">
        <v>2868</v>
      </c>
      <c r="G474" s="14">
        <v>54</v>
      </c>
      <c r="H474" s="15" t="s">
        <v>2179</v>
      </c>
      <c r="I474" s="13" t="s">
        <v>2190</v>
      </c>
      <c r="J474" s="196" t="s">
        <v>2176</v>
      </c>
      <c r="K474" s="196" t="s">
        <v>2810</v>
      </c>
      <c r="L474"/>
      <c r="M474"/>
      <c r="N474"/>
      <c r="O474"/>
      <c r="P474"/>
      <c r="Q474"/>
      <c r="R474"/>
    </row>
    <row r="475" spans="1:18" s="7" customFormat="1" ht="20.25" customHeight="1" x14ac:dyDescent="0.25">
      <c r="A475"/>
      <c r="B475"/>
      <c r="C475" s="7" t="s">
        <v>2811</v>
      </c>
      <c r="D475" s="1" t="s">
        <v>7988</v>
      </c>
      <c r="E475" s="1" t="s">
        <v>2817</v>
      </c>
      <c r="F475" s="13" t="s">
        <v>341</v>
      </c>
      <c r="G475" s="14">
        <v>29</v>
      </c>
      <c r="H475" s="15" t="s">
        <v>2179</v>
      </c>
      <c r="I475" s="13" t="s">
        <v>2190</v>
      </c>
      <c r="J475" s="196" t="s">
        <v>2176</v>
      </c>
      <c r="K475" s="196" t="s">
        <v>2810</v>
      </c>
      <c r="L475"/>
      <c r="M475"/>
      <c r="N475"/>
      <c r="O475"/>
      <c r="P475"/>
      <c r="Q475"/>
      <c r="R475"/>
    </row>
    <row r="476" spans="1:18" s="7" customFormat="1" ht="20.25" customHeight="1" x14ac:dyDescent="0.25">
      <c r="A476"/>
      <c r="B476"/>
      <c r="C476" s="7" t="s">
        <v>2811</v>
      </c>
      <c r="D476" s="1" t="s">
        <v>7988</v>
      </c>
      <c r="E476" s="1" t="s">
        <v>2876</v>
      </c>
      <c r="F476" s="13" t="s">
        <v>9040</v>
      </c>
      <c r="G476" s="14">
        <v>47</v>
      </c>
      <c r="H476" s="15" t="s">
        <v>2179</v>
      </c>
      <c r="I476" s="13" t="s">
        <v>2190</v>
      </c>
      <c r="J476" s="196" t="s">
        <v>2176</v>
      </c>
      <c r="K476" s="196" t="s">
        <v>2810</v>
      </c>
      <c r="L476"/>
      <c r="M476"/>
      <c r="N476"/>
      <c r="O476"/>
      <c r="P476"/>
      <c r="Q476"/>
      <c r="R476"/>
    </row>
    <row r="477" spans="1:18" s="7" customFormat="1" ht="20.25" customHeight="1" x14ac:dyDescent="0.25">
      <c r="A477"/>
      <c r="B477"/>
      <c r="C477" s="7" t="s">
        <v>2811</v>
      </c>
      <c r="D477" s="1" t="s">
        <v>7988</v>
      </c>
      <c r="E477" s="1" t="s">
        <v>2858</v>
      </c>
      <c r="F477" s="13" t="s">
        <v>2859</v>
      </c>
      <c r="G477" s="14">
        <v>27</v>
      </c>
      <c r="H477" s="15" t="s">
        <v>2179</v>
      </c>
      <c r="I477" s="13" t="s">
        <v>2190</v>
      </c>
      <c r="J477" s="196" t="s">
        <v>2176</v>
      </c>
      <c r="K477" s="196" t="s">
        <v>2810</v>
      </c>
      <c r="L477"/>
      <c r="M477"/>
      <c r="N477"/>
      <c r="O477"/>
      <c r="P477"/>
      <c r="Q477"/>
      <c r="R477"/>
    </row>
    <row r="478" spans="1:18" s="7" customFormat="1" ht="20.25" customHeight="1" x14ac:dyDescent="0.25">
      <c r="A478"/>
      <c r="B478"/>
      <c r="C478" s="7" t="s">
        <v>2811</v>
      </c>
      <c r="D478" s="1" t="s">
        <v>7988</v>
      </c>
      <c r="E478" s="1" t="s">
        <v>2870</v>
      </c>
      <c r="F478" s="13" t="s">
        <v>748</v>
      </c>
      <c r="G478" s="14">
        <v>26</v>
      </c>
      <c r="H478" s="15" t="s">
        <v>2179</v>
      </c>
      <c r="I478" s="13" t="s">
        <v>2190</v>
      </c>
      <c r="J478" s="196" t="s">
        <v>2176</v>
      </c>
      <c r="K478" s="196" t="s">
        <v>2810</v>
      </c>
      <c r="L478"/>
      <c r="M478"/>
      <c r="N478"/>
      <c r="O478"/>
      <c r="P478"/>
      <c r="Q478"/>
      <c r="R478"/>
    </row>
    <row r="479" spans="1:18" s="7" customFormat="1" ht="20.25" customHeight="1" x14ac:dyDescent="0.25">
      <c r="A479"/>
      <c r="B479"/>
      <c r="C479" s="7" t="s">
        <v>2811</v>
      </c>
      <c r="D479" s="1" t="s">
        <v>7988</v>
      </c>
      <c r="E479" s="1" t="s">
        <v>2872</v>
      </c>
      <c r="F479" s="13" t="s">
        <v>1111</v>
      </c>
      <c r="G479" s="14">
        <v>30</v>
      </c>
      <c r="H479" s="15" t="s">
        <v>2179</v>
      </c>
      <c r="I479" s="13" t="s">
        <v>2190</v>
      </c>
      <c r="J479" s="196" t="s">
        <v>2176</v>
      </c>
      <c r="K479" s="196" t="s">
        <v>2810</v>
      </c>
      <c r="L479"/>
      <c r="M479"/>
      <c r="N479"/>
      <c r="O479"/>
      <c r="P479"/>
      <c r="Q479"/>
      <c r="R479"/>
    </row>
    <row r="480" spans="1:18" s="7" customFormat="1" ht="20.25" customHeight="1" x14ac:dyDescent="0.25">
      <c r="A480"/>
      <c r="B480"/>
      <c r="C480" s="7" t="s">
        <v>2811</v>
      </c>
      <c r="D480" s="1" t="s">
        <v>7988</v>
      </c>
      <c r="E480" s="1" t="s">
        <v>2874</v>
      </c>
      <c r="F480" s="13" t="s">
        <v>2875</v>
      </c>
      <c r="G480" s="14">
        <v>31</v>
      </c>
      <c r="H480" s="15" t="s">
        <v>2179</v>
      </c>
      <c r="I480" s="13" t="s">
        <v>2190</v>
      </c>
      <c r="J480" s="196" t="s">
        <v>2176</v>
      </c>
      <c r="K480" s="196" t="s">
        <v>2810</v>
      </c>
      <c r="L480"/>
      <c r="M480"/>
      <c r="N480"/>
      <c r="O480"/>
      <c r="P480"/>
      <c r="Q480"/>
      <c r="R480"/>
    </row>
    <row r="481" spans="1:18" s="7" customFormat="1" ht="20.25" customHeight="1" x14ac:dyDescent="0.25">
      <c r="A481"/>
      <c r="B481"/>
      <c r="C481" s="7" t="s">
        <v>2811</v>
      </c>
      <c r="D481" s="1" t="s">
        <v>7988</v>
      </c>
      <c r="E481" s="1" t="s">
        <v>2851</v>
      </c>
      <c r="F481" s="13" t="s">
        <v>9099</v>
      </c>
      <c r="G481" s="14">
        <v>16</v>
      </c>
      <c r="H481" s="15" t="s">
        <v>2179</v>
      </c>
      <c r="I481" s="13" t="s">
        <v>2190</v>
      </c>
      <c r="J481" s="196" t="s">
        <v>2176</v>
      </c>
      <c r="K481" s="196" t="s">
        <v>2810</v>
      </c>
      <c r="L481"/>
      <c r="M481"/>
      <c r="N481"/>
      <c r="O481"/>
      <c r="P481"/>
      <c r="Q481"/>
      <c r="R481"/>
    </row>
    <row r="482" spans="1:18" s="7" customFormat="1" ht="20.25" customHeight="1" x14ac:dyDescent="0.25">
      <c r="A482"/>
      <c r="B482"/>
      <c r="C482" s="7" t="s">
        <v>2811</v>
      </c>
      <c r="D482" s="1" t="s">
        <v>7988</v>
      </c>
      <c r="E482" s="1" t="s">
        <v>2818</v>
      </c>
      <c r="F482" s="13" t="s">
        <v>2819</v>
      </c>
      <c r="G482" s="14">
        <v>29</v>
      </c>
      <c r="H482" s="15" t="s">
        <v>2179</v>
      </c>
      <c r="I482" s="13" t="s">
        <v>2190</v>
      </c>
      <c r="J482" s="196" t="s">
        <v>2176</v>
      </c>
      <c r="K482" s="196" t="s">
        <v>2810</v>
      </c>
      <c r="L482"/>
      <c r="M482"/>
      <c r="N482"/>
      <c r="O482"/>
      <c r="P482"/>
      <c r="Q482"/>
      <c r="R482"/>
    </row>
    <row r="483" spans="1:18" s="7" customFormat="1" ht="20.25" customHeight="1" x14ac:dyDescent="0.25">
      <c r="A483"/>
      <c r="B483"/>
      <c r="C483" s="7" t="s">
        <v>2811</v>
      </c>
      <c r="D483" s="1" t="s">
        <v>7988</v>
      </c>
      <c r="E483" s="1" t="s">
        <v>2816</v>
      </c>
      <c r="F483" s="13" t="s">
        <v>9100</v>
      </c>
      <c r="G483" s="14">
        <v>24</v>
      </c>
      <c r="H483" s="15" t="s">
        <v>2179</v>
      </c>
      <c r="I483" s="13" t="s">
        <v>2190</v>
      </c>
      <c r="J483" s="196" t="s">
        <v>2176</v>
      </c>
      <c r="K483" s="196" t="s">
        <v>2810</v>
      </c>
      <c r="L483"/>
      <c r="M483"/>
      <c r="N483"/>
      <c r="O483"/>
      <c r="P483"/>
      <c r="Q483"/>
      <c r="R483"/>
    </row>
    <row r="484" spans="1:18" s="7" customFormat="1" ht="20.25" customHeight="1" x14ac:dyDescent="0.25">
      <c r="A484"/>
      <c r="B484"/>
      <c r="C484" s="7" t="s">
        <v>2811</v>
      </c>
      <c r="D484" s="1" t="s">
        <v>7988</v>
      </c>
      <c r="E484" s="1" t="s">
        <v>2862</v>
      </c>
      <c r="F484" s="13" t="s">
        <v>2863</v>
      </c>
      <c r="G484" s="14">
        <v>17</v>
      </c>
      <c r="H484" s="15" t="s">
        <v>2179</v>
      </c>
      <c r="I484" s="13" t="s">
        <v>2190</v>
      </c>
      <c r="J484" s="196" t="s">
        <v>2176</v>
      </c>
      <c r="K484" s="196" t="s">
        <v>2810</v>
      </c>
      <c r="L484"/>
      <c r="M484"/>
      <c r="N484"/>
      <c r="O484"/>
      <c r="P484"/>
      <c r="Q484"/>
      <c r="R484"/>
    </row>
    <row r="485" spans="1:18" s="7" customFormat="1" ht="20.25" customHeight="1" x14ac:dyDescent="0.25">
      <c r="A485"/>
      <c r="B485"/>
      <c r="C485" s="7" t="s">
        <v>2811</v>
      </c>
      <c r="D485" s="1" t="s">
        <v>7988</v>
      </c>
      <c r="E485" s="1" t="s">
        <v>2865</v>
      </c>
      <c r="F485" s="13" t="s">
        <v>2866</v>
      </c>
      <c r="G485" s="14">
        <v>18</v>
      </c>
      <c r="H485" s="15" t="s">
        <v>2179</v>
      </c>
      <c r="I485" s="13" t="s">
        <v>2190</v>
      </c>
      <c r="J485" s="196" t="s">
        <v>2176</v>
      </c>
      <c r="K485" s="196" t="s">
        <v>2810</v>
      </c>
      <c r="L485"/>
      <c r="M485"/>
      <c r="N485"/>
      <c r="O485"/>
      <c r="P485"/>
      <c r="Q485"/>
      <c r="R485"/>
    </row>
    <row r="486" spans="1:18" s="7" customFormat="1" ht="20.25" customHeight="1" x14ac:dyDescent="0.25">
      <c r="A486"/>
      <c r="B486"/>
      <c r="C486" s="7" t="s">
        <v>2811</v>
      </c>
      <c r="D486" s="1" t="s">
        <v>7988</v>
      </c>
      <c r="E486" s="1" t="s">
        <v>2871</v>
      </c>
      <c r="F486" s="13" t="s">
        <v>1220</v>
      </c>
      <c r="G486" s="14">
        <v>21</v>
      </c>
      <c r="H486" s="15" t="s">
        <v>2179</v>
      </c>
      <c r="I486" s="13" t="s">
        <v>2190</v>
      </c>
      <c r="J486" s="196" t="s">
        <v>2176</v>
      </c>
      <c r="K486" s="196" t="s">
        <v>2810</v>
      </c>
      <c r="L486"/>
      <c r="M486"/>
      <c r="N486"/>
      <c r="O486"/>
      <c r="P486"/>
      <c r="Q486"/>
      <c r="R486"/>
    </row>
    <row r="487" spans="1:18" s="7" customFormat="1" ht="20.25" customHeight="1" x14ac:dyDescent="0.25">
      <c r="A487"/>
      <c r="B487"/>
      <c r="C487" s="7" t="s">
        <v>2811</v>
      </c>
      <c r="D487" s="1" t="s">
        <v>7988</v>
      </c>
      <c r="E487" s="1" t="s">
        <v>2856</v>
      </c>
      <c r="F487" s="13" t="s">
        <v>2857</v>
      </c>
      <c r="G487" s="14">
        <v>19</v>
      </c>
      <c r="H487" s="15" t="s">
        <v>2179</v>
      </c>
      <c r="I487" s="13" t="s">
        <v>2190</v>
      </c>
      <c r="J487" s="196" t="s">
        <v>2176</v>
      </c>
      <c r="K487" s="196" t="s">
        <v>2810</v>
      </c>
      <c r="L487"/>
      <c r="M487"/>
      <c r="N487"/>
      <c r="O487"/>
      <c r="P487"/>
      <c r="Q487"/>
      <c r="R487"/>
    </row>
    <row r="488" spans="1:18" s="7" customFormat="1" ht="20.25" customHeight="1" x14ac:dyDescent="0.25">
      <c r="A488"/>
      <c r="B488"/>
      <c r="C488" s="7" t="s">
        <v>2811</v>
      </c>
      <c r="D488" s="1" t="s">
        <v>7988</v>
      </c>
      <c r="E488" s="1" t="s">
        <v>2853</v>
      </c>
      <c r="F488" s="13" t="s">
        <v>9101</v>
      </c>
      <c r="G488" s="14">
        <v>18</v>
      </c>
      <c r="H488" s="15" t="s">
        <v>2179</v>
      </c>
      <c r="I488" s="13" t="s">
        <v>2190</v>
      </c>
      <c r="J488" s="196" t="s">
        <v>2176</v>
      </c>
      <c r="K488" s="196" t="s">
        <v>2810</v>
      </c>
      <c r="L488"/>
      <c r="M488"/>
      <c r="N488"/>
      <c r="O488"/>
      <c r="P488"/>
      <c r="Q488"/>
      <c r="R488"/>
    </row>
    <row r="489" spans="1:18" s="7" customFormat="1" ht="20.25" customHeight="1" x14ac:dyDescent="0.25">
      <c r="A489"/>
      <c r="B489"/>
      <c r="C489" s="7" t="s">
        <v>2811</v>
      </c>
      <c r="D489" s="1" t="s">
        <v>7988</v>
      </c>
      <c r="E489" s="1" t="s">
        <v>2854</v>
      </c>
      <c r="F489" s="13" t="s">
        <v>2855</v>
      </c>
      <c r="G489" s="14">
        <v>20</v>
      </c>
      <c r="H489" s="15" t="s">
        <v>2179</v>
      </c>
      <c r="I489" s="13" t="s">
        <v>2190</v>
      </c>
      <c r="J489" s="196" t="s">
        <v>2176</v>
      </c>
      <c r="K489" s="196" t="s">
        <v>2810</v>
      </c>
      <c r="L489"/>
      <c r="M489"/>
      <c r="N489"/>
      <c r="O489"/>
      <c r="P489"/>
      <c r="Q489"/>
      <c r="R489"/>
    </row>
    <row r="490" spans="1:18" s="7" customFormat="1" ht="20.25" customHeight="1" x14ac:dyDescent="0.25">
      <c r="A490"/>
      <c r="B490"/>
      <c r="C490" s="7" t="s">
        <v>2811</v>
      </c>
      <c r="D490" s="1" t="s">
        <v>7988</v>
      </c>
      <c r="E490" s="1" t="s">
        <v>2852</v>
      </c>
      <c r="F490" s="13" t="s">
        <v>940</v>
      </c>
      <c r="G490" s="14">
        <v>13</v>
      </c>
      <c r="H490" s="15" t="s">
        <v>2179</v>
      </c>
      <c r="I490" s="13" t="s">
        <v>2190</v>
      </c>
      <c r="J490" s="196" t="s">
        <v>2176</v>
      </c>
      <c r="K490" s="196" t="s">
        <v>2810</v>
      </c>
      <c r="L490"/>
      <c r="M490"/>
      <c r="N490"/>
      <c r="O490"/>
      <c r="P490"/>
      <c r="Q490"/>
      <c r="R490"/>
    </row>
    <row r="491" spans="1:18" s="7" customFormat="1" ht="20.25" customHeight="1" x14ac:dyDescent="0.25">
      <c r="A491"/>
      <c r="B491"/>
      <c r="C491" s="7" t="s">
        <v>2811</v>
      </c>
      <c r="D491" s="1" t="s">
        <v>7988</v>
      </c>
      <c r="E491" s="1" t="s">
        <v>2869</v>
      </c>
      <c r="F491" s="13" t="s">
        <v>9102</v>
      </c>
      <c r="G491" s="14">
        <v>15</v>
      </c>
      <c r="H491" s="15" t="s">
        <v>2179</v>
      </c>
      <c r="I491" s="13" t="s">
        <v>2190</v>
      </c>
      <c r="J491" s="196" t="s">
        <v>2176</v>
      </c>
      <c r="K491" s="196" t="s">
        <v>2810</v>
      </c>
      <c r="L491"/>
      <c r="M491"/>
      <c r="N491"/>
      <c r="O491"/>
      <c r="P491"/>
      <c r="Q491"/>
      <c r="R491"/>
    </row>
    <row r="492" spans="1:18" s="7" customFormat="1" ht="20.25" customHeight="1" x14ac:dyDescent="0.25">
      <c r="A492"/>
      <c r="B492"/>
      <c r="C492" s="7" t="s">
        <v>2811</v>
      </c>
      <c r="D492" s="1" t="s">
        <v>7988</v>
      </c>
      <c r="E492" s="1" t="s">
        <v>2860</v>
      </c>
      <c r="F492" s="13" t="s">
        <v>2861</v>
      </c>
      <c r="G492" s="14">
        <v>12</v>
      </c>
      <c r="H492" s="15" t="s">
        <v>2179</v>
      </c>
      <c r="I492" s="13" t="s">
        <v>2190</v>
      </c>
      <c r="J492" s="196" t="s">
        <v>2176</v>
      </c>
      <c r="K492" s="196" t="s">
        <v>2810</v>
      </c>
      <c r="L492"/>
      <c r="M492"/>
      <c r="N492"/>
      <c r="O492"/>
      <c r="P492"/>
      <c r="Q492"/>
      <c r="R492"/>
    </row>
    <row r="493" spans="1:18" s="7" customFormat="1" ht="31.5" customHeight="1" x14ac:dyDescent="0.25">
      <c r="A493"/>
      <c r="B493"/>
      <c r="C493" s="7" t="s">
        <v>2811</v>
      </c>
      <c r="D493" s="1" t="s">
        <v>7988</v>
      </c>
      <c r="E493" s="1" t="s">
        <v>2812</v>
      </c>
      <c r="F493" s="13" t="s">
        <v>1136</v>
      </c>
      <c r="G493" s="14">
        <v>14</v>
      </c>
      <c r="H493" s="15" t="s">
        <v>2179</v>
      </c>
      <c r="I493" s="13" t="s">
        <v>2190</v>
      </c>
      <c r="J493" s="196" t="s">
        <v>2176</v>
      </c>
      <c r="K493" s="196" t="s">
        <v>2810</v>
      </c>
      <c r="L493"/>
      <c r="M493"/>
      <c r="N493"/>
      <c r="O493"/>
      <c r="P493"/>
      <c r="Q493"/>
      <c r="R493"/>
    </row>
    <row r="494" spans="1:18" s="7" customFormat="1" ht="20.25" customHeight="1" x14ac:dyDescent="0.25">
      <c r="A494"/>
      <c r="B494"/>
      <c r="C494" s="7" t="s">
        <v>2811</v>
      </c>
      <c r="D494" s="1" t="s">
        <v>7988</v>
      </c>
      <c r="E494" s="1" t="s">
        <v>2829</v>
      </c>
      <c r="F494" s="13" t="s">
        <v>2830</v>
      </c>
      <c r="G494" s="14">
        <v>11</v>
      </c>
      <c r="H494" s="15" t="s">
        <v>2179</v>
      </c>
      <c r="I494" s="13" t="s">
        <v>2190</v>
      </c>
      <c r="J494" s="196" t="s">
        <v>2176</v>
      </c>
      <c r="K494" s="196" t="s">
        <v>2810</v>
      </c>
      <c r="L494"/>
      <c r="M494"/>
      <c r="N494"/>
      <c r="O494"/>
      <c r="P494"/>
      <c r="Q494"/>
      <c r="R494"/>
    </row>
    <row r="495" spans="1:18" s="7" customFormat="1" ht="21" customHeight="1" x14ac:dyDescent="0.25">
      <c r="A495"/>
      <c r="B495"/>
      <c r="C495" s="7" t="s">
        <v>2811</v>
      </c>
      <c r="D495" s="1" t="s">
        <v>7988</v>
      </c>
      <c r="E495" s="1" t="s">
        <v>2822</v>
      </c>
      <c r="F495" s="13" t="s">
        <v>2823</v>
      </c>
      <c r="G495" s="14">
        <v>11</v>
      </c>
      <c r="H495" s="15" t="s">
        <v>2179</v>
      </c>
      <c r="I495" s="13" t="s">
        <v>2190</v>
      </c>
      <c r="J495" s="196" t="s">
        <v>2176</v>
      </c>
      <c r="K495" s="196" t="s">
        <v>2810</v>
      </c>
      <c r="L495"/>
      <c r="M495"/>
      <c r="N495"/>
      <c r="O495"/>
      <c r="P495"/>
      <c r="Q495"/>
      <c r="R495"/>
    </row>
    <row r="496" spans="1:18" s="7" customFormat="1" ht="31.5" customHeight="1" x14ac:dyDescent="0.25">
      <c r="A496"/>
      <c r="B496"/>
      <c r="C496" s="7" t="s">
        <v>2811</v>
      </c>
      <c r="D496" s="1" t="s">
        <v>7988</v>
      </c>
      <c r="E496" s="1" t="s">
        <v>2813</v>
      </c>
      <c r="F496" s="13" t="s">
        <v>9103</v>
      </c>
      <c r="G496" s="14">
        <v>6</v>
      </c>
      <c r="H496" s="15" t="s">
        <v>2179</v>
      </c>
      <c r="I496" s="13" t="s">
        <v>2190</v>
      </c>
      <c r="J496" s="196" t="s">
        <v>2176</v>
      </c>
      <c r="K496" s="196" t="s">
        <v>2810</v>
      </c>
      <c r="L496"/>
      <c r="M496"/>
      <c r="N496"/>
      <c r="O496"/>
      <c r="P496"/>
      <c r="Q496"/>
      <c r="R496"/>
    </row>
    <row r="497" spans="1:18" s="7" customFormat="1" ht="20.25" customHeight="1" x14ac:dyDescent="0.25">
      <c r="A497"/>
      <c r="B497"/>
      <c r="C497" s="7" t="s">
        <v>2811</v>
      </c>
      <c r="D497" s="1" t="s">
        <v>7988</v>
      </c>
      <c r="E497" s="1" t="s">
        <v>2832</v>
      </c>
      <c r="F497" s="13" t="s">
        <v>9104</v>
      </c>
      <c r="G497" s="14">
        <v>299</v>
      </c>
      <c r="H497" s="15" t="s">
        <v>2179</v>
      </c>
      <c r="I497" s="13" t="s">
        <v>2190</v>
      </c>
      <c r="J497" s="196" t="s">
        <v>2176</v>
      </c>
      <c r="K497" s="196" t="s">
        <v>2810</v>
      </c>
      <c r="L497"/>
      <c r="M497"/>
      <c r="N497"/>
      <c r="O497"/>
      <c r="P497"/>
      <c r="Q497"/>
      <c r="R497"/>
    </row>
    <row r="498" spans="1:18" s="7" customFormat="1" ht="20.25" customHeight="1" x14ac:dyDescent="0.25">
      <c r="A498"/>
      <c r="B498"/>
      <c r="C498" s="7" t="s">
        <v>2811</v>
      </c>
      <c r="D498" s="1" t="s">
        <v>7988</v>
      </c>
      <c r="E498" s="1" t="s">
        <v>2838</v>
      </c>
      <c r="F498" s="13" t="s">
        <v>2839</v>
      </c>
      <c r="G498" s="14">
        <v>164</v>
      </c>
      <c r="H498" s="15" t="s">
        <v>2179</v>
      </c>
      <c r="I498" s="13" t="s">
        <v>2190</v>
      </c>
      <c r="J498" s="196" t="s">
        <v>2176</v>
      </c>
      <c r="K498" s="196" t="s">
        <v>2810</v>
      </c>
      <c r="L498"/>
      <c r="M498"/>
      <c r="N498"/>
      <c r="O498"/>
      <c r="P498"/>
      <c r="Q498"/>
      <c r="R498"/>
    </row>
    <row r="499" spans="1:18" s="7" customFormat="1" ht="20.25" customHeight="1" x14ac:dyDescent="0.25">
      <c r="A499"/>
      <c r="B499"/>
      <c r="C499" s="7" t="s">
        <v>2811</v>
      </c>
      <c r="D499" s="1" t="s">
        <v>7988</v>
      </c>
      <c r="E499" s="1" t="s">
        <v>2847</v>
      </c>
      <c r="F499" s="13" t="s">
        <v>9105</v>
      </c>
      <c r="G499" s="14">
        <v>153</v>
      </c>
      <c r="H499" s="15" t="s">
        <v>2179</v>
      </c>
      <c r="I499" s="13" t="s">
        <v>2190</v>
      </c>
      <c r="J499" s="196" t="s">
        <v>2176</v>
      </c>
      <c r="K499" s="196" t="s">
        <v>2810</v>
      </c>
      <c r="L499"/>
      <c r="M499"/>
      <c r="N499"/>
      <c r="O499"/>
      <c r="P499"/>
      <c r="Q499"/>
      <c r="R499"/>
    </row>
    <row r="500" spans="1:18" s="7" customFormat="1" ht="20.25" customHeight="1" x14ac:dyDescent="0.25">
      <c r="A500"/>
      <c r="B500"/>
      <c r="C500" s="7" t="s">
        <v>2811</v>
      </c>
      <c r="D500" s="1" t="s">
        <v>7988</v>
      </c>
      <c r="E500" s="1" t="s">
        <v>2833</v>
      </c>
      <c r="F500" s="13" t="s">
        <v>9106</v>
      </c>
      <c r="G500" s="14">
        <v>17</v>
      </c>
      <c r="H500" s="15" t="s">
        <v>2179</v>
      </c>
      <c r="I500" s="13" t="s">
        <v>2190</v>
      </c>
      <c r="J500" s="196" t="s">
        <v>2176</v>
      </c>
      <c r="K500" s="196" t="s">
        <v>2810</v>
      </c>
      <c r="L500"/>
      <c r="M500"/>
      <c r="N500"/>
      <c r="O500"/>
      <c r="P500"/>
      <c r="Q500"/>
      <c r="R500"/>
    </row>
    <row r="501" spans="1:18" s="7" customFormat="1" ht="20.25" customHeight="1" x14ac:dyDescent="0.25">
      <c r="A501"/>
      <c r="B501"/>
      <c r="C501" s="7" t="s">
        <v>2811</v>
      </c>
      <c r="D501" s="1" t="s">
        <v>7988</v>
      </c>
      <c r="E501" s="1" t="s">
        <v>2814</v>
      </c>
      <c r="F501" s="13" t="s">
        <v>9107</v>
      </c>
      <c r="G501" s="14">
        <v>15</v>
      </c>
      <c r="H501" s="15" t="s">
        <v>2179</v>
      </c>
      <c r="I501" s="13" t="s">
        <v>2190</v>
      </c>
      <c r="J501" s="196" t="s">
        <v>2176</v>
      </c>
      <c r="K501" s="196" t="s">
        <v>2810</v>
      </c>
      <c r="L501"/>
      <c r="M501"/>
      <c r="N501"/>
      <c r="O501"/>
      <c r="P501"/>
      <c r="Q501"/>
      <c r="R501"/>
    </row>
    <row r="502" spans="1:18" s="7" customFormat="1" ht="20.25" customHeight="1" x14ac:dyDescent="0.25">
      <c r="A502"/>
      <c r="B502"/>
      <c r="C502" s="37" t="s">
        <v>2811</v>
      </c>
      <c r="D502" s="37" t="s">
        <v>7988</v>
      </c>
      <c r="E502" s="658" t="s">
        <v>2877</v>
      </c>
      <c r="F502" s="119" t="s">
        <v>2878</v>
      </c>
      <c r="G502" s="40">
        <v>50</v>
      </c>
      <c r="H502" s="15" t="s">
        <v>2179</v>
      </c>
      <c r="I502" s="13" t="s">
        <v>2190</v>
      </c>
      <c r="J502" s="218" t="s">
        <v>2176</v>
      </c>
      <c r="K502" s="196" t="s">
        <v>2810</v>
      </c>
      <c r="L502"/>
      <c r="M502"/>
      <c r="N502"/>
      <c r="O502"/>
      <c r="P502"/>
      <c r="Q502"/>
      <c r="R502"/>
    </row>
    <row r="503" spans="1:18" s="7" customFormat="1" ht="31.5" customHeight="1" thickBot="1" x14ac:dyDescent="0.3">
      <c r="A503"/>
      <c r="B503"/>
      <c r="C503" s="7" t="s">
        <v>2811</v>
      </c>
      <c r="D503" s="1" t="s">
        <v>7988</v>
      </c>
      <c r="E503" s="1" t="s">
        <v>2815</v>
      </c>
      <c r="F503" s="13" t="s">
        <v>9108</v>
      </c>
      <c r="G503" s="14">
        <v>9</v>
      </c>
      <c r="H503" s="15" t="s">
        <v>2179</v>
      </c>
      <c r="I503" s="13" t="s">
        <v>2190</v>
      </c>
      <c r="J503" s="196" t="s">
        <v>2176</v>
      </c>
      <c r="K503" s="196" t="s">
        <v>2810</v>
      </c>
      <c r="L503"/>
      <c r="M503"/>
      <c r="N503"/>
      <c r="O503"/>
      <c r="P503"/>
      <c r="Q503"/>
      <c r="R503"/>
    </row>
    <row r="504" spans="1:18" s="7" customFormat="1" ht="30" customHeight="1" thickBot="1" x14ac:dyDescent="0.3">
      <c r="A504"/>
      <c r="B504"/>
      <c r="C504" s="241" t="s">
        <v>2811</v>
      </c>
      <c r="D504" s="247" t="s">
        <v>7825</v>
      </c>
      <c r="E504" s="472">
        <f>COUNTA(E456:E503)</f>
        <v>48</v>
      </c>
      <c r="F504" s="242" t="s">
        <v>7826</v>
      </c>
      <c r="G504" s="473">
        <f>SUM(G456:G503)</f>
        <v>6164</v>
      </c>
      <c r="H504" s="16"/>
      <c r="I504" s="17"/>
      <c r="J504" s="209"/>
      <c r="K504" s="207"/>
      <c r="L504"/>
      <c r="M504"/>
      <c r="N504"/>
      <c r="O504"/>
      <c r="P504"/>
      <c r="Q504"/>
      <c r="R504"/>
    </row>
    <row r="505" spans="1:18" s="7" customFormat="1" ht="21" customHeight="1" x14ac:dyDescent="0.25">
      <c r="A505"/>
      <c r="B505"/>
      <c r="D505" s="1"/>
      <c r="E505" s="175"/>
      <c r="F505" s="228"/>
      <c r="G505" s="174"/>
      <c r="H505" s="15"/>
      <c r="I505" s="13"/>
      <c r="J505" s="196"/>
      <c r="K505" s="196"/>
      <c r="L505"/>
      <c r="M505"/>
      <c r="N505"/>
      <c r="O505"/>
      <c r="P505"/>
      <c r="Q505"/>
      <c r="R505"/>
    </row>
    <row r="506" spans="1:18" s="7" customFormat="1" ht="31.5" customHeight="1" x14ac:dyDescent="0.25">
      <c r="A506"/>
      <c r="B506"/>
      <c r="D506" s="1"/>
      <c r="E506" s="175"/>
      <c r="F506" s="228"/>
      <c r="G506" s="174"/>
      <c r="H506" s="15"/>
      <c r="I506" s="13"/>
      <c r="J506" s="196"/>
      <c r="K506" s="196"/>
      <c r="L506"/>
      <c r="M506"/>
      <c r="N506"/>
      <c r="O506"/>
      <c r="P506"/>
      <c r="Q506"/>
      <c r="R506"/>
    </row>
    <row r="507" spans="1:18" s="21" customFormat="1" ht="20.25" customHeight="1" x14ac:dyDescent="0.25">
      <c r="A507"/>
      <c r="B507"/>
      <c r="C507" s="235" t="s">
        <v>8</v>
      </c>
      <c r="D507" s="235" t="s">
        <v>7</v>
      </c>
      <c r="E507" s="235" t="s">
        <v>6</v>
      </c>
      <c r="F507" s="235" t="s">
        <v>5</v>
      </c>
      <c r="G507" s="237" t="s">
        <v>4</v>
      </c>
      <c r="H507" s="237" t="s">
        <v>3</v>
      </c>
      <c r="I507" s="235" t="s">
        <v>2</v>
      </c>
      <c r="J507" s="236" t="s">
        <v>1</v>
      </c>
      <c r="K507" s="236" t="s">
        <v>0</v>
      </c>
      <c r="L507"/>
      <c r="M507"/>
      <c r="N507"/>
      <c r="O507"/>
      <c r="P507"/>
      <c r="Q507"/>
      <c r="R507"/>
    </row>
    <row r="508" spans="1:18" s="21" customFormat="1" ht="20.25" customHeight="1" x14ac:dyDescent="0.25">
      <c r="A508"/>
      <c r="B508"/>
      <c r="C508" s="7" t="s">
        <v>2948</v>
      </c>
      <c r="D508" s="1" t="s">
        <v>7988</v>
      </c>
      <c r="E508" s="1" t="s">
        <v>2955</v>
      </c>
      <c r="F508" s="13" t="s">
        <v>2956</v>
      </c>
      <c r="G508" s="14">
        <v>863</v>
      </c>
      <c r="H508" s="15" t="s">
        <v>1510</v>
      </c>
      <c r="I508" s="13" t="s">
        <v>2903</v>
      </c>
      <c r="J508" s="196" t="s">
        <v>2900</v>
      </c>
      <c r="K508" s="196" t="s">
        <v>2901</v>
      </c>
      <c r="L508"/>
      <c r="M508"/>
      <c r="N508"/>
      <c r="O508"/>
      <c r="P508"/>
      <c r="Q508"/>
      <c r="R508"/>
    </row>
    <row r="509" spans="1:18" s="45" customFormat="1" ht="18" customHeight="1" x14ac:dyDescent="0.25">
      <c r="A509"/>
      <c r="B509"/>
      <c r="C509" s="7" t="s">
        <v>2948</v>
      </c>
      <c r="D509" s="1" t="s">
        <v>7988</v>
      </c>
      <c r="E509" s="1" t="s">
        <v>2957</v>
      </c>
      <c r="F509" s="13" t="s">
        <v>2958</v>
      </c>
      <c r="G509" s="14">
        <v>899</v>
      </c>
      <c r="H509" s="15" t="s">
        <v>1510</v>
      </c>
      <c r="I509" s="13" t="s">
        <v>2903</v>
      </c>
      <c r="J509" s="196" t="s">
        <v>2900</v>
      </c>
      <c r="K509" s="196" t="s">
        <v>2901</v>
      </c>
      <c r="L509"/>
      <c r="M509"/>
      <c r="N509"/>
      <c r="O509"/>
      <c r="P509"/>
      <c r="Q509"/>
      <c r="R509"/>
    </row>
    <row r="510" spans="1:18" s="45" customFormat="1" ht="18" customHeight="1" x14ac:dyDescent="0.25">
      <c r="A510"/>
      <c r="B510"/>
      <c r="C510" s="7" t="s">
        <v>2948</v>
      </c>
      <c r="D510" s="1" t="s">
        <v>7988</v>
      </c>
      <c r="E510" s="1" t="s">
        <v>2951</v>
      </c>
      <c r="F510" s="13" t="s">
        <v>2952</v>
      </c>
      <c r="G510" s="14">
        <v>673</v>
      </c>
      <c r="H510" s="15" t="s">
        <v>1510</v>
      </c>
      <c r="I510" s="13" t="s">
        <v>2903</v>
      </c>
      <c r="J510" s="196" t="s">
        <v>2900</v>
      </c>
      <c r="K510" s="196" t="s">
        <v>2901</v>
      </c>
      <c r="L510"/>
      <c r="M510"/>
      <c r="N510"/>
      <c r="O510"/>
      <c r="P510"/>
      <c r="Q510"/>
      <c r="R510"/>
    </row>
    <row r="511" spans="1:18" s="45" customFormat="1" ht="18" customHeight="1" x14ac:dyDescent="0.25">
      <c r="A511"/>
      <c r="B511"/>
      <c r="C511" s="7" t="s">
        <v>2948</v>
      </c>
      <c r="D511" s="1" t="s">
        <v>7988</v>
      </c>
      <c r="E511" s="1" t="s">
        <v>2949</v>
      </c>
      <c r="F511" s="13" t="s">
        <v>2950</v>
      </c>
      <c r="G511" s="14">
        <v>383</v>
      </c>
      <c r="H511" s="15" t="s">
        <v>1510</v>
      </c>
      <c r="I511" s="13" t="s">
        <v>2903</v>
      </c>
      <c r="J511" s="196" t="s">
        <v>2900</v>
      </c>
      <c r="K511" s="196" t="s">
        <v>2901</v>
      </c>
      <c r="L511"/>
      <c r="M511"/>
      <c r="N511"/>
      <c r="O511"/>
      <c r="P511"/>
      <c r="Q511"/>
      <c r="R511"/>
    </row>
    <row r="512" spans="1:18" s="45" customFormat="1" ht="18" customHeight="1" x14ac:dyDescent="0.25">
      <c r="A512"/>
      <c r="B512"/>
      <c r="C512" s="7" t="s">
        <v>2948</v>
      </c>
      <c r="D512" s="1" t="s">
        <v>7988</v>
      </c>
      <c r="E512" s="1" t="s">
        <v>2953</v>
      </c>
      <c r="F512" s="13" t="s">
        <v>2954</v>
      </c>
      <c r="G512" s="14">
        <v>152</v>
      </c>
      <c r="H512" s="15" t="s">
        <v>1510</v>
      </c>
      <c r="I512" s="13" t="s">
        <v>2903</v>
      </c>
      <c r="J512" s="196" t="s">
        <v>2900</v>
      </c>
      <c r="K512" s="196" t="s">
        <v>2901</v>
      </c>
      <c r="L512"/>
      <c r="M512"/>
      <c r="N512"/>
      <c r="O512"/>
      <c r="P512"/>
      <c r="Q512"/>
      <c r="R512"/>
    </row>
    <row r="513" spans="1:18" s="45" customFormat="1" ht="18" customHeight="1" x14ac:dyDescent="0.25">
      <c r="A513"/>
      <c r="B513"/>
      <c r="C513" s="20" t="s">
        <v>2948</v>
      </c>
      <c r="D513" s="20" t="s">
        <v>7988</v>
      </c>
      <c r="E513" s="49" t="s">
        <v>3448</v>
      </c>
      <c r="F513" s="49" t="s">
        <v>3449</v>
      </c>
      <c r="G513" s="49">
        <v>19</v>
      </c>
      <c r="H513" s="49" t="s">
        <v>707</v>
      </c>
      <c r="I513" s="49" t="s">
        <v>707</v>
      </c>
      <c r="J513" s="205" t="s">
        <v>2900</v>
      </c>
      <c r="K513" s="205" t="s">
        <v>3299</v>
      </c>
      <c r="L513"/>
      <c r="M513"/>
      <c r="N513"/>
      <c r="O513"/>
      <c r="P513"/>
      <c r="Q513"/>
      <c r="R513"/>
    </row>
    <row r="514" spans="1:18" s="45" customFormat="1" ht="18" customHeight="1" thickBot="1" x14ac:dyDescent="0.3">
      <c r="A514"/>
      <c r="B514"/>
      <c r="C514" s="7" t="s">
        <v>2948</v>
      </c>
      <c r="D514" s="1" t="s">
        <v>7988</v>
      </c>
      <c r="E514" s="1" t="s">
        <v>2947</v>
      </c>
      <c r="F514" s="13" t="s">
        <v>3105</v>
      </c>
      <c r="G514" s="14">
        <v>10</v>
      </c>
      <c r="H514" s="15" t="s">
        <v>1510</v>
      </c>
      <c r="I514" s="13" t="s">
        <v>2903</v>
      </c>
      <c r="J514" s="196" t="s">
        <v>2900</v>
      </c>
      <c r="K514" s="196" t="s">
        <v>2901</v>
      </c>
      <c r="L514"/>
      <c r="M514"/>
      <c r="N514"/>
      <c r="O514"/>
      <c r="P514"/>
      <c r="Q514"/>
      <c r="R514"/>
    </row>
    <row r="515" spans="1:18" s="45" customFormat="1" ht="18" customHeight="1" thickBot="1" x14ac:dyDescent="0.3">
      <c r="A515"/>
      <c r="B515"/>
      <c r="C515" s="241" t="s">
        <v>2948</v>
      </c>
      <c r="D515" s="247" t="s">
        <v>7825</v>
      </c>
      <c r="E515" s="472">
        <f>COUNTA(E508:E514)</f>
        <v>7</v>
      </c>
      <c r="F515" s="242" t="s">
        <v>7826</v>
      </c>
      <c r="G515" s="473">
        <f>SUM(G508:G514)</f>
        <v>2999</v>
      </c>
      <c r="H515" s="16"/>
      <c r="I515" s="17"/>
      <c r="J515" s="209"/>
      <c r="K515" s="207"/>
      <c r="L515"/>
      <c r="M515"/>
      <c r="N515"/>
      <c r="O515"/>
      <c r="P515"/>
      <c r="Q515"/>
      <c r="R515"/>
    </row>
    <row r="516" spans="1:18" s="21" customFormat="1" ht="20.25" customHeight="1" x14ac:dyDescent="0.25">
      <c r="A516"/>
      <c r="B516"/>
      <c r="C516" s="7"/>
      <c r="D516" s="1"/>
      <c r="E516" s="175"/>
      <c r="F516" s="228"/>
      <c r="G516" s="174"/>
      <c r="H516" s="15"/>
      <c r="I516" s="13"/>
      <c r="J516" s="196"/>
      <c r="K516" s="196"/>
      <c r="L516"/>
      <c r="M516"/>
      <c r="N516"/>
      <c r="O516"/>
      <c r="P516"/>
      <c r="Q516"/>
      <c r="R516"/>
    </row>
    <row r="517" spans="1:18" s="21" customFormat="1" ht="20.25" customHeight="1" x14ac:dyDescent="0.25">
      <c r="A517"/>
      <c r="B517"/>
      <c r="C517" s="7"/>
      <c r="D517" s="1"/>
      <c r="E517" s="175"/>
      <c r="F517" s="228"/>
      <c r="G517" s="174"/>
      <c r="H517" s="15"/>
      <c r="I517" s="13"/>
      <c r="J517" s="196"/>
      <c r="K517" s="196"/>
      <c r="L517"/>
      <c r="M517"/>
      <c r="N517"/>
      <c r="O517"/>
      <c r="P517"/>
      <c r="Q517"/>
      <c r="R517"/>
    </row>
    <row r="518" spans="1:18" s="21" customFormat="1" ht="20.25" customHeight="1" x14ac:dyDescent="0.25">
      <c r="A518"/>
      <c r="B518"/>
      <c r="C518" s="235" t="s">
        <v>8</v>
      </c>
      <c r="D518" s="235" t="s">
        <v>7</v>
      </c>
      <c r="E518" s="235" t="s">
        <v>6</v>
      </c>
      <c r="F518" s="235" t="s">
        <v>5</v>
      </c>
      <c r="G518" s="237" t="s">
        <v>4</v>
      </c>
      <c r="H518" s="237" t="s">
        <v>3</v>
      </c>
      <c r="I518" s="235" t="s">
        <v>2</v>
      </c>
      <c r="J518" s="236" t="s">
        <v>1</v>
      </c>
      <c r="K518" s="236" t="s">
        <v>0</v>
      </c>
      <c r="L518"/>
      <c r="M518"/>
      <c r="N518"/>
      <c r="O518"/>
      <c r="P518"/>
      <c r="Q518"/>
      <c r="R518"/>
    </row>
    <row r="519" spans="1:18" s="21" customFormat="1" ht="20.25" customHeight="1" x14ac:dyDescent="0.25">
      <c r="A519"/>
      <c r="B519"/>
      <c r="C519" s="21" t="s">
        <v>2962</v>
      </c>
      <c r="D519" s="1" t="s">
        <v>7988</v>
      </c>
      <c r="E519" s="1" t="s">
        <v>2988</v>
      </c>
      <c r="F519" s="13" t="s">
        <v>2989</v>
      </c>
      <c r="G519" s="14">
        <v>158</v>
      </c>
      <c r="H519" s="15" t="s">
        <v>1510</v>
      </c>
      <c r="I519" s="13" t="s">
        <v>2963</v>
      </c>
      <c r="J519" s="196" t="s">
        <v>2900</v>
      </c>
      <c r="K519" s="196" t="s">
        <v>2960</v>
      </c>
      <c r="L519"/>
      <c r="M519"/>
      <c r="N519"/>
      <c r="O519"/>
      <c r="P519"/>
      <c r="Q519"/>
      <c r="R519"/>
    </row>
    <row r="520" spans="1:18" s="21" customFormat="1" ht="20.25" customHeight="1" x14ac:dyDescent="0.25">
      <c r="A520"/>
      <c r="B520"/>
      <c r="C520" s="21" t="s">
        <v>2962</v>
      </c>
      <c r="D520" s="1" t="s">
        <v>7988</v>
      </c>
      <c r="E520" s="1" t="s">
        <v>2992</v>
      </c>
      <c r="F520" s="13" t="s">
        <v>9109</v>
      </c>
      <c r="G520" s="14">
        <v>160</v>
      </c>
      <c r="H520" s="15" t="s">
        <v>1510</v>
      </c>
      <c r="I520" s="13" t="s">
        <v>2963</v>
      </c>
      <c r="J520" s="196" t="s">
        <v>2900</v>
      </c>
      <c r="K520" s="196" t="s">
        <v>2960</v>
      </c>
      <c r="L520"/>
      <c r="M520"/>
      <c r="N520"/>
      <c r="O520"/>
      <c r="P520"/>
      <c r="Q520"/>
      <c r="R520"/>
    </row>
    <row r="521" spans="1:18" s="21" customFormat="1" ht="20.25" customHeight="1" x14ac:dyDescent="0.25">
      <c r="A521"/>
      <c r="B521"/>
      <c r="C521" s="21" t="s">
        <v>2962</v>
      </c>
      <c r="D521" s="1" t="s">
        <v>7988</v>
      </c>
      <c r="E521" s="1" t="s">
        <v>3012</v>
      </c>
      <c r="F521" s="13" t="s">
        <v>9110</v>
      </c>
      <c r="G521" s="14">
        <v>106</v>
      </c>
      <c r="H521" s="15" t="s">
        <v>1510</v>
      </c>
      <c r="I521" s="13" t="s">
        <v>2963</v>
      </c>
      <c r="J521" s="196" t="s">
        <v>2900</v>
      </c>
      <c r="K521" s="196" t="s">
        <v>2960</v>
      </c>
      <c r="L521"/>
      <c r="M521"/>
      <c r="N521"/>
      <c r="O521"/>
      <c r="P521"/>
      <c r="Q521"/>
      <c r="R521"/>
    </row>
    <row r="522" spans="1:18" s="21" customFormat="1" ht="20.25" customHeight="1" x14ac:dyDescent="0.25">
      <c r="A522"/>
      <c r="B522"/>
      <c r="C522" s="21" t="s">
        <v>2962</v>
      </c>
      <c r="D522" s="1" t="s">
        <v>7988</v>
      </c>
      <c r="E522" s="1" t="s">
        <v>3011</v>
      </c>
      <c r="F522" s="13" t="s">
        <v>9111</v>
      </c>
      <c r="G522" s="14">
        <v>95</v>
      </c>
      <c r="H522" s="15" t="s">
        <v>1510</v>
      </c>
      <c r="I522" s="13" t="s">
        <v>2963</v>
      </c>
      <c r="J522" s="196" t="s">
        <v>2900</v>
      </c>
      <c r="K522" s="196" t="s">
        <v>2960</v>
      </c>
      <c r="L522"/>
      <c r="M522"/>
      <c r="N522"/>
      <c r="O522"/>
      <c r="P522"/>
      <c r="Q522"/>
      <c r="R522"/>
    </row>
    <row r="523" spans="1:18" s="21" customFormat="1" ht="20.25" customHeight="1" x14ac:dyDescent="0.25">
      <c r="A523"/>
      <c r="B523"/>
      <c r="C523" s="21" t="s">
        <v>2962</v>
      </c>
      <c r="D523" s="1" t="s">
        <v>7988</v>
      </c>
      <c r="E523" s="1" t="s">
        <v>3015</v>
      </c>
      <c r="F523" s="13" t="s">
        <v>8890</v>
      </c>
      <c r="G523" s="14">
        <v>73</v>
      </c>
      <c r="H523" s="15" t="s">
        <v>1510</v>
      </c>
      <c r="I523" s="13" t="s">
        <v>2963</v>
      </c>
      <c r="J523" s="196" t="s">
        <v>2900</v>
      </c>
      <c r="K523" s="196" t="s">
        <v>2960</v>
      </c>
      <c r="L523"/>
      <c r="M523"/>
      <c r="N523"/>
      <c r="O523"/>
      <c r="P523"/>
      <c r="Q523"/>
      <c r="R523"/>
    </row>
    <row r="524" spans="1:18" s="21" customFormat="1" ht="20.25" customHeight="1" x14ac:dyDescent="0.25">
      <c r="A524"/>
      <c r="B524"/>
      <c r="C524" s="21" t="s">
        <v>2962</v>
      </c>
      <c r="D524" s="1" t="s">
        <v>7988</v>
      </c>
      <c r="E524" s="1" t="s">
        <v>3010</v>
      </c>
      <c r="F524" s="13" t="s">
        <v>9112</v>
      </c>
      <c r="G524" s="14">
        <v>53</v>
      </c>
      <c r="H524" s="15" t="s">
        <v>1510</v>
      </c>
      <c r="I524" s="13" t="s">
        <v>2963</v>
      </c>
      <c r="J524" s="196" t="s">
        <v>2900</v>
      </c>
      <c r="K524" s="196" t="s">
        <v>2960</v>
      </c>
      <c r="L524"/>
      <c r="M524"/>
      <c r="N524"/>
      <c r="O524"/>
      <c r="P524"/>
      <c r="Q524"/>
      <c r="R524"/>
    </row>
    <row r="525" spans="1:18" s="21" customFormat="1" ht="20.25" customHeight="1" x14ac:dyDescent="0.25">
      <c r="A525"/>
      <c r="B525"/>
      <c r="C525" s="21" t="s">
        <v>2962</v>
      </c>
      <c r="D525" s="1" t="s">
        <v>7988</v>
      </c>
      <c r="E525" s="1" t="s">
        <v>3009</v>
      </c>
      <c r="F525" s="13" t="s">
        <v>9113</v>
      </c>
      <c r="G525" s="14">
        <v>46</v>
      </c>
      <c r="H525" s="15" t="s">
        <v>1510</v>
      </c>
      <c r="I525" s="13" t="s">
        <v>2963</v>
      </c>
      <c r="J525" s="196" t="s">
        <v>2900</v>
      </c>
      <c r="K525" s="196" t="s">
        <v>2960</v>
      </c>
      <c r="L525"/>
      <c r="M525"/>
      <c r="N525"/>
      <c r="O525"/>
      <c r="P525"/>
      <c r="Q525"/>
      <c r="R525"/>
    </row>
    <row r="526" spans="1:18" s="21" customFormat="1" ht="20.25" customHeight="1" x14ac:dyDescent="0.25">
      <c r="A526"/>
      <c r="B526"/>
      <c r="C526" s="21" t="s">
        <v>2962</v>
      </c>
      <c r="D526" s="1" t="s">
        <v>7988</v>
      </c>
      <c r="E526" s="1" t="s">
        <v>2961</v>
      </c>
      <c r="F526" s="13" t="s">
        <v>9114</v>
      </c>
      <c r="G526" s="14">
        <v>91</v>
      </c>
      <c r="H526" s="15" t="s">
        <v>1510</v>
      </c>
      <c r="I526" s="13" t="s">
        <v>2963</v>
      </c>
      <c r="J526" s="196" t="s">
        <v>2900</v>
      </c>
      <c r="K526" s="196" t="s">
        <v>2960</v>
      </c>
      <c r="L526"/>
      <c r="M526"/>
      <c r="N526"/>
      <c r="O526"/>
      <c r="P526"/>
      <c r="Q526"/>
      <c r="R526"/>
    </row>
    <row r="527" spans="1:18" s="21" customFormat="1" ht="20.25" customHeight="1" x14ac:dyDescent="0.25">
      <c r="A527"/>
      <c r="B527"/>
      <c r="C527" s="21" t="s">
        <v>2962</v>
      </c>
      <c r="D527" s="1" t="s">
        <v>7988</v>
      </c>
      <c r="E527" s="1" t="s">
        <v>3016</v>
      </c>
      <c r="F527" s="13" t="s">
        <v>9115</v>
      </c>
      <c r="G527" s="14">
        <v>21</v>
      </c>
      <c r="H527" s="15" t="s">
        <v>1510</v>
      </c>
      <c r="I527" s="13" t="s">
        <v>2963</v>
      </c>
      <c r="J527" s="196" t="s">
        <v>2900</v>
      </c>
      <c r="K527" s="196" t="s">
        <v>2960</v>
      </c>
      <c r="L527"/>
      <c r="M527"/>
      <c r="N527"/>
      <c r="O527"/>
      <c r="P527"/>
      <c r="Q527"/>
      <c r="R527"/>
    </row>
    <row r="528" spans="1:18" s="21" customFormat="1" ht="20.25" customHeight="1" x14ac:dyDescent="0.25">
      <c r="A528"/>
      <c r="B528"/>
      <c r="C528" s="21" t="s">
        <v>2962</v>
      </c>
      <c r="D528" s="1" t="s">
        <v>7988</v>
      </c>
      <c r="E528" s="1" t="s">
        <v>3007</v>
      </c>
      <c r="F528" s="13" t="s">
        <v>3008</v>
      </c>
      <c r="G528" s="14">
        <v>871</v>
      </c>
      <c r="H528" s="15" t="s">
        <v>1510</v>
      </c>
      <c r="I528" s="13" t="s">
        <v>2963</v>
      </c>
      <c r="J528" s="196" t="s">
        <v>2900</v>
      </c>
      <c r="K528" s="196" t="s">
        <v>2960</v>
      </c>
      <c r="L528"/>
      <c r="M528"/>
      <c r="N528"/>
      <c r="O528"/>
      <c r="P528"/>
      <c r="Q528"/>
      <c r="R528"/>
    </row>
    <row r="529" spans="1:18" s="21" customFormat="1" ht="20.25" customHeight="1" x14ac:dyDescent="0.25">
      <c r="A529"/>
      <c r="B529"/>
      <c r="C529" s="21" t="s">
        <v>2962</v>
      </c>
      <c r="D529" s="1" t="s">
        <v>7988</v>
      </c>
      <c r="E529" s="1" t="s">
        <v>3005</v>
      </c>
      <c r="F529" s="13" t="s">
        <v>1510</v>
      </c>
      <c r="G529" s="14">
        <v>345</v>
      </c>
      <c r="H529" s="15" t="s">
        <v>1510</v>
      </c>
      <c r="I529" s="13" t="s">
        <v>2963</v>
      </c>
      <c r="J529" s="196" t="s">
        <v>2900</v>
      </c>
      <c r="K529" s="196" t="s">
        <v>2960</v>
      </c>
      <c r="L529"/>
      <c r="M529"/>
      <c r="N529"/>
      <c r="O529"/>
      <c r="P529"/>
      <c r="Q529"/>
      <c r="R529"/>
    </row>
    <row r="530" spans="1:18" s="7" customFormat="1" ht="31.5" customHeight="1" x14ac:dyDescent="0.25">
      <c r="A530"/>
      <c r="B530"/>
      <c r="C530" s="21" t="s">
        <v>2962</v>
      </c>
      <c r="D530" s="1" t="s">
        <v>7988</v>
      </c>
      <c r="E530" s="1" t="s">
        <v>3003</v>
      </c>
      <c r="F530" s="13" t="s">
        <v>3004</v>
      </c>
      <c r="G530" s="14">
        <v>228</v>
      </c>
      <c r="H530" s="15" t="s">
        <v>1510</v>
      </c>
      <c r="I530" s="13" t="s">
        <v>2963</v>
      </c>
      <c r="J530" s="196" t="s">
        <v>2900</v>
      </c>
      <c r="K530" s="196" t="s">
        <v>2960</v>
      </c>
      <c r="L530"/>
      <c r="M530"/>
      <c r="N530"/>
      <c r="O530"/>
      <c r="P530"/>
      <c r="Q530"/>
      <c r="R530"/>
    </row>
    <row r="531" spans="1:18" s="7" customFormat="1" ht="20.25" customHeight="1" x14ac:dyDescent="0.25">
      <c r="A531"/>
      <c r="B531"/>
      <c r="C531" s="21" t="s">
        <v>2962</v>
      </c>
      <c r="D531" s="1" t="s">
        <v>7988</v>
      </c>
      <c r="E531" s="1" t="s">
        <v>2999</v>
      </c>
      <c r="F531" s="13" t="s">
        <v>3000</v>
      </c>
      <c r="G531" s="14">
        <v>270</v>
      </c>
      <c r="H531" s="15" t="s">
        <v>1510</v>
      </c>
      <c r="I531" s="13" t="s">
        <v>2963</v>
      </c>
      <c r="J531" s="196" t="s">
        <v>2900</v>
      </c>
      <c r="K531" s="196" t="s">
        <v>2960</v>
      </c>
      <c r="L531"/>
      <c r="M531"/>
      <c r="N531"/>
      <c r="O531"/>
      <c r="P531"/>
      <c r="Q531"/>
      <c r="R531"/>
    </row>
    <row r="532" spans="1:18" s="7" customFormat="1" ht="21" customHeight="1" x14ac:dyDescent="0.25">
      <c r="A532"/>
      <c r="B532"/>
      <c r="C532" s="21" t="s">
        <v>2962</v>
      </c>
      <c r="D532" s="1" t="s">
        <v>7988</v>
      </c>
      <c r="E532" s="1" t="s">
        <v>3006</v>
      </c>
      <c r="F532" s="13" t="s">
        <v>1596</v>
      </c>
      <c r="G532" s="14">
        <v>350</v>
      </c>
      <c r="H532" s="15" t="s">
        <v>1510</v>
      </c>
      <c r="I532" s="13" t="s">
        <v>2963</v>
      </c>
      <c r="J532" s="196" t="s">
        <v>2900</v>
      </c>
      <c r="K532" s="196" t="s">
        <v>2960</v>
      </c>
      <c r="L532"/>
      <c r="M532"/>
      <c r="N532"/>
      <c r="O532"/>
      <c r="P532"/>
      <c r="Q532"/>
      <c r="R532"/>
    </row>
    <row r="533" spans="1:18" s="7" customFormat="1" ht="31.5" customHeight="1" x14ac:dyDescent="0.25">
      <c r="A533"/>
      <c r="B533"/>
      <c r="C533" s="21" t="s">
        <v>2962</v>
      </c>
      <c r="D533" s="1" t="s">
        <v>7988</v>
      </c>
      <c r="E533" s="1" t="s">
        <v>3001</v>
      </c>
      <c r="F533" s="13" t="s">
        <v>9116</v>
      </c>
      <c r="G533" s="14">
        <v>285</v>
      </c>
      <c r="H533" s="15" t="s">
        <v>1510</v>
      </c>
      <c r="I533" s="13" t="s">
        <v>2963</v>
      </c>
      <c r="J533" s="196" t="s">
        <v>2900</v>
      </c>
      <c r="K533" s="196" t="s">
        <v>2960</v>
      </c>
      <c r="L533"/>
      <c r="M533"/>
      <c r="N533"/>
      <c r="O533"/>
      <c r="P533"/>
      <c r="Q533"/>
      <c r="R533"/>
    </row>
    <row r="534" spans="1:18" s="7" customFormat="1" ht="20.25" customHeight="1" x14ac:dyDescent="0.25">
      <c r="A534"/>
      <c r="B534"/>
      <c r="C534" s="21" t="s">
        <v>2962</v>
      </c>
      <c r="D534" s="1" t="s">
        <v>7988</v>
      </c>
      <c r="E534" s="1" t="s">
        <v>2964</v>
      </c>
      <c r="F534" s="13" t="s">
        <v>9117</v>
      </c>
      <c r="G534" s="14">
        <v>180</v>
      </c>
      <c r="H534" s="15" t="s">
        <v>1510</v>
      </c>
      <c r="I534" s="13" t="s">
        <v>2963</v>
      </c>
      <c r="J534" s="196" t="s">
        <v>2900</v>
      </c>
      <c r="K534" s="196" t="s">
        <v>2960</v>
      </c>
      <c r="L534"/>
      <c r="M534"/>
      <c r="N534"/>
      <c r="O534"/>
      <c r="P534"/>
      <c r="Q534"/>
      <c r="R534"/>
    </row>
    <row r="535" spans="1:18" s="7" customFormat="1" ht="20.25" customHeight="1" x14ac:dyDescent="0.25">
      <c r="A535"/>
      <c r="B535"/>
      <c r="C535" s="21" t="s">
        <v>2962</v>
      </c>
      <c r="D535" s="1" t="s">
        <v>7988</v>
      </c>
      <c r="E535" s="1" t="s">
        <v>2995</v>
      </c>
      <c r="F535" s="13" t="s">
        <v>2996</v>
      </c>
      <c r="G535" s="14">
        <v>220</v>
      </c>
      <c r="H535" s="15" t="s">
        <v>1510</v>
      </c>
      <c r="I535" s="13" t="s">
        <v>2963</v>
      </c>
      <c r="J535" s="196" t="s">
        <v>2900</v>
      </c>
      <c r="K535" s="196" t="s">
        <v>2960</v>
      </c>
      <c r="L535"/>
      <c r="M535"/>
      <c r="N535"/>
      <c r="O535"/>
      <c r="P535"/>
      <c r="Q535"/>
      <c r="R535"/>
    </row>
    <row r="536" spans="1:18" s="7" customFormat="1" ht="20.25" customHeight="1" x14ac:dyDescent="0.25">
      <c r="A536"/>
      <c r="B536"/>
      <c r="C536" s="21" t="s">
        <v>2962</v>
      </c>
      <c r="D536" s="1" t="s">
        <v>7988</v>
      </c>
      <c r="E536" s="1" t="s">
        <v>3002</v>
      </c>
      <c r="F536" s="13" t="s">
        <v>894</v>
      </c>
      <c r="G536" s="14">
        <v>200</v>
      </c>
      <c r="H536" s="15" t="s">
        <v>1510</v>
      </c>
      <c r="I536" s="13" t="s">
        <v>2963</v>
      </c>
      <c r="J536" s="196" t="s">
        <v>2900</v>
      </c>
      <c r="K536" s="196" t="s">
        <v>2960</v>
      </c>
      <c r="L536"/>
      <c r="M536"/>
      <c r="N536"/>
      <c r="O536"/>
      <c r="P536"/>
      <c r="Q536"/>
      <c r="R536"/>
    </row>
    <row r="537" spans="1:18" s="7" customFormat="1" ht="20.25" customHeight="1" x14ac:dyDescent="0.25">
      <c r="A537"/>
      <c r="B537"/>
      <c r="C537" s="21" t="s">
        <v>2962</v>
      </c>
      <c r="D537" s="1" t="s">
        <v>7988</v>
      </c>
      <c r="E537" s="1" t="s">
        <v>2997</v>
      </c>
      <c r="F537" s="13" t="s">
        <v>2998</v>
      </c>
      <c r="G537" s="14">
        <v>180</v>
      </c>
      <c r="H537" s="15" t="s">
        <v>1510</v>
      </c>
      <c r="I537" s="13" t="s">
        <v>2963</v>
      </c>
      <c r="J537" s="196" t="s">
        <v>2900</v>
      </c>
      <c r="K537" s="196" t="s">
        <v>2960</v>
      </c>
      <c r="L537"/>
      <c r="M537"/>
      <c r="N537"/>
      <c r="O537"/>
      <c r="P537"/>
      <c r="Q537"/>
      <c r="R537"/>
    </row>
    <row r="538" spans="1:18" s="7" customFormat="1" ht="20.25" customHeight="1" x14ac:dyDescent="0.25">
      <c r="A538"/>
      <c r="B538"/>
      <c r="C538" s="21" t="s">
        <v>2962</v>
      </c>
      <c r="D538" s="1" t="s">
        <v>7988</v>
      </c>
      <c r="E538" s="1" t="s">
        <v>3013</v>
      </c>
      <c r="F538" s="13" t="s">
        <v>3014</v>
      </c>
      <c r="G538" s="14">
        <v>189</v>
      </c>
      <c r="H538" s="15" t="s">
        <v>1510</v>
      </c>
      <c r="I538" s="13" t="s">
        <v>2963</v>
      </c>
      <c r="J538" s="196" t="s">
        <v>2900</v>
      </c>
      <c r="K538" s="196" t="s">
        <v>2960</v>
      </c>
      <c r="L538"/>
      <c r="M538"/>
      <c r="N538"/>
      <c r="O538"/>
      <c r="P538"/>
      <c r="Q538"/>
      <c r="R538"/>
    </row>
    <row r="539" spans="1:18" s="7" customFormat="1" ht="20.25" customHeight="1" x14ac:dyDescent="0.25">
      <c r="A539"/>
      <c r="B539"/>
      <c r="C539" s="21" t="s">
        <v>2962</v>
      </c>
      <c r="D539" s="1" t="s">
        <v>7988</v>
      </c>
      <c r="E539" s="1" t="s">
        <v>2993</v>
      </c>
      <c r="F539" s="13" t="s">
        <v>2994</v>
      </c>
      <c r="G539" s="14">
        <v>63</v>
      </c>
      <c r="H539" s="15" t="s">
        <v>1510</v>
      </c>
      <c r="I539" s="13" t="s">
        <v>2963</v>
      </c>
      <c r="J539" s="196" t="s">
        <v>2900</v>
      </c>
      <c r="K539" s="196" t="s">
        <v>2960</v>
      </c>
      <c r="L539"/>
      <c r="M539"/>
      <c r="N539"/>
      <c r="O539"/>
      <c r="P539"/>
      <c r="Q539"/>
      <c r="R539"/>
    </row>
    <row r="540" spans="1:18" s="7" customFormat="1" ht="20.25" customHeight="1" x14ac:dyDescent="0.25">
      <c r="A540"/>
      <c r="B540"/>
      <c r="C540" s="21" t="s">
        <v>2962</v>
      </c>
      <c r="D540" s="1" t="s">
        <v>7988</v>
      </c>
      <c r="E540" s="1" t="s">
        <v>2987</v>
      </c>
      <c r="F540" s="13" t="s">
        <v>9118</v>
      </c>
      <c r="G540" s="14">
        <v>66</v>
      </c>
      <c r="H540" s="15" t="s">
        <v>1510</v>
      </c>
      <c r="I540" s="13" t="s">
        <v>2963</v>
      </c>
      <c r="J540" s="196" t="s">
        <v>2900</v>
      </c>
      <c r="K540" s="196" t="s">
        <v>2960</v>
      </c>
      <c r="L540"/>
      <c r="M540"/>
      <c r="N540"/>
      <c r="O540"/>
      <c r="P540"/>
      <c r="Q540"/>
      <c r="R540"/>
    </row>
    <row r="541" spans="1:18" s="7" customFormat="1" ht="20.25" customHeight="1" thickBot="1" x14ac:dyDescent="0.3">
      <c r="A541"/>
      <c r="B541"/>
      <c r="C541" s="21" t="s">
        <v>2962</v>
      </c>
      <c r="D541" s="1" t="s">
        <v>7988</v>
      </c>
      <c r="E541" s="1" t="s">
        <v>2990</v>
      </c>
      <c r="F541" s="13" t="s">
        <v>2991</v>
      </c>
      <c r="G541" s="14">
        <v>51</v>
      </c>
      <c r="H541" s="15" t="s">
        <v>1510</v>
      </c>
      <c r="I541" s="13" t="s">
        <v>2963</v>
      </c>
      <c r="J541" s="196" t="s">
        <v>2900</v>
      </c>
      <c r="K541" s="196" t="s">
        <v>2960</v>
      </c>
      <c r="L541"/>
      <c r="M541"/>
      <c r="N541"/>
      <c r="O541"/>
      <c r="P541"/>
      <c r="Q541"/>
      <c r="R541"/>
    </row>
    <row r="542" spans="1:18" s="7" customFormat="1" ht="20.25" customHeight="1" thickBot="1" x14ac:dyDescent="0.3">
      <c r="A542"/>
      <c r="B542"/>
      <c r="C542" s="241" t="s">
        <v>2962</v>
      </c>
      <c r="D542" s="247" t="s">
        <v>7825</v>
      </c>
      <c r="E542" s="472">
        <f>COUNTA(E519:E541)</f>
        <v>23</v>
      </c>
      <c r="F542" s="242" t="s">
        <v>7826</v>
      </c>
      <c r="G542" s="473">
        <f>SUM(G519:G541)</f>
        <v>4301</v>
      </c>
      <c r="H542" s="16"/>
      <c r="I542" s="17"/>
      <c r="J542" s="209"/>
      <c r="K542" s="207"/>
      <c r="L542"/>
      <c r="M542"/>
      <c r="N542"/>
      <c r="O542"/>
      <c r="P542"/>
      <c r="Q542"/>
      <c r="R542"/>
    </row>
    <row r="543" spans="1:18" s="7" customFormat="1" ht="20.25" customHeight="1" x14ac:dyDescent="0.25">
      <c r="A543"/>
      <c r="B543"/>
      <c r="D543" s="1"/>
      <c r="E543" s="175"/>
      <c r="F543" s="228"/>
      <c r="G543" s="174"/>
      <c r="H543" s="15"/>
      <c r="I543" s="13"/>
      <c r="J543" s="196"/>
      <c r="K543" s="196"/>
      <c r="L543"/>
      <c r="M543"/>
      <c r="N543"/>
      <c r="O543"/>
      <c r="P543"/>
      <c r="Q543"/>
      <c r="R543"/>
    </row>
    <row r="544" spans="1:18" s="7" customFormat="1" ht="20.25" customHeight="1" x14ac:dyDescent="0.25">
      <c r="A544"/>
      <c r="B544"/>
      <c r="D544" s="1"/>
      <c r="E544" s="175"/>
      <c r="F544" s="228"/>
      <c r="G544" s="174"/>
      <c r="H544" s="15"/>
      <c r="I544" s="13"/>
      <c r="J544" s="196"/>
      <c r="K544" s="196"/>
      <c r="L544"/>
      <c r="M544"/>
      <c r="N544"/>
      <c r="O544"/>
      <c r="P544"/>
      <c r="Q544"/>
      <c r="R544"/>
    </row>
    <row r="545" spans="1:18" s="7" customFormat="1" ht="20.25" customHeight="1" x14ac:dyDescent="0.25">
      <c r="A545"/>
      <c r="B545"/>
      <c r="C545" s="235" t="s">
        <v>8</v>
      </c>
      <c r="D545" s="235" t="s">
        <v>7</v>
      </c>
      <c r="E545" s="235" t="s">
        <v>6</v>
      </c>
      <c r="F545" s="235" t="s">
        <v>5</v>
      </c>
      <c r="G545" s="237" t="s">
        <v>4</v>
      </c>
      <c r="H545" s="237" t="s">
        <v>3</v>
      </c>
      <c r="I545" s="235" t="s">
        <v>2</v>
      </c>
      <c r="J545" s="236" t="s">
        <v>1</v>
      </c>
      <c r="K545" s="236" t="s">
        <v>0</v>
      </c>
      <c r="L545"/>
      <c r="M545"/>
      <c r="N545"/>
      <c r="O545"/>
      <c r="P545"/>
      <c r="Q545"/>
      <c r="R545"/>
    </row>
    <row r="546" spans="1:18" s="7" customFormat="1" ht="20.25" customHeight="1" x14ac:dyDescent="0.25">
      <c r="A546"/>
      <c r="B546"/>
      <c r="C546" s="7" t="s">
        <v>3027</v>
      </c>
      <c r="D546" s="1" t="s">
        <v>7988</v>
      </c>
      <c r="E546" s="1" t="s">
        <v>3058</v>
      </c>
      <c r="F546" s="13" t="s">
        <v>3059</v>
      </c>
      <c r="G546" s="14">
        <v>766</v>
      </c>
      <c r="H546" s="15" t="s">
        <v>707</v>
      </c>
      <c r="I546" s="13" t="s">
        <v>3043</v>
      </c>
      <c r="J546" s="196" t="s">
        <v>2900</v>
      </c>
      <c r="K546" s="196" t="s">
        <v>3019</v>
      </c>
      <c r="L546"/>
      <c r="M546"/>
      <c r="N546"/>
      <c r="O546"/>
      <c r="P546"/>
      <c r="Q546"/>
      <c r="R546"/>
    </row>
    <row r="547" spans="1:18" s="7" customFormat="1" ht="20.25" customHeight="1" x14ac:dyDescent="0.25">
      <c r="A547"/>
      <c r="B547"/>
      <c r="C547" s="7" t="s">
        <v>3027</v>
      </c>
      <c r="D547" s="1" t="s">
        <v>7988</v>
      </c>
      <c r="E547" s="1" t="s">
        <v>3034</v>
      </c>
      <c r="F547" s="13" t="s">
        <v>3035</v>
      </c>
      <c r="G547" s="14">
        <v>700</v>
      </c>
      <c r="H547" s="15" t="s">
        <v>707</v>
      </c>
      <c r="I547" s="13" t="s">
        <v>3021</v>
      </c>
      <c r="J547" s="196" t="s">
        <v>2900</v>
      </c>
      <c r="K547" s="196" t="s">
        <v>3019</v>
      </c>
      <c r="L547"/>
      <c r="M547"/>
      <c r="N547"/>
      <c r="O547"/>
      <c r="P547"/>
      <c r="Q547"/>
      <c r="R547"/>
    </row>
    <row r="548" spans="1:18" s="7" customFormat="1" ht="20.25" customHeight="1" x14ac:dyDescent="0.25">
      <c r="A548"/>
      <c r="B548"/>
      <c r="C548" s="7" t="s">
        <v>3027</v>
      </c>
      <c r="D548" s="1" t="s">
        <v>7988</v>
      </c>
      <c r="E548" s="1" t="s">
        <v>3041</v>
      </c>
      <c r="F548" s="13" t="s">
        <v>3042</v>
      </c>
      <c r="G548" s="14">
        <v>665</v>
      </c>
      <c r="H548" s="15" t="s">
        <v>707</v>
      </c>
      <c r="I548" s="13" t="s">
        <v>3043</v>
      </c>
      <c r="J548" s="196" t="s">
        <v>2900</v>
      </c>
      <c r="K548" s="196" t="s">
        <v>3019</v>
      </c>
      <c r="L548"/>
      <c r="M548"/>
      <c r="N548"/>
      <c r="O548"/>
      <c r="P548"/>
      <c r="Q548"/>
      <c r="R548"/>
    </row>
    <row r="549" spans="1:18" s="7" customFormat="1" ht="20.25" customHeight="1" x14ac:dyDescent="0.25">
      <c r="A549"/>
      <c r="B549"/>
      <c r="C549" s="7" t="s">
        <v>3027</v>
      </c>
      <c r="D549" s="1" t="s">
        <v>7988</v>
      </c>
      <c r="E549" s="1" t="s">
        <v>3069</v>
      </c>
      <c r="F549" s="13" t="s">
        <v>3042</v>
      </c>
      <c r="G549" s="14">
        <v>617</v>
      </c>
      <c r="H549" s="15" t="s">
        <v>707</v>
      </c>
      <c r="I549" s="13" t="s">
        <v>3043</v>
      </c>
      <c r="J549" s="196" t="s">
        <v>2900</v>
      </c>
      <c r="K549" s="196" t="s">
        <v>3019</v>
      </c>
      <c r="L549"/>
      <c r="M549"/>
      <c r="N549"/>
      <c r="O549"/>
      <c r="P549"/>
      <c r="Q549"/>
      <c r="R549"/>
    </row>
    <row r="550" spans="1:18" s="7" customFormat="1" ht="20.25" customHeight="1" x14ac:dyDescent="0.25">
      <c r="A550"/>
      <c r="B550"/>
      <c r="C550" s="7" t="s">
        <v>3027</v>
      </c>
      <c r="D550" s="1" t="s">
        <v>7988</v>
      </c>
      <c r="E550" s="1" t="s">
        <v>3025</v>
      </c>
      <c r="F550" s="13" t="s">
        <v>3026</v>
      </c>
      <c r="G550" s="14">
        <v>670</v>
      </c>
      <c r="H550" s="15" t="s">
        <v>707</v>
      </c>
      <c r="I550" s="13" t="s">
        <v>3021</v>
      </c>
      <c r="J550" s="196" t="s">
        <v>2900</v>
      </c>
      <c r="K550" s="196" t="s">
        <v>3019</v>
      </c>
      <c r="L550"/>
      <c r="M550"/>
      <c r="N550"/>
      <c r="O550"/>
      <c r="P550"/>
      <c r="Q550"/>
      <c r="R550"/>
    </row>
    <row r="551" spans="1:18" s="7" customFormat="1" ht="20.25" customHeight="1" x14ac:dyDescent="0.25">
      <c r="A551"/>
      <c r="B551"/>
      <c r="C551" s="7" t="s">
        <v>3027</v>
      </c>
      <c r="D551" s="1" t="s">
        <v>7988</v>
      </c>
      <c r="E551" s="1" t="s">
        <v>3056</v>
      </c>
      <c r="F551" s="13" t="s">
        <v>3057</v>
      </c>
      <c r="G551" s="14">
        <v>295</v>
      </c>
      <c r="H551" s="15" t="s">
        <v>707</v>
      </c>
      <c r="I551" s="13" t="s">
        <v>3043</v>
      </c>
      <c r="J551" s="196" t="s">
        <v>2900</v>
      </c>
      <c r="K551" s="196" t="s">
        <v>3019</v>
      </c>
      <c r="L551"/>
      <c r="M551"/>
      <c r="N551"/>
      <c r="O551"/>
      <c r="P551"/>
      <c r="Q551"/>
      <c r="R551"/>
    </row>
    <row r="552" spans="1:18" s="7" customFormat="1" ht="20.25" customHeight="1" x14ac:dyDescent="0.25">
      <c r="A552"/>
      <c r="B552"/>
      <c r="C552" s="7" t="s">
        <v>3027</v>
      </c>
      <c r="D552" s="1" t="s">
        <v>7988</v>
      </c>
      <c r="E552" s="1" t="s">
        <v>3038</v>
      </c>
      <c r="F552" s="13" t="s">
        <v>3039</v>
      </c>
      <c r="G552" s="14">
        <v>99</v>
      </c>
      <c r="H552" s="15" t="s">
        <v>707</v>
      </c>
      <c r="I552" s="13" t="s">
        <v>3024</v>
      </c>
      <c r="J552" s="196" t="s">
        <v>2900</v>
      </c>
      <c r="K552" s="196" t="s">
        <v>3019</v>
      </c>
      <c r="L552"/>
      <c r="M552"/>
      <c r="N552"/>
      <c r="O552"/>
      <c r="P552"/>
      <c r="Q552"/>
      <c r="R552"/>
    </row>
    <row r="553" spans="1:18" s="7" customFormat="1" ht="20.25" customHeight="1" x14ac:dyDescent="0.25">
      <c r="A553"/>
      <c r="B553"/>
      <c r="C553" s="7" t="s">
        <v>3027</v>
      </c>
      <c r="D553" s="1" t="s">
        <v>7988</v>
      </c>
      <c r="E553" s="1" t="s">
        <v>3063</v>
      </c>
      <c r="F553" s="13" t="s">
        <v>9119</v>
      </c>
      <c r="G553" s="14">
        <v>411</v>
      </c>
      <c r="H553" s="15" t="s">
        <v>707</v>
      </c>
      <c r="I553" s="13" t="s">
        <v>3043</v>
      </c>
      <c r="J553" s="196" t="s">
        <v>2900</v>
      </c>
      <c r="K553" s="196" t="s">
        <v>3019</v>
      </c>
      <c r="L553"/>
      <c r="M553"/>
      <c r="N553"/>
      <c r="O553"/>
      <c r="P553"/>
      <c r="Q553"/>
      <c r="R553"/>
    </row>
    <row r="554" spans="1:18" s="7" customFormat="1" ht="20.25" customHeight="1" x14ac:dyDescent="0.25">
      <c r="A554"/>
      <c r="B554"/>
      <c r="C554" s="7" t="s">
        <v>3027</v>
      </c>
      <c r="D554" s="1" t="s">
        <v>7988</v>
      </c>
      <c r="E554" s="1" t="s">
        <v>3029</v>
      </c>
      <c r="F554" s="13" t="s">
        <v>3030</v>
      </c>
      <c r="G554" s="14">
        <v>256</v>
      </c>
      <c r="H554" s="15" t="s">
        <v>707</v>
      </c>
      <c r="I554" s="13" t="s">
        <v>3021</v>
      </c>
      <c r="J554" s="196" t="s">
        <v>2900</v>
      </c>
      <c r="K554" s="196" t="s">
        <v>3019</v>
      </c>
      <c r="L554"/>
      <c r="M554"/>
      <c r="N554"/>
      <c r="O554"/>
      <c r="P554"/>
      <c r="Q554"/>
      <c r="R554"/>
    </row>
    <row r="555" spans="1:18" s="7" customFormat="1" ht="20.25" customHeight="1" x14ac:dyDescent="0.25">
      <c r="A555"/>
      <c r="B555"/>
      <c r="C555" s="7" t="s">
        <v>3027</v>
      </c>
      <c r="D555" s="1" t="s">
        <v>7988</v>
      </c>
      <c r="E555" s="1" t="s">
        <v>3051</v>
      </c>
      <c r="F555" s="13" t="s">
        <v>3052</v>
      </c>
      <c r="G555" s="14">
        <v>101</v>
      </c>
      <c r="H555" s="15" t="s">
        <v>707</v>
      </c>
      <c r="I555" s="13" t="s">
        <v>3043</v>
      </c>
      <c r="J555" s="196" t="s">
        <v>2900</v>
      </c>
      <c r="K555" s="196" t="s">
        <v>3019</v>
      </c>
      <c r="L555"/>
      <c r="M555"/>
      <c r="N555"/>
      <c r="O555"/>
      <c r="P555"/>
      <c r="Q555"/>
      <c r="R555"/>
    </row>
    <row r="556" spans="1:18" s="7" customFormat="1" ht="20.25" customHeight="1" x14ac:dyDescent="0.25">
      <c r="A556"/>
      <c r="B556"/>
      <c r="C556" s="7" t="s">
        <v>3027</v>
      </c>
      <c r="D556" s="1" t="s">
        <v>7988</v>
      </c>
      <c r="E556" s="1" t="s">
        <v>3066</v>
      </c>
      <c r="F556" s="13" t="s">
        <v>9120</v>
      </c>
      <c r="G556" s="14">
        <v>282</v>
      </c>
      <c r="H556" s="15" t="s">
        <v>707</v>
      </c>
      <c r="I556" s="13" t="s">
        <v>3043</v>
      </c>
      <c r="J556" s="196" t="s">
        <v>2900</v>
      </c>
      <c r="K556" s="196" t="s">
        <v>3019</v>
      </c>
      <c r="L556"/>
      <c r="M556"/>
      <c r="N556"/>
      <c r="O556"/>
      <c r="P556"/>
      <c r="Q556"/>
      <c r="R556"/>
    </row>
    <row r="557" spans="1:18" s="7" customFormat="1" ht="20.25" customHeight="1" x14ac:dyDescent="0.25">
      <c r="A557"/>
      <c r="B557"/>
      <c r="C557" s="7" t="s">
        <v>3027</v>
      </c>
      <c r="D557" s="1" t="s">
        <v>7988</v>
      </c>
      <c r="E557" s="1" t="s">
        <v>3040</v>
      </c>
      <c r="F557" s="13" t="s">
        <v>807</v>
      </c>
      <c r="G557" s="14">
        <v>253</v>
      </c>
      <c r="H557" s="15" t="s">
        <v>707</v>
      </c>
      <c r="I557" s="13" t="s">
        <v>3024</v>
      </c>
      <c r="J557" s="196" t="s">
        <v>2900</v>
      </c>
      <c r="K557" s="196" t="s">
        <v>3019</v>
      </c>
      <c r="L557"/>
      <c r="M557"/>
      <c r="N557"/>
      <c r="O557"/>
      <c r="P557"/>
      <c r="Q557"/>
      <c r="R557"/>
    </row>
    <row r="558" spans="1:18" s="7" customFormat="1" ht="20.25" customHeight="1" x14ac:dyDescent="0.25">
      <c r="A558"/>
      <c r="B558"/>
      <c r="C558" s="7" t="s">
        <v>3027</v>
      </c>
      <c r="D558" s="1" t="s">
        <v>7988</v>
      </c>
      <c r="E558" s="1" t="s">
        <v>3065</v>
      </c>
      <c r="F558" s="13" t="s">
        <v>8864</v>
      </c>
      <c r="G558" s="14">
        <v>113</v>
      </c>
      <c r="H558" s="15" t="s">
        <v>707</v>
      </c>
      <c r="I558" s="13" t="s">
        <v>3043</v>
      </c>
      <c r="J558" s="196" t="s">
        <v>2900</v>
      </c>
      <c r="K558" s="196" t="s">
        <v>3019</v>
      </c>
      <c r="L558"/>
      <c r="M558"/>
      <c r="N558"/>
      <c r="O558"/>
      <c r="P558"/>
      <c r="Q558"/>
      <c r="R558"/>
    </row>
    <row r="559" spans="1:18" s="7" customFormat="1" ht="31.5" customHeight="1" x14ac:dyDescent="0.25">
      <c r="A559"/>
      <c r="B559"/>
      <c r="C559" s="7" t="s">
        <v>3027</v>
      </c>
      <c r="D559" s="1" t="s">
        <v>7988</v>
      </c>
      <c r="E559" s="1" t="s">
        <v>3032</v>
      </c>
      <c r="F559" s="13" t="s">
        <v>9121</v>
      </c>
      <c r="G559" s="14">
        <v>229</v>
      </c>
      <c r="H559" s="15" t="s">
        <v>707</v>
      </c>
      <c r="I559" s="13" t="s">
        <v>3021</v>
      </c>
      <c r="J559" s="196" t="s">
        <v>2900</v>
      </c>
      <c r="K559" s="196" t="s">
        <v>3019</v>
      </c>
      <c r="L559"/>
      <c r="M559"/>
      <c r="N559"/>
      <c r="O559"/>
      <c r="P559"/>
      <c r="Q559"/>
      <c r="R559"/>
    </row>
    <row r="560" spans="1:18" s="7" customFormat="1" ht="28.5" customHeight="1" x14ac:dyDescent="0.25">
      <c r="A560"/>
      <c r="B560"/>
      <c r="C560" s="7" t="s">
        <v>3027</v>
      </c>
      <c r="D560" s="1" t="s">
        <v>7988</v>
      </c>
      <c r="E560" s="1" t="s">
        <v>3047</v>
      </c>
      <c r="F560" s="13" t="s">
        <v>3048</v>
      </c>
      <c r="G560" s="14">
        <v>103</v>
      </c>
      <c r="H560" s="15" t="s">
        <v>707</v>
      </c>
      <c r="I560" s="13" t="s">
        <v>3043</v>
      </c>
      <c r="J560" s="196" t="s">
        <v>2900</v>
      </c>
      <c r="K560" s="196" t="s">
        <v>3019</v>
      </c>
      <c r="L560"/>
      <c r="M560"/>
      <c r="N560"/>
      <c r="O560"/>
      <c r="P560"/>
      <c r="Q560"/>
      <c r="R560"/>
    </row>
    <row r="561" spans="1:18" s="7" customFormat="1" ht="21" customHeight="1" x14ac:dyDescent="0.25">
      <c r="A561"/>
      <c r="B561"/>
      <c r="C561" s="7" t="s">
        <v>3027</v>
      </c>
      <c r="D561" s="1" t="s">
        <v>7988</v>
      </c>
      <c r="E561" s="1" t="s">
        <v>3045</v>
      </c>
      <c r="F561" s="13" t="s">
        <v>3046</v>
      </c>
      <c r="G561" s="14">
        <v>60</v>
      </c>
      <c r="H561" s="15" t="s">
        <v>707</v>
      </c>
      <c r="I561" s="13" t="s">
        <v>3043</v>
      </c>
      <c r="J561" s="196" t="s">
        <v>2900</v>
      </c>
      <c r="K561" s="196" t="s">
        <v>3019</v>
      </c>
      <c r="L561"/>
      <c r="M561"/>
      <c r="N561"/>
      <c r="O561"/>
      <c r="P561"/>
      <c r="Q561"/>
      <c r="R561"/>
    </row>
    <row r="562" spans="1:18" s="7" customFormat="1" ht="31.5" customHeight="1" x14ac:dyDescent="0.25">
      <c r="A562"/>
      <c r="B562"/>
      <c r="C562" s="7" t="s">
        <v>3027</v>
      </c>
      <c r="D562" s="1" t="s">
        <v>7988</v>
      </c>
      <c r="E562" s="1" t="s">
        <v>3044</v>
      </c>
      <c r="F562" s="13" t="s">
        <v>87</v>
      </c>
      <c r="G562" s="14">
        <v>91</v>
      </c>
      <c r="H562" s="15" t="s">
        <v>707</v>
      </c>
      <c r="I562" s="13" t="s">
        <v>3043</v>
      </c>
      <c r="J562" s="196" t="s">
        <v>2900</v>
      </c>
      <c r="K562" s="196" t="s">
        <v>3019</v>
      </c>
      <c r="L562"/>
      <c r="M562"/>
      <c r="N562"/>
      <c r="O562"/>
      <c r="P562"/>
      <c r="Q562"/>
      <c r="R562"/>
    </row>
    <row r="563" spans="1:18" s="21" customFormat="1" ht="20.25" customHeight="1" x14ac:dyDescent="0.25">
      <c r="A563"/>
      <c r="B563"/>
      <c r="C563" s="7" t="s">
        <v>3027</v>
      </c>
      <c r="D563" s="1" t="s">
        <v>7988</v>
      </c>
      <c r="E563" s="1" t="s">
        <v>3062</v>
      </c>
      <c r="F563" s="13" t="s">
        <v>558</v>
      </c>
      <c r="G563" s="14">
        <v>157</v>
      </c>
      <c r="H563" s="15" t="s">
        <v>707</v>
      </c>
      <c r="I563" s="13" t="s">
        <v>3043</v>
      </c>
      <c r="J563" s="196" t="s">
        <v>2900</v>
      </c>
      <c r="K563" s="196" t="s">
        <v>3019</v>
      </c>
      <c r="L563"/>
      <c r="M563"/>
      <c r="N563"/>
      <c r="O563"/>
      <c r="P563"/>
      <c r="Q563"/>
      <c r="R563"/>
    </row>
    <row r="564" spans="1:18" s="7" customFormat="1" ht="20.25" customHeight="1" x14ac:dyDescent="0.25">
      <c r="A564"/>
      <c r="B564"/>
      <c r="C564" s="7" t="s">
        <v>3027</v>
      </c>
      <c r="D564" s="1" t="s">
        <v>7988</v>
      </c>
      <c r="E564" s="1" t="s">
        <v>3055</v>
      </c>
      <c r="F564" s="13" t="s">
        <v>2623</v>
      </c>
      <c r="G564" s="14">
        <v>176</v>
      </c>
      <c r="H564" s="15" t="s">
        <v>707</v>
      </c>
      <c r="I564" s="13" t="s">
        <v>3043</v>
      </c>
      <c r="J564" s="196" t="s">
        <v>2900</v>
      </c>
      <c r="K564" s="196" t="s">
        <v>3019</v>
      </c>
      <c r="L564"/>
      <c r="M564"/>
      <c r="N564"/>
      <c r="O564"/>
      <c r="P564"/>
      <c r="Q564"/>
      <c r="R564"/>
    </row>
    <row r="565" spans="1:18" s="7" customFormat="1" ht="20.25" customHeight="1" x14ac:dyDescent="0.25">
      <c r="A565"/>
      <c r="B565"/>
      <c r="C565" s="7" t="s">
        <v>3027</v>
      </c>
      <c r="D565" s="1" t="s">
        <v>7988</v>
      </c>
      <c r="E565" s="1" t="s">
        <v>3067</v>
      </c>
      <c r="F565" s="13" t="s">
        <v>3068</v>
      </c>
      <c r="G565" s="14">
        <v>146</v>
      </c>
      <c r="H565" s="15" t="s">
        <v>707</v>
      </c>
      <c r="I565" s="13" t="s">
        <v>3043</v>
      </c>
      <c r="J565" s="196" t="s">
        <v>2900</v>
      </c>
      <c r="K565" s="196" t="s">
        <v>3019</v>
      </c>
      <c r="L565"/>
      <c r="M565"/>
      <c r="N565"/>
      <c r="O565"/>
      <c r="P565"/>
      <c r="Q565"/>
      <c r="R565"/>
    </row>
    <row r="566" spans="1:18" s="7" customFormat="1" ht="20.25" customHeight="1" x14ac:dyDescent="0.25">
      <c r="A566"/>
      <c r="B566"/>
      <c r="C566" s="7" t="s">
        <v>3027</v>
      </c>
      <c r="D566" s="1" t="s">
        <v>7988</v>
      </c>
      <c r="E566" s="1" t="s">
        <v>3028</v>
      </c>
      <c r="F566" s="13" t="s">
        <v>9122</v>
      </c>
      <c r="G566" s="14">
        <v>136</v>
      </c>
      <c r="H566" s="15" t="s">
        <v>707</v>
      </c>
      <c r="I566" s="13" t="s">
        <v>3021</v>
      </c>
      <c r="J566" s="196" t="s">
        <v>2900</v>
      </c>
      <c r="K566" s="196" t="s">
        <v>3019</v>
      </c>
      <c r="L566"/>
      <c r="M566"/>
      <c r="N566"/>
      <c r="O566"/>
      <c r="P566"/>
      <c r="Q566"/>
      <c r="R566"/>
    </row>
    <row r="567" spans="1:18" s="7" customFormat="1" ht="20.25" customHeight="1" x14ac:dyDescent="0.25">
      <c r="A567"/>
      <c r="B567"/>
      <c r="C567" s="7" t="s">
        <v>3027</v>
      </c>
      <c r="D567" s="1" t="s">
        <v>7988</v>
      </c>
      <c r="E567" s="1" t="s">
        <v>3054</v>
      </c>
      <c r="F567" s="13" t="s">
        <v>3053</v>
      </c>
      <c r="G567" s="14">
        <v>122</v>
      </c>
      <c r="H567" s="15" t="s">
        <v>707</v>
      </c>
      <c r="I567" s="13" t="s">
        <v>3043</v>
      </c>
      <c r="J567" s="196" t="s">
        <v>2900</v>
      </c>
      <c r="K567" s="196" t="s">
        <v>3019</v>
      </c>
      <c r="L567"/>
      <c r="M567"/>
      <c r="N567"/>
      <c r="O567"/>
      <c r="P567"/>
      <c r="Q567"/>
      <c r="R567"/>
    </row>
    <row r="568" spans="1:18" s="7" customFormat="1" ht="20.25" customHeight="1" x14ac:dyDescent="0.25">
      <c r="A568"/>
      <c r="B568"/>
      <c r="C568" s="7" t="s">
        <v>3027</v>
      </c>
      <c r="D568" s="1" t="s">
        <v>7988</v>
      </c>
      <c r="E568" s="1" t="s">
        <v>3060</v>
      </c>
      <c r="F568" s="13" t="s">
        <v>3061</v>
      </c>
      <c r="G568" s="14">
        <v>49</v>
      </c>
      <c r="H568" s="15" t="s">
        <v>707</v>
      </c>
      <c r="I568" s="13" t="s">
        <v>3043</v>
      </c>
      <c r="J568" s="196" t="s">
        <v>2900</v>
      </c>
      <c r="K568" s="196" t="s">
        <v>3019</v>
      </c>
      <c r="L568"/>
      <c r="M568"/>
      <c r="N568"/>
      <c r="O568"/>
      <c r="P568"/>
      <c r="Q568"/>
      <c r="R568"/>
    </row>
    <row r="569" spans="1:18" ht="21.75" customHeight="1" x14ac:dyDescent="0.25">
      <c r="C569" s="7" t="s">
        <v>3027</v>
      </c>
      <c r="D569" s="1" t="s">
        <v>7988</v>
      </c>
      <c r="E569" s="1" t="s">
        <v>3049</v>
      </c>
      <c r="F569" s="13" t="s">
        <v>3050</v>
      </c>
      <c r="G569" s="14">
        <v>24</v>
      </c>
      <c r="H569" s="15" t="s">
        <v>707</v>
      </c>
      <c r="I569" s="13" t="s">
        <v>3043</v>
      </c>
      <c r="J569" s="196" t="s">
        <v>2900</v>
      </c>
      <c r="K569" s="196" t="s">
        <v>3019</v>
      </c>
    </row>
    <row r="570" spans="1:18" s="7" customFormat="1" ht="20.25" customHeight="1" thickBot="1" x14ac:dyDescent="0.3">
      <c r="A570"/>
      <c r="B570"/>
      <c r="C570" s="7" t="s">
        <v>3027</v>
      </c>
      <c r="D570" s="1" t="s">
        <v>7988</v>
      </c>
      <c r="E570" s="1" t="s">
        <v>3033</v>
      </c>
      <c r="F570" s="13" t="s">
        <v>3031</v>
      </c>
      <c r="G570" s="14">
        <v>14</v>
      </c>
      <c r="H570" s="15" t="s">
        <v>707</v>
      </c>
      <c r="I570" s="13" t="s">
        <v>3021</v>
      </c>
      <c r="J570" s="196" t="s">
        <v>2900</v>
      </c>
      <c r="K570" s="196" t="s">
        <v>3019</v>
      </c>
      <c r="L570"/>
      <c r="M570"/>
      <c r="N570"/>
      <c r="O570"/>
      <c r="P570"/>
      <c r="Q570"/>
      <c r="R570"/>
    </row>
    <row r="571" spans="1:18" s="7" customFormat="1" ht="20.25" customHeight="1" thickBot="1" x14ac:dyDescent="0.3">
      <c r="A571"/>
      <c r="B571"/>
      <c r="C571" s="241" t="s">
        <v>3027</v>
      </c>
      <c r="D571" s="247" t="s">
        <v>7825</v>
      </c>
      <c r="E571" s="472">
        <f>COUNTA(E546:E570)</f>
        <v>25</v>
      </c>
      <c r="F571" s="242" t="s">
        <v>7826</v>
      </c>
      <c r="G571" s="473">
        <f>SUM(G546:G570)</f>
        <v>6535</v>
      </c>
      <c r="H571" s="16"/>
      <c r="I571" s="17"/>
      <c r="J571" s="209"/>
      <c r="K571" s="207"/>
      <c r="L571"/>
      <c r="M571"/>
      <c r="N571"/>
      <c r="O571"/>
      <c r="P571"/>
      <c r="Q571"/>
      <c r="R571"/>
    </row>
    <row r="572" spans="1:18" s="7" customFormat="1" ht="20.25" customHeight="1" x14ac:dyDescent="0.25">
      <c r="A572"/>
      <c r="B572"/>
      <c r="D572" s="1"/>
      <c r="E572" s="175"/>
      <c r="F572" s="228"/>
      <c r="G572" s="174"/>
      <c r="H572" s="15"/>
      <c r="I572" s="13"/>
      <c r="J572" s="196"/>
      <c r="K572" s="196"/>
      <c r="L572"/>
      <c r="M572"/>
      <c r="N572"/>
      <c r="O572"/>
      <c r="P572"/>
      <c r="Q572"/>
      <c r="R572"/>
    </row>
    <row r="573" spans="1:18" s="7" customFormat="1" ht="20.25" customHeight="1" x14ac:dyDescent="0.25">
      <c r="A573"/>
      <c r="B573"/>
      <c r="D573" s="1"/>
      <c r="E573" s="175"/>
      <c r="F573" s="228"/>
      <c r="G573" s="174"/>
      <c r="H573" s="15"/>
      <c r="I573" s="13"/>
      <c r="J573" s="196"/>
      <c r="K573" s="196"/>
      <c r="L573"/>
      <c r="M573"/>
      <c r="N573"/>
      <c r="O573"/>
      <c r="P573"/>
      <c r="Q573"/>
      <c r="R573"/>
    </row>
    <row r="574" spans="1:18" s="7" customFormat="1" ht="20.25" customHeight="1" x14ac:dyDescent="0.25">
      <c r="A574"/>
      <c r="B574"/>
      <c r="C574" s="235" t="s">
        <v>8</v>
      </c>
      <c r="D574" s="235" t="s">
        <v>7</v>
      </c>
      <c r="E574" s="235" t="s">
        <v>6</v>
      </c>
      <c r="F574" s="235" t="s">
        <v>5</v>
      </c>
      <c r="G574" s="237" t="s">
        <v>4</v>
      </c>
      <c r="H574" s="237" t="s">
        <v>3</v>
      </c>
      <c r="I574" s="235" t="s">
        <v>2</v>
      </c>
      <c r="J574" s="236" t="s">
        <v>1</v>
      </c>
      <c r="K574" s="236" t="s">
        <v>0</v>
      </c>
      <c r="L574"/>
      <c r="M574"/>
      <c r="N574"/>
      <c r="O574"/>
      <c r="P574"/>
      <c r="Q574"/>
      <c r="R574"/>
    </row>
    <row r="575" spans="1:18" s="7" customFormat="1" ht="20.25" customHeight="1" x14ac:dyDescent="0.25">
      <c r="A575"/>
      <c r="B575"/>
      <c r="C575" s="21" t="s">
        <v>3020</v>
      </c>
      <c r="D575" s="1" t="s">
        <v>7988</v>
      </c>
      <c r="E575" s="1" t="s">
        <v>3103</v>
      </c>
      <c r="F575" s="13" t="s">
        <v>8735</v>
      </c>
      <c r="G575" s="14">
        <v>11</v>
      </c>
      <c r="H575" s="15" t="s">
        <v>707</v>
      </c>
      <c r="I575" s="13" t="s">
        <v>3043</v>
      </c>
      <c r="J575" s="196" t="s">
        <v>2900</v>
      </c>
      <c r="K575" s="196" t="s">
        <v>3019</v>
      </c>
      <c r="L575"/>
      <c r="M575"/>
      <c r="N575"/>
      <c r="O575"/>
      <c r="P575"/>
      <c r="Q575"/>
      <c r="R575"/>
    </row>
    <row r="576" spans="1:18" s="7" customFormat="1" ht="20.25" customHeight="1" x14ac:dyDescent="0.25">
      <c r="A576"/>
      <c r="B576"/>
      <c r="C576" s="21" t="s">
        <v>3020</v>
      </c>
      <c r="D576" s="1" t="s">
        <v>7988</v>
      </c>
      <c r="E576" s="1" t="s">
        <v>3090</v>
      </c>
      <c r="F576" s="13" t="s">
        <v>3091</v>
      </c>
      <c r="G576" s="14">
        <v>247</v>
      </c>
      <c r="H576" s="15" t="s">
        <v>707</v>
      </c>
      <c r="I576" s="13" t="s">
        <v>3021</v>
      </c>
      <c r="J576" s="196" t="s">
        <v>2900</v>
      </c>
      <c r="K576" s="196" t="s">
        <v>3019</v>
      </c>
      <c r="L576"/>
      <c r="M576"/>
      <c r="N576"/>
      <c r="O576"/>
      <c r="P576"/>
      <c r="Q576"/>
      <c r="R576"/>
    </row>
    <row r="577" spans="1:18" s="7" customFormat="1" ht="20.25" customHeight="1" x14ac:dyDescent="0.25">
      <c r="A577"/>
      <c r="B577"/>
      <c r="C577" s="21" t="s">
        <v>3020</v>
      </c>
      <c r="D577" s="1" t="s">
        <v>7988</v>
      </c>
      <c r="E577" s="1" t="s">
        <v>3070</v>
      </c>
      <c r="F577" s="13" t="s">
        <v>9123</v>
      </c>
      <c r="G577" s="14">
        <v>116</v>
      </c>
      <c r="H577" s="15" t="s">
        <v>707</v>
      </c>
      <c r="I577" s="13" t="s">
        <v>1104</v>
      </c>
      <c r="J577" s="196" t="s">
        <v>2900</v>
      </c>
      <c r="K577" s="196" t="s">
        <v>3019</v>
      </c>
      <c r="L577"/>
      <c r="M577"/>
      <c r="N577"/>
      <c r="O577"/>
      <c r="P577"/>
      <c r="Q577"/>
      <c r="R577"/>
    </row>
    <row r="578" spans="1:18" s="7" customFormat="1" ht="20.25" customHeight="1" x14ac:dyDescent="0.25">
      <c r="A578"/>
      <c r="B578"/>
      <c r="C578" s="21" t="s">
        <v>3020</v>
      </c>
      <c r="D578" s="1" t="s">
        <v>7988</v>
      </c>
      <c r="E578" s="1" t="s">
        <v>3087</v>
      </c>
      <c r="F578" s="13" t="s">
        <v>9124</v>
      </c>
      <c r="G578" s="14">
        <v>118</v>
      </c>
      <c r="H578" s="15" t="s">
        <v>707</v>
      </c>
      <c r="I578" s="13" t="s">
        <v>3021</v>
      </c>
      <c r="J578" s="196" t="s">
        <v>2900</v>
      </c>
      <c r="K578" s="196" t="s">
        <v>3019</v>
      </c>
      <c r="L578"/>
      <c r="M578"/>
      <c r="N578"/>
      <c r="O578"/>
      <c r="P578"/>
      <c r="Q578"/>
      <c r="R578"/>
    </row>
    <row r="579" spans="1:18" s="7" customFormat="1" ht="20.25" customHeight="1" x14ac:dyDescent="0.25">
      <c r="A579"/>
      <c r="B579"/>
      <c r="C579" s="21" t="s">
        <v>3020</v>
      </c>
      <c r="D579" s="1" t="s">
        <v>7988</v>
      </c>
      <c r="E579" s="1" t="s">
        <v>3092</v>
      </c>
      <c r="F579" s="13" t="s">
        <v>3093</v>
      </c>
      <c r="G579" s="14">
        <v>30</v>
      </c>
      <c r="H579" s="15" t="s">
        <v>707</v>
      </c>
      <c r="I579" s="13" t="s">
        <v>3021</v>
      </c>
      <c r="J579" s="196" t="s">
        <v>2900</v>
      </c>
      <c r="K579" s="196" t="s">
        <v>3019</v>
      </c>
      <c r="L579"/>
      <c r="M579"/>
      <c r="N579"/>
      <c r="O579"/>
      <c r="P579"/>
      <c r="Q579"/>
      <c r="R579"/>
    </row>
    <row r="580" spans="1:18" s="7" customFormat="1" ht="20.25" customHeight="1" x14ac:dyDescent="0.25">
      <c r="A580"/>
      <c r="B580"/>
      <c r="C580" s="21" t="s">
        <v>3020</v>
      </c>
      <c r="D580" s="1" t="s">
        <v>7988</v>
      </c>
      <c r="E580" s="1" t="s">
        <v>3079</v>
      </c>
      <c r="F580" s="13" t="s">
        <v>3080</v>
      </c>
      <c r="G580" s="14">
        <v>16</v>
      </c>
      <c r="H580" s="15" t="s">
        <v>707</v>
      </c>
      <c r="I580" s="13" t="s">
        <v>3021</v>
      </c>
      <c r="J580" s="196" t="s">
        <v>2900</v>
      </c>
      <c r="K580" s="196" t="s">
        <v>3019</v>
      </c>
      <c r="L580"/>
      <c r="M580"/>
      <c r="N580"/>
      <c r="O580"/>
      <c r="P580"/>
      <c r="Q580"/>
      <c r="R580"/>
    </row>
    <row r="581" spans="1:18" s="7" customFormat="1" ht="20.25" customHeight="1" x14ac:dyDescent="0.25">
      <c r="A581"/>
      <c r="B581"/>
      <c r="C581" s="21" t="s">
        <v>3020</v>
      </c>
      <c r="D581" s="1" t="s">
        <v>7988</v>
      </c>
      <c r="E581" s="1" t="s">
        <v>3101</v>
      </c>
      <c r="F581" s="13" t="s">
        <v>9125</v>
      </c>
      <c r="G581" s="14">
        <v>455</v>
      </c>
      <c r="H581" s="15" t="s">
        <v>707</v>
      </c>
      <c r="I581" s="13" t="s">
        <v>3024</v>
      </c>
      <c r="J581" s="196" t="s">
        <v>2900</v>
      </c>
      <c r="K581" s="196" t="s">
        <v>3019</v>
      </c>
      <c r="L581"/>
      <c r="M581"/>
      <c r="N581"/>
      <c r="O581"/>
      <c r="P581"/>
      <c r="Q581"/>
      <c r="R581"/>
    </row>
    <row r="582" spans="1:18" s="7" customFormat="1" ht="20.25" customHeight="1" x14ac:dyDescent="0.25">
      <c r="A582"/>
      <c r="B582"/>
      <c r="C582" s="21" t="s">
        <v>3020</v>
      </c>
      <c r="D582" s="1" t="s">
        <v>7988</v>
      </c>
      <c r="E582" s="1" t="s">
        <v>3102</v>
      </c>
      <c r="F582" s="13" t="s">
        <v>3036</v>
      </c>
      <c r="G582" s="14">
        <v>278</v>
      </c>
      <c r="H582" s="15" t="s">
        <v>707</v>
      </c>
      <c r="I582" s="13" t="s">
        <v>3043</v>
      </c>
      <c r="J582" s="196" t="s">
        <v>2900</v>
      </c>
      <c r="K582" s="196" t="s">
        <v>3019</v>
      </c>
      <c r="L582"/>
      <c r="M582"/>
      <c r="N582"/>
      <c r="O582"/>
      <c r="P582"/>
      <c r="Q582"/>
      <c r="R582"/>
    </row>
    <row r="583" spans="1:18" s="7" customFormat="1" ht="20.25" customHeight="1" x14ac:dyDescent="0.25">
      <c r="A583"/>
      <c r="B583"/>
      <c r="C583" s="21" t="s">
        <v>3020</v>
      </c>
      <c r="D583" s="1" t="s">
        <v>7988</v>
      </c>
      <c r="E583" s="1" t="s">
        <v>3094</v>
      </c>
      <c r="F583" s="13" t="s">
        <v>3095</v>
      </c>
      <c r="G583" s="14">
        <v>348</v>
      </c>
      <c r="H583" s="15" t="s">
        <v>707</v>
      </c>
      <c r="I583" s="13" t="s">
        <v>3021</v>
      </c>
      <c r="J583" s="196" t="s">
        <v>2900</v>
      </c>
      <c r="K583" s="196" t="s">
        <v>3019</v>
      </c>
      <c r="L583"/>
      <c r="M583"/>
      <c r="N583"/>
      <c r="O583"/>
      <c r="P583"/>
      <c r="Q583"/>
      <c r="R583"/>
    </row>
    <row r="584" spans="1:18" s="7" customFormat="1" ht="20.25" customHeight="1" x14ac:dyDescent="0.25">
      <c r="A584"/>
      <c r="B584"/>
      <c r="C584" s="21" t="s">
        <v>3020</v>
      </c>
      <c r="D584" s="1" t="s">
        <v>7988</v>
      </c>
      <c r="E584" s="1" t="s">
        <v>3099</v>
      </c>
      <c r="F584" s="13" t="s">
        <v>9126</v>
      </c>
      <c r="G584" s="14">
        <v>265</v>
      </c>
      <c r="H584" s="15" t="s">
        <v>707</v>
      </c>
      <c r="I584" s="13" t="s">
        <v>3024</v>
      </c>
      <c r="J584" s="196" t="s">
        <v>2900</v>
      </c>
      <c r="K584" s="196" t="s">
        <v>3019</v>
      </c>
      <c r="L584"/>
      <c r="M584"/>
      <c r="N584"/>
      <c r="O584"/>
      <c r="P584"/>
      <c r="Q584"/>
      <c r="R584"/>
    </row>
    <row r="585" spans="1:18" s="7" customFormat="1" ht="20.25" customHeight="1" x14ac:dyDescent="0.25">
      <c r="A585"/>
      <c r="B585"/>
      <c r="C585" s="21" t="s">
        <v>3020</v>
      </c>
      <c r="D585" s="1" t="s">
        <v>7988</v>
      </c>
      <c r="E585" s="1" t="s">
        <v>3098</v>
      </c>
      <c r="F585" s="13" t="s">
        <v>9127</v>
      </c>
      <c r="G585" s="14">
        <v>230</v>
      </c>
      <c r="H585" s="15" t="s">
        <v>707</v>
      </c>
      <c r="I585" s="13" t="s">
        <v>3024</v>
      </c>
      <c r="J585" s="196" t="s">
        <v>2900</v>
      </c>
      <c r="K585" s="196" t="s">
        <v>3019</v>
      </c>
      <c r="L585"/>
      <c r="M585"/>
      <c r="N585"/>
      <c r="O585"/>
      <c r="P585"/>
      <c r="Q585"/>
      <c r="R585"/>
    </row>
    <row r="586" spans="1:18" s="7" customFormat="1" ht="20.25" customHeight="1" x14ac:dyDescent="0.25">
      <c r="A586"/>
      <c r="B586"/>
      <c r="C586" s="21" t="s">
        <v>3020</v>
      </c>
      <c r="D586" s="1" t="s">
        <v>7988</v>
      </c>
      <c r="E586" s="1" t="s">
        <v>3017</v>
      </c>
      <c r="F586" s="13" t="s">
        <v>3018</v>
      </c>
      <c r="G586" s="14">
        <v>210</v>
      </c>
      <c r="H586" s="15" t="s">
        <v>707</v>
      </c>
      <c r="I586" s="13" t="s">
        <v>3021</v>
      </c>
      <c r="J586" s="196" t="s">
        <v>2900</v>
      </c>
      <c r="K586" s="196" t="s">
        <v>3019</v>
      </c>
      <c r="L586"/>
      <c r="M586"/>
      <c r="N586"/>
      <c r="O586"/>
      <c r="P586"/>
      <c r="Q586"/>
      <c r="R586"/>
    </row>
    <row r="587" spans="1:18" s="7" customFormat="1" ht="20.25" customHeight="1" x14ac:dyDescent="0.25">
      <c r="A587"/>
      <c r="B587"/>
      <c r="C587" s="21" t="s">
        <v>3020</v>
      </c>
      <c r="D587" s="1" t="s">
        <v>7988</v>
      </c>
      <c r="E587" s="1" t="s">
        <v>3074</v>
      </c>
      <c r="F587" s="13" t="s">
        <v>9128</v>
      </c>
      <c r="G587" s="14">
        <v>183</v>
      </c>
      <c r="H587" s="15" t="s">
        <v>707</v>
      </c>
      <c r="I587" s="13" t="s">
        <v>3021</v>
      </c>
      <c r="J587" s="196" t="s">
        <v>2900</v>
      </c>
      <c r="K587" s="196" t="s">
        <v>3019</v>
      </c>
      <c r="L587"/>
      <c r="M587"/>
      <c r="N587"/>
      <c r="O587"/>
      <c r="P587"/>
      <c r="Q587"/>
      <c r="R587"/>
    </row>
    <row r="588" spans="1:18" s="7" customFormat="1" ht="31.5" customHeight="1" x14ac:dyDescent="0.25">
      <c r="A588"/>
      <c r="B588"/>
      <c r="C588" s="21" t="s">
        <v>3020</v>
      </c>
      <c r="D588" s="1" t="s">
        <v>7988</v>
      </c>
      <c r="E588" s="1" t="s">
        <v>3096</v>
      </c>
      <c r="F588" s="13" t="s">
        <v>3097</v>
      </c>
      <c r="G588" s="14">
        <v>138</v>
      </c>
      <c r="H588" s="15" t="s">
        <v>707</v>
      </c>
      <c r="I588" s="13" t="s">
        <v>3021</v>
      </c>
      <c r="J588" s="196" t="s">
        <v>2900</v>
      </c>
      <c r="K588" s="196" t="s">
        <v>3019</v>
      </c>
      <c r="L588"/>
      <c r="M588"/>
      <c r="N588"/>
      <c r="O588"/>
      <c r="P588"/>
      <c r="Q588"/>
      <c r="R588"/>
    </row>
    <row r="589" spans="1:18" s="7" customFormat="1" ht="20.25" customHeight="1" x14ac:dyDescent="0.25">
      <c r="A589"/>
      <c r="B589"/>
      <c r="C589" s="21" t="s">
        <v>3020</v>
      </c>
      <c r="D589" s="1" t="s">
        <v>7988</v>
      </c>
      <c r="E589" s="1" t="s">
        <v>3085</v>
      </c>
      <c r="F589" s="13" t="s">
        <v>3086</v>
      </c>
      <c r="G589" s="14">
        <v>134</v>
      </c>
      <c r="H589" s="15" t="s">
        <v>707</v>
      </c>
      <c r="I589" s="13" t="s">
        <v>3021</v>
      </c>
      <c r="J589" s="196" t="s">
        <v>2900</v>
      </c>
      <c r="K589" s="196" t="s">
        <v>3019</v>
      </c>
      <c r="L589"/>
      <c r="M589"/>
      <c r="N589"/>
      <c r="O589"/>
      <c r="P589"/>
      <c r="Q589"/>
      <c r="R589"/>
    </row>
    <row r="590" spans="1:18" s="7" customFormat="1" ht="21" customHeight="1" x14ac:dyDescent="0.25">
      <c r="A590"/>
      <c r="B590"/>
      <c r="C590" s="21" t="s">
        <v>3020</v>
      </c>
      <c r="D590" s="1" t="s">
        <v>7988</v>
      </c>
      <c r="E590" s="1" t="s">
        <v>3088</v>
      </c>
      <c r="F590" s="13" t="s">
        <v>3089</v>
      </c>
      <c r="G590" s="14">
        <v>95</v>
      </c>
      <c r="H590" s="15" t="s">
        <v>707</v>
      </c>
      <c r="I590" s="13" t="s">
        <v>3021</v>
      </c>
      <c r="J590" s="196" t="s">
        <v>2900</v>
      </c>
      <c r="K590" s="196" t="s">
        <v>3019</v>
      </c>
      <c r="L590"/>
      <c r="M590"/>
      <c r="N590"/>
      <c r="O590"/>
      <c r="P590"/>
      <c r="Q590"/>
      <c r="R590"/>
    </row>
    <row r="591" spans="1:18" s="21" customFormat="1" ht="20.25" customHeight="1" x14ac:dyDescent="0.25">
      <c r="A591"/>
      <c r="B591"/>
      <c r="C591" s="21" t="s">
        <v>3020</v>
      </c>
      <c r="D591" s="1" t="s">
        <v>7988</v>
      </c>
      <c r="E591" s="1" t="s">
        <v>3084</v>
      </c>
      <c r="F591" s="13" t="s">
        <v>8735</v>
      </c>
      <c r="G591" s="14">
        <v>89</v>
      </c>
      <c r="H591" s="15" t="s">
        <v>707</v>
      </c>
      <c r="I591" s="13" t="s">
        <v>3021</v>
      </c>
      <c r="J591" s="196" t="s">
        <v>2900</v>
      </c>
      <c r="K591" s="196" t="s">
        <v>3019</v>
      </c>
      <c r="L591"/>
      <c r="M591"/>
      <c r="N591"/>
      <c r="O591"/>
      <c r="P591"/>
      <c r="Q591"/>
      <c r="R591"/>
    </row>
    <row r="592" spans="1:18" s="21" customFormat="1" ht="20.25" customHeight="1" x14ac:dyDescent="0.25">
      <c r="A592"/>
      <c r="B592"/>
      <c r="C592" s="21" t="s">
        <v>3020</v>
      </c>
      <c r="D592" s="1" t="s">
        <v>7988</v>
      </c>
      <c r="E592" s="1" t="s">
        <v>3100</v>
      </c>
      <c r="F592" s="13" t="s">
        <v>9129</v>
      </c>
      <c r="G592" s="14">
        <v>83</v>
      </c>
      <c r="H592" s="15" t="s">
        <v>707</v>
      </c>
      <c r="I592" s="13" t="s">
        <v>3024</v>
      </c>
      <c r="J592" s="196" t="s">
        <v>2900</v>
      </c>
      <c r="K592" s="196" t="s">
        <v>3019</v>
      </c>
      <c r="L592"/>
      <c r="M592"/>
      <c r="N592"/>
      <c r="O592"/>
      <c r="P592"/>
      <c r="Q592"/>
      <c r="R592"/>
    </row>
    <row r="593" spans="1:18" s="21" customFormat="1" ht="20.25" customHeight="1" x14ac:dyDescent="0.25">
      <c r="A593"/>
      <c r="B593"/>
      <c r="C593" s="21" t="s">
        <v>3020</v>
      </c>
      <c r="D593" s="1" t="s">
        <v>7988</v>
      </c>
      <c r="E593" s="1" t="s">
        <v>3083</v>
      </c>
      <c r="F593" s="13" t="s">
        <v>8179</v>
      </c>
      <c r="G593" s="14">
        <v>60</v>
      </c>
      <c r="H593" s="15" t="s">
        <v>707</v>
      </c>
      <c r="I593" s="13" t="s">
        <v>3021</v>
      </c>
      <c r="J593" s="196" t="s">
        <v>2900</v>
      </c>
      <c r="K593" s="196" t="s">
        <v>3019</v>
      </c>
      <c r="L593"/>
      <c r="M593"/>
      <c r="N593"/>
      <c r="O593"/>
      <c r="P593"/>
      <c r="Q593"/>
      <c r="R593"/>
    </row>
    <row r="594" spans="1:18" s="21" customFormat="1" ht="20.25" customHeight="1" x14ac:dyDescent="0.25">
      <c r="A594"/>
      <c r="B594"/>
      <c r="C594" s="21" t="s">
        <v>3020</v>
      </c>
      <c r="D594" s="1" t="s">
        <v>7988</v>
      </c>
      <c r="E594" s="1" t="s">
        <v>3078</v>
      </c>
      <c r="F594" s="13" t="s">
        <v>1111</v>
      </c>
      <c r="G594" s="14">
        <v>35</v>
      </c>
      <c r="H594" s="15" t="s">
        <v>707</v>
      </c>
      <c r="I594" s="13" t="s">
        <v>3021</v>
      </c>
      <c r="J594" s="196" t="s">
        <v>2900</v>
      </c>
      <c r="K594" s="196" t="s">
        <v>3019</v>
      </c>
      <c r="L594"/>
      <c r="M594"/>
      <c r="N594"/>
      <c r="O594"/>
      <c r="P594"/>
      <c r="Q594"/>
      <c r="R594"/>
    </row>
    <row r="595" spans="1:18" s="7" customFormat="1" ht="20.25" customHeight="1" x14ac:dyDescent="0.25">
      <c r="A595"/>
      <c r="B595"/>
      <c r="C595" s="21" t="s">
        <v>3020</v>
      </c>
      <c r="D595" s="1" t="s">
        <v>7988</v>
      </c>
      <c r="E595" s="1" t="s">
        <v>3022</v>
      </c>
      <c r="F595" s="13" t="s">
        <v>3023</v>
      </c>
      <c r="G595" s="14">
        <v>51</v>
      </c>
      <c r="H595" s="15" t="s">
        <v>707</v>
      </c>
      <c r="I595" s="13" t="s">
        <v>3024</v>
      </c>
      <c r="J595" s="196" t="s">
        <v>2900</v>
      </c>
      <c r="K595" s="196" t="s">
        <v>3019</v>
      </c>
      <c r="L595"/>
      <c r="M595"/>
      <c r="N595"/>
      <c r="O595"/>
      <c r="P595"/>
      <c r="Q595"/>
      <c r="R595"/>
    </row>
    <row r="596" spans="1:18" s="7" customFormat="1" ht="20.25" customHeight="1" x14ac:dyDescent="0.25">
      <c r="A596"/>
      <c r="B596"/>
      <c r="C596" s="21" t="s">
        <v>3020</v>
      </c>
      <c r="D596" s="1" t="s">
        <v>7988</v>
      </c>
      <c r="E596" s="1" t="s">
        <v>3073</v>
      </c>
      <c r="F596" s="13" t="s">
        <v>8911</v>
      </c>
      <c r="G596" s="14">
        <v>35</v>
      </c>
      <c r="H596" s="15" t="s">
        <v>707</v>
      </c>
      <c r="I596" s="13" t="s">
        <v>3021</v>
      </c>
      <c r="J596" s="196" t="s">
        <v>2900</v>
      </c>
      <c r="K596" s="196" t="s">
        <v>3019</v>
      </c>
      <c r="L596"/>
      <c r="M596"/>
      <c r="N596"/>
      <c r="O596"/>
      <c r="P596"/>
      <c r="Q596"/>
      <c r="R596"/>
    </row>
    <row r="597" spans="1:18" s="7" customFormat="1" ht="30.75" customHeight="1" x14ac:dyDescent="0.25">
      <c r="A597"/>
      <c r="B597"/>
      <c r="C597" s="21" t="s">
        <v>3020</v>
      </c>
      <c r="D597" s="1" t="s">
        <v>7988</v>
      </c>
      <c r="E597" s="1" t="s">
        <v>3081</v>
      </c>
      <c r="F597" s="13" t="s">
        <v>3082</v>
      </c>
      <c r="G597" s="14">
        <v>28</v>
      </c>
      <c r="H597" s="15" t="s">
        <v>707</v>
      </c>
      <c r="I597" s="13" t="s">
        <v>3021</v>
      </c>
      <c r="J597" s="196" t="s">
        <v>2900</v>
      </c>
      <c r="K597" s="196" t="s">
        <v>3019</v>
      </c>
      <c r="L597"/>
      <c r="M597"/>
      <c r="N597"/>
      <c r="O597"/>
      <c r="P597"/>
      <c r="Q597"/>
      <c r="R597"/>
    </row>
    <row r="598" spans="1:18" s="21" customFormat="1" ht="30.75" customHeight="1" x14ac:dyDescent="0.25">
      <c r="A598"/>
      <c r="B598"/>
      <c r="C598" s="21" t="s">
        <v>3020</v>
      </c>
      <c r="D598" s="1" t="s">
        <v>7988</v>
      </c>
      <c r="E598" s="1" t="s">
        <v>3071</v>
      </c>
      <c r="F598" s="13" t="s">
        <v>3072</v>
      </c>
      <c r="G598" s="14">
        <v>20</v>
      </c>
      <c r="H598" s="15" t="s">
        <v>707</v>
      </c>
      <c r="I598" s="13" t="s">
        <v>3021</v>
      </c>
      <c r="J598" s="196" t="s">
        <v>2900</v>
      </c>
      <c r="K598" s="196" t="s">
        <v>3019</v>
      </c>
      <c r="L598"/>
      <c r="M598"/>
      <c r="N598"/>
      <c r="O598"/>
      <c r="P598"/>
      <c r="Q598"/>
      <c r="R598"/>
    </row>
    <row r="599" spans="1:18" s="21" customFormat="1" ht="20.25" customHeight="1" x14ac:dyDescent="0.25">
      <c r="A599"/>
      <c r="B599"/>
      <c r="C599" s="21" t="s">
        <v>3020</v>
      </c>
      <c r="D599" s="1" t="s">
        <v>7988</v>
      </c>
      <c r="E599" s="1" t="s">
        <v>3077</v>
      </c>
      <c r="F599" s="13" t="s">
        <v>9012</v>
      </c>
      <c r="G599" s="14">
        <v>16</v>
      </c>
      <c r="H599" s="15" t="s">
        <v>707</v>
      </c>
      <c r="I599" s="13" t="s">
        <v>3021</v>
      </c>
      <c r="J599" s="196" t="s">
        <v>2900</v>
      </c>
      <c r="K599" s="196" t="s">
        <v>3019</v>
      </c>
      <c r="L599"/>
      <c r="M599"/>
      <c r="N599"/>
      <c r="O599"/>
      <c r="P599"/>
      <c r="Q599"/>
      <c r="R599"/>
    </row>
    <row r="600" spans="1:18" s="21" customFormat="1" ht="20.25" customHeight="1" thickBot="1" x14ac:dyDescent="0.3">
      <c r="A600"/>
      <c r="B600"/>
      <c r="C600" s="21" t="s">
        <v>3020</v>
      </c>
      <c r="D600" s="1" t="s">
        <v>7988</v>
      </c>
      <c r="E600" s="1" t="s">
        <v>3075</v>
      </c>
      <c r="F600" s="13" t="s">
        <v>9130</v>
      </c>
      <c r="G600" s="14">
        <v>9</v>
      </c>
      <c r="H600" s="15" t="s">
        <v>707</v>
      </c>
      <c r="I600" s="13" t="s">
        <v>3021</v>
      </c>
      <c r="J600" s="196" t="s">
        <v>2900</v>
      </c>
      <c r="K600" s="196" t="s">
        <v>3019</v>
      </c>
      <c r="L600"/>
      <c r="M600"/>
      <c r="N600"/>
      <c r="O600"/>
      <c r="P600"/>
      <c r="Q600"/>
      <c r="R600"/>
    </row>
    <row r="601" spans="1:18" s="21" customFormat="1" ht="20.25" customHeight="1" thickBot="1" x14ac:dyDescent="0.3">
      <c r="A601"/>
      <c r="B601"/>
      <c r="C601" s="241" t="s">
        <v>3020</v>
      </c>
      <c r="D601" s="247" t="s">
        <v>7825</v>
      </c>
      <c r="E601" s="472">
        <f>COUNTA(E575:E600)</f>
        <v>26</v>
      </c>
      <c r="F601" s="242" t="s">
        <v>7826</v>
      </c>
      <c r="G601" s="473">
        <f>SUM(G575:G600)</f>
        <v>3300</v>
      </c>
      <c r="H601" s="16"/>
      <c r="I601" s="17"/>
      <c r="J601" s="209"/>
      <c r="K601" s="207"/>
      <c r="L601"/>
      <c r="M601"/>
      <c r="N601"/>
      <c r="O601"/>
      <c r="P601"/>
      <c r="Q601"/>
      <c r="R601"/>
    </row>
    <row r="602" spans="1:18" s="21" customFormat="1" ht="25.5" customHeight="1" x14ac:dyDescent="0.25">
      <c r="A602"/>
      <c r="B602"/>
      <c r="C602" s="7"/>
      <c r="D602" s="1"/>
      <c r="E602" s="175"/>
      <c r="F602" s="228"/>
      <c r="G602" s="174"/>
      <c r="H602" s="15"/>
      <c r="I602" s="13"/>
      <c r="J602" s="196"/>
      <c r="K602" s="196"/>
      <c r="L602"/>
      <c r="M602"/>
      <c r="N602"/>
      <c r="O602"/>
      <c r="P602"/>
      <c r="Q602"/>
      <c r="R602"/>
    </row>
    <row r="603" spans="1:18" s="7" customFormat="1" ht="20.25" customHeight="1" x14ac:dyDescent="0.25">
      <c r="A603"/>
      <c r="B603"/>
      <c r="C603" s="46"/>
      <c r="D603" s="47"/>
      <c r="E603" s="176"/>
      <c r="F603" s="232"/>
      <c r="G603" s="215"/>
      <c r="H603" s="15"/>
      <c r="I603" s="13"/>
      <c r="J603" s="196"/>
      <c r="K603" s="196"/>
      <c r="L603"/>
      <c r="M603"/>
      <c r="N603"/>
      <c r="O603"/>
      <c r="P603"/>
      <c r="Q603"/>
      <c r="R603"/>
    </row>
    <row r="604" spans="1:18" s="7" customFormat="1" ht="20.25" customHeight="1" x14ac:dyDescent="0.25">
      <c r="A604"/>
      <c r="B604"/>
      <c r="D604" s="1"/>
      <c r="E604" s="175"/>
      <c r="F604" s="228"/>
      <c r="G604" s="174"/>
      <c r="H604" s="15"/>
      <c r="I604" s="13"/>
      <c r="J604" s="196"/>
      <c r="K604" s="196"/>
      <c r="L604"/>
      <c r="M604"/>
      <c r="N604"/>
      <c r="O604"/>
      <c r="P604"/>
      <c r="Q604"/>
      <c r="R604"/>
    </row>
    <row r="605" spans="1:18" s="7" customFormat="1" ht="20.25" customHeight="1" x14ac:dyDescent="0.25">
      <c r="A605"/>
      <c r="B605"/>
      <c r="C605" s="235" t="s">
        <v>8</v>
      </c>
      <c r="D605" s="235" t="s">
        <v>7</v>
      </c>
      <c r="E605" s="235" t="s">
        <v>6</v>
      </c>
      <c r="F605" s="235" t="s">
        <v>5</v>
      </c>
      <c r="G605" s="237" t="s">
        <v>4</v>
      </c>
      <c r="H605" s="237" t="s">
        <v>3</v>
      </c>
      <c r="I605" s="235" t="s">
        <v>2</v>
      </c>
      <c r="J605" s="236" t="s">
        <v>1</v>
      </c>
      <c r="K605" s="236" t="s">
        <v>0</v>
      </c>
      <c r="L605"/>
      <c r="M605"/>
      <c r="N605"/>
      <c r="O605"/>
      <c r="P605"/>
      <c r="Q605"/>
      <c r="R605"/>
    </row>
    <row r="606" spans="1:18" s="7" customFormat="1" ht="20.25" customHeight="1" x14ac:dyDescent="0.25">
      <c r="A606"/>
      <c r="B606"/>
      <c r="C606" s="21" t="s">
        <v>3106</v>
      </c>
      <c r="D606" s="1" t="s">
        <v>7988</v>
      </c>
      <c r="E606" s="1" t="s">
        <v>3151</v>
      </c>
      <c r="F606" s="13" t="s">
        <v>3152</v>
      </c>
      <c r="G606" s="14">
        <v>550</v>
      </c>
      <c r="H606" s="15" t="s">
        <v>707</v>
      </c>
      <c r="I606" s="13" t="s">
        <v>3111</v>
      </c>
      <c r="J606" s="196" t="s">
        <v>2900</v>
      </c>
      <c r="K606" s="196" t="s">
        <v>3109</v>
      </c>
      <c r="L606"/>
      <c r="M606"/>
      <c r="N606"/>
      <c r="O606"/>
      <c r="P606"/>
      <c r="Q606"/>
      <c r="R606"/>
    </row>
    <row r="607" spans="1:18" s="7" customFormat="1" ht="20.25" customHeight="1" x14ac:dyDescent="0.25">
      <c r="A607"/>
      <c r="B607"/>
      <c r="C607" s="21" t="s">
        <v>3106</v>
      </c>
      <c r="D607" s="1" t="s">
        <v>7988</v>
      </c>
      <c r="E607" s="1" t="s">
        <v>3136</v>
      </c>
      <c r="F607" s="13" t="s">
        <v>3137</v>
      </c>
      <c r="G607" s="14">
        <v>40</v>
      </c>
      <c r="H607" s="15" t="s">
        <v>707</v>
      </c>
      <c r="I607" s="13" t="s">
        <v>3111</v>
      </c>
      <c r="J607" s="196" t="s">
        <v>2900</v>
      </c>
      <c r="K607" s="196" t="s">
        <v>3109</v>
      </c>
      <c r="L607"/>
      <c r="M607"/>
      <c r="N607"/>
      <c r="O607"/>
      <c r="P607"/>
      <c r="Q607"/>
      <c r="R607"/>
    </row>
    <row r="608" spans="1:18" s="7" customFormat="1" ht="20.25" customHeight="1" x14ac:dyDescent="0.25">
      <c r="A608"/>
      <c r="B608"/>
      <c r="C608" s="7" t="s">
        <v>3106</v>
      </c>
      <c r="D608" s="1" t="s">
        <v>7988</v>
      </c>
      <c r="E608" s="1" t="s">
        <v>3156</v>
      </c>
      <c r="F608" s="13" t="s">
        <v>9131</v>
      </c>
      <c r="G608" s="14">
        <v>648</v>
      </c>
      <c r="H608" s="15" t="s">
        <v>707</v>
      </c>
      <c r="I608" s="13" t="s">
        <v>3111</v>
      </c>
      <c r="J608" s="196" t="s">
        <v>2900</v>
      </c>
      <c r="K608" s="196" t="s">
        <v>3109</v>
      </c>
      <c r="L608"/>
      <c r="M608"/>
      <c r="N608"/>
      <c r="O608"/>
      <c r="P608"/>
      <c r="Q608"/>
      <c r="R608"/>
    </row>
    <row r="609" spans="1:18" s="7" customFormat="1" ht="20.25" customHeight="1" x14ac:dyDescent="0.25">
      <c r="A609"/>
      <c r="B609"/>
      <c r="C609" s="7" t="s">
        <v>3106</v>
      </c>
      <c r="D609" s="1" t="s">
        <v>7988</v>
      </c>
      <c r="E609" s="1" t="s">
        <v>3194</v>
      </c>
      <c r="F609" s="13" t="s">
        <v>1128</v>
      </c>
      <c r="G609" s="14">
        <v>674</v>
      </c>
      <c r="H609" s="15" t="s">
        <v>707</v>
      </c>
      <c r="I609" s="13" t="s">
        <v>2348</v>
      </c>
      <c r="J609" s="196" t="s">
        <v>2900</v>
      </c>
      <c r="K609" s="196" t="s">
        <v>3109</v>
      </c>
      <c r="L609"/>
      <c r="M609"/>
      <c r="N609"/>
      <c r="O609"/>
      <c r="P609"/>
      <c r="Q609"/>
      <c r="R609"/>
    </row>
    <row r="610" spans="1:18" s="7" customFormat="1" ht="20.25" customHeight="1" x14ac:dyDescent="0.25">
      <c r="A610"/>
      <c r="B610"/>
      <c r="C610" s="7" t="s">
        <v>3106</v>
      </c>
      <c r="D610" s="1" t="s">
        <v>7988</v>
      </c>
      <c r="E610" s="1" t="s">
        <v>3143</v>
      </c>
      <c r="F610" s="13" t="s">
        <v>3144</v>
      </c>
      <c r="G610" s="14">
        <v>455</v>
      </c>
      <c r="H610" s="15" t="s">
        <v>707</v>
      </c>
      <c r="I610" s="13" t="s">
        <v>3111</v>
      </c>
      <c r="J610" s="196" t="s">
        <v>2900</v>
      </c>
      <c r="K610" s="196" t="s">
        <v>3109</v>
      </c>
      <c r="L610"/>
      <c r="M610"/>
      <c r="N610"/>
      <c r="O610"/>
      <c r="P610"/>
      <c r="Q610"/>
      <c r="R610"/>
    </row>
    <row r="611" spans="1:18" s="7" customFormat="1" ht="20.25" customHeight="1" x14ac:dyDescent="0.25">
      <c r="A611"/>
      <c r="B611"/>
      <c r="C611" s="7" t="s">
        <v>3106</v>
      </c>
      <c r="D611" s="1" t="s">
        <v>7988</v>
      </c>
      <c r="E611" s="1" t="s">
        <v>3157</v>
      </c>
      <c r="F611" s="13" t="s">
        <v>9132</v>
      </c>
      <c r="G611" s="14">
        <v>454</v>
      </c>
      <c r="H611" s="15" t="s">
        <v>707</v>
      </c>
      <c r="I611" s="13" t="s">
        <v>3111</v>
      </c>
      <c r="J611" s="196" t="s">
        <v>2900</v>
      </c>
      <c r="K611" s="196" t="s">
        <v>3109</v>
      </c>
      <c r="L611"/>
      <c r="M611"/>
      <c r="N611"/>
      <c r="O611"/>
      <c r="P611"/>
      <c r="Q611"/>
      <c r="R611"/>
    </row>
    <row r="612" spans="1:18" s="7" customFormat="1" ht="20.25" customHeight="1" x14ac:dyDescent="0.25">
      <c r="A612"/>
      <c r="B612"/>
      <c r="C612" s="7" t="s">
        <v>3106</v>
      </c>
      <c r="D612" s="1" t="s">
        <v>7988</v>
      </c>
      <c r="E612" s="1" t="s">
        <v>3185</v>
      </c>
      <c r="F612" s="13" t="s">
        <v>3186</v>
      </c>
      <c r="G612" s="14">
        <v>472</v>
      </c>
      <c r="H612" s="15" t="s">
        <v>707</v>
      </c>
      <c r="I612" s="13" t="s">
        <v>2348</v>
      </c>
      <c r="J612" s="196" t="s">
        <v>2900</v>
      </c>
      <c r="K612" s="196" t="s">
        <v>3109</v>
      </c>
      <c r="L612"/>
      <c r="M612"/>
      <c r="N612"/>
      <c r="O612"/>
      <c r="P612"/>
      <c r="Q612"/>
      <c r="R612"/>
    </row>
    <row r="613" spans="1:18" s="7" customFormat="1" ht="20.25" customHeight="1" x14ac:dyDescent="0.25">
      <c r="A613"/>
      <c r="B613"/>
      <c r="C613" s="7" t="s">
        <v>3106</v>
      </c>
      <c r="D613" s="1" t="s">
        <v>7988</v>
      </c>
      <c r="E613" s="1" t="s">
        <v>3149</v>
      </c>
      <c r="F613" s="13" t="s">
        <v>3147</v>
      </c>
      <c r="G613" s="14">
        <v>315</v>
      </c>
      <c r="H613" s="15" t="s">
        <v>707</v>
      </c>
      <c r="I613" s="13" t="s">
        <v>3111</v>
      </c>
      <c r="J613" s="196" t="s">
        <v>2900</v>
      </c>
      <c r="K613" s="196" t="s">
        <v>3109</v>
      </c>
      <c r="L613"/>
      <c r="M613"/>
      <c r="N613"/>
      <c r="O613"/>
      <c r="P613"/>
      <c r="Q613"/>
      <c r="R613"/>
    </row>
    <row r="614" spans="1:18" s="7" customFormat="1" ht="20.25" customHeight="1" x14ac:dyDescent="0.25">
      <c r="A614"/>
      <c r="B614"/>
      <c r="C614" s="7" t="s">
        <v>3106</v>
      </c>
      <c r="D614" s="1" t="s">
        <v>7988</v>
      </c>
      <c r="E614" s="1" t="s">
        <v>3182</v>
      </c>
      <c r="F614" s="13" t="s">
        <v>807</v>
      </c>
      <c r="G614" s="14">
        <v>299</v>
      </c>
      <c r="H614" s="15" t="s">
        <v>707</v>
      </c>
      <c r="I614" s="13" t="s">
        <v>2348</v>
      </c>
      <c r="J614" s="196" t="s">
        <v>2900</v>
      </c>
      <c r="K614" s="196" t="s">
        <v>3109</v>
      </c>
      <c r="L614"/>
      <c r="M614"/>
      <c r="N614"/>
      <c r="O614"/>
      <c r="P614"/>
      <c r="Q614"/>
      <c r="R614"/>
    </row>
    <row r="615" spans="1:18" s="7" customFormat="1" ht="20.25" customHeight="1" x14ac:dyDescent="0.25">
      <c r="A615"/>
      <c r="B615"/>
      <c r="C615" s="7" t="s">
        <v>3106</v>
      </c>
      <c r="D615" s="1" t="s">
        <v>7988</v>
      </c>
      <c r="E615" s="1" t="s">
        <v>3178</v>
      </c>
      <c r="F615" s="13" t="s">
        <v>9133</v>
      </c>
      <c r="G615" s="14">
        <v>252</v>
      </c>
      <c r="H615" s="15" t="s">
        <v>707</v>
      </c>
      <c r="I615" s="13" t="s">
        <v>2348</v>
      </c>
      <c r="J615" s="196" t="s">
        <v>2900</v>
      </c>
      <c r="K615" s="196" t="s">
        <v>3109</v>
      </c>
      <c r="L615"/>
      <c r="M615"/>
      <c r="N615"/>
      <c r="O615"/>
      <c r="P615"/>
      <c r="Q615"/>
      <c r="R615"/>
    </row>
    <row r="616" spans="1:18" s="7" customFormat="1" ht="20.25" customHeight="1" x14ac:dyDescent="0.25">
      <c r="A616"/>
      <c r="B616"/>
      <c r="C616" s="7" t="s">
        <v>3106</v>
      </c>
      <c r="D616" s="1" t="s">
        <v>7988</v>
      </c>
      <c r="E616" s="1" t="s">
        <v>3153</v>
      </c>
      <c r="F616" s="13" t="s">
        <v>9134</v>
      </c>
      <c r="G616" s="14">
        <v>272</v>
      </c>
      <c r="H616" s="15" t="s">
        <v>707</v>
      </c>
      <c r="I616" s="13" t="s">
        <v>3111</v>
      </c>
      <c r="J616" s="196" t="s">
        <v>2900</v>
      </c>
      <c r="K616" s="196" t="s">
        <v>3109</v>
      </c>
      <c r="L616"/>
      <c r="M616"/>
      <c r="N616"/>
      <c r="O616"/>
      <c r="P616"/>
      <c r="Q616"/>
      <c r="R616"/>
    </row>
    <row r="617" spans="1:18" s="7" customFormat="1" ht="20.25" customHeight="1" x14ac:dyDescent="0.25">
      <c r="A617"/>
      <c r="B617"/>
      <c r="C617" s="7" t="s">
        <v>3106</v>
      </c>
      <c r="D617" s="1" t="s">
        <v>7988</v>
      </c>
      <c r="E617" s="1" t="s">
        <v>3183</v>
      </c>
      <c r="F617" s="13" t="s">
        <v>3184</v>
      </c>
      <c r="G617" s="14">
        <v>236</v>
      </c>
      <c r="H617" s="15" t="s">
        <v>707</v>
      </c>
      <c r="I617" s="13" t="s">
        <v>2348</v>
      </c>
      <c r="J617" s="196" t="s">
        <v>2900</v>
      </c>
      <c r="K617" s="196" t="s">
        <v>3109</v>
      </c>
      <c r="L617"/>
      <c r="M617"/>
      <c r="N617"/>
      <c r="O617"/>
      <c r="P617"/>
      <c r="Q617"/>
      <c r="R617"/>
    </row>
    <row r="618" spans="1:18" s="7" customFormat="1" ht="20.25" customHeight="1" x14ac:dyDescent="0.25">
      <c r="A618"/>
      <c r="B618"/>
      <c r="C618" s="7" t="s">
        <v>3106</v>
      </c>
      <c r="D618" s="1" t="s">
        <v>7988</v>
      </c>
      <c r="E618" s="1" t="s">
        <v>3161</v>
      </c>
      <c r="F618" s="13" t="s">
        <v>3162</v>
      </c>
      <c r="G618" s="14">
        <v>243</v>
      </c>
      <c r="H618" s="15" t="s">
        <v>707</v>
      </c>
      <c r="I618" s="13" t="s">
        <v>3111</v>
      </c>
      <c r="J618" s="196" t="s">
        <v>2900</v>
      </c>
      <c r="K618" s="196" t="s">
        <v>3109</v>
      </c>
      <c r="L618"/>
      <c r="M618"/>
      <c r="N618"/>
      <c r="O618"/>
      <c r="P618"/>
      <c r="Q618"/>
      <c r="R618"/>
    </row>
    <row r="619" spans="1:18" s="7" customFormat="1" ht="20.25" customHeight="1" x14ac:dyDescent="0.25">
      <c r="A619"/>
      <c r="B619"/>
      <c r="C619" s="7" t="s">
        <v>3106</v>
      </c>
      <c r="D619" s="1" t="s">
        <v>7988</v>
      </c>
      <c r="E619" s="1" t="s">
        <v>3175</v>
      </c>
      <c r="F619" s="13" t="s">
        <v>3176</v>
      </c>
      <c r="G619" s="14">
        <v>218</v>
      </c>
      <c r="H619" s="15" t="s">
        <v>707</v>
      </c>
      <c r="I619" s="13" t="s">
        <v>2348</v>
      </c>
      <c r="J619" s="196" t="s">
        <v>2900</v>
      </c>
      <c r="K619" s="196" t="s">
        <v>3109</v>
      </c>
      <c r="L619"/>
      <c r="M619"/>
      <c r="N619"/>
      <c r="O619"/>
      <c r="P619"/>
      <c r="Q619"/>
      <c r="R619"/>
    </row>
    <row r="620" spans="1:18" s="7" customFormat="1" ht="20.25" customHeight="1" x14ac:dyDescent="0.25">
      <c r="A620"/>
      <c r="B620"/>
      <c r="C620" s="7" t="s">
        <v>3106</v>
      </c>
      <c r="D620" s="1" t="s">
        <v>7988</v>
      </c>
      <c r="E620" s="1" t="s">
        <v>3170</v>
      </c>
      <c r="F620" s="13" t="s">
        <v>3171</v>
      </c>
      <c r="G620" s="14">
        <v>226</v>
      </c>
      <c r="H620" s="15" t="s">
        <v>707</v>
      </c>
      <c r="I620" s="13" t="s">
        <v>3111</v>
      </c>
      <c r="J620" s="196" t="s">
        <v>2900</v>
      </c>
      <c r="K620" s="196" t="s">
        <v>3109</v>
      </c>
      <c r="L620"/>
      <c r="M620"/>
      <c r="N620"/>
      <c r="O620"/>
      <c r="P620"/>
      <c r="Q620"/>
      <c r="R620"/>
    </row>
    <row r="621" spans="1:18" s="7" customFormat="1" ht="20.25" customHeight="1" x14ac:dyDescent="0.25">
      <c r="A621"/>
      <c r="B621"/>
      <c r="C621" s="7" t="s">
        <v>3106</v>
      </c>
      <c r="D621" s="1" t="s">
        <v>7988</v>
      </c>
      <c r="E621" s="1" t="s">
        <v>3177</v>
      </c>
      <c r="F621" s="13" t="s">
        <v>411</v>
      </c>
      <c r="G621" s="14">
        <v>186</v>
      </c>
      <c r="H621" s="15" t="s">
        <v>707</v>
      </c>
      <c r="I621" s="13" t="s">
        <v>2348</v>
      </c>
      <c r="J621" s="196" t="s">
        <v>2900</v>
      </c>
      <c r="K621" s="196" t="s">
        <v>3109</v>
      </c>
      <c r="L621"/>
      <c r="M621"/>
      <c r="N621"/>
      <c r="O621"/>
      <c r="P621"/>
      <c r="Q621"/>
      <c r="R621"/>
    </row>
    <row r="622" spans="1:18" s="7" customFormat="1" ht="20.25" customHeight="1" x14ac:dyDescent="0.25">
      <c r="A622"/>
      <c r="B622"/>
      <c r="C622" s="7" t="s">
        <v>3106</v>
      </c>
      <c r="D622" s="1" t="s">
        <v>7988</v>
      </c>
      <c r="E622" s="1" t="s">
        <v>3150</v>
      </c>
      <c r="F622" s="13" t="s">
        <v>8940</v>
      </c>
      <c r="G622" s="14">
        <v>102</v>
      </c>
      <c r="H622" s="15" t="s">
        <v>707</v>
      </c>
      <c r="I622" s="13" t="s">
        <v>3111</v>
      </c>
      <c r="J622" s="196" t="s">
        <v>2900</v>
      </c>
      <c r="K622" s="196" t="s">
        <v>3109</v>
      </c>
      <c r="L622"/>
      <c r="M622"/>
      <c r="N622"/>
      <c r="O622"/>
      <c r="P622"/>
      <c r="Q622"/>
      <c r="R622"/>
    </row>
    <row r="623" spans="1:18" s="7" customFormat="1" ht="20.25" customHeight="1" x14ac:dyDescent="0.25">
      <c r="A623"/>
      <c r="B623"/>
      <c r="C623" s="7" t="s">
        <v>3106</v>
      </c>
      <c r="D623" s="1" t="s">
        <v>7988</v>
      </c>
      <c r="E623" s="1" t="s">
        <v>3180</v>
      </c>
      <c r="F623" s="13" t="s">
        <v>8890</v>
      </c>
      <c r="G623" s="14">
        <v>93</v>
      </c>
      <c r="H623" s="15" t="s">
        <v>707</v>
      </c>
      <c r="I623" s="13" t="s">
        <v>2348</v>
      </c>
      <c r="J623" s="196" t="s">
        <v>2900</v>
      </c>
      <c r="K623" s="196" t="s">
        <v>3109</v>
      </c>
      <c r="L623"/>
      <c r="M623"/>
      <c r="N623"/>
      <c r="O623"/>
      <c r="P623"/>
      <c r="Q623"/>
      <c r="R623"/>
    </row>
    <row r="624" spans="1:18" s="7" customFormat="1" ht="20.25" customHeight="1" x14ac:dyDescent="0.25">
      <c r="A624"/>
      <c r="B624"/>
      <c r="C624" s="7" t="s">
        <v>3106</v>
      </c>
      <c r="D624" s="1" t="s">
        <v>7988</v>
      </c>
      <c r="E624" s="1" t="s">
        <v>3189</v>
      </c>
      <c r="F624" s="13" t="s">
        <v>3190</v>
      </c>
      <c r="G624" s="14">
        <v>189</v>
      </c>
      <c r="H624" s="15" t="s">
        <v>707</v>
      </c>
      <c r="I624" s="13" t="s">
        <v>2348</v>
      </c>
      <c r="J624" s="196" t="s">
        <v>2900</v>
      </c>
      <c r="K624" s="196" t="s">
        <v>3109</v>
      </c>
      <c r="L624"/>
      <c r="M624"/>
      <c r="N624"/>
      <c r="O624"/>
      <c r="P624"/>
      <c r="Q624"/>
      <c r="R624"/>
    </row>
    <row r="625" spans="1:18" s="7" customFormat="1" ht="20.25" customHeight="1" x14ac:dyDescent="0.25">
      <c r="A625"/>
      <c r="B625"/>
      <c r="C625" s="7" t="s">
        <v>3106</v>
      </c>
      <c r="D625" s="1" t="s">
        <v>7988</v>
      </c>
      <c r="E625" s="1" t="s">
        <v>3154</v>
      </c>
      <c r="F625" s="13" t="s">
        <v>678</v>
      </c>
      <c r="G625" s="14">
        <v>181</v>
      </c>
      <c r="H625" s="15" t="s">
        <v>707</v>
      </c>
      <c r="I625" s="13" t="s">
        <v>3111</v>
      </c>
      <c r="J625" s="196" t="s">
        <v>2900</v>
      </c>
      <c r="K625" s="196" t="s">
        <v>3109</v>
      </c>
      <c r="L625"/>
      <c r="M625"/>
      <c r="N625"/>
      <c r="O625"/>
      <c r="P625"/>
      <c r="Q625"/>
      <c r="R625"/>
    </row>
    <row r="626" spans="1:18" s="7" customFormat="1" ht="20.25" customHeight="1" x14ac:dyDescent="0.25">
      <c r="A626"/>
      <c r="B626"/>
      <c r="C626" s="7" t="s">
        <v>3106</v>
      </c>
      <c r="D626" s="1" t="s">
        <v>7988</v>
      </c>
      <c r="E626" s="1" t="s">
        <v>3159</v>
      </c>
      <c r="F626" s="13" t="s">
        <v>3160</v>
      </c>
      <c r="G626" s="14">
        <v>179</v>
      </c>
      <c r="H626" s="15" t="s">
        <v>707</v>
      </c>
      <c r="I626" s="13" t="s">
        <v>3111</v>
      </c>
      <c r="J626" s="196" t="s">
        <v>2900</v>
      </c>
      <c r="K626" s="196" t="s">
        <v>3109</v>
      </c>
      <c r="L626"/>
      <c r="M626"/>
      <c r="N626"/>
      <c r="O626"/>
      <c r="P626"/>
      <c r="Q626"/>
      <c r="R626"/>
    </row>
    <row r="627" spans="1:18" s="7" customFormat="1" ht="20.25" customHeight="1" x14ac:dyDescent="0.25">
      <c r="A627"/>
      <c r="B627"/>
      <c r="C627" s="7" t="s">
        <v>3106</v>
      </c>
      <c r="D627" s="1" t="s">
        <v>7988</v>
      </c>
      <c r="E627" s="1" t="s">
        <v>3188</v>
      </c>
      <c r="F627" s="13" t="s">
        <v>9135</v>
      </c>
      <c r="G627" s="14">
        <v>154</v>
      </c>
      <c r="H627" s="15" t="s">
        <v>707</v>
      </c>
      <c r="I627" s="13" t="s">
        <v>2348</v>
      </c>
      <c r="J627" s="196" t="s">
        <v>2900</v>
      </c>
      <c r="K627" s="196" t="s">
        <v>3109</v>
      </c>
      <c r="L627"/>
      <c r="M627"/>
      <c r="N627"/>
      <c r="O627"/>
      <c r="P627"/>
      <c r="Q627"/>
      <c r="R627"/>
    </row>
    <row r="628" spans="1:18" s="7" customFormat="1" ht="20.25" customHeight="1" x14ac:dyDescent="0.25">
      <c r="A628"/>
      <c r="B628"/>
      <c r="C628" s="7" t="s">
        <v>3106</v>
      </c>
      <c r="D628" s="1" t="s">
        <v>7988</v>
      </c>
      <c r="E628" s="1" t="s">
        <v>3179</v>
      </c>
      <c r="F628" s="13" t="s">
        <v>9136</v>
      </c>
      <c r="G628" s="14">
        <v>143</v>
      </c>
      <c r="H628" s="15" t="s">
        <v>707</v>
      </c>
      <c r="I628" s="13" t="s">
        <v>2348</v>
      </c>
      <c r="J628" s="196" t="s">
        <v>2900</v>
      </c>
      <c r="K628" s="196" t="s">
        <v>3109</v>
      </c>
      <c r="L628"/>
      <c r="M628"/>
      <c r="N628"/>
      <c r="O628"/>
      <c r="P628"/>
      <c r="Q628"/>
      <c r="R628"/>
    </row>
    <row r="629" spans="1:18" s="7" customFormat="1" ht="20.25" customHeight="1" x14ac:dyDescent="0.25">
      <c r="A629"/>
      <c r="B629"/>
      <c r="C629" s="7" t="s">
        <v>3106</v>
      </c>
      <c r="D629" s="1" t="s">
        <v>7988</v>
      </c>
      <c r="E629" s="1" t="s">
        <v>3195</v>
      </c>
      <c r="F629" s="13" t="s">
        <v>3196</v>
      </c>
      <c r="G629" s="14">
        <v>140</v>
      </c>
      <c r="H629" s="15" t="s">
        <v>707</v>
      </c>
      <c r="I629" s="13" t="s">
        <v>2348</v>
      </c>
      <c r="J629" s="196" t="s">
        <v>2900</v>
      </c>
      <c r="K629" s="196" t="s">
        <v>3109</v>
      </c>
      <c r="L629"/>
      <c r="M629"/>
      <c r="N629"/>
      <c r="O629"/>
      <c r="P629"/>
      <c r="Q629"/>
      <c r="R629"/>
    </row>
    <row r="630" spans="1:18" s="7" customFormat="1" ht="20.25" customHeight="1" x14ac:dyDescent="0.25">
      <c r="A630"/>
      <c r="B630"/>
      <c r="C630" s="7" t="s">
        <v>3106</v>
      </c>
      <c r="D630" s="1" t="s">
        <v>7988</v>
      </c>
      <c r="E630" s="1" t="s">
        <v>3138</v>
      </c>
      <c r="F630" s="13" t="s">
        <v>9137</v>
      </c>
      <c r="G630" s="14">
        <v>108</v>
      </c>
      <c r="H630" s="15" t="s">
        <v>707</v>
      </c>
      <c r="I630" s="13" t="s">
        <v>3111</v>
      </c>
      <c r="J630" s="196" t="s">
        <v>2900</v>
      </c>
      <c r="K630" s="196" t="s">
        <v>3109</v>
      </c>
      <c r="L630"/>
      <c r="M630"/>
      <c r="N630"/>
      <c r="O630"/>
      <c r="P630"/>
      <c r="Q630"/>
      <c r="R630"/>
    </row>
    <row r="631" spans="1:18" s="7" customFormat="1" ht="20.25" customHeight="1" x14ac:dyDescent="0.25">
      <c r="A631"/>
      <c r="B631"/>
      <c r="C631" s="7" t="s">
        <v>3106</v>
      </c>
      <c r="D631" s="1" t="s">
        <v>7988</v>
      </c>
      <c r="E631" s="1" t="s">
        <v>3142</v>
      </c>
      <c r="F631" s="13" t="s">
        <v>9138</v>
      </c>
      <c r="G631" s="14">
        <v>90</v>
      </c>
      <c r="H631" s="15" t="s">
        <v>707</v>
      </c>
      <c r="I631" s="13" t="s">
        <v>3111</v>
      </c>
      <c r="J631" s="196" t="s">
        <v>2900</v>
      </c>
      <c r="K631" s="196" t="s">
        <v>3109</v>
      </c>
      <c r="L631"/>
      <c r="M631"/>
      <c r="N631"/>
      <c r="O631"/>
      <c r="P631"/>
      <c r="Q631"/>
      <c r="R631"/>
    </row>
    <row r="632" spans="1:18" s="7" customFormat="1" ht="20.25" customHeight="1" x14ac:dyDescent="0.25">
      <c r="A632"/>
      <c r="B632"/>
      <c r="C632" s="7" t="s">
        <v>3106</v>
      </c>
      <c r="D632" s="1" t="s">
        <v>7988</v>
      </c>
      <c r="E632" s="1" t="s">
        <v>3158</v>
      </c>
      <c r="F632" s="13" t="s">
        <v>3122</v>
      </c>
      <c r="G632" s="14">
        <v>82</v>
      </c>
      <c r="H632" s="15" t="s">
        <v>707</v>
      </c>
      <c r="I632" s="13" t="s">
        <v>3111</v>
      </c>
      <c r="J632" s="196" t="s">
        <v>2900</v>
      </c>
      <c r="K632" s="196" t="s">
        <v>3109</v>
      </c>
      <c r="L632"/>
      <c r="M632"/>
      <c r="N632"/>
      <c r="O632"/>
      <c r="P632"/>
      <c r="Q632"/>
      <c r="R632"/>
    </row>
    <row r="633" spans="1:18" s="7" customFormat="1" ht="20.25" customHeight="1" x14ac:dyDescent="0.25">
      <c r="A633"/>
      <c r="B633"/>
      <c r="C633" s="7" t="s">
        <v>3106</v>
      </c>
      <c r="D633" s="1" t="s">
        <v>7988</v>
      </c>
      <c r="E633" s="1" t="s">
        <v>3187</v>
      </c>
      <c r="F633" s="13" t="s">
        <v>9139</v>
      </c>
      <c r="G633" s="14">
        <v>83</v>
      </c>
      <c r="H633" s="15" t="s">
        <v>707</v>
      </c>
      <c r="I633" s="13" t="s">
        <v>2348</v>
      </c>
      <c r="J633" s="196" t="s">
        <v>2900</v>
      </c>
      <c r="K633" s="196" t="s">
        <v>3109</v>
      </c>
      <c r="L633"/>
      <c r="M633"/>
      <c r="N633"/>
      <c r="O633"/>
      <c r="P633"/>
      <c r="Q633"/>
      <c r="R633"/>
    </row>
    <row r="634" spans="1:18" s="7" customFormat="1" ht="20.25" customHeight="1" x14ac:dyDescent="0.25">
      <c r="A634"/>
      <c r="B634"/>
      <c r="C634" s="7" t="s">
        <v>3106</v>
      </c>
      <c r="D634" s="1" t="s">
        <v>7988</v>
      </c>
      <c r="E634" s="1" t="s">
        <v>3174</v>
      </c>
      <c r="F634" s="13" t="s">
        <v>9140</v>
      </c>
      <c r="G634" s="14">
        <v>49</v>
      </c>
      <c r="H634" s="15" t="s">
        <v>707</v>
      </c>
      <c r="I634" s="13" t="s">
        <v>2348</v>
      </c>
      <c r="J634" s="196" t="s">
        <v>2900</v>
      </c>
      <c r="K634" s="196" t="s">
        <v>3109</v>
      </c>
      <c r="L634"/>
      <c r="M634"/>
      <c r="N634"/>
      <c r="O634"/>
      <c r="P634"/>
      <c r="Q634"/>
      <c r="R634"/>
    </row>
    <row r="635" spans="1:18" s="7" customFormat="1" ht="20.25" customHeight="1" x14ac:dyDescent="0.25">
      <c r="A635"/>
      <c r="B635"/>
      <c r="C635" s="7" t="s">
        <v>3106</v>
      </c>
      <c r="D635" s="1" t="s">
        <v>7988</v>
      </c>
      <c r="E635" s="1" t="s">
        <v>3193</v>
      </c>
      <c r="F635" s="13" t="s">
        <v>9141</v>
      </c>
      <c r="G635" s="14">
        <v>54</v>
      </c>
      <c r="H635" s="15" t="s">
        <v>707</v>
      </c>
      <c r="I635" s="13" t="s">
        <v>2348</v>
      </c>
      <c r="J635" s="196" t="s">
        <v>2900</v>
      </c>
      <c r="K635" s="196" t="s">
        <v>3109</v>
      </c>
      <c r="L635"/>
      <c r="M635"/>
      <c r="N635"/>
      <c r="O635"/>
      <c r="P635"/>
      <c r="Q635"/>
      <c r="R635"/>
    </row>
    <row r="636" spans="1:18" s="7" customFormat="1" ht="31.5" customHeight="1" x14ac:dyDescent="0.25">
      <c r="A636"/>
      <c r="B636"/>
      <c r="C636" s="7" t="s">
        <v>3106</v>
      </c>
      <c r="D636" s="1" t="s">
        <v>7988</v>
      </c>
      <c r="E636" s="1" t="s">
        <v>3155</v>
      </c>
      <c r="F636" s="13" t="s">
        <v>9142</v>
      </c>
      <c r="G636" s="14">
        <v>44</v>
      </c>
      <c r="H636" s="15" t="s">
        <v>707</v>
      </c>
      <c r="I636" s="13" t="s">
        <v>3111</v>
      </c>
      <c r="J636" s="196" t="s">
        <v>2900</v>
      </c>
      <c r="K636" s="196" t="s">
        <v>3109</v>
      </c>
      <c r="L636"/>
      <c r="M636"/>
      <c r="N636"/>
      <c r="O636"/>
      <c r="P636"/>
      <c r="Q636"/>
      <c r="R636"/>
    </row>
    <row r="637" spans="1:18" s="7" customFormat="1" ht="20.25" customHeight="1" x14ac:dyDescent="0.25">
      <c r="A637"/>
      <c r="B637"/>
      <c r="C637" s="7" t="s">
        <v>3106</v>
      </c>
      <c r="D637" s="1" t="s">
        <v>7988</v>
      </c>
      <c r="E637" s="1" t="s">
        <v>3166</v>
      </c>
      <c r="F637" s="13" t="s">
        <v>3167</v>
      </c>
      <c r="G637" s="14">
        <v>41</v>
      </c>
      <c r="H637" s="15" t="s">
        <v>707</v>
      </c>
      <c r="I637" s="13" t="s">
        <v>3111</v>
      </c>
      <c r="J637" s="196" t="s">
        <v>2900</v>
      </c>
      <c r="K637" s="196" t="s">
        <v>3109</v>
      </c>
      <c r="L637"/>
      <c r="M637"/>
      <c r="N637"/>
      <c r="O637"/>
      <c r="P637"/>
      <c r="Q637"/>
      <c r="R637"/>
    </row>
    <row r="638" spans="1:18" s="7" customFormat="1" ht="21" customHeight="1" x14ac:dyDescent="0.25">
      <c r="A638"/>
      <c r="B638"/>
      <c r="C638" s="7" t="s">
        <v>3106</v>
      </c>
      <c r="D638" s="1" t="s">
        <v>7988</v>
      </c>
      <c r="E638" s="1" t="s">
        <v>3139</v>
      </c>
      <c r="F638" s="13" t="s">
        <v>3140</v>
      </c>
      <c r="G638" s="14">
        <v>33</v>
      </c>
      <c r="H638" s="15" t="s">
        <v>707</v>
      </c>
      <c r="I638" s="13" t="s">
        <v>3111</v>
      </c>
      <c r="J638" s="196" t="s">
        <v>2900</v>
      </c>
      <c r="K638" s="196" t="s">
        <v>3109</v>
      </c>
      <c r="L638"/>
      <c r="M638"/>
      <c r="N638"/>
      <c r="O638"/>
      <c r="P638"/>
      <c r="Q638"/>
      <c r="R638"/>
    </row>
    <row r="639" spans="1:18" s="7" customFormat="1" ht="31.5" customHeight="1" x14ac:dyDescent="0.25">
      <c r="A639"/>
      <c r="B639"/>
      <c r="C639" s="7" t="s">
        <v>3106</v>
      </c>
      <c r="D639" s="1" t="s">
        <v>7988</v>
      </c>
      <c r="E639" s="1" t="s">
        <v>3173</v>
      </c>
      <c r="F639" s="13" t="s">
        <v>1161</v>
      </c>
      <c r="G639" s="14">
        <v>48</v>
      </c>
      <c r="H639" s="15" t="s">
        <v>707</v>
      </c>
      <c r="I639" s="13" t="s">
        <v>2348</v>
      </c>
      <c r="J639" s="196" t="s">
        <v>2900</v>
      </c>
      <c r="K639" s="196" t="s">
        <v>3109</v>
      </c>
      <c r="L639"/>
      <c r="M639"/>
      <c r="N639"/>
      <c r="O639"/>
      <c r="P639"/>
      <c r="Q639"/>
      <c r="R639"/>
    </row>
    <row r="640" spans="1:18" s="7" customFormat="1" ht="20.25" customHeight="1" x14ac:dyDescent="0.25">
      <c r="A640"/>
      <c r="B640"/>
      <c r="C640" s="7" t="s">
        <v>3106</v>
      </c>
      <c r="D640" s="1" t="s">
        <v>7988</v>
      </c>
      <c r="E640" s="1" t="s">
        <v>3168</v>
      </c>
      <c r="F640" s="13" t="s">
        <v>3169</v>
      </c>
      <c r="G640" s="14">
        <v>35</v>
      </c>
      <c r="H640" s="15" t="s">
        <v>707</v>
      </c>
      <c r="I640" s="13" t="s">
        <v>3111</v>
      </c>
      <c r="J640" s="196" t="s">
        <v>2900</v>
      </c>
      <c r="K640" s="196" t="s">
        <v>3109</v>
      </c>
      <c r="L640"/>
      <c r="M640"/>
      <c r="N640"/>
      <c r="O640"/>
      <c r="P640"/>
      <c r="Q640"/>
      <c r="R640"/>
    </row>
    <row r="641" spans="1:18" s="7" customFormat="1" ht="20.25" customHeight="1" x14ac:dyDescent="0.25">
      <c r="A641"/>
      <c r="B641"/>
      <c r="C641" s="7" t="s">
        <v>3106</v>
      </c>
      <c r="D641" s="1" t="s">
        <v>7988</v>
      </c>
      <c r="E641" s="1" t="s">
        <v>3148</v>
      </c>
      <c r="F641" s="13" t="s">
        <v>821</v>
      </c>
      <c r="G641" s="14">
        <v>45</v>
      </c>
      <c r="H641" s="15" t="s">
        <v>707</v>
      </c>
      <c r="I641" s="13" t="s">
        <v>3111</v>
      </c>
      <c r="J641" s="196" t="s">
        <v>2900</v>
      </c>
      <c r="K641" s="196" t="s">
        <v>3109</v>
      </c>
      <c r="L641"/>
      <c r="M641"/>
      <c r="N641"/>
      <c r="O641"/>
      <c r="P641"/>
      <c r="Q641"/>
      <c r="R641"/>
    </row>
    <row r="642" spans="1:18" s="7" customFormat="1" ht="20.25" customHeight="1" x14ac:dyDescent="0.25">
      <c r="A642"/>
      <c r="B642"/>
      <c r="C642" s="7" t="s">
        <v>3106</v>
      </c>
      <c r="D642" s="1" t="s">
        <v>7988</v>
      </c>
      <c r="E642" s="1" t="s">
        <v>3172</v>
      </c>
      <c r="F642" s="13" t="s">
        <v>9143</v>
      </c>
      <c r="G642" s="14">
        <v>31</v>
      </c>
      <c r="H642" s="15" t="s">
        <v>707</v>
      </c>
      <c r="I642" s="13" t="s">
        <v>2348</v>
      </c>
      <c r="J642" s="196" t="s">
        <v>2900</v>
      </c>
      <c r="K642" s="196" t="s">
        <v>3109</v>
      </c>
      <c r="L642"/>
      <c r="M642"/>
      <c r="N642"/>
      <c r="O642"/>
      <c r="P642"/>
      <c r="Q642"/>
      <c r="R642"/>
    </row>
    <row r="643" spans="1:18" s="7" customFormat="1" ht="20.25" customHeight="1" x14ac:dyDescent="0.25">
      <c r="A643"/>
      <c r="B643"/>
      <c r="C643" s="7" t="s">
        <v>3106</v>
      </c>
      <c r="D643" s="1" t="s">
        <v>7988</v>
      </c>
      <c r="E643" s="1" t="s">
        <v>3165</v>
      </c>
      <c r="F643" s="13" t="s">
        <v>9144</v>
      </c>
      <c r="G643" s="14">
        <v>36</v>
      </c>
      <c r="H643" s="15" t="s">
        <v>707</v>
      </c>
      <c r="I643" s="13" t="s">
        <v>3111</v>
      </c>
      <c r="J643" s="196" t="s">
        <v>2900</v>
      </c>
      <c r="K643" s="196" t="s">
        <v>3109</v>
      </c>
      <c r="L643"/>
      <c r="M643"/>
      <c r="N643"/>
      <c r="O643"/>
      <c r="P643"/>
      <c r="Q643"/>
      <c r="R643"/>
    </row>
    <row r="644" spans="1:18" s="7" customFormat="1" ht="20.25" customHeight="1" x14ac:dyDescent="0.25">
      <c r="A644"/>
      <c r="B644"/>
      <c r="C644" s="7" t="s">
        <v>3106</v>
      </c>
      <c r="D644" s="1" t="s">
        <v>7988</v>
      </c>
      <c r="E644" s="1" t="s">
        <v>3191</v>
      </c>
      <c r="F644" s="13" t="s">
        <v>3192</v>
      </c>
      <c r="G644" s="14">
        <v>30</v>
      </c>
      <c r="H644" s="15" t="s">
        <v>707</v>
      </c>
      <c r="I644" s="13" t="s">
        <v>2348</v>
      </c>
      <c r="J644" s="196" t="s">
        <v>2900</v>
      </c>
      <c r="K644" s="196" t="s">
        <v>3109</v>
      </c>
      <c r="L644"/>
      <c r="M644"/>
      <c r="N644"/>
      <c r="O644"/>
      <c r="P644"/>
      <c r="Q644"/>
      <c r="R644"/>
    </row>
    <row r="645" spans="1:18" s="7" customFormat="1" ht="20.25" customHeight="1" x14ac:dyDescent="0.25">
      <c r="A645"/>
      <c r="B645"/>
      <c r="C645" s="7" t="s">
        <v>3106</v>
      </c>
      <c r="D645" s="1" t="s">
        <v>7988</v>
      </c>
      <c r="E645" s="1" t="s">
        <v>3141</v>
      </c>
      <c r="F645" s="13" t="s">
        <v>9145</v>
      </c>
      <c r="G645" s="14">
        <v>33</v>
      </c>
      <c r="H645" s="15" t="s">
        <v>707</v>
      </c>
      <c r="I645" s="13" t="s">
        <v>3111</v>
      </c>
      <c r="J645" s="196" t="s">
        <v>2900</v>
      </c>
      <c r="K645" s="196" t="s">
        <v>3109</v>
      </c>
      <c r="L645"/>
      <c r="M645"/>
      <c r="N645"/>
      <c r="O645"/>
      <c r="P645"/>
      <c r="Q645"/>
      <c r="R645"/>
    </row>
    <row r="646" spans="1:18" s="7" customFormat="1" ht="20.25" customHeight="1" x14ac:dyDescent="0.25">
      <c r="A646"/>
      <c r="B646"/>
      <c r="C646" s="20" t="s">
        <v>3106</v>
      </c>
      <c r="D646" s="20" t="s">
        <v>7988</v>
      </c>
      <c r="E646" s="49" t="s">
        <v>3104</v>
      </c>
      <c r="F646" s="49" t="s">
        <v>3105</v>
      </c>
      <c r="G646" s="49">
        <v>7</v>
      </c>
      <c r="H646" s="20" t="s">
        <v>707</v>
      </c>
      <c r="I646" s="20" t="s">
        <v>3037</v>
      </c>
      <c r="J646" s="197" t="s">
        <v>2900</v>
      </c>
      <c r="K646" s="197" t="s">
        <v>3019</v>
      </c>
      <c r="L646"/>
      <c r="M646"/>
      <c r="N646"/>
      <c r="O646"/>
      <c r="P646"/>
      <c r="Q646"/>
      <c r="R646"/>
    </row>
    <row r="647" spans="1:18" s="7" customFormat="1" ht="20.25" customHeight="1" x14ac:dyDescent="0.25">
      <c r="A647"/>
      <c r="B647"/>
      <c r="C647" s="7" t="s">
        <v>3106</v>
      </c>
      <c r="D647" s="1" t="s">
        <v>7988</v>
      </c>
      <c r="E647" s="1" t="s">
        <v>3145</v>
      </c>
      <c r="F647" s="13" t="s">
        <v>3146</v>
      </c>
      <c r="G647" s="14">
        <v>28</v>
      </c>
      <c r="H647" s="15" t="s">
        <v>707</v>
      </c>
      <c r="I647" s="13" t="s">
        <v>3111</v>
      </c>
      <c r="J647" s="196" t="s">
        <v>2900</v>
      </c>
      <c r="K647" s="196" t="s">
        <v>3109</v>
      </c>
      <c r="L647"/>
      <c r="M647"/>
      <c r="N647"/>
      <c r="O647"/>
      <c r="P647"/>
      <c r="Q647"/>
      <c r="R647"/>
    </row>
    <row r="648" spans="1:18" s="7" customFormat="1" ht="20.25" customHeight="1" x14ac:dyDescent="0.25">
      <c r="A648"/>
      <c r="B648"/>
      <c r="C648" s="7" t="s">
        <v>3106</v>
      </c>
      <c r="D648" s="1" t="s">
        <v>7988</v>
      </c>
      <c r="E648" s="1" t="s">
        <v>3181</v>
      </c>
      <c r="F648" s="13" t="s">
        <v>9146</v>
      </c>
      <c r="G648" s="14">
        <v>16</v>
      </c>
      <c r="H648" s="15" t="s">
        <v>707</v>
      </c>
      <c r="I648" s="13" t="s">
        <v>2348</v>
      </c>
      <c r="J648" s="196" t="s">
        <v>2900</v>
      </c>
      <c r="K648" s="196" t="s">
        <v>3109</v>
      </c>
      <c r="L648"/>
      <c r="M648"/>
      <c r="N648"/>
      <c r="O648"/>
      <c r="P648"/>
      <c r="Q648"/>
      <c r="R648"/>
    </row>
    <row r="649" spans="1:18" s="7" customFormat="1" ht="20.25" customHeight="1" x14ac:dyDescent="0.25">
      <c r="A649"/>
      <c r="B649"/>
      <c r="C649" s="7" t="s">
        <v>3106</v>
      </c>
      <c r="D649" s="1" t="s">
        <v>7988</v>
      </c>
      <c r="E649" s="1" t="s">
        <v>7944</v>
      </c>
      <c r="F649" s="13" t="s">
        <v>9147</v>
      </c>
      <c r="G649" s="14">
        <v>193</v>
      </c>
      <c r="H649" s="15" t="s">
        <v>707</v>
      </c>
      <c r="I649" s="13" t="s">
        <v>3111</v>
      </c>
      <c r="J649" s="196" t="s">
        <v>2900</v>
      </c>
      <c r="K649" s="196" t="s">
        <v>3109</v>
      </c>
      <c r="L649"/>
      <c r="M649"/>
      <c r="N649"/>
      <c r="O649"/>
      <c r="P649"/>
      <c r="Q649"/>
      <c r="R649"/>
    </row>
    <row r="650" spans="1:18" s="7" customFormat="1" ht="20.25" customHeight="1" thickBot="1" x14ac:dyDescent="0.3">
      <c r="A650"/>
      <c r="B650"/>
      <c r="C650" s="7" t="s">
        <v>3106</v>
      </c>
      <c r="D650" s="1" t="s">
        <v>7988</v>
      </c>
      <c r="E650" s="1" t="s">
        <v>3163</v>
      </c>
      <c r="F650" s="13" t="s">
        <v>3164</v>
      </c>
      <c r="G650" s="14">
        <v>18</v>
      </c>
      <c r="H650" s="15" t="s">
        <v>707</v>
      </c>
      <c r="I650" s="13" t="s">
        <v>3111</v>
      </c>
      <c r="J650" s="196" t="s">
        <v>2900</v>
      </c>
      <c r="K650" s="196" t="s">
        <v>3109</v>
      </c>
      <c r="L650"/>
      <c r="M650"/>
      <c r="N650"/>
      <c r="O650"/>
      <c r="P650"/>
      <c r="Q650"/>
      <c r="R650"/>
    </row>
    <row r="651" spans="1:18" s="7" customFormat="1" ht="21.75" customHeight="1" thickBot="1" x14ac:dyDescent="0.3">
      <c r="A651"/>
      <c r="B651"/>
      <c r="C651" s="241" t="s">
        <v>3106</v>
      </c>
      <c r="D651" s="247" t="s">
        <v>7825</v>
      </c>
      <c r="E651" s="472">
        <f>COUNTA(E606:E650)</f>
        <v>45</v>
      </c>
      <c r="F651" s="242" t="s">
        <v>7826</v>
      </c>
      <c r="G651" s="473">
        <f>SUM(G606:G650)</f>
        <v>7825</v>
      </c>
      <c r="H651" s="16"/>
      <c r="I651" s="17"/>
      <c r="J651" s="209"/>
      <c r="K651" s="207"/>
      <c r="L651"/>
      <c r="M651"/>
      <c r="N651"/>
      <c r="O651"/>
      <c r="P651"/>
      <c r="Q651"/>
      <c r="R651"/>
    </row>
    <row r="652" spans="1:18" s="7" customFormat="1" ht="20.25" customHeight="1" x14ac:dyDescent="0.25">
      <c r="A652"/>
      <c r="B652"/>
      <c r="D652" s="1"/>
      <c r="E652" s="175"/>
      <c r="F652" s="228"/>
      <c r="G652" s="174"/>
      <c r="H652" s="130"/>
      <c r="I652" s="13"/>
      <c r="J652" s="196"/>
      <c r="K652" s="196"/>
      <c r="L652"/>
      <c r="M652"/>
      <c r="N652"/>
      <c r="O652"/>
      <c r="P652"/>
      <c r="Q652"/>
      <c r="R652"/>
    </row>
    <row r="653" spans="1:18" s="7" customFormat="1" ht="20.25" customHeight="1" x14ac:dyDescent="0.25">
      <c r="A653"/>
      <c r="B653"/>
      <c r="D653" s="1"/>
      <c r="E653" s="175"/>
      <c r="F653" s="228"/>
      <c r="G653" s="174"/>
      <c r="H653" s="15"/>
      <c r="I653" s="13"/>
      <c r="J653" s="196"/>
      <c r="K653" s="196"/>
      <c r="L653"/>
      <c r="M653"/>
      <c r="N653"/>
      <c r="O653"/>
      <c r="P653"/>
      <c r="Q653"/>
      <c r="R653"/>
    </row>
    <row r="654" spans="1:18" s="7" customFormat="1" ht="20.25" customHeight="1" x14ac:dyDescent="0.25">
      <c r="A654"/>
      <c r="B654"/>
      <c r="C654" s="235" t="s">
        <v>8</v>
      </c>
      <c r="D654" s="235" t="s">
        <v>7</v>
      </c>
      <c r="E654" s="235" t="s">
        <v>6</v>
      </c>
      <c r="F654" s="235" t="s">
        <v>5</v>
      </c>
      <c r="G654" s="237" t="s">
        <v>4</v>
      </c>
      <c r="H654" s="237" t="s">
        <v>3</v>
      </c>
      <c r="I654" s="235" t="s">
        <v>2</v>
      </c>
      <c r="J654" s="236" t="s">
        <v>1</v>
      </c>
      <c r="K654" s="236" t="s">
        <v>0</v>
      </c>
      <c r="L654"/>
      <c r="M654"/>
      <c r="N654"/>
      <c r="O654"/>
      <c r="P654"/>
      <c r="Q654"/>
      <c r="R654"/>
    </row>
    <row r="655" spans="1:18" s="7" customFormat="1" ht="20.25" customHeight="1" x14ac:dyDescent="0.25">
      <c r="A655"/>
      <c r="B655"/>
      <c r="C655" s="7" t="s">
        <v>3110</v>
      </c>
      <c r="D655" s="1" t="s">
        <v>7988</v>
      </c>
      <c r="E655" s="1" t="s">
        <v>3129</v>
      </c>
      <c r="F655" s="13" t="s">
        <v>3130</v>
      </c>
      <c r="G655" s="14">
        <v>479</v>
      </c>
      <c r="H655" s="15" t="s">
        <v>707</v>
      </c>
      <c r="I655" s="13" t="s">
        <v>3111</v>
      </c>
      <c r="J655" s="196" t="s">
        <v>2900</v>
      </c>
      <c r="K655" s="196" t="s">
        <v>3109</v>
      </c>
      <c r="L655"/>
      <c r="M655"/>
      <c r="N655"/>
      <c r="O655"/>
      <c r="P655"/>
      <c r="Q655"/>
      <c r="R655"/>
    </row>
    <row r="656" spans="1:18" s="7" customFormat="1" ht="20.25" customHeight="1" x14ac:dyDescent="0.25">
      <c r="A656"/>
      <c r="B656"/>
      <c r="C656" s="7" t="s">
        <v>3110</v>
      </c>
      <c r="D656" s="1" t="s">
        <v>7988</v>
      </c>
      <c r="E656" s="1" t="s">
        <v>3133</v>
      </c>
      <c r="F656" s="13" t="s">
        <v>3134</v>
      </c>
      <c r="G656" s="14">
        <v>615</v>
      </c>
      <c r="H656" s="15" t="s">
        <v>707</v>
      </c>
      <c r="I656" s="13" t="s">
        <v>3111</v>
      </c>
      <c r="J656" s="196" t="s">
        <v>2900</v>
      </c>
      <c r="K656" s="196" t="s">
        <v>3109</v>
      </c>
      <c r="L656"/>
      <c r="M656"/>
      <c r="N656"/>
      <c r="O656"/>
      <c r="P656"/>
      <c r="Q656"/>
      <c r="R656"/>
    </row>
    <row r="657" spans="1:18" s="7" customFormat="1" ht="31.5" customHeight="1" x14ac:dyDescent="0.25">
      <c r="A657"/>
      <c r="B657"/>
      <c r="C657" s="7" t="s">
        <v>3110</v>
      </c>
      <c r="D657" s="1" t="s">
        <v>7988</v>
      </c>
      <c r="E657" s="1" t="s">
        <v>3131</v>
      </c>
      <c r="F657" s="13" t="s">
        <v>3132</v>
      </c>
      <c r="G657" s="14">
        <v>548</v>
      </c>
      <c r="H657" s="15" t="s">
        <v>707</v>
      </c>
      <c r="I657" s="13" t="s">
        <v>3111</v>
      </c>
      <c r="J657" s="196" t="s">
        <v>2900</v>
      </c>
      <c r="K657" s="196" t="s">
        <v>3109</v>
      </c>
      <c r="L657"/>
      <c r="M657"/>
      <c r="N657"/>
      <c r="O657"/>
      <c r="P657"/>
      <c r="Q657"/>
      <c r="R657"/>
    </row>
    <row r="658" spans="1:18" s="7" customFormat="1" ht="20.25" customHeight="1" x14ac:dyDescent="0.25">
      <c r="A658"/>
      <c r="B658"/>
      <c r="C658" s="7" t="s">
        <v>3110</v>
      </c>
      <c r="D658" s="1" t="s">
        <v>7988</v>
      </c>
      <c r="E658" s="1" t="s">
        <v>3135</v>
      </c>
      <c r="F658" s="13" t="s">
        <v>1443</v>
      </c>
      <c r="G658" s="14">
        <v>339</v>
      </c>
      <c r="H658" s="15" t="s">
        <v>707</v>
      </c>
      <c r="I658" s="13" t="s">
        <v>3111</v>
      </c>
      <c r="J658" s="196" t="s">
        <v>2900</v>
      </c>
      <c r="K658" s="196" t="s">
        <v>3109</v>
      </c>
      <c r="L658"/>
      <c r="M658"/>
      <c r="N658"/>
      <c r="O658"/>
      <c r="P658"/>
      <c r="Q658"/>
      <c r="R658"/>
    </row>
    <row r="659" spans="1:18" s="7" customFormat="1" ht="21" customHeight="1" x14ac:dyDescent="0.25">
      <c r="A659"/>
      <c r="B659"/>
      <c r="C659" s="7" t="s">
        <v>3110</v>
      </c>
      <c r="D659" s="1" t="s">
        <v>7988</v>
      </c>
      <c r="E659" s="1" t="s">
        <v>3126</v>
      </c>
      <c r="F659" s="13" t="s">
        <v>9148</v>
      </c>
      <c r="G659" s="14">
        <v>296</v>
      </c>
      <c r="H659" s="15" t="s">
        <v>707</v>
      </c>
      <c r="I659" s="13" t="s">
        <v>3111</v>
      </c>
      <c r="J659" s="196" t="s">
        <v>2900</v>
      </c>
      <c r="K659" s="196" t="s">
        <v>3109</v>
      </c>
      <c r="L659"/>
      <c r="M659"/>
      <c r="N659"/>
      <c r="O659"/>
      <c r="P659"/>
      <c r="Q659"/>
      <c r="R659"/>
    </row>
    <row r="660" spans="1:18" s="7" customFormat="1" ht="31.5" customHeight="1" x14ac:dyDescent="0.25">
      <c r="A660"/>
      <c r="B660"/>
      <c r="C660" s="7" t="s">
        <v>3110</v>
      </c>
      <c r="D660" s="1" t="s">
        <v>7988</v>
      </c>
      <c r="E660" s="1" t="s">
        <v>3118</v>
      </c>
      <c r="F660" s="13" t="s">
        <v>9149</v>
      </c>
      <c r="G660" s="14">
        <v>275</v>
      </c>
      <c r="H660" s="15" t="s">
        <v>707</v>
      </c>
      <c r="I660" s="13" t="s">
        <v>3111</v>
      </c>
      <c r="J660" s="196" t="s">
        <v>2900</v>
      </c>
      <c r="K660" s="196" t="s">
        <v>3109</v>
      </c>
      <c r="L660"/>
      <c r="M660"/>
      <c r="N660"/>
      <c r="O660"/>
      <c r="P660"/>
      <c r="Q660"/>
      <c r="R660"/>
    </row>
    <row r="661" spans="1:18" s="7" customFormat="1" ht="20.25" customHeight="1" x14ac:dyDescent="0.25">
      <c r="A661"/>
      <c r="B661"/>
      <c r="C661" s="7" t="s">
        <v>3110</v>
      </c>
      <c r="D661" s="1" t="s">
        <v>7988</v>
      </c>
      <c r="E661" s="1" t="s">
        <v>3116</v>
      </c>
      <c r="F661" s="13" t="s">
        <v>9150</v>
      </c>
      <c r="G661" s="14">
        <v>264</v>
      </c>
      <c r="H661" s="15" t="s">
        <v>707</v>
      </c>
      <c r="I661" s="13" t="s">
        <v>3111</v>
      </c>
      <c r="J661" s="196" t="s">
        <v>2900</v>
      </c>
      <c r="K661" s="196" t="s">
        <v>3109</v>
      </c>
      <c r="L661"/>
      <c r="M661"/>
      <c r="N661"/>
      <c r="O661"/>
      <c r="P661"/>
      <c r="Q661"/>
      <c r="R661"/>
    </row>
    <row r="662" spans="1:18" s="7" customFormat="1" ht="20.25" customHeight="1" x14ac:dyDescent="0.25">
      <c r="A662"/>
      <c r="B662"/>
      <c r="C662" s="7" t="s">
        <v>3110</v>
      </c>
      <c r="D662" s="1" t="s">
        <v>7988</v>
      </c>
      <c r="E662" s="1" t="s">
        <v>3125</v>
      </c>
      <c r="F662" s="13" t="s">
        <v>3114</v>
      </c>
      <c r="G662" s="14">
        <v>242</v>
      </c>
      <c r="H662" s="15" t="s">
        <v>707</v>
      </c>
      <c r="I662" s="13" t="s">
        <v>3111</v>
      </c>
      <c r="J662" s="196" t="s">
        <v>2900</v>
      </c>
      <c r="K662" s="196" t="s">
        <v>3109</v>
      </c>
      <c r="L662"/>
      <c r="M662"/>
      <c r="N662"/>
      <c r="O662"/>
      <c r="P662"/>
      <c r="Q662"/>
      <c r="R662"/>
    </row>
    <row r="663" spans="1:18" s="7" customFormat="1" ht="20.25" customHeight="1" x14ac:dyDescent="0.25">
      <c r="A663"/>
      <c r="B663"/>
      <c r="C663" s="7" t="s">
        <v>3110</v>
      </c>
      <c r="D663" s="1" t="s">
        <v>7988</v>
      </c>
      <c r="E663" s="1" t="s">
        <v>3119</v>
      </c>
      <c r="F663" s="13" t="s">
        <v>9151</v>
      </c>
      <c r="G663" s="14">
        <v>148</v>
      </c>
      <c r="H663" s="15" t="s">
        <v>707</v>
      </c>
      <c r="I663" s="13" t="s">
        <v>3111</v>
      </c>
      <c r="J663" s="196" t="s">
        <v>2900</v>
      </c>
      <c r="K663" s="196" t="s">
        <v>3109</v>
      </c>
      <c r="L663"/>
      <c r="M663"/>
      <c r="N663"/>
      <c r="O663"/>
      <c r="P663"/>
      <c r="Q663"/>
      <c r="R663"/>
    </row>
    <row r="664" spans="1:18" s="7" customFormat="1" ht="20.25" customHeight="1" x14ac:dyDescent="0.25">
      <c r="A664"/>
      <c r="B664"/>
      <c r="C664" s="7" t="s">
        <v>3110</v>
      </c>
      <c r="D664" s="1" t="s">
        <v>7988</v>
      </c>
      <c r="E664" s="1" t="s">
        <v>3127</v>
      </c>
      <c r="F664" s="13" t="s">
        <v>3128</v>
      </c>
      <c r="G664" s="14">
        <v>161</v>
      </c>
      <c r="H664" s="15" t="s">
        <v>707</v>
      </c>
      <c r="I664" s="13" t="s">
        <v>3111</v>
      </c>
      <c r="J664" s="196" t="s">
        <v>2900</v>
      </c>
      <c r="K664" s="196" t="s">
        <v>3109</v>
      </c>
      <c r="L664"/>
      <c r="M664"/>
      <c r="N664"/>
      <c r="O664"/>
      <c r="P664"/>
      <c r="Q664"/>
      <c r="R664"/>
    </row>
    <row r="665" spans="1:18" s="7" customFormat="1" ht="20.25" customHeight="1" x14ac:dyDescent="0.25">
      <c r="A665"/>
      <c r="B665"/>
      <c r="C665" s="7" t="s">
        <v>3110</v>
      </c>
      <c r="D665" s="1" t="s">
        <v>7988</v>
      </c>
      <c r="E665" s="1" t="s">
        <v>3117</v>
      </c>
      <c r="F665" s="13" t="s">
        <v>9152</v>
      </c>
      <c r="G665" s="14">
        <v>95</v>
      </c>
      <c r="H665" s="15" t="s">
        <v>707</v>
      </c>
      <c r="I665" s="13" t="s">
        <v>3111</v>
      </c>
      <c r="J665" s="196" t="s">
        <v>2900</v>
      </c>
      <c r="K665" s="196" t="s">
        <v>3109</v>
      </c>
      <c r="L665"/>
      <c r="M665"/>
      <c r="N665"/>
      <c r="O665"/>
      <c r="P665"/>
      <c r="Q665"/>
      <c r="R665"/>
    </row>
    <row r="666" spans="1:18" s="7" customFormat="1" ht="20.25" customHeight="1" x14ac:dyDescent="0.25">
      <c r="A666"/>
      <c r="B666"/>
      <c r="C666" s="7" t="s">
        <v>3110</v>
      </c>
      <c r="D666" s="1" t="s">
        <v>7988</v>
      </c>
      <c r="E666" s="1" t="s">
        <v>3123</v>
      </c>
      <c r="F666" s="13" t="s">
        <v>3124</v>
      </c>
      <c r="G666" s="14">
        <v>39</v>
      </c>
      <c r="H666" s="15" t="s">
        <v>707</v>
      </c>
      <c r="I666" s="13" t="s">
        <v>3111</v>
      </c>
      <c r="J666" s="196" t="s">
        <v>2900</v>
      </c>
      <c r="K666" s="196" t="s">
        <v>3109</v>
      </c>
      <c r="L666"/>
      <c r="M666"/>
      <c r="N666"/>
      <c r="O666"/>
      <c r="P666"/>
      <c r="Q666"/>
      <c r="R666"/>
    </row>
    <row r="667" spans="1:18" s="7" customFormat="1" ht="20.25" customHeight="1" x14ac:dyDescent="0.25">
      <c r="A667"/>
      <c r="B667"/>
      <c r="C667" s="7" t="s">
        <v>3110</v>
      </c>
      <c r="D667" s="1" t="s">
        <v>7988</v>
      </c>
      <c r="E667" s="1" t="s">
        <v>3107</v>
      </c>
      <c r="F667" s="13" t="s">
        <v>3108</v>
      </c>
      <c r="G667" s="14">
        <v>28</v>
      </c>
      <c r="H667" s="15" t="s">
        <v>707</v>
      </c>
      <c r="I667" s="13" t="s">
        <v>3111</v>
      </c>
      <c r="J667" s="196" t="s">
        <v>2900</v>
      </c>
      <c r="K667" s="196" t="s">
        <v>3109</v>
      </c>
      <c r="L667"/>
      <c r="M667"/>
      <c r="N667"/>
      <c r="O667"/>
      <c r="P667"/>
      <c r="Q667"/>
      <c r="R667"/>
    </row>
    <row r="668" spans="1:18" s="7" customFormat="1" ht="20.25" customHeight="1" x14ac:dyDescent="0.25">
      <c r="A668"/>
      <c r="B668"/>
      <c r="C668" s="7" t="s">
        <v>3110</v>
      </c>
      <c r="D668" s="1" t="s">
        <v>7988</v>
      </c>
      <c r="E668" s="1" t="s">
        <v>3112</v>
      </c>
      <c r="F668" s="13" t="s">
        <v>3113</v>
      </c>
      <c r="G668" s="14">
        <v>27</v>
      </c>
      <c r="H668" s="15" t="s">
        <v>707</v>
      </c>
      <c r="I668" s="13" t="s">
        <v>3111</v>
      </c>
      <c r="J668" s="196" t="s">
        <v>2900</v>
      </c>
      <c r="K668" s="196" t="s">
        <v>3109</v>
      </c>
      <c r="L668"/>
      <c r="M668"/>
      <c r="N668"/>
      <c r="O668"/>
      <c r="P668"/>
      <c r="Q668"/>
      <c r="R668"/>
    </row>
    <row r="669" spans="1:18" s="7" customFormat="1" ht="20.25" customHeight="1" x14ac:dyDescent="0.25">
      <c r="A669"/>
      <c r="B669"/>
      <c r="C669" s="7" t="s">
        <v>3110</v>
      </c>
      <c r="D669" s="1" t="s">
        <v>7988</v>
      </c>
      <c r="E669" s="1" t="s">
        <v>3115</v>
      </c>
      <c r="F669" s="13" t="s">
        <v>9153</v>
      </c>
      <c r="G669" s="14">
        <v>17</v>
      </c>
      <c r="H669" s="15" t="s">
        <v>707</v>
      </c>
      <c r="I669" s="13" t="s">
        <v>3111</v>
      </c>
      <c r="J669" s="196" t="s">
        <v>2900</v>
      </c>
      <c r="K669" s="196" t="s">
        <v>3109</v>
      </c>
      <c r="L669"/>
      <c r="M669"/>
      <c r="N669"/>
      <c r="O669"/>
      <c r="P669"/>
      <c r="Q669"/>
      <c r="R669"/>
    </row>
    <row r="670" spans="1:18" s="7" customFormat="1" ht="20.25" customHeight="1" thickBot="1" x14ac:dyDescent="0.3">
      <c r="A670"/>
      <c r="B670"/>
      <c r="C670" s="7" t="s">
        <v>3110</v>
      </c>
      <c r="D670" s="1" t="s">
        <v>7988</v>
      </c>
      <c r="E670" s="1" t="s">
        <v>3120</v>
      </c>
      <c r="F670" s="13" t="s">
        <v>3121</v>
      </c>
      <c r="G670" s="14">
        <v>17</v>
      </c>
      <c r="H670" s="15" t="s">
        <v>707</v>
      </c>
      <c r="I670" s="13" t="s">
        <v>3111</v>
      </c>
      <c r="J670" s="196" t="s">
        <v>2900</v>
      </c>
      <c r="K670" s="196" t="s">
        <v>3109</v>
      </c>
      <c r="L670"/>
      <c r="M670"/>
      <c r="N670"/>
      <c r="O670"/>
      <c r="P670"/>
      <c r="Q670"/>
      <c r="R670"/>
    </row>
    <row r="671" spans="1:18" s="7" customFormat="1" ht="20.25" customHeight="1" thickBot="1" x14ac:dyDescent="0.3">
      <c r="A671"/>
      <c r="B671"/>
      <c r="C671" s="241" t="s">
        <v>3110</v>
      </c>
      <c r="D671" s="247" t="s">
        <v>7825</v>
      </c>
      <c r="E671" s="472">
        <f>COUNTA(E655:E670)</f>
        <v>16</v>
      </c>
      <c r="F671" s="242" t="s">
        <v>7826</v>
      </c>
      <c r="G671" s="473">
        <f>SUM(G655:G670)</f>
        <v>3590</v>
      </c>
      <c r="H671" s="16"/>
      <c r="I671" s="17"/>
      <c r="J671" s="209"/>
      <c r="K671" s="207"/>
      <c r="L671"/>
      <c r="M671"/>
      <c r="N671"/>
      <c r="O671"/>
      <c r="P671"/>
      <c r="Q671"/>
      <c r="R671"/>
    </row>
    <row r="672" spans="1:18" s="7" customFormat="1" ht="20.25" customHeight="1" x14ac:dyDescent="0.25">
      <c r="A672"/>
      <c r="B672"/>
      <c r="D672" s="1"/>
      <c r="E672" s="175"/>
      <c r="F672" s="228"/>
      <c r="G672" s="174"/>
      <c r="H672" s="15"/>
      <c r="I672" s="13"/>
      <c r="J672" s="196"/>
      <c r="K672" s="196"/>
      <c r="L672"/>
      <c r="M672"/>
      <c r="N672"/>
      <c r="O672"/>
      <c r="P672"/>
      <c r="Q672"/>
      <c r="R672"/>
    </row>
    <row r="673" spans="1:18" s="7" customFormat="1" ht="20.25" customHeight="1" x14ac:dyDescent="0.25">
      <c r="A673"/>
      <c r="B673"/>
      <c r="D673" s="1"/>
      <c r="E673" s="175"/>
      <c r="F673" s="228"/>
      <c r="G673" s="174"/>
      <c r="H673" s="15"/>
      <c r="I673" s="13"/>
      <c r="J673" s="196"/>
      <c r="K673" s="196"/>
      <c r="L673"/>
      <c r="M673"/>
      <c r="N673"/>
      <c r="O673"/>
      <c r="P673"/>
      <c r="Q673"/>
      <c r="R673"/>
    </row>
    <row r="674" spans="1:18" s="7" customFormat="1" ht="20.25" customHeight="1" x14ac:dyDescent="0.25">
      <c r="A674"/>
      <c r="B674"/>
      <c r="C674" s="235" t="s">
        <v>8</v>
      </c>
      <c r="D674" s="235" t="s">
        <v>7</v>
      </c>
      <c r="E674" s="235" t="s">
        <v>6</v>
      </c>
      <c r="F674" s="235" t="s">
        <v>5</v>
      </c>
      <c r="G674" s="237" t="s">
        <v>4</v>
      </c>
      <c r="H674" s="237" t="s">
        <v>3</v>
      </c>
      <c r="I674" s="235" t="s">
        <v>2</v>
      </c>
      <c r="J674" s="236" t="s">
        <v>1</v>
      </c>
      <c r="K674" s="236" t="s">
        <v>0</v>
      </c>
      <c r="L674"/>
      <c r="M674"/>
      <c r="N674"/>
      <c r="O674"/>
      <c r="P674"/>
      <c r="Q674"/>
      <c r="R674"/>
    </row>
    <row r="675" spans="1:18" s="7" customFormat="1" ht="20.25" customHeight="1" x14ac:dyDescent="0.25">
      <c r="A675"/>
      <c r="B675"/>
      <c r="C675" s="7" t="s">
        <v>3202</v>
      </c>
      <c r="D675" s="1" t="s">
        <v>7988</v>
      </c>
      <c r="E675" s="1" t="s">
        <v>3251</v>
      </c>
      <c r="F675" s="13" t="s">
        <v>3252</v>
      </c>
      <c r="G675" s="14">
        <v>795</v>
      </c>
      <c r="H675" s="15" t="s">
        <v>707</v>
      </c>
      <c r="I675" s="13" t="s">
        <v>2959</v>
      </c>
      <c r="J675" s="196" t="s">
        <v>2900</v>
      </c>
      <c r="K675" s="196" t="s">
        <v>3198</v>
      </c>
      <c r="L675"/>
      <c r="M675"/>
      <c r="N675"/>
      <c r="O675"/>
      <c r="P675"/>
      <c r="Q675"/>
      <c r="R675"/>
    </row>
    <row r="676" spans="1:18" s="7" customFormat="1" ht="20.25" customHeight="1" x14ac:dyDescent="0.25">
      <c r="A676"/>
      <c r="B676"/>
      <c r="C676" s="7" t="s">
        <v>3202</v>
      </c>
      <c r="D676" s="1" t="s">
        <v>7988</v>
      </c>
      <c r="E676" s="1" t="s">
        <v>3210</v>
      </c>
      <c r="F676" s="13" t="s">
        <v>3211</v>
      </c>
      <c r="G676" s="14">
        <v>600</v>
      </c>
      <c r="H676" s="15" t="s">
        <v>707</v>
      </c>
      <c r="I676" s="13" t="s">
        <v>2959</v>
      </c>
      <c r="J676" s="196" t="s">
        <v>2900</v>
      </c>
      <c r="K676" s="196" t="s">
        <v>3198</v>
      </c>
      <c r="L676"/>
      <c r="M676"/>
      <c r="N676"/>
      <c r="O676"/>
      <c r="P676"/>
      <c r="Q676"/>
      <c r="R676"/>
    </row>
    <row r="677" spans="1:18" s="7" customFormat="1" ht="20.25" customHeight="1" x14ac:dyDescent="0.25">
      <c r="A677"/>
      <c r="B677"/>
      <c r="C677" s="7" t="s">
        <v>3202</v>
      </c>
      <c r="D677" s="1" t="s">
        <v>7988</v>
      </c>
      <c r="E677" s="1" t="s">
        <v>3257</v>
      </c>
      <c r="F677" s="13" t="s">
        <v>3258</v>
      </c>
      <c r="G677" s="14">
        <v>501</v>
      </c>
      <c r="H677" s="15" t="s">
        <v>707</v>
      </c>
      <c r="I677" s="13" t="s">
        <v>2959</v>
      </c>
      <c r="J677" s="196" t="s">
        <v>2900</v>
      </c>
      <c r="K677" s="196" t="s">
        <v>3198</v>
      </c>
      <c r="L677"/>
      <c r="M677"/>
      <c r="N677"/>
      <c r="O677"/>
      <c r="P677"/>
      <c r="Q677"/>
      <c r="R677"/>
    </row>
    <row r="678" spans="1:18" s="7" customFormat="1" ht="20.25" customHeight="1" x14ac:dyDescent="0.25">
      <c r="A678"/>
      <c r="B678"/>
      <c r="C678" s="7" t="s">
        <v>3202</v>
      </c>
      <c r="D678" s="1" t="s">
        <v>7988</v>
      </c>
      <c r="E678" s="1" t="s">
        <v>3259</v>
      </c>
      <c r="F678" s="13" t="s">
        <v>763</v>
      </c>
      <c r="G678" s="14">
        <v>502</v>
      </c>
      <c r="H678" s="15" t="s">
        <v>707</v>
      </c>
      <c r="I678" s="13" t="s">
        <v>2959</v>
      </c>
      <c r="J678" s="196" t="s">
        <v>2900</v>
      </c>
      <c r="K678" s="196" t="s">
        <v>3198</v>
      </c>
      <c r="L678"/>
      <c r="M678"/>
      <c r="N678"/>
      <c r="O678"/>
      <c r="P678"/>
      <c r="Q678"/>
      <c r="R678"/>
    </row>
    <row r="679" spans="1:18" s="7" customFormat="1" ht="20.25" customHeight="1" x14ac:dyDescent="0.25">
      <c r="A679"/>
      <c r="B679"/>
      <c r="C679" s="7" t="s">
        <v>3202</v>
      </c>
      <c r="D679" s="1" t="s">
        <v>7988</v>
      </c>
      <c r="E679" s="1" t="s">
        <v>3232</v>
      </c>
      <c r="F679" s="13" t="s">
        <v>3233</v>
      </c>
      <c r="G679" s="14">
        <v>291</v>
      </c>
      <c r="H679" s="15" t="s">
        <v>707</v>
      </c>
      <c r="I679" s="13" t="s">
        <v>2959</v>
      </c>
      <c r="J679" s="196" t="s">
        <v>2900</v>
      </c>
      <c r="K679" s="196" t="s">
        <v>3198</v>
      </c>
      <c r="L679"/>
      <c r="M679"/>
      <c r="N679"/>
      <c r="O679"/>
      <c r="P679"/>
      <c r="Q679"/>
      <c r="R679"/>
    </row>
    <row r="680" spans="1:18" s="7" customFormat="1" ht="20.25" customHeight="1" x14ac:dyDescent="0.25">
      <c r="A680"/>
      <c r="B680"/>
      <c r="C680" s="7" t="s">
        <v>3202</v>
      </c>
      <c r="D680" s="1" t="s">
        <v>7988</v>
      </c>
      <c r="E680" s="1" t="s">
        <v>3253</v>
      </c>
      <c r="F680" s="13" t="s">
        <v>710</v>
      </c>
      <c r="G680" s="14">
        <v>289</v>
      </c>
      <c r="H680" s="15" t="s">
        <v>707</v>
      </c>
      <c r="I680" s="13" t="s">
        <v>2959</v>
      </c>
      <c r="J680" s="196" t="s">
        <v>2900</v>
      </c>
      <c r="K680" s="196" t="s">
        <v>3198</v>
      </c>
      <c r="L680"/>
      <c r="M680"/>
      <c r="N680"/>
      <c r="O680"/>
      <c r="P680"/>
      <c r="Q680"/>
      <c r="R680"/>
    </row>
    <row r="681" spans="1:18" s="7" customFormat="1" ht="20.25" customHeight="1" x14ac:dyDescent="0.25">
      <c r="A681"/>
      <c r="B681"/>
      <c r="C681" s="7" t="s">
        <v>3202</v>
      </c>
      <c r="D681" s="1" t="s">
        <v>7988</v>
      </c>
      <c r="E681" s="1" t="s">
        <v>3249</v>
      </c>
      <c r="F681" s="13" t="s">
        <v>3250</v>
      </c>
      <c r="G681" s="14">
        <v>251</v>
      </c>
      <c r="H681" s="15" t="s">
        <v>707</v>
      </c>
      <c r="I681" s="13" t="s">
        <v>2959</v>
      </c>
      <c r="J681" s="196" t="s">
        <v>2900</v>
      </c>
      <c r="K681" s="196" t="s">
        <v>3198</v>
      </c>
      <c r="L681"/>
      <c r="M681"/>
      <c r="N681"/>
      <c r="O681"/>
      <c r="P681"/>
      <c r="Q681"/>
      <c r="R681"/>
    </row>
    <row r="682" spans="1:18" s="7" customFormat="1" ht="20.25" customHeight="1" x14ac:dyDescent="0.25">
      <c r="A682"/>
      <c r="B682"/>
      <c r="C682" s="7" t="s">
        <v>3202</v>
      </c>
      <c r="D682" s="1" t="s">
        <v>7988</v>
      </c>
      <c r="E682" s="1" t="s">
        <v>3256</v>
      </c>
      <c r="F682" s="13" t="s">
        <v>9154</v>
      </c>
      <c r="G682" s="14">
        <v>247</v>
      </c>
      <c r="H682" s="15" t="s">
        <v>707</v>
      </c>
      <c r="I682" s="13" t="s">
        <v>2959</v>
      </c>
      <c r="J682" s="196" t="s">
        <v>2900</v>
      </c>
      <c r="K682" s="196" t="s">
        <v>3198</v>
      </c>
      <c r="L682"/>
      <c r="M682"/>
      <c r="N682"/>
      <c r="O682"/>
      <c r="P682"/>
      <c r="Q682"/>
      <c r="R682"/>
    </row>
    <row r="683" spans="1:18" s="7" customFormat="1" ht="20.25" customHeight="1" x14ac:dyDescent="0.25">
      <c r="A683"/>
      <c r="B683"/>
      <c r="C683" s="7" t="s">
        <v>3202</v>
      </c>
      <c r="D683" s="1" t="s">
        <v>7988</v>
      </c>
      <c r="E683" s="1" t="s">
        <v>3242</v>
      </c>
      <c r="F683" s="13" t="s">
        <v>9155</v>
      </c>
      <c r="G683" s="14">
        <v>107</v>
      </c>
      <c r="H683" s="15" t="s">
        <v>707</v>
      </c>
      <c r="I683" s="13" t="s">
        <v>2959</v>
      </c>
      <c r="J683" s="196" t="s">
        <v>2900</v>
      </c>
      <c r="K683" s="196" t="s">
        <v>3198</v>
      </c>
      <c r="L683"/>
      <c r="M683"/>
      <c r="N683"/>
      <c r="O683"/>
      <c r="P683"/>
      <c r="Q683"/>
      <c r="R683"/>
    </row>
    <row r="684" spans="1:18" s="7" customFormat="1" ht="20.25" customHeight="1" x14ac:dyDescent="0.25">
      <c r="A684"/>
      <c r="B684"/>
      <c r="C684" s="7" t="s">
        <v>3202</v>
      </c>
      <c r="D684" s="1" t="s">
        <v>7988</v>
      </c>
      <c r="E684" s="1" t="s">
        <v>3255</v>
      </c>
      <c r="F684" s="13" t="s">
        <v>9156</v>
      </c>
      <c r="G684" s="14">
        <v>234</v>
      </c>
      <c r="H684" s="15" t="s">
        <v>707</v>
      </c>
      <c r="I684" s="13" t="s">
        <v>2959</v>
      </c>
      <c r="J684" s="196" t="s">
        <v>2900</v>
      </c>
      <c r="K684" s="196" t="s">
        <v>3198</v>
      </c>
      <c r="L684"/>
      <c r="M684"/>
      <c r="N684"/>
      <c r="O684"/>
      <c r="P684"/>
      <c r="Q684"/>
      <c r="R684"/>
    </row>
    <row r="685" spans="1:18" s="7" customFormat="1" ht="20.25" customHeight="1" x14ac:dyDescent="0.25">
      <c r="A685"/>
      <c r="B685"/>
      <c r="C685" s="7" t="s">
        <v>3202</v>
      </c>
      <c r="D685" s="1" t="s">
        <v>7988</v>
      </c>
      <c r="E685" s="1" t="s">
        <v>3238</v>
      </c>
      <c r="F685" s="13" t="s">
        <v>3239</v>
      </c>
      <c r="G685" s="14">
        <v>74</v>
      </c>
      <c r="H685" s="15" t="s">
        <v>707</v>
      </c>
      <c r="I685" s="13" t="s">
        <v>2959</v>
      </c>
      <c r="J685" s="196" t="s">
        <v>2900</v>
      </c>
      <c r="K685" s="196" t="s">
        <v>3198</v>
      </c>
      <c r="L685"/>
      <c r="M685"/>
      <c r="N685"/>
      <c r="O685"/>
      <c r="P685"/>
      <c r="Q685"/>
      <c r="R685"/>
    </row>
    <row r="686" spans="1:18" s="7" customFormat="1" ht="20.25" customHeight="1" x14ac:dyDescent="0.25">
      <c r="A686"/>
      <c r="B686"/>
      <c r="C686" s="7" t="s">
        <v>3202</v>
      </c>
      <c r="D686" s="1" t="s">
        <v>7988</v>
      </c>
      <c r="E686" s="1" t="s">
        <v>3246</v>
      </c>
      <c r="F686" s="13" t="s">
        <v>3247</v>
      </c>
      <c r="G686" s="14">
        <v>193</v>
      </c>
      <c r="H686" s="15" t="s">
        <v>707</v>
      </c>
      <c r="I686" s="13" t="s">
        <v>2959</v>
      </c>
      <c r="J686" s="196" t="s">
        <v>2900</v>
      </c>
      <c r="K686" s="196" t="s">
        <v>3198</v>
      </c>
      <c r="L686"/>
      <c r="M686"/>
      <c r="N686"/>
      <c r="O686"/>
      <c r="P686"/>
      <c r="Q686"/>
      <c r="R686"/>
    </row>
    <row r="687" spans="1:18" s="7" customFormat="1" ht="20.25" customHeight="1" x14ac:dyDescent="0.25">
      <c r="A687"/>
      <c r="B687"/>
      <c r="C687" s="7" t="s">
        <v>3202</v>
      </c>
      <c r="D687" s="1" t="s">
        <v>7988</v>
      </c>
      <c r="E687" s="1" t="s">
        <v>3237</v>
      </c>
      <c r="F687" s="13" t="s">
        <v>9157</v>
      </c>
      <c r="G687" s="14">
        <v>118</v>
      </c>
      <c r="H687" s="15" t="s">
        <v>707</v>
      </c>
      <c r="I687" s="13" t="s">
        <v>2959</v>
      </c>
      <c r="J687" s="196" t="s">
        <v>2900</v>
      </c>
      <c r="K687" s="196" t="s">
        <v>3198</v>
      </c>
      <c r="L687"/>
      <c r="M687"/>
      <c r="N687"/>
      <c r="O687"/>
      <c r="P687"/>
      <c r="Q687"/>
      <c r="R687"/>
    </row>
    <row r="688" spans="1:18" s="7" customFormat="1" ht="20.25" customHeight="1" x14ac:dyDescent="0.25">
      <c r="A688"/>
      <c r="B688"/>
      <c r="C688" s="7" t="s">
        <v>3202</v>
      </c>
      <c r="D688" s="1" t="s">
        <v>7988</v>
      </c>
      <c r="E688" s="1" t="s">
        <v>3254</v>
      </c>
      <c r="F688" s="13" t="s">
        <v>1460</v>
      </c>
      <c r="G688" s="14">
        <v>78</v>
      </c>
      <c r="H688" s="15" t="s">
        <v>707</v>
      </c>
      <c r="I688" s="13" t="s">
        <v>2959</v>
      </c>
      <c r="J688" s="196" t="s">
        <v>2900</v>
      </c>
      <c r="K688" s="196" t="s">
        <v>3198</v>
      </c>
      <c r="L688"/>
      <c r="M688"/>
      <c r="N688"/>
      <c r="O688"/>
      <c r="P688"/>
      <c r="Q688"/>
      <c r="R688"/>
    </row>
    <row r="689" spans="1:18" s="7" customFormat="1" ht="20.25" customHeight="1" x14ac:dyDescent="0.25">
      <c r="A689"/>
      <c r="B689"/>
      <c r="C689" s="7" t="s">
        <v>3202</v>
      </c>
      <c r="D689" s="1" t="s">
        <v>7988</v>
      </c>
      <c r="E689" s="1" t="s">
        <v>3215</v>
      </c>
      <c r="F689" s="13" t="s">
        <v>9158</v>
      </c>
      <c r="G689" s="14">
        <v>100</v>
      </c>
      <c r="H689" s="15" t="s">
        <v>707</v>
      </c>
      <c r="I689" s="13" t="s">
        <v>2959</v>
      </c>
      <c r="J689" s="196" t="s">
        <v>2900</v>
      </c>
      <c r="K689" s="196" t="s">
        <v>3198</v>
      </c>
      <c r="L689"/>
      <c r="M689"/>
      <c r="N689"/>
      <c r="O689"/>
      <c r="P689"/>
      <c r="Q689"/>
      <c r="R689"/>
    </row>
    <row r="690" spans="1:18" s="7" customFormat="1" ht="20.25" customHeight="1" x14ac:dyDescent="0.25">
      <c r="A690"/>
      <c r="B690"/>
      <c r="C690" s="7" t="s">
        <v>3202</v>
      </c>
      <c r="D690" s="1" t="s">
        <v>7988</v>
      </c>
      <c r="E690" s="1" t="s">
        <v>3244</v>
      </c>
      <c r="F690" s="13" t="s">
        <v>9159</v>
      </c>
      <c r="G690" s="14">
        <v>81</v>
      </c>
      <c r="H690" s="15" t="s">
        <v>707</v>
      </c>
      <c r="I690" s="13" t="s">
        <v>2959</v>
      </c>
      <c r="J690" s="196" t="s">
        <v>2900</v>
      </c>
      <c r="K690" s="196" t="s">
        <v>3198</v>
      </c>
      <c r="L690"/>
      <c r="M690"/>
      <c r="N690"/>
      <c r="O690"/>
      <c r="P690"/>
      <c r="Q690"/>
      <c r="R690"/>
    </row>
    <row r="691" spans="1:18" s="7" customFormat="1" ht="20.25" customHeight="1" x14ac:dyDescent="0.25">
      <c r="A691"/>
      <c r="B691"/>
      <c r="C691" s="7" t="s">
        <v>3202</v>
      </c>
      <c r="D691" s="1" t="s">
        <v>7988</v>
      </c>
      <c r="E691" s="1" t="s">
        <v>3214</v>
      </c>
      <c r="F691" s="13" t="s">
        <v>9160</v>
      </c>
      <c r="G691" s="14">
        <v>102</v>
      </c>
      <c r="H691" s="15" t="s">
        <v>707</v>
      </c>
      <c r="I691" s="13" t="s">
        <v>2959</v>
      </c>
      <c r="J691" s="196" t="s">
        <v>2900</v>
      </c>
      <c r="K691" s="196" t="s">
        <v>3198</v>
      </c>
      <c r="L691"/>
      <c r="M691"/>
      <c r="N691"/>
      <c r="O691"/>
      <c r="P691"/>
      <c r="Q691"/>
      <c r="R691"/>
    </row>
    <row r="692" spans="1:18" s="7" customFormat="1" ht="20.25" customHeight="1" x14ac:dyDescent="0.25">
      <c r="A692"/>
      <c r="B692"/>
      <c r="C692" s="7" t="s">
        <v>3202</v>
      </c>
      <c r="D692" s="1" t="s">
        <v>7988</v>
      </c>
      <c r="E692" s="1" t="s">
        <v>3235</v>
      </c>
      <c r="F692" s="13" t="s">
        <v>9161</v>
      </c>
      <c r="G692" s="14">
        <v>75</v>
      </c>
      <c r="H692" s="15" t="s">
        <v>707</v>
      </c>
      <c r="I692" s="13" t="s">
        <v>2959</v>
      </c>
      <c r="J692" s="196" t="s">
        <v>2900</v>
      </c>
      <c r="K692" s="196" t="s">
        <v>3198</v>
      </c>
      <c r="L692"/>
      <c r="M692"/>
      <c r="N692"/>
      <c r="O692"/>
      <c r="P692"/>
      <c r="Q692"/>
      <c r="R692"/>
    </row>
    <row r="693" spans="1:18" s="7" customFormat="1" ht="20.25" customHeight="1" x14ac:dyDescent="0.25">
      <c r="A693"/>
      <c r="B693"/>
      <c r="C693" s="7" t="s">
        <v>3202</v>
      </c>
      <c r="D693" s="1" t="s">
        <v>7988</v>
      </c>
      <c r="E693" s="1" t="s">
        <v>3236</v>
      </c>
      <c r="F693" s="13" t="s">
        <v>9162</v>
      </c>
      <c r="G693" s="14">
        <v>56</v>
      </c>
      <c r="H693" s="15" t="s">
        <v>707</v>
      </c>
      <c r="I693" s="13" t="s">
        <v>2959</v>
      </c>
      <c r="J693" s="196" t="s">
        <v>2900</v>
      </c>
      <c r="K693" s="196" t="s">
        <v>3198</v>
      </c>
      <c r="L693"/>
      <c r="M693"/>
      <c r="N693"/>
      <c r="O693"/>
      <c r="P693"/>
      <c r="Q693"/>
      <c r="R693"/>
    </row>
    <row r="694" spans="1:18" s="7" customFormat="1" ht="20.25" customHeight="1" x14ac:dyDescent="0.25">
      <c r="A694"/>
      <c r="B694"/>
      <c r="C694" s="7" t="s">
        <v>3202</v>
      </c>
      <c r="D694" s="1" t="s">
        <v>7988</v>
      </c>
      <c r="E694" s="1" t="s">
        <v>3245</v>
      </c>
      <c r="F694" s="13" t="s">
        <v>9163</v>
      </c>
      <c r="G694" s="14">
        <v>54</v>
      </c>
      <c r="H694" s="15" t="s">
        <v>707</v>
      </c>
      <c r="I694" s="13" t="s">
        <v>2959</v>
      </c>
      <c r="J694" s="196" t="s">
        <v>2900</v>
      </c>
      <c r="K694" s="196" t="s">
        <v>3198</v>
      </c>
      <c r="L694"/>
      <c r="M694"/>
      <c r="N694"/>
      <c r="O694"/>
      <c r="P694"/>
      <c r="Q694"/>
      <c r="R694"/>
    </row>
    <row r="695" spans="1:18" s="7" customFormat="1" ht="20.25" customHeight="1" x14ac:dyDescent="0.25">
      <c r="A695"/>
      <c r="B695"/>
      <c r="C695" s="7" t="s">
        <v>3202</v>
      </c>
      <c r="D695" s="1" t="s">
        <v>7988</v>
      </c>
      <c r="E695" s="1" t="s">
        <v>3234</v>
      </c>
      <c r="F695" s="13" t="s">
        <v>9164</v>
      </c>
      <c r="G695" s="14">
        <v>41</v>
      </c>
      <c r="H695" s="15" t="s">
        <v>707</v>
      </c>
      <c r="I695" s="13" t="s">
        <v>2959</v>
      </c>
      <c r="J695" s="196" t="s">
        <v>2900</v>
      </c>
      <c r="K695" s="196" t="s">
        <v>3198</v>
      </c>
      <c r="L695"/>
      <c r="M695"/>
      <c r="N695"/>
      <c r="O695"/>
      <c r="P695"/>
      <c r="Q695"/>
      <c r="R695"/>
    </row>
    <row r="696" spans="1:18" s="7" customFormat="1" ht="20.25" customHeight="1" x14ac:dyDescent="0.25">
      <c r="A696"/>
      <c r="B696"/>
      <c r="C696" s="7" t="s">
        <v>3202</v>
      </c>
      <c r="D696" s="1" t="s">
        <v>7988</v>
      </c>
      <c r="E696" s="1" t="s">
        <v>3248</v>
      </c>
      <c r="F696" s="13" t="s">
        <v>2655</v>
      </c>
      <c r="G696" s="14">
        <v>49</v>
      </c>
      <c r="H696" s="15" t="s">
        <v>707</v>
      </c>
      <c r="I696" s="13" t="s">
        <v>2959</v>
      </c>
      <c r="J696" s="196" t="s">
        <v>2900</v>
      </c>
      <c r="K696" s="196" t="s">
        <v>3198</v>
      </c>
      <c r="L696"/>
      <c r="M696"/>
      <c r="N696"/>
      <c r="O696"/>
      <c r="P696"/>
      <c r="Q696"/>
      <c r="R696"/>
    </row>
    <row r="697" spans="1:18" s="7" customFormat="1" ht="20.25" customHeight="1" x14ac:dyDescent="0.25">
      <c r="A697"/>
      <c r="B697"/>
      <c r="C697" s="7" t="s">
        <v>3202</v>
      </c>
      <c r="D697" s="1" t="s">
        <v>7988</v>
      </c>
      <c r="E697" s="1" t="s">
        <v>3227</v>
      </c>
      <c r="F697" s="13" t="s">
        <v>9165</v>
      </c>
      <c r="G697" s="14">
        <v>50</v>
      </c>
      <c r="H697" s="15" t="s">
        <v>707</v>
      </c>
      <c r="I697" s="13" t="s">
        <v>2959</v>
      </c>
      <c r="J697" s="196" t="s">
        <v>2900</v>
      </c>
      <c r="K697" s="196" t="s">
        <v>3198</v>
      </c>
      <c r="L697"/>
      <c r="M697"/>
      <c r="N697"/>
      <c r="O697"/>
      <c r="P697"/>
      <c r="Q697"/>
      <c r="R697"/>
    </row>
    <row r="698" spans="1:18" s="7" customFormat="1" ht="20.25" customHeight="1" x14ac:dyDescent="0.25">
      <c r="A698"/>
      <c r="B698"/>
      <c r="C698" s="7" t="s">
        <v>3202</v>
      </c>
      <c r="D698" s="1" t="s">
        <v>7988</v>
      </c>
      <c r="E698" s="1" t="s">
        <v>3226</v>
      </c>
      <c r="F698" s="13" t="s">
        <v>9166</v>
      </c>
      <c r="G698" s="14">
        <v>51</v>
      </c>
      <c r="H698" s="15" t="s">
        <v>707</v>
      </c>
      <c r="I698" s="13" t="s">
        <v>2959</v>
      </c>
      <c r="J698" s="196" t="s">
        <v>2900</v>
      </c>
      <c r="K698" s="196" t="s">
        <v>3198</v>
      </c>
      <c r="L698"/>
      <c r="M698"/>
      <c r="N698"/>
      <c r="O698"/>
      <c r="P698"/>
      <c r="Q698"/>
      <c r="R698"/>
    </row>
    <row r="699" spans="1:18" s="7" customFormat="1" ht="20.25" customHeight="1" x14ac:dyDescent="0.25">
      <c r="A699"/>
      <c r="B699"/>
      <c r="C699" s="7" t="s">
        <v>3202</v>
      </c>
      <c r="D699" s="1" t="s">
        <v>7988</v>
      </c>
      <c r="E699" s="1" t="s">
        <v>3222</v>
      </c>
      <c r="F699" s="13" t="s">
        <v>9167</v>
      </c>
      <c r="G699" s="14">
        <v>45</v>
      </c>
      <c r="H699" s="15" t="s">
        <v>707</v>
      </c>
      <c r="I699" s="13" t="s">
        <v>2959</v>
      </c>
      <c r="J699" s="196" t="s">
        <v>2900</v>
      </c>
      <c r="K699" s="196" t="s">
        <v>3198</v>
      </c>
      <c r="L699"/>
      <c r="M699"/>
      <c r="N699"/>
      <c r="O699"/>
      <c r="P699"/>
      <c r="Q699"/>
      <c r="R699"/>
    </row>
    <row r="700" spans="1:18" s="7" customFormat="1" ht="31.5" customHeight="1" x14ac:dyDescent="0.25">
      <c r="A700"/>
      <c r="B700"/>
      <c r="C700" s="7" t="s">
        <v>3202</v>
      </c>
      <c r="D700" s="1" t="s">
        <v>7988</v>
      </c>
      <c r="E700" s="1" t="s">
        <v>3243</v>
      </c>
      <c r="F700" s="13" t="s">
        <v>8354</v>
      </c>
      <c r="G700" s="14">
        <v>38</v>
      </c>
      <c r="H700" s="15" t="s">
        <v>707</v>
      </c>
      <c r="I700" s="13" t="s">
        <v>2959</v>
      </c>
      <c r="J700" s="196" t="s">
        <v>2900</v>
      </c>
      <c r="K700" s="196" t="s">
        <v>3198</v>
      </c>
      <c r="L700"/>
      <c r="M700"/>
      <c r="N700"/>
      <c r="O700"/>
      <c r="P700"/>
      <c r="Q700"/>
      <c r="R700"/>
    </row>
    <row r="701" spans="1:18" s="7" customFormat="1" ht="20.25" customHeight="1" x14ac:dyDescent="0.25">
      <c r="A701"/>
      <c r="B701"/>
      <c r="C701" s="7" t="s">
        <v>3202</v>
      </c>
      <c r="D701" s="1" t="s">
        <v>7988</v>
      </c>
      <c r="E701" s="1" t="s">
        <v>3231</v>
      </c>
      <c r="F701" s="13" t="s">
        <v>831</v>
      </c>
      <c r="G701" s="14">
        <v>35</v>
      </c>
      <c r="H701" s="15" t="s">
        <v>707</v>
      </c>
      <c r="I701" s="13" t="s">
        <v>2959</v>
      </c>
      <c r="J701" s="196" t="s">
        <v>2900</v>
      </c>
      <c r="K701" s="196" t="s">
        <v>3198</v>
      </c>
      <c r="L701"/>
      <c r="M701"/>
      <c r="N701"/>
      <c r="O701"/>
      <c r="P701"/>
      <c r="Q701"/>
      <c r="R701"/>
    </row>
    <row r="702" spans="1:18" s="7" customFormat="1" ht="21" customHeight="1" x14ac:dyDescent="0.25">
      <c r="A702"/>
      <c r="B702"/>
      <c r="C702" s="7" t="s">
        <v>3202</v>
      </c>
      <c r="D702" s="1" t="s">
        <v>7988</v>
      </c>
      <c r="E702" s="1" t="s">
        <v>3220</v>
      </c>
      <c r="F702" s="13" t="s">
        <v>9168</v>
      </c>
      <c r="G702" s="14">
        <v>30</v>
      </c>
      <c r="H702" s="15" t="s">
        <v>707</v>
      </c>
      <c r="I702" s="13" t="s">
        <v>2959</v>
      </c>
      <c r="J702" s="196" t="s">
        <v>2900</v>
      </c>
      <c r="K702" s="196" t="s">
        <v>3198</v>
      </c>
      <c r="L702"/>
      <c r="M702"/>
      <c r="N702"/>
      <c r="O702"/>
      <c r="P702"/>
      <c r="Q702"/>
      <c r="R702"/>
    </row>
    <row r="703" spans="1:18" s="7" customFormat="1" ht="31.5" customHeight="1" x14ac:dyDescent="0.25">
      <c r="A703"/>
      <c r="B703"/>
      <c r="C703" s="7" t="s">
        <v>3202</v>
      </c>
      <c r="D703" s="1" t="s">
        <v>7988</v>
      </c>
      <c r="E703" s="1" t="s">
        <v>3219</v>
      </c>
      <c r="F703" s="13" t="s">
        <v>9169</v>
      </c>
      <c r="G703" s="14">
        <v>31</v>
      </c>
      <c r="H703" s="15" t="s">
        <v>707</v>
      </c>
      <c r="I703" s="13" t="s">
        <v>2959</v>
      </c>
      <c r="J703" s="196" t="s">
        <v>2900</v>
      </c>
      <c r="K703" s="196" t="s">
        <v>3198</v>
      </c>
      <c r="L703"/>
      <c r="M703"/>
      <c r="N703"/>
      <c r="O703"/>
      <c r="P703"/>
      <c r="Q703"/>
      <c r="R703"/>
    </row>
    <row r="704" spans="1:18" s="7" customFormat="1" ht="20.25" customHeight="1" x14ac:dyDescent="0.25">
      <c r="A704"/>
      <c r="B704"/>
      <c r="C704" s="20" t="s">
        <v>3202</v>
      </c>
      <c r="D704" s="20" t="s">
        <v>7988</v>
      </c>
      <c r="E704" s="49" t="s">
        <v>3370</v>
      </c>
      <c r="F704" s="49" t="s">
        <v>3371</v>
      </c>
      <c r="G704" s="49">
        <v>103</v>
      </c>
      <c r="H704" s="20" t="s">
        <v>707</v>
      </c>
      <c r="I704" s="20" t="s">
        <v>2959</v>
      </c>
      <c r="J704" s="197" t="s">
        <v>2900</v>
      </c>
      <c r="K704" s="197" t="s">
        <v>3299</v>
      </c>
      <c r="L704"/>
      <c r="M704"/>
      <c r="N704"/>
      <c r="O704"/>
      <c r="P704"/>
      <c r="Q704"/>
      <c r="R704"/>
    </row>
    <row r="705" spans="1:18" s="7" customFormat="1" ht="20.25" customHeight="1" x14ac:dyDescent="0.25">
      <c r="A705"/>
      <c r="B705"/>
      <c r="C705" s="20" t="s">
        <v>3202</v>
      </c>
      <c r="D705" s="20" t="s">
        <v>7988</v>
      </c>
      <c r="E705" s="49" t="s">
        <v>3365</v>
      </c>
      <c r="F705" s="49" t="s">
        <v>9170</v>
      </c>
      <c r="G705" s="49">
        <v>14</v>
      </c>
      <c r="H705" s="20" t="s">
        <v>707</v>
      </c>
      <c r="I705" s="20" t="s">
        <v>707</v>
      </c>
      <c r="J705" s="197" t="s">
        <v>2900</v>
      </c>
      <c r="K705" s="197" t="s">
        <v>3299</v>
      </c>
      <c r="L705"/>
      <c r="M705"/>
      <c r="N705"/>
      <c r="O705"/>
      <c r="P705"/>
      <c r="Q705"/>
      <c r="R705"/>
    </row>
    <row r="706" spans="1:18" s="7" customFormat="1" ht="20.25" customHeight="1" x14ac:dyDescent="0.25">
      <c r="A706"/>
      <c r="B706"/>
      <c r="C706" s="20" t="s">
        <v>3202</v>
      </c>
      <c r="D706" s="20" t="s">
        <v>7988</v>
      </c>
      <c r="E706" s="49" t="s">
        <v>3368</v>
      </c>
      <c r="F706" s="49" t="s">
        <v>3369</v>
      </c>
      <c r="G706" s="49">
        <v>7</v>
      </c>
      <c r="H706" s="20" t="s">
        <v>707</v>
      </c>
      <c r="I706" s="20" t="s">
        <v>2959</v>
      </c>
      <c r="J706" s="197" t="s">
        <v>2900</v>
      </c>
      <c r="K706" s="197" t="s">
        <v>3299</v>
      </c>
      <c r="L706"/>
      <c r="M706"/>
      <c r="N706"/>
      <c r="O706"/>
      <c r="P706"/>
      <c r="Q706"/>
      <c r="R706"/>
    </row>
    <row r="707" spans="1:18" s="7" customFormat="1" ht="29.25" customHeight="1" x14ac:dyDescent="0.25">
      <c r="A707"/>
      <c r="B707"/>
      <c r="C707" s="20" t="s">
        <v>3202</v>
      </c>
      <c r="D707" s="20" t="s">
        <v>7988</v>
      </c>
      <c r="E707" s="49" t="s">
        <v>3366</v>
      </c>
      <c r="F707" s="49" t="s">
        <v>3367</v>
      </c>
      <c r="G707" s="49">
        <v>6</v>
      </c>
      <c r="H707" s="20" t="s">
        <v>707</v>
      </c>
      <c r="I707" s="20" t="s">
        <v>2959</v>
      </c>
      <c r="J707" s="197" t="s">
        <v>2900</v>
      </c>
      <c r="K707" s="197" t="s">
        <v>3299</v>
      </c>
      <c r="L707"/>
      <c r="M707"/>
      <c r="N707"/>
      <c r="O707"/>
      <c r="P707"/>
      <c r="Q707"/>
      <c r="R707"/>
    </row>
    <row r="708" spans="1:18" s="7" customFormat="1" ht="20.25" customHeight="1" x14ac:dyDescent="0.25">
      <c r="A708"/>
      <c r="B708"/>
      <c r="C708" s="20" t="s">
        <v>3202</v>
      </c>
      <c r="D708" s="20" t="s">
        <v>7988</v>
      </c>
      <c r="E708" s="49" t="s">
        <v>3364</v>
      </c>
      <c r="F708" s="49" t="s">
        <v>2909</v>
      </c>
      <c r="G708" s="49">
        <v>6</v>
      </c>
      <c r="H708" s="20" t="s">
        <v>707</v>
      </c>
      <c r="I708" s="20" t="s">
        <v>707</v>
      </c>
      <c r="J708" s="197" t="s">
        <v>2900</v>
      </c>
      <c r="K708" s="197" t="s">
        <v>3299</v>
      </c>
      <c r="L708"/>
      <c r="M708"/>
      <c r="N708"/>
      <c r="O708"/>
      <c r="P708"/>
      <c r="Q708"/>
      <c r="R708"/>
    </row>
    <row r="709" spans="1:18" s="7" customFormat="1" ht="20.25" customHeight="1" x14ac:dyDescent="0.25">
      <c r="A709"/>
      <c r="B709"/>
      <c r="C709" s="7" t="s">
        <v>3202</v>
      </c>
      <c r="D709" s="1" t="s">
        <v>7988</v>
      </c>
      <c r="E709" s="1" t="s">
        <v>3224</v>
      </c>
      <c r="F709" s="13" t="s">
        <v>3225</v>
      </c>
      <c r="G709" s="14">
        <v>27</v>
      </c>
      <c r="H709" s="15" t="s">
        <v>707</v>
      </c>
      <c r="I709" s="13" t="s">
        <v>2959</v>
      </c>
      <c r="J709" s="196" t="s">
        <v>2900</v>
      </c>
      <c r="K709" s="196" t="s">
        <v>3198</v>
      </c>
      <c r="L709"/>
      <c r="M709"/>
      <c r="N709"/>
      <c r="O709"/>
      <c r="P709"/>
      <c r="Q709"/>
      <c r="R709"/>
    </row>
    <row r="710" spans="1:18" s="7" customFormat="1" ht="20.25" customHeight="1" x14ac:dyDescent="0.25">
      <c r="A710"/>
      <c r="B710"/>
      <c r="C710" s="7" t="s">
        <v>3202</v>
      </c>
      <c r="D710" s="1" t="s">
        <v>7988</v>
      </c>
      <c r="E710" s="1" t="s">
        <v>3240</v>
      </c>
      <c r="F710" s="13" t="s">
        <v>9171</v>
      </c>
      <c r="G710" s="14">
        <v>26</v>
      </c>
      <c r="H710" s="15" t="s">
        <v>707</v>
      </c>
      <c r="I710" s="13" t="s">
        <v>2959</v>
      </c>
      <c r="J710" s="196" t="s">
        <v>2900</v>
      </c>
      <c r="K710" s="196" t="s">
        <v>3198</v>
      </c>
      <c r="L710"/>
      <c r="M710"/>
      <c r="N710"/>
      <c r="O710"/>
      <c r="P710"/>
      <c r="Q710"/>
      <c r="R710"/>
    </row>
    <row r="711" spans="1:18" s="7" customFormat="1" ht="20.25" customHeight="1" x14ac:dyDescent="0.25">
      <c r="A711"/>
      <c r="B711"/>
      <c r="C711" s="7" t="s">
        <v>3202</v>
      </c>
      <c r="D711" s="1" t="s">
        <v>7988</v>
      </c>
      <c r="E711" s="1" t="s">
        <v>3228</v>
      </c>
      <c r="F711" s="13" t="s">
        <v>6568</v>
      </c>
      <c r="G711" s="14">
        <v>18</v>
      </c>
      <c r="H711" s="15" t="s">
        <v>707</v>
      </c>
      <c r="I711" s="13" t="s">
        <v>2959</v>
      </c>
      <c r="J711" s="196" t="s">
        <v>2900</v>
      </c>
      <c r="K711" s="196" t="s">
        <v>3198</v>
      </c>
      <c r="L711"/>
      <c r="M711"/>
      <c r="N711"/>
      <c r="O711"/>
      <c r="P711"/>
      <c r="Q711"/>
      <c r="R711"/>
    </row>
    <row r="712" spans="1:18" s="7" customFormat="1" ht="20.25" customHeight="1" x14ac:dyDescent="0.25">
      <c r="A712"/>
      <c r="B712"/>
      <c r="C712" s="7" t="s">
        <v>3202</v>
      </c>
      <c r="D712" s="1" t="s">
        <v>7988</v>
      </c>
      <c r="E712" s="1" t="s">
        <v>3229</v>
      </c>
      <c r="F712" s="13" t="s">
        <v>4042</v>
      </c>
      <c r="G712" s="14">
        <v>22</v>
      </c>
      <c r="H712" s="15" t="s">
        <v>707</v>
      </c>
      <c r="I712" s="13" t="s">
        <v>2959</v>
      </c>
      <c r="J712" s="196" t="s">
        <v>2900</v>
      </c>
      <c r="K712" s="196" t="s">
        <v>3198</v>
      </c>
      <c r="L712"/>
      <c r="M712"/>
      <c r="N712"/>
      <c r="O712"/>
      <c r="P712"/>
      <c r="Q712"/>
      <c r="R712"/>
    </row>
    <row r="713" spans="1:18" s="7" customFormat="1" ht="20.25" customHeight="1" x14ac:dyDescent="0.25">
      <c r="A713"/>
      <c r="B713"/>
      <c r="C713" s="7" t="s">
        <v>3202</v>
      </c>
      <c r="D713" s="1" t="s">
        <v>7988</v>
      </c>
      <c r="E713" s="1" t="s">
        <v>3230</v>
      </c>
      <c r="F713" s="13" t="s">
        <v>9172</v>
      </c>
      <c r="G713" s="14">
        <v>16</v>
      </c>
      <c r="H713" s="15" t="s">
        <v>707</v>
      </c>
      <c r="I713" s="13" t="s">
        <v>2959</v>
      </c>
      <c r="J713" s="196" t="s">
        <v>2900</v>
      </c>
      <c r="K713" s="196" t="s">
        <v>3198</v>
      </c>
      <c r="L713"/>
      <c r="M713"/>
      <c r="N713"/>
      <c r="O713"/>
      <c r="P713"/>
      <c r="Q713"/>
      <c r="R713"/>
    </row>
    <row r="714" spans="1:18" s="7" customFormat="1" ht="20.25" customHeight="1" x14ac:dyDescent="0.25">
      <c r="A714"/>
      <c r="B714"/>
      <c r="C714" s="7" t="s">
        <v>3202</v>
      </c>
      <c r="D714" s="1" t="s">
        <v>7988</v>
      </c>
      <c r="E714" s="1" t="s">
        <v>3201</v>
      </c>
      <c r="F714" s="13" t="s">
        <v>3843</v>
      </c>
      <c r="G714" s="14">
        <v>21</v>
      </c>
      <c r="H714" s="15" t="s">
        <v>707</v>
      </c>
      <c r="I714" s="13" t="s">
        <v>2959</v>
      </c>
      <c r="J714" s="196" t="s">
        <v>2900</v>
      </c>
      <c r="K714" s="196" t="s">
        <v>3198</v>
      </c>
      <c r="L714"/>
      <c r="M714"/>
      <c r="N714"/>
      <c r="O714"/>
      <c r="P714"/>
      <c r="Q714"/>
      <c r="R714"/>
    </row>
    <row r="715" spans="1:18" s="7" customFormat="1" ht="20.25" customHeight="1" x14ac:dyDescent="0.25">
      <c r="A715"/>
      <c r="B715"/>
      <c r="C715" s="7" t="s">
        <v>3202</v>
      </c>
      <c r="D715" s="1" t="s">
        <v>7988</v>
      </c>
      <c r="E715" s="1" t="s">
        <v>3223</v>
      </c>
      <c r="F715" s="13" t="s">
        <v>9173</v>
      </c>
      <c r="G715" s="14">
        <v>10</v>
      </c>
      <c r="H715" s="15" t="s">
        <v>707</v>
      </c>
      <c r="I715" s="13" t="s">
        <v>2959</v>
      </c>
      <c r="J715" s="196" t="s">
        <v>2900</v>
      </c>
      <c r="K715" s="196" t="s">
        <v>3198</v>
      </c>
      <c r="L715"/>
      <c r="M715"/>
      <c r="N715"/>
      <c r="O715"/>
      <c r="P715"/>
      <c r="Q715"/>
      <c r="R715"/>
    </row>
    <row r="716" spans="1:18" s="7" customFormat="1" ht="20.25" customHeight="1" x14ac:dyDescent="0.25">
      <c r="A716"/>
      <c r="B716"/>
      <c r="C716" s="7" t="s">
        <v>3202</v>
      </c>
      <c r="D716" s="1" t="s">
        <v>7988</v>
      </c>
      <c r="E716" s="1" t="s">
        <v>3241</v>
      </c>
      <c r="F716" s="13" t="s">
        <v>9174</v>
      </c>
      <c r="G716" s="14">
        <v>10</v>
      </c>
      <c r="H716" s="15" t="s">
        <v>707</v>
      </c>
      <c r="I716" s="13" t="s">
        <v>2959</v>
      </c>
      <c r="J716" s="196" t="s">
        <v>2900</v>
      </c>
      <c r="K716" s="196" t="s">
        <v>3198</v>
      </c>
      <c r="L716"/>
      <c r="M716"/>
      <c r="N716"/>
      <c r="O716"/>
      <c r="P716"/>
      <c r="Q716"/>
      <c r="R716"/>
    </row>
    <row r="717" spans="1:18" s="7" customFormat="1" ht="20.25" customHeight="1" thickBot="1" x14ac:dyDescent="0.3">
      <c r="A717"/>
      <c r="B717"/>
      <c r="C717" s="7" t="s">
        <v>3202</v>
      </c>
      <c r="D717" s="1" t="s">
        <v>7988</v>
      </c>
      <c r="E717" s="1" t="s">
        <v>3221</v>
      </c>
      <c r="F717" s="13" t="s">
        <v>9175</v>
      </c>
      <c r="G717" s="14">
        <v>16</v>
      </c>
      <c r="H717" s="15" t="s">
        <v>707</v>
      </c>
      <c r="I717" s="13" t="s">
        <v>2959</v>
      </c>
      <c r="J717" s="196" t="s">
        <v>2900</v>
      </c>
      <c r="K717" s="196" t="s">
        <v>3198</v>
      </c>
      <c r="L717"/>
      <c r="M717"/>
      <c r="N717"/>
      <c r="O717"/>
      <c r="P717"/>
      <c r="Q717"/>
      <c r="R717"/>
    </row>
    <row r="718" spans="1:18" s="7" customFormat="1" ht="20.25" customHeight="1" thickBot="1" x14ac:dyDescent="0.3">
      <c r="A718"/>
      <c r="B718"/>
      <c r="C718" s="241" t="s">
        <v>3202</v>
      </c>
      <c r="D718" s="247" t="s">
        <v>7825</v>
      </c>
      <c r="E718" s="472">
        <f>COUNTA(E675:E717)</f>
        <v>43</v>
      </c>
      <c r="F718" s="242" t="s">
        <v>7826</v>
      </c>
      <c r="G718" s="473">
        <f>SUM(G675:G717)</f>
        <v>5420</v>
      </c>
      <c r="H718" s="16"/>
      <c r="I718" s="17"/>
      <c r="J718" s="209"/>
      <c r="K718" s="207"/>
      <c r="L718"/>
      <c r="M718"/>
      <c r="N718"/>
      <c r="O718"/>
      <c r="P718"/>
      <c r="Q718"/>
      <c r="R718"/>
    </row>
    <row r="719" spans="1:18" s="7" customFormat="1" ht="20.25" customHeight="1" x14ac:dyDescent="0.25">
      <c r="A719"/>
      <c r="B719"/>
      <c r="D719" s="1"/>
      <c r="E719" s="175"/>
      <c r="F719" s="228"/>
      <c r="G719" s="174"/>
      <c r="H719" s="15"/>
      <c r="I719" s="13"/>
      <c r="J719" s="196"/>
      <c r="K719" s="196"/>
      <c r="L719"/>
      <c r="M719"/>
      <c r="N719"/>
      <c r="O719"/>
      <c r="P719"/>
      <c r="Q719"/>
      <c r="R719"/>
    </row>
    <row r="720" spans="1:18" s="7" customFormat="1" ht="20.25" customHeight="1" x14ac:dyDescent="0.25">
      <c r="A720"/>
      <c r="B720"/>
      <c r="D720" s="1"/>
      <c r="E720" s="175"/>
      <c r="F720" s="228"/>
      <c r="G720" s="174"/>
      <c r="H720" s="15"/>
      <c r="I720" s="13"/>
      <c r="J720" s="196"/>
      <c r="K720" s="196"/>
      <c r="L720"/>
      <c r="M720"/>
      <c r="N720"/>
      <c r="O720"/>
      <c r="P720"/>
      <c r="Q720"/>
      <c r="R720"/>
    </row>
    <row r="721" spans="1:18" s="7" customFormat="1" ht="20.25" customHeight="1" x14ac:dyDescent="0.25">
      <c r="A721"/>
      <c r="B721"/>
      <c r="C721" s="235" t="s">
        <v>8</v>
      </c>
      <c r="D721" s="235" t="s">
        <v>7</v>
      </c>
      <c r="E721" s="235" t="s">
        <v>6</v>
      </c>
      <c r="F721" s="235" t="s">
        <v>5</v>
      </c>
      <c r="G721" s="237" t="s">
        <v>4</v>
      </c>
      <c r="H721" s="237" t="s">
        <v>3</v>
      </c>
      <c r="I721" s="235" t="s">
        <v>2</v>
      </c>
      <c r="J721" s="236" t="s">
        <v>1</v>
      </c>
      <c r="K721" s="236" t="s">
        <v>0</v>
      </c>
      <c r="L721"/>
      <c r="M721"/>
      <c r="N721"/>
      <c r="O721"/>
      <c r="P721"/>
      <c r="Q721"/>
      <c r="R721"/>
    </row>
    <row r="722" spans="1:18" s="7" customFormat="1" ht="20.25" customHeight="1" x14ac:dyDescent="0.25">
      <c r="A722"/>
      <c r="B722"/>
      <c r="C722" s="21" t="s">
        <v>3199</v>
      </c>
      <c r="D722" s="1" t="s">
        <v>7988</v>
      </c>
      <c r="E722" s="1" t="s">
        <v>3269</v>
      </c>
      <c r="F722" s="13" t="s">
        <v>9176</v>
      </c>
      <c r="G722" s="14">
        <v>15</v>
      </c>
      <c r="H722" s="15" t="s">
        <v>707</v>
      </c>
      <c r="I722" s="13" t="s">
        <v>2959</v>
      </c>
      <c r="J722" s="196" t="s">
        <v>2900</v>
      </c>
      <c r="K722" s="196" t="s">
        <v>3198</v>
      </c>
      <c r="L722"/>
      <c r="M722"/>
      <c r="N722"/>
      <c r="O722"/>
      <c r="P722"/>
      <c r="Q722"/>
      <c r="R722"/>
    </row>
    <row r="723" spans="1:18" s="7" customFormat="1" ht="20.25" customHeight="1" x14ac:dyDescent="0.25">
      <c r="A723"/>
      <c r="B723"/>
      <c r="C723" s="21" t="s">
        <v>3199</v>
      </c>
      <c r="D723" s="1" t="s">
        <v>7988</v>
      </c>
      <c r="E723" s="1" t="s">
        <v>3287</v>
      </c>
      <c r="F723" s="13" t="s">
        <v>3288</v>
      </c>
      <c r="G723" s="14">
        <v>1017</v>
      </c>
      <c r="H723" s="15" t="s">
        <v>707</v>
      </c>
      <c r="I723" s="13" t="s">
        <v>2959</v>
      </c>
      <c r="J723" s="196" t="s">
        <v>2900</v>
      </c>
      <c r="K723" s="196" t="s">
        <v>3198</v>
      </c>
      <c r="L723"/>
      <c r="M723"/>
      <c r="N723"/>
      <c r="O723"/>
      <c r="P723"/>
      <c r="Q723"/>
      <c r="R723"/>
    </row>
    <row r="724" spans="1:18" s="7" customFormat="1" ht="20.25" customHeight="1" x14ac:dyDescent="0.25">
      <c r="A724"/>
      <c r="B724"/>
      <c r="C724" s="21" t="s">
        <v>3199</v>
      </c>
      <c r="D724" s="1" t="s">
        <v>7988</v>
      </c>
      <c r="E724" s="1" t="s">
        <v>3262</v>
      </c>
      <c r="F724" s="13" t="s">
        <v>3263</v>
      </c>
      <c r="G724" s="14">
        <v>723</v>
      </c>
      <c r="H724" s="15" t="s">
        <v>707</v>
      </c>
      <c r="I724" s="13" t="s">
        <v>3205</v>
      </c>
      <c r="J724" s="196" t="s">
        <v>2900</v>
      </c>
      <c r="K724" s="196" t="s">
        <v>3198</v>
      </c>
      <c r="L724"/>
      <c r="M724"/>
      <c r="N724"/>
      <c r="O724"/>
      <c r="P724"/>
      <c r="Q724"/>
      <c r="R724"/>
    </row>
    <row r="725" spans="1:18" s="7" customFormat="1" ht="20.25" customHeight="1" x14ac:dyDescent="0.25">
      <c r="A725"/>
      <c r="B725"/>
      <c r="C725" s="21" t="s">
        <v>3199</v>
      </c>
      <c r="D725" s="1" t="s">
        <v>7988</v>
      </c>
      <c r="E725" s="1" t="s">
        <v>3212</v>
      </c>
      <c r="F725" s="13" t="s">
        <v>3213</v>
      </c>
      <c r="G725" s="14">
        <v>648</v>
      </c>
      <c r="H725" s="15" t="s">
        <v>707</v>
      </c>
      <c r="I725" s="13" t="s">
        <v>2959</v>
      </c>
      <c r="J725" s="196" t="s">
        <v>2900</v>
      </c>
      <c r="K725" s="196" t="s">
        <v>3198</v>
      </c>
      <c r="L725"/>
      <c r="M725"/>
      <c r="N725"/>
      <c r="O725"/>
      <c r="P725"/>
      <c r="Q725"/>
      <c r="R725"/>
    </row>
    <row r="726" spans="1:18" s="7" customFormat="1" ht="20.25" customHeight="1" x14ac:dyDescent="0.25">
      <c r="A726"/>
      <c r="B726"/>
      <c r="C726" s="21" t="s">
        <v>3199</v>
      </c>
      <c r="D726" s="1" t="s">
        <v>7988</v>
      </c>
      <c r="E726" s="1" t="s">
        <v>3279</v>
      </c>
      <c r="F726" s="13" t="s">
        <v>3280</v>
      </c>
      <c r="G726" s="14">
        <v>474</v>
      </c>
      <c r="H726" s="15" t="s">
        <v>707</v>
      </c>
      <c r="I726" s="13" t="s">
        <v>2959</v>
      </c>
      <c r="J726" s="196" t="s">
        <v>2900</v>
      </c>
      <c r="K726" s="196" t="s">
        <v>3198</v>
      </c>
      <c r="L726"/>
      <c r="M726"/>
      <c r="N726"/>
      <c r="O726"/>
      <c r="P726"/>
      <c r="Q726"/>
      <c r="R726"/>
    </row>
    <row r="727" spans="1:18" s="7" customFormat="1" ht="20.25" customHeight="1" x14ac:dyDescent="0.25">
      <c r="A727"/>
      <c r="B727"/>
      <c r="C727" s="21" t="s">
        <v>3199</v>
      </c>
      <c r="D727" s="1" t="s">
        <v>7988</v>
      </c>
      <c r="E727" s="1" t="s">
        <v>3207</v>
      </c>
      <c r="F727" s="13" t="s">
        <v>9177</v>
      </c>
      <c r="G727" s="14">
        <v>400</v>
      </c>
      <c r="H727" s="15" t="s">
        <v>707</v>
      </c>
      <c r="I727" s="13" t="s">
        <v>2959</v>
      </c>
      <c r="J727" s="196" t="s">
        <v>2900</v>
      </c>
      <c r="K727" s="196" t="s">
        <v>3198</v>
      </c>
      <c r="L727"/>
      <c r="M727"/>
      <c r="N727"/>
      <c r="O727"/>
      <c r="P727"/>
      <c r="Q727"/>
      <c r="R727"/>
    </row>
    <row r="728" spans="1:18" s="7" customFormat="1" ht="20.25" customHeight="1" x14ac:dyDescent="0.25">
      <c r="A728"/>
      <c r="B728"/>
      <c r="C728" s="21" t="s">
        <v>3199</v>
      </c>
      <c r="D728" s="1" t="s">
        <v>7988</v>
      </c>
      <c r="E728" s="1" t="s">
        <v>3271</v>
      </c>
      <c r="F728" s="13" t="s">
        <v>3272</v>
      </c>
      <c r="G728" s="14">
        <v>142</v>
      </c>
      <c r="H728" s="15" t="s">
        <v>707</v>
      </c>
      <c r="I728" s="13" t="s">
        <v>2959</v>
      </c>
      <c r="J728" s="196" t="s">
        <v>2900</v>
      </c>
      <c r="K728" s="196" t="s">
        <v>3198</v>
      </c>
      <c r="L728"/>
      <c r="M728"/>
      <c r="N728"/>
      <c r="O728"/>
      <c r="P728"/>
      <c r="Q728"/>
      <c r="R728"/>
    </row>
    <row r="729" spans="1:18" s="7" customFormat="1" ht="20.25" customHeight="1" x14ac:dyDescent="0.25">
      <c r="A729"/>
      <c r="B729"/>
      <c r="C729" s="21" t="s">
        <v>3199</v>
      </c>
      <c r="D729" s="1" t="s">
        <v>7988</v>
      </c>
      <c r="E729" s="1" t="s">
        <v>3206</v>
      </c>
      <c r="F729" s="13" t="s">
        <v>2388</v>
      </c>
      <c r="G729" s="14">
        <v>355</v>
      </c>
      <c r="H729" s="15" t="s">
        <v>707</v>
      </c>
      <c r="I729" s="13" t="s">
        <v>3205</v>
      </c>
      <c r="J729" s="196" t="s">
        <v>2900</v>
      </c>
      <c r="K729" s="196" t="s">
        <v>3198</v>
      </c>
      <c r="L729"/>
      <c r="M729"/>
      <c r="N729"/>
      <c r="O729"/>
      <c r="P729"/>
      <c r="Q729"/>
      <c r="R729"/>
    </row>
    <row r="730" spans="1:18" s="21" customFormat="1" ht="20.25" customHeight="1" x14ac:dyDescent="0.25">
      <c r="A730"/>
      <c r="B730"/>
      <c r="C730" s="21" t="s">
        <v>3199</v>
      </c>
      <c r="D730" s="1" t="s">
        <v>7988</v>
      </c>
      <c r="E730" s="1" t="s">
        <v>3281</v>
      </c>
      <c r="F730" s="13" t="s">
        <v>3282</v>
      </c>
      <c r="G730" s="14">
        <v>177</v>
      </c>
      <c r="H730" s="15" t="s">
        <v>707</v>
      </c>
      <c r="I730" s="13" t="s">
        <v>2959</v>
      </c>
      <c r="J730" s="196" t="s">
        <v>2900</v>
      </c>
      <c r="K730" s="196" t="s">
        <v>3198</v>
      </c>
      <c r="L730"/>
      <c r="M730"/>
      <c r="N730"/>
      <c r="O730"/>
      <c r="P730"/>
      <c r="Q730"/>
      <c r="R730"/>
    </row>
    <row r="731" spans="1:18" s="21" customFormat="1" ht="20.25" customHeight="1" x14ac:dyDescent="0.25">
      <c r="A731"/>
      <c r="B731"/>
      <c r="C731" s="21" t="s">
        <v>3199</v>
      </c>
      <c r="D731" s="1" t="s">
        <v>7988</v>
      </c>
      <c r="E731" s="1" t="s">
        <v>3292</v>
      </c>
      <c r="F731" s="13" t="s">
        <v>9178</v>
      </c>
      <c r="G731" s="14">
        <v>267</v>
      </c>
      <c r="H731" s="15" t="s">
        <v>707</v>
      </c>
      <c r="I731" s="13" t="s">
        <v>2959</v>
      </c>
      <c r="J731" s="196" t="s">
        <v>2900</v>
      </c>
      <c r="K731" s="196" t="s">
        <v>3198</v>
      </c>
      <c r="L731"/>
      <c r="M731"/>
      <c r="N731"/>
      <c r="O731"/>
      <c r="P731"/>
      <c r="Q731"/>
      <c r="R731"/>
    </row>
    <row r="732" spans="1:18" s="7" customFormat="1" ht="20.25" customHeight="1" x14ac:dyDescent="0.25">
      <c r="A732"/>
      <c r="B732"/>
      <c r="C732" s="21" t="s">
        <v>3199</v>
      </c>
      <c r="D732" s="1" t="s">
        <v>7988</v>
      </c>
      <c r="E732" s="1" t="s">
        <v>3200</v>
      </c>
      <c r="F732" s="13" t="s">
        <v>9179</v>
      </c>
      <c r="G732" s="14">
        <v>135</v>
      </c>
      <c r="H732" s="15" t="s">
        <v>707</v>
      </c>
      <c r="I732" s="13" t="s">
        <v>2959</v>
      </c>
      <c r="J732" s="196" t="s">
        <v>2900</v>
      </c>
      <c r="K732" s="196" t="s">
        <v>3198</v>
      </c>
      <c r="L732"/>
      <c r="M732"/>
      <c r="N732"/>
      <c r="O732"/>
      <c r="P732"/>
      <c r="Q732"/>
      <c r="R732"/>
    </row>
    <row r="733" spans="1:18" s="7" customFormat="1" ht="20.25" customHeight="1" x14ac:dyDescent="0.25">
      <c r="A733"/>
      <c r="B733"/>
      <c r="C733" s="21" t="s">
        <v>3199</v>
      </c>
      <c r="D733" s="1" t="s">
        <v>7988</v>
      </c>
      <c r="E733" s="1" t="s">
        <v>3291</v>
      </c>
      <c r="F733" s="13" t="s">
        <v>1128</v>
      </c>
      <c r="G733" s="14">
        <v>169</v>
      </c>
      <c r="H733" s="15" t="s">
        <v>707</v>
      </c>
      <c r="I733" s="13" t="s">
        <v>2959</v>
      </c>
      <c r="J733" s="196" t="s">
        <v>2900</v>
      </c>
      <c r="K733" s="196" t="s">
        <v>3198</v>
      </c>
      <c r="L733"/>
      <c r="M733"/>
      <c r="N733"/>
      <c r="O733"/>
      <c r="P733"/>
      <c r="Q733"/>
      <c r="R733"/>
    </row>
    <row r="734" spans="1:18" s="7" customFormat="1" ht="20.25" customHeight="1" x14ac:dyDescent="0.25">
      <c r="A734"/>
      <c r="B734"/>
      <c r="C734" s="21" t="s">
        <v>3199</v>
      </c>
      <c r="D734" s="1" t="s">
        <v>7988</v>
      </c>
      <c r="E734" s="1" t="s">
        <v>3273</v>
      </c>
      <c r="F734" s="13" t="s">
        <v>3274</v>
      </c>
      <c r="G734" s="14">
        <v>216</v>
      </c>
      <c r="H734" s="15" t="s">
        <v>707</v>
      </c>
      <c r="I734" s="13" t="s">
        <v>2959</v>
      </c>
      <c r="J734" s="196" t="s">
        <v>2900</v>
      </c>
      <c r="K734" s="196" t="s">
        <v>3198</v>
      </c>
      <c r="L734"/>
      <c r="M734"/>
      <c r="N734"/>
      <c r="O734"/>
      <c r="P734"/>
      <c r="Q734"/>
      <c r="R734"/>
    </row>
    <row r="735" spans="1:18" s="7" customFormat="1" ht="20.25" customHeight="1" x14ac:dyDescent="0.25">
      <c r="A735"/>
      <c r="B735"/>
      <c r="C735" s="21" t="s">
        <v>3199</v>
      </c>
      <c r="D735" s="1" t="s">
        <v>7988</v>
      </c>
      <c r="E735" s="1" t="s">
        <v>3267</v>
      </c>
      <c r="F735" s="13" t="s">
        <v>3268</v>
      </c>
      <c r="G735" s="14">
        <v>215</v>
      </c>
      <c r="H735" s="15" t="s">
        <v>707</v>
      </c>
      <c r="I735" s="13" t="s">
        <v>2959</v>
      </c>
      <c r="J735" s="196" t="s">
        <v>2900</v>
      </c>
      <c r="K735" s="196" t="s">
        <v>3198</v>
      </c>
      <c r="L735"/>
      <c r="M735"/>
      <c r="N735"/>
      <c r="O735"/>
      <c r="P735"/>
      <c r="Q735"/>
      <c r="R735"/>
    </row>
    <row r="736" spans="1:18" s="7" customFormat="1" ht="20.25" customHeight="1" x14ac:dyDescent="0.25">
      <c r="A736"/>
      <c r="B736"/>
      <c r="C736" s="21" t="s">
        <v>3199</v>
      </c>
      <c r="D736" s="1" t="s">
        <v>7988</v>
      </c>
      <c r="E736" s="1" t="s">
        <v>3260</v>
      </c>
      <c r="F736" s="13" t="s">
        <v>9180</v>
      </c>
      <c r="G736" s="14">
        <v>215</v>
      </c>
      <c r="H736" s="15" t="s">
        <v>707</v>
      </c>
      <c r="I736" s="13" t="s">
        <v>3261</v>
      </c>
      <c r="J736" s="196" t="s">
        <v>2900</v>
      </c>
      <c r="K736" s="196" t="s">
        <v>3198</v>
      </c>
      <c r="L736"/>
      <c r="M736"/>
      <c r="N736"/>
      <c r="O736"/>
      <c r="P736"/>
      <c r="Q736"/>
      <c r="R736"/>
    </row>
    <row r="737" spans="1:18" s="7" customFormat="1" ht="20.25" customHeight="1" x14ac:dyDescent="0.25">
      <c r="A737"/>
      <c r="B737"/>
      <c r="C737" s="21" t="s">
        <v>3199</v>
      </c>
      <c r="D737" s="1" t="s">
        <v>7988</v>
      </c>
      <c r="E737" s="1" t="s">
        <v>3277</v>
      </c>
      <c r="F737" s="13" t="s">
        <v>9181</v>
      </c>
      <c r="G737" s="14">
        <v>184</v>
      </c>
      <c r="H737" s="15" t="s">
        <v>707</v>
      </c>
      <c r="I737" s="13" t="s">
        <v>2959</v>
      </c>
      <c r="J737" s="196" t="s">
        <v>2900</v>
      </c>
      <c r="K737" s="196" t="s">
        <v>3198</v>
      </c>
      <c r="L737"/>
      <c r="M737"/>
      <c r="N737"/>
      <c r="O737"/>
      <c r="P737"/>
      <c r="Q737"/>
      <c r="R737"/>
    </row>
    <row r="738" spans="1:18" s="7" customFormat="1" ht="31.5" customHeight="1" x14ac:dyDescent="0.25">
      <c r="A738"/>
      <c r="B738"/>
      <c r="C738" s="21" t="s">
        <v>3199</v>
      </c>
      <c r="D738" s="1" t="s">
        <v>7988</v>
      </c>
      <c r="E738" s="1" t="s">
        <v>3285</v>
      </c>
      <c r="F738" s="13" t="s">
        <v>9182</v>
      </c>
      <c r="G738" s="14">
        <v>179</v>
      </c>
      <c r="H738" s="15" t="s">
        <v>707</v>
      </c>
      <c r="I738" s="13" t="s">
        <v>2959</v>
      </c>
      <c r="J738" s="196" t="s">
        <v>2900</v>
      </c>
      <c r="K738" s="196" t="s">
        <v>3198</v>
      </c>
      <c r="L738"/>
      <c r="M738"/>
      <c r="N738"/>
      <c r="O738"/>
      <c r="P738"/>
      <c r="Q738"/>
      <c r="R738"/>
    </row>
    <row r="739" spans="1:18" s="7" customFormat="1" ht="20.25" customHeight="1" x14ac:dyDescent="0.25">
      <c r="A739"/>
      <c r="B739"/>
      <c r="C739" s="21" t="s">
        <v>3199</v>
      </c>
      <c r="D739" s="1" t="s">
        <v>7988</v>
      </c>
      <c r="E739" s="1" t="s">
        <v>3276</v>
      </c>
      <c r="F739" s="13" t="s">
        <v>9183</v>
      </c>
      <c r="G739" s="14">
        <v>177</v>
      </c>
      <c r="H739" s="15" t="s">
        <v>707</v>
      </c>
      <c r="I739" s="13" t="s">
        <v>2959</v>
      </c>
      <c r="J739" s="196" t="s">
        <v>2900</v>
      </c>
      <c r="K739" s="196" t="s">
        <v>3198</v>
      </c>
      <c r="L739"/>
      <c r="M739"/>
      <c r="N739"/>
      <c r="O739"/>
      <c r="P739"/>
      <c r="Q739"/>
      <c r="R739"/>
    </row>
    <row r="740" spans="1:18" s="7" customFormat="1" ht="21" customHeight="1" x14ac:dyDescent="0.25">
      <c r="A740"/>
      <c r="B740"/>
      <c r="C740" s="21" t="s">
        <v>3199</v>
      </c>
      <c r="D740" s="1" t="s">
        <v>7988</v>
      </c>
      <c r="E740" s="1" t="s">
        <v>3289</v>
      </c>
      <c r="F740" s="13" t="s">
        <v>6519</v>
      </c>
      <c r="G740" s="14">
        <v>192</v>
      </c>
      <c r="H740" s="15" t="s">
        <v>707</v>
      </c>
      <c r="I740" s="13" t="s">
        <v>2959</v>
      </c>
      <c r="J740" s="196" t="s">
        <v>2900</v>
      </c>
      <c r="K740" s="196" t="s">
        <v>3198</v>
      </c>
      <c r="L740"/>
      <c r="M740"/>
      <c r="N740"/>
      <c r="O740"/>
      <c r="P740"/>
      <c r="Q740"/>
      <c r="R740"/>
    </row>
    <row r="741" spans="1:18" s="7" customFormat="1" ht="31.5" customHeight="1" x14ac:dyDescent="0.25">
      <c r="A741"/>
      <c r="B741"/>
      <c r="C741" s="21" t="s">
        <v>3199</v>
      </c>
      <c r="D741" s="1" t="s">
        <v>7988</v>
      </c>
      <c r="E741" s="1" t="s">
        <v>3275</v>
      </c>
      <c r="F741" s="13" t="s">
        <v>9184</v>
      </c>
      <c r="G741" s="14">
        <v>154</v>
      </c>
      <c r="H741" s="15" t="s">
        <v>707</v>
      </c>
      <c r="I741" s="13" t="s">
        <v>2959</v>
      </c>
      <c r="J741" s="196" t="s">
        <v>2900</v>
      </c>
      <c r="K741" s="196" t="s">
        <v>3198</v>
      </c>
      <c r="L741"/>
      <c r="M741"/>
      <c r="N741"/>
      <c r="O741"/>
      <c r="P741"/>
      <c r="Q741"/>
      <c r="R741"/>
    </row>
    <row r="742" spans="1:18" s="7" customFormat="1" ht="20.25" customHeight="1" x14ac:dyDescent="0.25">
      <c r="A742"/>
      <c r="B742"/>
      <c r="C742" s="21" t="s">
        <v>3199</v>
      </c>
      <c r="D742" s="1" t="s">
        <v>7988</v>
      </c>
      <c r="E742" s="1" t="s">
        <v>3204</v>
      </c>
      <c r="F742" s="13" t="s">
        <v>9185</v>
      </c>
      <c r="G742" s="14">
        <v>149</v>
      </c>
      <c r="H742" s="15" t="s">
        <v>707</v>
      </c>
      <c r="I742" s="13" t="s">
        <v>3205</v>
      </c>
      <c r="J742" s="196" t="s">
        <v>2900</v>
      </c>
      <c r="K742" s="196" t="s">
        <v>3198</v>
      </c>
      <c r="L742"/>
      <c r="M742"/>
      <c r="N742"/>
      <c r="O742"/>
      <c r="P742"/>
      <c r="Q742"/>
      <c r="R742"/>
    </row>
    <row r="743" spans="1:18" s="7" customFormat="1" ht="20.25" customHeight="1" x14ac:dyDescent="0.25">
      <c r="A743"/>
      <c r="B743"/>
      <c r="C743" s="21" t="s">
        <v>3199</v>
      </c>
      <c r="D743" s="1" t="s">
        <v>7988</v>
      </c>
      <c r="E743" s="1" t="s">
        <v>3197</v>
      </c>
      <c r="F743" s="13" t="s">
        <v>9186</v>
      </c>
      <c r="G743" s="14">
        <v>125</v>
      </c>
      <c r="H743" s="15" t="s">
        <v>707</v>
      </c>
      <c r="I743" s="13" t="s">
        <v>2959</v>
      </c>
      <c r="J743" s="196" t="s">
        <v>2900</v>
      </c>
      <c r="K743" s="196" t="s">
        <v>3198</v>
      </c>
      <c r="L743"/>
      <c r="M743"/>
      <c r="N743"/>
      <c r="O743"/>
      <c r="P743"/>
      <c r="Q743"/>
      <c r="R743"/>
    </row>
    <row r="744" spans="1:18" s="7" customFormat="1" ht="20.25" customHeight="1" x14ac:dyDescent="0.25">
      <c r="A744"/>
      <c r="B744"/>
      <c r="C744" s="21" t="s">
        <v>3199</v>
      </c>
      <c r="D744" s="1" t="s">
        <v>7988</v>
      </c>
      <c r="E744" s="1" t="s">
        <v>3216</v>
      </c>
      <c r="F744" s="13" t="s">
        <v>3217</v>
      </c>
      <c r="G744" s="14">
        <v>120</v>
      </c>
      <c r="H744" s="15" t="s">
        <v>707</v>
      </c>
      <c r="I744" s="13" t="s">
        <v>2959</v>
      </c>
      <c r="J744" s="196" t="s">
        <v>2900</v>
      </c>
      <c r="K744" s="196" t="s">
        <v>3198</v>
      </c>
      <c r="L744"/>
      <c r="M744"/>
      <c r="N744"/>
      <c r="O744"/>
      <c r="P744"/>
      <c r="Q744"/>
      <c r="R744"/>
    </row>
    <row r="745" spans="1:18" s="7" customFormat="1" ht="20.25" customHeight="1" x14ac:dyDescent="0.25">
      <c r="A745"/>
      <c r="B745"/>
      <c r="C745" s="21" t="s">
        <v>3199</v>
      </c>
      <c r="D745" s="1" t="s">
        <v>7988</v>
      </c>
      <c r="E745" s="1" t="s">
        <v>3283</v>
      </c>
      <c r="F745" s="13" t="s">
        <v>8182</v>
      </c>
      <c r="G745" s="14">
        <v>87</v>
      </c>
      <c r="H745" s="15" t="s">
        <v>707</v>
      </c>
      <c r="I745" s="13" t="s">
        <v>2959</v>
      </c>
      <c r="J745" s="196" t="s">
        <v>2900</v>
      </c>
      <c r="K745" s="196" t="s">
        <v>3198</v>
      </c>
      <c r="L745"/>
      <c r="M745"/>
      <c r="N745"/>
      <c r="O745"/>
      <c r="P745"/>
      <c r="Q745"/>
      <c r="R745"/>
    </row>
    <row r="746" spans="1:18" s="7" customFormat="1" ht="20.25" customHeight="1" x14ac:dyDescent="0.25">
      <c r="A746"/>
      <c r="B746"/>
      <c r="C746" s="21" t="s">
        <v>3199</v>
      </c>
      <c r="D746" s="1" t="s">
        <v>7988</v>
      </c>
      <c r="E746" s="1" t="s">
        <v>3286</v>
      </c>
      <c r="F746" s="13" t="s">
        <v>9187</v>
      </c>
      <c r="G746" s="14">
        <v>49</v>
      </c>
      <c r="H746" s="15" t="s">
        <v>707</v>
      </c>
      <c r="I746" s="13" t="s">
        <v>2959</v>
      </c>
      <c r="J746" s="196" t="s">
        <v>2900</v>
      </c>
      <c r="K746" s="196" t="s">
        <v>3198</v>
      </c>
      <c r="L746"/>
      <c r="M746"/>
      <c r="N746"/>
      <c r="O746"/>
      <c r="P746"/>
      <c r="Q746"/>
      <c r="R746"/>
    </row>
    <row r="747" spans="1:18" s="7" customFormat="1" ht="20.25" customHeight="1" x14ac:dyDescent="0.25">
      <c r="A747"/>
      <c r="B747"/>
      <c r="C747" s="21" t="s">
        <v>3199</v>
      </c>
      <c r="D747" s="1" t="s">
        <v>7988</v>
      </c>
      <c r="E747" s="1" t="s">
        <v>3278</v>
      </c>
      <c r="F747" s="13" t="s">
        <v>9188</v>
      </c>
      <c r="G747" s="14">
        <v>46</v>
      </c>
      <c r="H747" s="15" t="s">
        <v>707</v>
      </c>
      <c r="I747" s="13" t="s">
        <v>2959</v>
      </c>
      <c r="J747" s="196" t="s">
        <v>2900</v>
      </c>
      <c r="K747" s="196" t="s">
        <v>3198</v>
      </c>
      <c r="L747"/>
      <c r="M747"/>
      <c r="N747"/>
      <c r="O747"/>
      <c r="P747"/>
      <c r="Q747"/>
      <c r="R747"/>
    </row>
    <row r="748" spans="1:18" s="7" customFormat="1" ht="20.25" customHeight="1" x14ac:dyDescent="0.25">
      <c r="A748"/>
      <c r="B748"/>
      <c r="C748" s="21" t="s">
        <v>3199</v>
      </c>
      <c r="D748" s="1" t="s">
        <v>7988</v>
      </c>
      <c r="E748" s="1" t="s">
        <v>3284</v>
      </c>
      <c r="F748" s="13" t="s">
        <v>807</v>
      </c>
      <c r="G748" s="14">
        <v>39</v>
      </c>
      <c r="H748" s="15" t="s">
        <v>707</v>
      </c>
      <c r="I748" s="13" t="s">
        <v>2959</v>
      </c>
      <c r="J748" s="196" t="s">
        <v>2900</v>
      </c>
      <c r="K748" s="196" t="s">
        <v>3198</v>
      </c>
      <c r="L748"/>
      <c r="M748"/>
      <c r="N748"/>
      <c r="O748"/>
      <c r="P748"/>
      <c r="Q748"/>
      <c r="R748"/>
    </row>
    <row r="749" spans="1:18" s="7" customFormat="1" ht="20.25" customHeight="1" x14ac:dyDescent="0.25">
      <c r="A749"/>
      <c r="B749"/>
      <c r="C749" s="21" t="s">
        <v>3199</v>
      </c>
      <c r="D749" s="1" t="s">
        <v>7988</v>
      </c>
      <c r="E749" s="1" t="s">
        <v>3203</v>
      </c>
      <c r="F749" s="13" t="s">
        <v>947</v>
      </c>
      <c r="G749" s="14">
        <v>25</v>
      </c>
      <c r="H749" s="15" t="s">
        <v>707</v>
      </c>
      <c r="I749" s="13" t="s">
        <v>2959</v>
      </c>
      <c r="J749" s="196" t="s">
        <v>2900</v>
      </c>
      <c r="K749" s="196" t="s">
        <v>3198</v>
      </c>
      <c r="L749"/>
      <c r="M749"/>
      <c r="N749"/>
      <c r="O749"/>
      <c r="P749"/>
      <c r="Q749"/>
      <c r="R749"/>
    </row>
    <row r="750" spans="1:18" s="7" customFormat="1" ht="20.25" customHeight="1" x14ac:dyDescent="0.25">
      <c r="A750"/>
      <c r="B750"/>
      <c r="C750" s="21" t="s">
        <v>3199</v>
      </c>
      <c r="D750" s="1" t="s">
        <v>7988</v>
      </c>
      <c r="E750" s="1" t="s">
        <v>3372</v>
      </c>
      <c r="F750" s="13" t="s">
        <v>1664</v>
      </c>
      <c r="G750" s="14">
        <v>430</v>
      </c>
      <c r="H750" s="15" t="s">
        <v>707</v>
      </c>
      <c r="I750" s="13" t="s">
        <v>2959</v>
      </c>
      <c r="J750" s="196" t="s">
        <v>2900</v>
      </c>
      <c r="K750" s="196" t="s">
        <v>3299</v>
      </c>
      <c r="L750"/>
      <c r="M750"/>
      <c r="N750"/>
      <c r="O750"/>
      <c r="P750"/>
      <c r="Q750"/>
      <c r="R750"/>
    </row>
    <row r="751" spans="1:18" s="7" customFormat="1" ht="20.25" customHeight="1" x14ac:dyDescent="0.25">
      <c r="A751"/>
      <c r="B751"/>
      <c r="C751" s="21" t="s">
        <v>3199</v>
      </c>
      <c r="D751" s="1" t="s">
        <v>7988</v>
      </c>
      <c r="E751" s="1" t="s">
        <v>3373</v>
      </c>
      <c r="F751" s="13" t="s">
        <v>1936</v>
      </c>
      <c r="G751" s="14">
        <v>61</v>
      </c>
      <c r="H751" s="15" t="s">
        <v>707</v>
      </c>
      <c r="I751" s="13" t="s">
        <v>2959</v>
      </c>
      <c r="J751" s="196" t="s">
        <v>2900</v>
      </c>
      <c r="K751" s="196" t="s">
        <v>3299</v>
      </c>
      <c r="L751"/>
      <c r="M751"/>
      <c r="N751"/>
      <c r="O751"/>
      <c r="P751"/>
      <c r="Q751"/>
      <c r="R751"/>
    </row>
    <row r="752" spans="1:18" s="7" customFormat="1" ht="20.25" customHeight="1" x14ac:dyDescent="0.25">
      <c r="A752"/>
      <c r="B752"/>
      <c r="C752" s="21" t="s">
        <v>3199</v>
      </c>
      <c r="D752" s="1" t="s">
        <v>7988</v>
      </c>
      <c r="E752" s="1" t="s">
        <v>3270</v>
      </c>
      <c r="F752" s="13" t="s">
        <v>9132</v>
      </c>
      <c r="G752" s="14">
        <v>18</v>
      </c>
      <c r="H752" s="15" t="s">
        <v>707</v>
      </c>
      <c r="I752" s="13" t="s">
        <v>2959</v>
      </c>
      <c r="J752" s="196" t="s">
        <v>2900</v>
      </c>
      <c r="K752" s="196" t="s">
        <v>3198</v>
      </c>
      <c r="L752"/>
      <c r="M752"/>
      <c r="N752"/>
      <c r="O752"/>
      <c r="P752"/>
      <c r="Q752"/>
      <c r="R752"/>
    </row>
    <row r="753" spans="1:18" s="7" customFormat="1" ht="20.25" customHeight="1" x14ac:dyDescent="0.25">
      <c r="A753"/>
      <c r="B753"/>
      <c r="C753" s="21" t="s">
        <v>3199</v>
      </c>
      <c r="D753" s="1" t="s">
        <v>7988</v>
      </c>
      <c r="E753" s="1" t="s">
        <v>3290</v>
      </c>
      <c r="F753" s="13" t="s">
        <v>9189</v>
      </c>
      <c r="G753" s="14">
        <v>11</v>
      </c>
      <c r="H753" s="15" t="s">
        <v>707</v>
      </c>
      <c r="I753" s="13" t="s">
        <v>2959</v>
      </c>
      <c r="J753" s="196" t="s">
        <v>2900</v>
      </c>
      <c r="K753" s="196" t="s">
        <v>3198</v>
      </c>
      <c r="L753"/>
      <c r="M753"/>
      <c r="N753"/>
      <c r="O753"/>
      <c r="P753"/>
      <c r="Q753"/>
      <c r="R753"/>
    </row>
    <row r="754" spans="1:18" s="7" customFormat="1" ht="20.25" customHeight="1" x14ac:dyDescent="0.25">
      <c r="A754"/>
      <c r="B754"/>
      <c r="C754" s="7" t="s">
        <v>3199</v>
      </c>
      <c r="D754" s="1" t="s">
        <v>7988</v>
      </c>
      <c r="E754" s="1" t="s">
        <v>3265</v>
      </c>
      <c r="F754" s="13" t="s">
        <v>9190</v>
      </c>
      <c r="G754" s="14">
        <v>727</v>
      </c>
      <c r="H754" s="15" t="s">
        <v>707</v>
      </c>
      <c r="I754" s="13" t="s">
        <v>3205</v>
      </c>
      <c r="J754" s="196" t="s">
        <v>2900</v>
      </c>
      <c r="K754" s="196" t="s">
        <v>3198</v>
      </c>
      <c r="L754"/>
      <c r="M754"/>
      <c r="N754"/>
      <c r="O754"/>
      <c r="P754"/>
      <c r="Q754"/>
      <c r="R754"/>
    </row>
    <row r="755" spans="1:18" s="7" customFormat="1" ht="20.25" customHeight="1" x14ac:dyDescent="0.25">
      <c r="A755"/>
      <c r="B755"/>
      <c r="C755" s="7" t="s">
        <v>3199</v>
      </c>
      <c r="D755" s="1" t="s">
        <v>7988</v>
      </c>
      <c r="E755" s="1" t="s">
        <v>3218</v>
      </c>
      <c r="F755" s="13" t="s">
        <v>9191</v>
      </c>
      <c r="G755" s="14">
        <v>280</v>
      </c>
      <c r="H755" s="15" t="s">
        <v>707</v>
      </c>
      <c r="I755" s="13" t="s">
        <v>3205</v>
      </c>
      <c r="J755" s="196" t="s">
        <v>2900</v>
      </c>
      <c r="K755" s="196" t="s">
        <v>3198</v>
      </c>
      <c r="L755"/>
      <c r="M755"/>
      <c r="N755"/>
      <c r="O755"/>
      <c r="P755"/>
      <c r="Q755"/>
      <c r="R755"/>
    </row>
    <row r="756" spans="1:18" s="7" customFormat="1" ht="20.25" customHeight="1" x14ac:dyDescent="0.25">
      <c r="A756"/>
      <c r="B756"/>
      <c r="C756" s="7" t="s">
        <v>3199</v>
      </c>
      <c r="D756" s="1" t="s">
        <v>7988</v>
      </c>
      <c r="E756" s="1" t="s">
        <v>3264</v>
      </c>
      <c r="F756" s="13" t="s">
        <v>1985</v>
      </c>
      <c r="G756" s="14">
        <v>304</v>
      </c>
      <c r="H756" s="15" t="s">
        <v>707</v>
      </c>
      <c r="I756" s="13" t="s">
        <v>3205</v>
      </c>
      <c r="J756" s="196" t="s">
        <v>2900</v>
      </c>
      <c r="K756" s="196" t="s">
        <v>3198</v>
      </c>
      <c r="L756"/>
      <c r="M756"/>
      <c r="N756"/>
      <c r="O756"/>
      <c r="P756"/>
      <c r="Q756"/>
      <c r="R756"/>
    </row>
    <row r="757" spans="1:18" s="7" customFormat="1" ht="20.25" customHeight="1" thickBot="1" x14ac:dyDescent="0.3">
      <c r="A757"/>
      <c r="B757"/>
      <c r="C757" s="7" t="s">
        <v>3199</v>
      </c>
      <c r="D757" s="1" t="s">
        <v>7988</v>
      </c>
      <c r="E757" s="1" t="s">
        <v>3266</v>
      </c>
      <c r="F757" s="13" t="s">
        <v>9192</v>
      </c>
      <c r="G757" s="14">
        <v>39</v>
      </c>
      <c r="H757" s="15" t="s">
        <v>707</v>
      </c>
      <c r="I757" s="13" t="s">
        <v>3205</v>
      </c>
      <c r="J757" s="196" t="s">
        <v>2900</v>
      </c>
      <c r="K757" s="196" t="s">
        <v>3198</v>
      </c>
      <c r="L757"/>
      <c r="M757"/>
      <c r="N757"/>
      <c r="O757"/>
      <c r="P757"/>
      <c r="Q757"/>
      <c r="R757"/>
    </row>
    <row r="758" spans="1:18" s="7" customFormat="1" ht="20.25" customHeight="1" thickBot="1" x14ac:dyDescent="0.3">
      <c r="A758"/>
      <c r="B758"/>
      <c r="C758" s="241" t="s">
        <v>3199</v>
      </c>
      <c r="D758" s="247" t="s">
        <v>7825</v>
      </c>
      <c r="E758" s="472">
        <f>COUNTA(E722:E757)</f>
        <v>36</v>
      </c>
      <c r="F758" s="242" t="s">
        <v>7826</v>
      </c>
      <c r="G758" s="473">
        <f>SUM(G722:G757)</f>
        <v>8564</v>
      </c>
      <c r="H758" s="16"/>
      <c r="I758" s="17"/>
      <c r="J758" s="209"/>
      <c r="K758" s="207"/>
      <c r="L758"/>
      <c r="M758"/>
      <c r="N758"/>
      <c r="O758"/>
      <c r="P758"/>
      <c r="Q758"/>
      <c r="R758"/>
    </row>
    <row r="759" spans="1:18" s="7" customFormat="1" ht="20.25" customHeight="1" x14ac:dyDescent="0.25">
      <c r="A759"/>
      <c r="B759"/>
      <c r="D759" s="1"/>
      <c r="E759" s="175"/>
      <c r="F759" s="228"/>
      <c r="G759" s="174"/>
      <c r="H759" s="15"/>
      <c r="I759" s="13"/>
      <c r="J759" s="196"/>
      <c r="K759" s="196"/>
      <c r="L759"/>
      <c r="M759"/>
      <c r="N759"/>
      <c r="O759"/>
      <c r="P759"/>
      <c r="Q759"/>
      <c r="R759"/>
    </row>
    <row r="760" spans="1:18" s="7" customFormat="1" ht="20.25" customHeight="1" x14ac:dyDescent="0.25">
      <c r="A760"/>
      <c r="B760"/>
      <c r="D760" s="1"/>
      <c r="E760" s="175"/>
      <c r="F760" s="228"/>
      <c r="G760" s="174"/>
      <c r="H760" s="15"/>
      <c r="I760" s="13"/>
      <c r="J760" s="196"/>
      <c r="K760" s="196"/>
      <c r="L760"/>
      <c r="M760"/>
      <c r="N760"/>
      <c r="O760"/>
      <c r="P760"/>
      <c r="Q760"/>
      <c r="R760"/>
    </row>
    <row r="761" spans="1:18" s="7" customFormat="1" ht="20.25" customHeight="1" x14ac:dyDescent="0.25">
      <c r="A761"/>
      <c r="B761"/>
      <c r="C761" s="235" t="s">
        <v>8</v>
      </c>
      <c r="D761" s="235" t="s">
        <v>7</v>
      </c>
      <c r="E761" s="235" t="s">
        <v>6</v>
      </c>
      <c r="F761" s="235" t="s">
        <v>5</v>
      </c>
      <c r="G761" s="237" t="s">
        <v>4</v>
      </c>
      <c r="H761" s="237" t="s">
        <v>3</v>
      </c>
      <c r="I761" s="235" t="s">
        <v>2</v>
      </c>
      <c r="J761" s="236" t="s">
        <v>1</v>
      </c>
      <c r="K761" s="236" t="s">
        <v>0</v>
      </c>
      <c r="L761"/>
      <c r="M761"/>
      <c r="N761"/>
      <c r="O761"/>
      <c r="P761"/>
      <c r="Q761"/>
      <c r="R761"/>
    </row>
    <row r="762" spans="1:18" s="7" customFormat="1" ht="20.25" customHeight="1" x14ac:dyDescent="0.25">
      <c r="A762"/>
      <c r="B762"/>
      <c r="C762" s="7" t="s">
        <v>3395</v>
      </c>
      <c r="D762" s="1" t="s">
        <v>7988</v>
      </c>
      <c r="E762" s="1" t="s">
        <v>3416</v>
      </c>
      <c r="F762" s="13" t="s">
        <v>807</v>
      </c>
      <c r="G762" s="14">
        <v>323</v>
      </c>
      <c r="H762" s="15" t="s">
        <v>707</v>
      </c>
      <c r="I762" s="13" t="s">
        <v>2959</v>
      </c>
      <c r="J762" s="196" t="s">
        <v>2900</v>
      </c>
      <c r="K762" s="196" t="s">
        <v>3299</v>
      </c>
      <c r="L762"/>
      <c r="M762"/>
      <c r="N762"/>
      <c r="O762"/>
      <c r="P762"/>
      <c r="Q762"/>
      <c r="R762"/>
    </row>
    <row r="763" spans="1:18" s="7" customFormat="1" ht="20.25" customHeight="1" x14ac:dyDescent="0.25">
      <c r="A763"/>
      <c r="B763"/>
      <c r="C763" s="7" t="s">
        <v>3395</v>
      </c>
      <c r="D763" s="1" t="s">
        <v>7988</v>
      </c>
      <c r="E763" s="1" t="s">
        <v>3417</v>
      </c>
      <c r="F763" s="13" t="s">
        <v>3418</v>
      </c>
      <c r="G763" s="14">
        <v>316</v>
      </c>
      <c r="H763" s="15" t="s">
        <v>707</v>
      </c>
      <c r="I763" s="13" t="s">
        <v>2959</v>
      </c>
      <c r="J763" s="196" t="s">
        <v>2900</v>
      </c>
      <c r="K763" s="196" t="s">
        <v>3299</v>
      </c>
      <c r="L763"/>
      <c r="M763"/>
      <c r="N763"/>
      <c r="O763"/>
      <c r="P763"/>
      <c r="Q763"/>
      <c r="R763"/>
    </row>
    <row r="764" spans="1:18" s="7" customFormat="1" ht="20.25" customHeight="1" x14ac:dyDescent="0.25">
      <c r="A764"/>
      <c r="B764"/>
      <c r="C764" s="7" t="s">
        <v>3395</v>
      </c>
      <c r="D764" s="1" t="s">
        <v>7988</v>
      </c>
      <c r="E764" s="1" t="s">
        <v>3421</v>
      </c>
      <c r="F764" s="13" t="s">
        <v>3422</v>
      </c>
      <c r="G764" s="14">
        <v>128</v>
      </c>
      <c r="H764" s="15" t="s">
        <v>707</v>
      </c>
      <c r="I764" s="13" t="s">
        <v>2959</v>
      </c>
      <c r="J764" s="196" t="s">
        <v>2900</v>
      </c>
      <c r="K764" s="196" t="s">
        <v>3299</v>
      </c>
      <c r="L764"/>
      <c r="M764"/>
      <c r="N764"/>
      <c r="O764"/>
      <c r="P764"/>
      <c r="Q764"/>
      <c r="R764"/>
    </row>
    <row r="765" spans="1:18" s="7" customFormat="1" ht="20.25" customHeight="1" x14ac:dyDescent="0.25">
      <c r="A765"/>
      <c r="B765"/>
      <c r="C765" s="7" t="s">
        <v>3395</v>
      </c>
      <c r="D765" s="1" t="s">
        <v>7988</v>
      </c>
      <c r="E765" s="1" t="s">
        <v>3411</v>
      </c>
      <c r="F765" s="13" t="s">
        <v>1729</v>
      </c>
      <c r="G765" s="14">
        <v>1095</v>
      </c>
      <c r="H765" s="15" t="s">
        <v>707</v>
      </c>
      <c r="I765" s="13" t="s">
        <v>2959</v>
      </c>
      <c r="J765" s="196" t="s">
        <v>2900</v>
      </c>
      <c r="K765" s="196" t="s">
        <v>3299</v>
      </c>
      <c r="L765"/>
      <c r="M765"/>
      <c r="N765"/>
      <c r="O765"/>
      <c r="P765"/>
      <c r="Q765"/>
      <c r="R765"/>
    </row>
    <row r="766" spans="1:18" s="7" customFormat="1" ht="20.25" customHeight="1" x14ac:dyDescent="0.25">
      <c r="A766"/>
      <c r="B766"/>
      <c r="C766" s="7" t="s">
        <v>3395</v>
      </c>
      <c r="D766" s="1" t="s">
        <v>7988</v>
      </c>
      <c r="E766" s="1" t="s">
        <v>3407</v>
      </c>
      <c r="F766" s="13" t="s">
        <v>3408</v>
      </c>
      <c r="G766" s="14">
        <v>678</v>
      </c>
      <c r="H766" s="15" t="s">
        <v>707</v>
      </c>
      <c r="I766" s="13" t="s">
        <v>2959</v>
      </c>
      <c r="J766" s="196" t="s">
        <v>2900</v>
      </c>
      <c r="K766" s="196" t="s">
        <v>3299</v>
      </c>
      <c r="L766"/>
      <c r="M766"/>
      <c r="N766"/>
      <c r="O766"/>
      <c r="P766"/>
      <c r="Q766"/>
      <c r="R766"/>
    </row>
    <row r="767" spans="1:18" s="7" customFormat="1" ht="20.25" customHeight="1" x14ac:dyDescent="0.25">
      <c r="A767"/>
      <c r="B767"/>
      <c r="C767" s="7" t="s">
        <v>3395</v>
      </c>
      <c r="D767" s="1" t="s">
        <v>7988</v>
      </c>
      <c r="E767" s="1" t="s">
        <v>3431</v>
      </c>
      <c r="F767" s="13" t="s">
        <v>9193</v>
      </c>
      <c r="G767" s="14">
        <v>316</v>
      </c>
      <c r="H767" s="15" t="s">
        <v>707</v>
      </c>
      <c r="I767" s="13" t="s">
        <v>2959</v>
      </c>
      <c r="J767" s="196" t="s">
        <v>2900</v>
      </c>
      <c r="K767" s="196" t="s">
        <v>3299</v>
      </c>
      <c r="L767"/>
      <c r="M767"/>
      <c r="N767"/>
      <c r="O767"/>
      <c r="P767"/>
      <c r="Q767"/>
      <c r="R767"/>
    </row>
    <row r="768" spans="1:18" s="7" customFormat="1" ht="20.25" customHeight="1" x14ac:dyDescent="0.25">
      <c r="A768"/>
      <c r="B768"/>
      <c r="C768" s="7" t="s">
        <v>3395</v>
      </c>
      <c r="D768" s="1" t="s">
        <v>7988</v>
      </c>
      <c r="E768" s="1" t="s">
        <v>3432</v>
      </c>
      <c r="F768" s="13" t="s">
        <v>3433</v>
      </c>
      <c r="G768" s="14">
        <v>333</v>
      </c>
      <c r="H768" s="15" t="s">
        <v>707</v>
      </c>
      <c r="I768" s="13" t="s">
        <v>2959</v>
      </c>
      <c r="J768" s="196" t="s">
        <v>2900</v>
      </c>
      <c r="K768" s="196" t="s">
        <v>3299</v>
      </c>
      <c r="L768"/>
      <c r="M768"/>
      <c r="N768"/>
      <c r="O768"/>
      <c r="P768"/>
      <c r="Q768"/>
      <c r="R768"/>
    </row>
    <row r="769" spans="1:18" s="7" customFormat="1" ht="20.25" customHeight="1" x14ac:dyDescent="0.25">
      <c r="A769"/>
      <c r="B769"/>
      <c r="C769" s="7" t="s">
        <v>3395</v>
      </c>
      <c r="D769" s="1" t="s">
        <v>7988</v>
      </c>
      <c r="E769" s="1" t="s">
        <v>3434</v>
      </c>
      <c r="F769" s="13" t="s">
        <v>9194</v>
      </c>
      <c r="G769" s="14">
        <v>337</v>
      </c>
      <c r="H769" s="15" t="s">
        <v>707</v>
      </c>
      <c r="I769" s="13" t="s">
        <v>2959</v>
      </c>
      <c r="J769" s="196" t="s">
        <v>2900</v>
      </c>
      <c r="K769" s="196" t="s">
        <v>3299</v>
      </c>
      <c r="L769"/>
      <c r="M769"/>
      <c r="N769"/>
      <c r="O769"/>
      <c r="P769"/>
      <c r="Q769"/>
      <c r="R769"/>
    </row>
    <row r="770" spans="1:18" s="7" customFormat="1" ht="20.25" customHeight="1" x14ac:dyDescent="0.25">
      <c r="A770"/>
      <c r="B770"/>
      <c r="C770" s="7" t="s">
        <v>3395</v>
      </c>
      <c r="D770" s="1" t="s">
        <v>7988</v>
      </c>
      <c r="E770" s="1" t="s">
        <v>3406</v>
      </c>
      <c r="F770" s="13" t="s">
        <v>9195</v>
      </c>
      <c r="G770" s="14">
        <v>301</v>
      </c>
      <c r="H770" s="15" t="s">
        <v>707</v>
      </c>
      <c r="I770" s="13" t="s">
        <v>2959</v>
      </c>
      <c r="J770" s="196" t="s">
        <v>2900</v>
      </c>
      <c r="K770" s="196" t="s">
        <v>3299</v>
      </c>
      <c r="L770"/>
      <c r="M770"/>
      <c r="N770"/>
      <c r="O770"/>
      <c r="P770"/>
      <c r="Q770"/>
      <c r="R770"/>
    </row>
    <row r="771" spans="1:18" s="7" customFormat="1" ht="20.25" customHeight="1" x14ac:dyDescent="0.25">
      <c r="A771"/>
      <c r="B771"/>
      <c r="C771" s="7" t="s">
        <v>3395</v>
      </c>
      <c r="D771" s="1" t="s">
        <v>7988</v>
      </c>
      <c r="E771" s="1" t="s">
        <v>3438</v>
      </c>
      <c r="F771" s="13" t="s">
        <v>3439</v>
      </c>
      <c r="G771" s="14">
        <v>295</v>
      </c>
      <c r="H771" s="15" t="s">
        <v>707</v>
      </c>
      <c r="I771" s="13" t="s">
        <v>2959</v>
      </c>
      <c r="J771" s="196" t="s">
        <v>2900</v>
      </c>
      <c r="K771" s="196" t="s">
        <v>3299</v>
      </c>
      <c r="L771"/>
      <c r="M771"/>
      <c r="N771"/>
      <c r="O771"/>
      <c r="P771"/>
      <c r="Q771"/>
      <c r="R771"/>
    </row>
    <row r="772" spans="1:18" s="7" customFormat="1" ht="20.25" customHeight="1" x14ac:dyDescent="0.25">
      <c r="A772"/>
      <c r="B772"/>
      <c r="C772" s="7" t="s">
        <v>3395</v>
      </c>
      <c r="D772" s="1" t="s">
        <v>7988</v>
      </c>
      <c r="E772" s="1" t="s">
        <v>3425</v>
      </c>
      <c r="F772" s="13" t="s">
        <v>9196</v>
      </c>
      <c r="G772" s="14">
        <v>271</v>
      </c>
      <c r="H772" s="15" t="s">
        <v>707</v>
      </c>
      <c r="I772" s="13" t="s">
        <v>2959</v>
      </c>
      <c r="J772" s="196" t="s">
        <v>2900</v>
      </c>
      <c r="K772" s="196" t="s">
        <v>3299</v>
      </c>
      <c r="L772"/>
      <c r="M772"/>
      <c r="N772"/>
      <c r="O772"/>
      <c r="P772"/>
      <c r="Q772"/>
      <c r="R772"/>
    </row>
    <row r="773" spans="1:18" s="7" customFormat="1" ht="31.5" customHeight="1" x14ac:dyDescent="0.25">
      <c r="A773"/>
      <c r="B773"/>
      <c r="C773" s="7" t="s">
        <v>3395</v>
      </c>
      <c r="D773" s="1" t="s">
        <v>7988</v>
      </c>
      <c r="E773" s="1" t="s">
        <v>3423</v>
      </c>
      <c r="F773" s="13" t="s">
        <v>3424</v>
      </c>
      <c r="G773" s="14">
        <v>101</v>
      </c>
      <c r="H773" s="15" t="s">
        <v>707</v>
      </c>
      <c r="I773" s="13" t="s">
        <v>2959</v>
      </c>
      <c r="J773" s="196" t="s">
        <v>2900</v>
      </c>
      <c r="K773" s="196" t="s">
        <v>3299</v>
      </c>
      <c r="L773"/>
      <c r="M773"/>
      <c r="N773"/>
      <c r="O773"/>
      <c r="P773"/>
      <c r="Q773"/>
      <c r="R773"/>
    </row>
    <row r="774" spans="1:18" s="7" customFormat="1" ht="20.25" customHeight="1" x14ac:dyDescent="0.25">
      <c r="A774"/>
      <c r="B774"/>
      <c r="C774" s="7" t="s">
        <v>3395</v>
      </c>
      <c r="D774" s="1" t="s">
        <v>7988</v>
      </c>
      <c r="E774" s="1" t="s">
        <v>3405</v>
      </c>
      <c r="F774" s="13" t="s">
        <v>807</v>
      </c>
      <c r="G774" s="14">
        <v>188</v>
      </c>
      <c r="H774" s="15" t="s">
        <v>707</v>
      </c>
      <c r="I774" s="13" t="s">
        <v>2959</v>
      </c>
      <c r="J774" s="196" t="s">
        <v>2900</v>
      </c>
      <c r="K774" s="196" t="s">
        <v>3299</v>
      </c>
      <c r="L774"/>
      <c r="M774"/>
      <c r="N774"/>
      <c r="O774"/>
      <c r="P774"/>
      <c r="Q774"/>
      <c r="R774"/>
    </row>
    <row r="775" spans="1:18" s="7" customFormat="1" ht="21" customHeight="1" x14ac:dyDescent="0.25">
      <c r="A775"/>
      <c r="B775"/>
      <c r="C775" s="7" t="s">
        <v>3395</v>
      </c>
      <c r="D775" s="1" t="s">
        <v>7988</v>
      </c>
      <c r="E775" s="1" t="s">
        <v>3435</v>
      </c>
      <c r="F775" s="13" t="s">
        <v>9197</v>
      </c>
      <c r="G775" s="14">
        <v>200</v>
      </c>
      <c r="H775" s="15" t="s">
        <v>707</v>
      </c>
      <c r="I775" s="13" t="s">
        <v>2959</v>
      </c>
      <c r="J775" s="196" t="s">
        <v>2900</v>
      </c>
      <c r="K775" s="196" t="s">
        <v>3299</v>
      </c>
      <c r="L775"/>
      <c r="M775"/>
      <c r="N775"/>
      <c r="O775"/>
      <c r="P775"/>
      <c r="Q775"/>
      <c r="R775"/>
    </row>
    <row r="776" spans="1:18" s="7" customFormat="1" ht="31.5" customHeight="1" x14ac:dyDescent="0.25">
      <c r="A776"/>
      <c r="B776"/>
      <c r="C776" s="7" t="s">
        <v>3395</v>
      </c>
      <c r="D776" s="1" t="s">
        <v>7988</v>
      </c>
      <c r="E776" s="1" t="s">
        <v>3436</v>
      </c>
      <c r="F776" s="13" t="s">
        <v>3437</v>
      </c>
      <c r="G776" s="14">
        <v>149</v>
      </c>
      <c r="H776" s="15" t="s">
        <v>707</v>
      </c>
      <c r="I776" s="13" t="s">
        <v>2959</v>
      </c>
      <c r="J776" s="196" t="s">
        <v>2900</v>
      </c>
      <c r="K776" s="196" t="s">
        <v>3299</v>
      </c>
      <c r="L776"/>
      <c r="M776"/>
      <c r="N776"/>
      <c r="O776"/>
      <c r="P776"/>
      <c r="Q776"/>
      <c r="R776"/>
    </row>
    <row r="777" spans="1:18" s="7" customFormat="1" ht="20.25" customHeight="1" x14ac:dyDescent="0.25">
      <c r="A777"/>
      <c r="B777"/>
      <c r="C777" s="7" t="s">
        <v>3395</v>
      </c>
      <c r="D777" s="1" t="s">
        <v>7988</v>
      </c>
      <c r="E777" s="1" t="s">
        <v>3440</v>
      </c>
      <c r="F777" s="13" t="s">
        <v>3441</v>
      </c>
      <c r="G777" s="14">
        <v>123</v>
      </c>
      <c r="H777" s="15" t="s">
        <v>707</v>
      </c>
      <c r="I777" s="13" t="s">
        <v>2959</v>
      </c>
      <c r="J777" s="196" t="s">
        <v>2900</v>
      </c>
      <c r="K777" s="196" t="s">
        <v>3299</v>
      </c>
      <c r="L777"/>
      <c r="M777"/>
      <c r="N777"/>
      <c r="O777"/>
      <c r="P777"/>
      <c r="Q777"/>
      <c r="R777"/>
    </row>
    <row r="778" spans="1:18" s="7" customFormat="1" ht="20.25" customHeight="1" x14ac:dyDescent="0.25">
      <c r="A778"/>
      <c r="B778"/>
      <c r="C778" s="7" t="s">
        <v>3395</v>
      </c>
      <c r="D778" s="1" t="s">
        <v>7988</v>
      </c>
      <c r="E778" s="1" t="s">
        <v>3426</v>
      </c>
      <c r="F778" s="13" t="s">
        <v>3427</v>
      </c>
      <c r="G778" s="14">
        <v>110</v>
      </c>
      <c r="H778" s="15" t="s">
        <v>707</v>
      </c>
      <c r="I778" s="13" t="s">
        <v>2959</v>
      </c>
      <c r="J778" s="196" t="s">
        <v>2900</v>
      </c>
      <c r="K778" s="196" t="s">
        <v>3299</v>
      </c>
      <c r="L778"/>
      <c r="M778"/>
      <c r="N778"/>
      <c r="O778"/>
      <c r="P778"/>
      <c r="Q778"/>
      <c r="R778"/>
    </row>
    <row r="779" spans="1:18" s="7" customFormat="1" ht="20.25" customHeight="1" x14ac:dyDescent="0.25">
      <c r="A779"/>
      <c r="B779"/>
      <c r="C779" s="7" t="s">
        <v>3395</v>
      </c>
      <c r="D779" s="1" t="s">
        <v>7988</v>
      </c>
      <c r="E779" s="1" t="s">
        <v>3414</v>
      </c>
      <c r="F779" s="13" t="s">
        <v>3415</v>
      </c>
      <c r="G779" s="14">
        <v>87</v>
      </c>
      <c r="H779" s="15" t="s">
        <v>707</v>
      </c>
      <c r="I779" s="13" t="s">
        <v>2959</v>
      </c>
      <c r="J779" s="196" t="s">
        <v>2900</v>
      </c>
      <c r="K779" s="196" t="s">
        <v>3299</v>
      </c>
      <c r="L779"/>
      <c r="M779"/>
      <c r="N779"/>
      <c r="O779"/>
      <c r="P779"/>
      <c r="Q779"/>
      <c r="R779"/>
    </row>
    <row r="780" spans="1:18" s="7" customFormat="1" ht="20.25" customHeight="1" x14ac:dyDescent="0.25">
      <c r="A780"/>
      <c r="B780"/>
      <c r="C780" s="7" t="s">
        <v>3395</v>
      </c>
      <c r="D780" s="1" t="s">
        <v>7988</v>
      </c>
      <c r="E780" s="1" t="s">
        <v>3412</v>
      </c>
      <c r="F780" s="13" t="s">
        <v>3413</v>
      </c>
      <c r="G780" s="14">
        <v>97</v>
      </c>
      <c r="H780" s="15" t="s">
        <v>707</v>
      </c>
      <c r="I780" s="13" t="s">
        <v>2959</v>
      </c>
      <c r="J780" s="196" t="s">
        <v>2900</v>
      </c>
      <c r="K780" s="196" t="s">
        <v>3299</v>
      </c>
      <c r="L780"/>
      <c r="M780"/>
      <c r="N780"/>
      <c r="O780"/>
      <c r="P780"/>
      <c r="Q780"/>
      <c r="R780"/>
    </row>
    <row r="781" spans="1:18" s="7" customFormat="1" ht="20.25" customHeight="1" x14ac:dyDescent="0.25">
      <c r="A781"/>
      <c r="B781"/>
      <c r="C781" s="7" t="s">
        <v>3395</v>
      </c>
      <c r="D781" s="1" t="s">
        <v>7988</v>
      </c>
      <c r="E781" s="1" t="s">
        <v>3430</v>
      </c>
      <c r="F781" s="13" t="s">
        <v>9198</v>
      </c>
      <c r="G781" s="14">
        <v>83</v>
      </c>
      <c r="H781" s="15" t="s">
        <v>707</v>
      </c>
      <c r="I781" s="13" t="s">
        <v>2959</v>
      </c>
      <c r="J781" s="196" t="s">
        <v>2900</v>
      </c>
      <c r="K781" s="196" t="s">
        <v>3299</v>
      </c>
      <c r="L781"/>
      <c r="M781"/>
      <c r="N781"/>
      <c r="O781"/>
      <c r="P781"/>
      <c r="Q781"/>
      <c r="R781"/>
    </row>
    <row r="782" spans="1:18" s="7" customFormat="1" ht="20.25" customHeight="1" x14ac:dyDescent="0.25">
      <c r="A782"/>
      <c r="B782"/>
      <c r="C782" s="7" t="s">
        <v>3395</v>
      </c>
      <c r="D782" s="1" t="s">
        <v>7988</v>
      </c>
      <c r="E782" s="1" t="s">
        <v>3428</v>
      </c>
      <c r="F782" s="13" t="s">
        <v>9199</v>
      </c>
      <c r="G782" s="14">
        <v>67</v>
      </c>
      <c r="H782" s="15" t="s">
        <v>707</v>
      </c>
      <c r="I782" s="13" t="s">
        <v>2959</v>
      </c>
      <c r="J782" s="196" t="s">
        <v>2900</v>
      </c>
      <c r="K782" s="196" t="s">
        <v>3299</v>
      </c>
      <c r="L782"/>
      <c r="M782"/>
      <c r="N782"/>
      <c r="O782"/>
      <c r="P782"/>
      <c r="Q782"/>
      <c r="R782"/>
    </row>
    <row r="783" spans="1:18" s="7" customFormat="1" ht="20.25" customHeight="1" x14ac:dyDescent="0.25">
      <c r="A783"/>
      <c r="B783"/>
      <c r="C783" s="7" t="s">
        <v>3395</v>
      </c>
      <c r="D783" s="1" t="s">
        <v>7988</v>
      </c>
      <c r="E783" s="1" t="s">
        <v>3396</v>
      </c>
      <c r="F783" s="13" t="s">
        <v>3397</v>
      </c>
      <c r="G783" s="14">
        <v>23</v>
      </c>
      <c r="H783" s="15" t="s">
        <v>707</v>
      </c>
      <c r="I783" s="13" t="s">
        <v>2959</v>
      </c>
      <c r="J783" s="196" t="s">
        <v>2900</v>
      </c>
      <c r="K783" s="196" t="s">
        <v>3299</v>
      </c>
      <c r="L783"/>
      <c r="M783"/>
      <c r="N783"/>
      <c r="O783"/>
      <c r="P783"/>
      <c r="Q783"/>
      <c r="R783"/>
    </row>
    <row r="784" spans="1:18" s="7" customFormat="1" ht="20.25" customHeight="1" x14ac:dyDescent="0.25">
      <c r="A784"/>
      <c r="B784"/>
      <c r="C784" s="7" t="s">
        <v>3395</v>
      </c>
      <c r="D784" s="1" t="s">
        <v>7988</v>
      </c>
      <c r="E784" s="1" t="s">
        <v>3401</v>
      </c>
      <c r="F784" s="13" t="s">
        <v>76</v>
      </c>
      <c r="G784" s="14">
        <v>28</v>
      </c>
      <c r="H784" s="15" t="s">
        <v>707</v>
      </c>
      <c r="I784" s="13" t="s">
        <v>2959</v>
      </c>
      <c r="J784" s="196" t="s">
        <v>2900</v>
      </c>
      <c r="K784" s="196" t="s">
        <v>3299</v>
      </c>
      <c r="L784"/>
      <c r="M784"/>
      <c r="N784"/>
      <c r="O784"/>
      <c r="P784"/>
      <c r="Q784"/>
      <c r="R784"/>
    </row>
    <row r="785" spans="1:18" s="7" customFormat="1" ht="20.25" customHeight="1" x14ac:dyDescent="0.25">
      <c r="A785"/>
      <c r="B785"/>
      <c r="C785" s="7" t="s">
        <v>3395</v>
      </c>
      <c r="D785" s="1" t="s">
        <v>7988</v>
      </c>
      <c r="E785" s="1" t="s">
        <v>3409</v>
      </c>
      <c r="F785" s="13" t="s">
        <v>3410</v>
      </c>
      <c r="G785" s="14">
        <v>11</v>
      </c>
      <c r="H785" s="15" t="s">
        <v>707</v>
      </c>
      <c r="I785" s="13" t="s">
        <v>2959</v>
      </c>
      <c r="J785" s="196" t="s">
        <v>2900</v>
      </c>
      <c r="K785" s="196" t="s">
        <v>3299</v>
      </c>
      <c r="L785"/>
      <c r="M785"/>
      <c r="N785"/>
      <c r="O785"/>
      <c r="P785"/>
      <c r="Q785"/>
      <c r="R785"/>
    </row>
    <row r="786" spans="1:18" s="7" customFormat="1" ht="20.25" customHeight="1" x14ac:dyDescent="0.25">
      <c r="A786"/>
      <c r="B786"/>
      <c r="C786" s="7" t="s">
        <v>3395</v>
      </c>
      <c r="D786" s="1" t="s">
        <v>7988</v>
      </c>
      <c r="E786" s="1" t="s">
        <v>3402</v>
      </c>
      <c r="F786" s="13" t="s">
        <v>3403</v>
      </c>
      <c r="G786" s="14">
        <v>24</v>
      </c>
      <c r="H786" s="15" t="s">
        <v>707</v>
      </c>
      <c r="I786" s="13" t="s">
        <v>2959</v>
      </c>
      <c r="J786" s="196" t="s">
        <v>2900</v>
      </c>
      <c r="K786" s="196" t="s">
        <v>3299</v>
      </c>
      <c r="L786"/>
      <c r="M786"/>
      <c r="N786"/>
      <c r="O786"/>
      <c r="P786"/>
      <c r="Q786"/>
      <c r="R786"/>
    </row>
    <row r="787" spans="1:18" s="7" customFormat="1" ht="20.25" customHeight="1" x14ac:dyDescent="0.25">
      <c r="A787"/>
      <c r="B787"/>
      <c r="C787" s="7" t="s">
        <v>3395</v>
      </c>
      <c r="D787" s="1" t="s">
        <v>7988</v>
      </c>
      <c r="E787" s="1" t="s">
        <v>3429</v>
      </c>
      <c r="F787" s="13" t="s">
        <v>1302</v>
      </c>
      <c r="G787" s="14">
        <v>22</v>
      </c>
      <c r="H787" s="15" t="s">
        <v>707</v>
      </c>
      <c r="I787" s="13" t="s">
        <v>2959</v>
      </c>
      <c r="J787" s="196" t="s">
        <v>2900</v>
      </c>
      <c r="K787" s="196" t="s">
        <v>3299</v>
      </c>
      <c r="L787"/>
      <c r="M787"/>
      <c r="N787"/>
      <c r="O787"/>
      <c r="P787"/>
      <c r="Q787"/>
      <c r="R787"/>
    </row>
    <row r="788" spans="1:18" s="7" customFormat="1" ht="20.25" customHeight="1" x14ac:dyDescent="0.25">
      <c r="A788"/>
      <c r="B788"/>
      <c r="C788" s="7" t="s">
        <v>3395</v>
      </c>
      <c r="D788" s="1" t="s">
        <v>7988</v>
      </c>
      <c r="E788" s="1" t="s">
        <v>3393</v>
      </c>
      <c r="F788" s="13" t="s">
        <v>3394</v>
      </c>
      <c r="G788" s="14">
        <v>19</v>
      </c>
      <c r="H788" s="15" t="s">
        <v>707</v>
      </c>
      <c r="I788" s="13" t="s">
        <v>2959</v>
      </c>
      <c r="J788" s="196" t="s">
        <v>2900</v>
      </c>
      <c r="K788" s="196" t="s">
        <v>3299</v>
      </c>
      <c r="L788"/>
      <c r="M788"/>
      <c r="N788"/>
      <c r="O788"/>
      <c r="P788"/>
      <c r="Q788"/>
      <c r="R788"/>
    </row>
    <row r="789" spans="1:18" s="7" customFormat="1" ht="20.25" customHeight="1" x14ac:dyDescent="0.25">
      <c r="A789"/>
      <c r="B789"/>
      <c r="C789" s="7" t="s">
        <v>3395</v>
      </c>
      <c r="D789" s="1" t="s">
        <v>7988</v>
      </c>
      <c r="E789" s="1" t="s">
        <v>3400</v>
      </c>
      <c r="F789" s="13" t="s">
        <v>9200</v>
      </c>
      <c r="G789" s="14">
        <v>8</v>
      </c>
      <c r="H789" s="15" t="s">
        <v>707</v>
      </c>
      <c r="I789" s="13" t="s">
        <v>2959</v>
      </c>
      <c r="J789" s="196" t="s">
        <v>2900</v>
      </c>
      <c r="K789" s="196" t="s">
        <v>3299</v>
      </c>
      <c r="L789"/>
      <c r="M789"/>
      <c r="N789"/>
      <c r="O789"/>
      <c r="P789"/>
      <c r="Q789"/>
      <c r="R789"/>
    </row>
    <row r="790" spans="1:18" s="7" customFormat="1" ht="20.25" customHeight="1" x14ac:dyDescent="0.25">
      <c r="A790"/>
      <c r="B790"/>
      <c r="C790" s="7" t="s">
        <v>3395</v>
      </c>
      <c r="D790" s="1" t="s">
        <v>7988</v>
      </c>
      <c r="E790" s="1" t="s">
        <v>3419</v>
      </c>
      <c r="F790" s="13" t="s">
        <v>3420</v>
      </c>
      <c r="G790" s="14">
        <v>16</v>
      </c>
      <c r="H790" s="15" t="s">
        <v>707</v>
      </c>
      <c r="I790" s="13" t="s">
        <v>2959</v>
      </c>
      <c r="J790" s="196" t="s">
        <v>2900</v>
      </c>
      <c r="K790" s="196" t="s">
        <v>3299</v>
      </c>
      <c r="L790"/>
      <c r="M790"/>
      <c r="N790"/>
      <c r="O790"/>
      <c r="P790"/>
      <c r="Q790"/>
      <c r="R790"/>
    </row>
    <row r="791" spans="1:18" s="7" customFormat="1" ht="20.25" customHeight="1" x14ac:dyDescent="0.25">
      <c r="A791"/>
      <c r="B791"/>
      <c r="C791" s="7" t="s">
        <v>3395</v>
      </c>
      <c r="D791" s="1" t="s">
        <v>7988</v>
      </c>
      <c r="E791" s="1" t="s">
        <v>3404</v>
      </c>
      <c r="F791" s="13" t="s">
        <v>9201</v>
      </c>
      <c r="G791" s="14">
        <v>10</v>
      </c>
      <c r="H791" s="15" t="s">
        <v>707</v>
      </c>
      <c r="I791" s="13" t="s">
        <v>2959</v>
      </c>
      <c r="J791" s="196" t="s">
        <v>2900</v>
      </c>
      <c r="K791" s="196" t="s">
        <v>3299</v>
      </c>
      <c r="L791"/>
      <c r="M791"/>
      <c r="N791"/>
      <c r="O791"/>
      <c r="P791"/>
      <c r="Q791"/>
      <c r="R791"/>
    </row>
    <row r="792" spans="1:18" s="7" customFormat="1" ht="20.25" customHeight="1" thickBot="1" x14ac:dyDescent="0.3">
      <c r="A792"/>
      <c r="B792"/>
      <c r="C792" s="7" t="s">
        <v>3395</v>
      </c>
      <c r="D792" s="1" t="s">
        <v>7988</v>
      </c>
      <c r="E792" s="1" t="s">
        <v>3398</v>
      </c>
      <c r="F792" s="13" t="s">
        <v>3399</v>
      </c>
      <c r="G792" s="14">
        <v>8</v>
      </c>
      <c r="H792" s="15" t="s">
        <v>707</v>
      </c>
      <c r="I792" s="13" t="s">
        <v>2959</v>
      </c>
      <c r="J792" s="196" t="s">
        <v>2900</v>
      </c>
      <c r="K792" s="196" t="s">
        <v>3299</v>
      </c>
      <c r="L792"/>
      <c r="M792"/>
      <c r="N792"/>
      <c r="O792"/>
      <c r="P792"/>
      <c r="Q792"/>
      <c r="R792"/>
    </row>
    <row r="793" spans="1:18" s="7" customFormat="1" ht="20.25" customHeight="1" thickBot="1" x14ac:dyDescent="0.3">
      <c r="A793"/>
      <c r="B793"/>
      <c r="C793" s="241" t="s">
        <v>3395</v>
      </c>
      <c r="D793" s="247" t="s">
        <v>7825</v>
      </c>
      <c r="E793" s="472">
        <f>COUNTA(E762:E792)</f>
        <v>31</v>
      </c>
      <c r="F793" s="242" t="s">
        <v>7826</v>
      </c>
      <c r="G793" s="473">
        <f>SUM(G762:G792)</f>
        <v>5767</v>
      </c>
      <c r="H793" s="16"/>
      <c r="I793" s="17"/>
      <c r="J793" s="209"/>
      <c r="K793" s="207"/>
      <c r="L793"/>
      <c r="M793"/>
      <c r="N793"/>
      <c r="O793"/>
      <c r="P793"/>
      <c r="Q793"/>
      <c r="R793"/>
    </row>
    <row r="794" spans="1:18" s="7" customFormat="1" ht="20.25" customHeight="1" x14ac:dyDescent="0.25">
      <c r="A794"/>
      <c r="B794"/>
      <c r="D794" s="1"/>
      <c r="E794" s="175"/>
      <c r="F794" s="228"/>
      <c r="G794" s="174"/>
      <c r="H794" s="15"/>
      <c r="I794" s="13"/>
      <c r="J794" s="196"/>
      <c r="K794" s="196"/>
      <c r="L794"/>
      <c r="M794"/>
      <c r="N794"/>
      <c r="O794"/>
      <c r="P794"/>
      <c r="Q794"/>
      <c r="R794"/>
    </row>
    <row r="795" spans="1:18" s="7" customFormat="1" ht="20.25" customHeight="1" x14ac:dyDescent="0.25">
      <c r="A795"/>
      <c r="B795"/>
      <c r="D795" s="1"/>
      <c r="E795" s="175"/>
      <c r="F795" s="228"/>
      <c r="G795" s="174"/>
      <c r="H795" s="15"/>
      <c r="I795" s="13"/>
      <c r="J795" s="196"/>
      <c r="K795" s="196"/>
      <c r="L795"/>
      <c r="M795"/>
      <c r="N795"/>
      <c r="O795"/>
      <c r="P795"/>
      <c r="Q795"/>
      <c r="R795"/>
    </row>
    <row r="796" spans="1:18" s="7" customFormat="1" ht="20.25" customHeight="1" x14ac:dyDescent="0.25">
      <c r="A796"/>
      <c r="B796"/>
      <c r="C796" s="235" t="s">
        <v>8</v>
      </c>
      <c r="D796" s="235" t="s">
        <v>7</v>
      </c>
      <c r="E796" s="235" t="s">
        <v>6</v>
      </c>
      <c r="F796" s="235" t="s">
        <v>5</v>
      </c>
      <c r="G796" s="237" t="s">
        <v>4</v>
      </c>
      <c r="H796" s="237" t="s">
        <v>3</v>
      </c>
      <c r="I796" s="235" t="s">
        <v>2</v>
      </c>
      <c r="J796" s="236" t="s">
        <v>1</v>
      </c>
      <c r="K796" s="236" t="s">
        <v>0</v>
      </c>
      <c r="L796"/>
      <c r="M796"/>
      <c r="N796"/>
      <c r="O796"/>
      <c r="P796"/>
      <c r="Q796"/>
      <c r="R796"/>
    </row>
    <row r="797" spans="1:18" s="7" customFormat="1" ht="20.25" customHeight="1" x14ac:dyDescent="0.25">
      <c r="A797"/>
      <c r="B797"/>
      <c r="C797" s="7" t="s">
        <v>3300</v>
      </c>
      <c r="D797" s="1" t="s">
        <v>7988</v>
      </c>
      <c r="E797" s="1" t="s">
        <v>3327</v>
      </c>
      <c r="F797" s="13" t="s">
        <v>160</v>
      </c>
      <c r="G797" s="14">
        <v>1156</v>
      </c>
      <c r="H797" s="15" t="s">
        <v>707</v>
      </c>
      <c r="I797" s="13" t="s">
        <v>2959</v>
      </c>
      <c r="J797" s="196" t="s">
        <v>2900</v>
      </c>
      <c r="K797" s="196" t="s">
        <v>3299</v>
      </c>
      <c r="L797"/>
      <c r="M797"/>
      <c r="N797"/>
      <c r="O797"/>
      <c r="P797"/>
      <c r="Q797"/>
      <c r="R797"/>
    </row>
    <row r="798" spans="1:18" s="7" customFormat="1" ht="20.25" customHeight="1" x14ac:dyDescent="0.25">
      <c r="A798"/>
      <c r="B798"/>
      <c r="C798" s="7" t="s">
        <v>3300</v>
      </c>
      <c r="D798" s="1" t="s">
        <v>7988</v>
      </c>
      <c r="E798" s="1" t="s">
        <v>3332</v>
      </c>
      <c r="F798" s="13" t="s">
        <v>1232</v>
      </c>
      <c r="G798" s="14">
        <v>707</v>
      </c>
      <c r="H798" s="15" t="s">
        <v>707</v>
      </c>
      <c r="I798" s="13" t="s">
        <v>2959</v>
      </c>
      <c r="J798" s="196" t="s">
        <v>2900</v>
      </c>
      <c r="K798" s="196" t="s">
        <v>3299</v>
      </c>
      <c r="L798"/>
      <c r="M798"/>
      <c r="N798"/>
      <c r="O798"/>
      <c r="P798"/>
      <c r="Q798"/>
      <c r="R798"/>
    </row>
    <row r="799" spans="1:18" s="7" customFormat="1" ht="20.25" customHeight="1" x14ac:dyDescent="0.25">
      <c r="A799"/>
      <c r="B799"/>
      <c r="C799" s="7" t="s">
        <v>3300</v>
      </c>
      <c r="D799" s="1" t="s">
        <v>7988</v>
      </c>
      <c r="E799" s="1" t="s">
        <v>3330</v>
      </c>
      <c r="F799" s="13" t="s">
        <v>3331</v>
      </c>
      <c r="G799" s="14">
        <v>542</v>
      </c>
      <c r="H799" s="15" t="s">
        <v>707</v>
      </c>
      <c r="I799" s="13" t="s">
        <v>2959</v>
      </c>
      <c r="J799" s="196" t="s">
        <v>2900</v>
      </c>
      <c r="K799" s="196" t="s">
        <v>3299</v>
      </c>
      <c r="L799"/>
      <c r="M799"/>
      <c r="N799"/>
      <c r="O799"/>
      <c r="P799"/>
      <c r="Q799"/>
      <c r="R799"/>
    </row>
    <row r="800" spans="1:18" s="7" customFormat="1" ht="20.25" customHeight="1" x14ac:dyDescent="0.25">
      <c r="A800"/>
      <c r="B800"/>
      <c r="C800" s="7" t="s">
        <v>3300</v>
      </c>
      <c r="D800" s="1" t="s">
        <v>7988</v>
      </c>
      <c r="E800" s="1" t="s">
        <v>3338</v>
      </c>
      <c r="F800" s="13" t="s">
        <v>8068</v>
      </c>
      <c r="G800" s="14">
        <v>491</v>
      </c>
      <c r="H800" s="15" t="s">
        <v>707</v>
      </c>
      <c r="I800" s="13" t="s">
        <v>2959</v>
      </c>
      <c r="J800" s="196" t="s">
        <v>2900</v>
      </c>
      <c r="K800" s="196" t="s">
        <v>3299</v>
      </c>
      <c r="L800"/>
      <c r="M800"/>
      <c r="N800"/>
      <c r="O800"/>
      <c r="P800"/>
      <c r="Q800"/>
      <c r="R800"/>
    </row>
    <row r="801" spans="1:18" s="7" customFormat="1" ht="20.25" customHeight="1" x14ac:dyDescent="0.25">
      <c r="A801"/>
      <c r="B801"/>
      <c r="C801" s="7" t="s">
        <v>3300</v>
      </c>
      <c r="D801" s="1" t="s">
        <v>7988</v>
      </c>
      <c r="E801" s="1" t="s">
        <v>3347</v>
      </c>
      <c r="F801" s="13" t="s">
        <v>3348</v>
      </c>
      <c r="G801" s="14">
        <v>498</v>
      </c>
      <c r="H801" s="15" t="s">
        <v>707</v>
      </c>
      <c r="I801" s="13" t="s">
        <v>2959</v>
      </c>
      <c r="J801" s="196" t="s">
        <v>2900</v>
      </c>
      <c r="K801" s="196" t="s">
        <v>3299</v>
      </c>
      <c r="L801"/>
      <c r="M801"/>
      <c r="N801"/>
      <c r="O801"/>
      <c r="P801"/>
      <c r="Q801"/>
      <c r="R801"/>
    </row>
    <row r="802" spans="1:18" s="7" customFormat="1" ht="20.25" customHeight="1" x14ac:dyDescent="0.25">
      <c r="A802"/>
      <c r="B802"/>
      <c r="C802" s="7" t="s">
        <v>3300</v>
      </c>
      <c r="D802" s="1" t="s">
        <v>7988</v>
      </c>
      <c r="E802" s="1" t="s">
        <v>3328</v>
      </c>
      <c r="F802" s="13" t="s">
        <v>3329</v>
      </c>
      <c r="G802" s="14">
        <v>383</v>
      </c>
      <c r="H802" s="15" t="s">
        <v>707</v>
      </c>
      <c r="I802" s="13" t="s">
        <v>2959</v>
      </c>
      <c r="J802" s="196" t="s">
        <v>2900</v>
      </c>
      <c r="K802" s="196" t="s">
        <v>3299</v>
      </c>
      <c r="L802"/>
      <c r="M802"/>
      <c r="N802"/>
      <c r="O802"/>
      <c r="P802"/>
      <c r="Q802"/>
      <c r="R802"/>
    </row>
    <row r="803" spans="1:18" s="7" customFormat="1" ht="20.25" customHeight="1" x14ac:dyDescent="0.25">
      <c r="A803"/>
      <c r="B803"/>
      <c r="C803" s="7" t="s">
        <v>3300</v>
      </c>
      <c r="D803" s="1" t="s">
        <v>7988</v>
      </c>
      <c r="E803" s="1" t="s">
        <v>3326</v>
      </c>
      <c r="F803" s="13" t="s">
        <v>1443</v>
      </c>
      <c r="G803" s="14">
        <v>264</v>
      </c>
      <c r="H803" s="15" t="s">
        <v>707</v>
      </c>
      <c r="I803" s="13" t="s">
        <v>2959</v>
      </c>
      <c r="J803" s="196" t="s">
        <v>2900</v>
      </c>
      <c r="K803" s="196" t="s">
        <v>3299</v>
      </c>
      <c r="L803"/>
      <c r="M803"/>
      <c r="N803"/>
      <c r="O803"/>
      <c r="P803"/>
      <c r="Q803"/>
      <c r="R803"/>
    </row>
    <row r="804" spans="1:18" s="7" customFormat="1" ht="20.25" customHeight="1" x14ac:dyDescent="0.25">
      <c r="A804"/>
      <c r="B804"/>
      <c r="C804" s="7" t="s">
        <v>3300</v>
      </c>
      <c r="D804" s="1" t="s">
        <v>7988</v>
      </c>
      <c r="E804" s="1" t="s">
        <v>3349</v>
      </c>
      <c r="F804" s="13" t="s">
        <v>1330</v>
      </c>
      <c r="G804" s="14">
        <v>315</v>
      </c>
      <c r="H804" s="15" t="s">
        <v>707</v>
      </c>
      <c r="I804" s="13" t="s">
        <v>2959</v>
      </c>
      <c r="J804" s="196" t="s">
        <v>2900</v>
      </c>
      <c r="K804" s="196" t="s">
        <v>3299</v>
      </c>
      <c r="L804"/>
      <c r="M804"/>
      <c r="N804"/>
      <c r="O804"/>
      <c r="P804"/>
      <c r="Q804"/>
      <c r="R804"/>
    </row>
    <row r="805" spans="1:18" s="7" customFormat="1" ht="20.25" customHeight="1" x14ac:dyDescent="0.25">
      <c r="A805"/>
      <c r="B805"/>
      <c r="C805" s="7" t="s">
        <v>3300</v>
      </c>
      <c r="D805" s="1" t="s">
        <v>7988</v>
      </c>
      <c r="E805" s="1" t="s">
        <v>3303</v>
      </c>
      <c r="F805" s="13" t="s">
        <v>1664</v>
      </c>
      <c r="G805" s="14">
        <v>251</v>
      </c>
      <c r="H805" s="15" t="s">
        <v>707</v>
      </c>
      <c r="I805" s="13" t="s">
        <v>2959</v>
      </c>
      <c r="J805" s="196" t="s">
        <v>2900</v>
      </c>
      <c r="K805" s="196" t="s">
        <v>3299</v>
      </c>
      <c r="L805"/>
      <c r="M805"/>
      <c r="N805"/>
      <c r="O805"/>
      <c r="P805"/>
      <c r="Q805"/>
      <c r="R805"/>
    </row>
    <row r="806" spans="1:18" s="7" customFormat="1" ht="20.25" customHeight="1" x14ac:dyDescent="0.25">
      <c r="A806"/>
      <c r="B806"/>
      <c r="C806" s="7" t="s">
        <v>3300</v>
      </c>
      <c r="D806" s="1" t="s">
        <v>7988</v>
      </c>
      <c r="E806" s="1" t="s">
        <v>3339</v>
      </c>
      <c r="F806" s="13" t="s">
        <v>3340</v>
      </c>
      <c r="G806" s="14">
        <v>256</v>
      </c>
      <c r="H806" s="15" t="s">
        <v>707</v>
      </c>
      <c r="I806" s="13" t="s">
        <v>2959</v>
      </c>
      <c r="J806" s="196" t="s">
        <v>2900</v>
      </c>
      <c r="K806" s="196" t="s">
        <v>3299</v>
      </c>
      <c r="L806"/>
      <c r="M806"/>
      <c r="N806"/>
      <c r="O806"/>
      <c r="P806"/>
      <c r="Q806"/>
      <c r="R806"/>
    </row>
    <row r="807" spans="1:18" s="7" customFormat="1" ht="20.25" customHeight="1" x14ac:dyDescent="0.25">
      <c r="A807"/>
      <c r="B807"/>
      <c r="C807" s="7" t="s">
        <v>3300</v>
      </c>
      <c r="D807" s="1" t="s">
        <v>7988</v>
      </c>
      <c r="E807" s="1" t="s">
        <v>3316</v>
      </c>
      <c r="F807" s="13" t="s">
        <v>3317</v>
      </c>
      <c r="G807" s="14">
        <v>239</v>
      </c>
      <c r="H807" s="15" t="s">
        <v>707</v>
      </c>
      <c r="I807" s="13" t="s">
        <v>2959</v>
      </c>
      <c r="J807" s="196" t="s">
        <v>2900</v>
      </c>
      <c r="K807" s="196" t="s">
        <v>3299</v>
      </c>
      <c r="L807"/>
      <c r="M807"/>
      <c r="N807"/>
      <c r="O807"/>
      <c r="P807"/>
      <c r="Q807"/>
      <c r="R807"/>
    </row>
    <row r="808" spans="1:18" s="7" customFormat="1" ht="20.25" customHeight="1" x14ac:dyDescent="0.25">
      <c r="A808"/>
      <c r="B808"/>
      <c r="C808" s="7" t="s">
        <v>3300</v>
      </c>
      <c r="D808" s="1" t="s">
        <v>7988</v>
      </c>
      <c r="E808" s="1" t="s">
        <v>3341</v>
      </c>
      <c r="F808" s="13" t="s">
        <v>9202</v>
      </c>
      <c r="G808" s="14">
        <v>212</v>
      </c>
      <c r="H808" s="15" t="s">
        <v>707</v>
      </c>
      <c r="I808" s="13" t="s">
        <v>2959</v>
      </c>
      <c r="J808" s="196" t="s">
        <v>2900</v>
      </c>
      <c r="K808" s="196" t="s">
        <v>3299</v>
      </c>
      <c r="L808"/>
      <c r="M808"/>
      <c r="N808"/>
      <c r="O808"/>
      <c r="P808"/>
      <c r="Q808"/>
      <c r="R808"/>
    </row>
    <row r="809" spans="1:18" s="7" customFormat="1" ht="20.25" customHeight="1" x14ac:dyDescent="0.25">
      <c r="A809"/>
      <c r="B809"/>
      <c r="C809" s="7" t="s">
        <v>3300</v>
      </c>
      <c r="D809" s="1" t="s">
        <v>7988</v>
      </c>
      <c r="E809" s="1" t="s">
        <v>3336</v>
      </c>
      <c r="F809" s="13" t="s">
        <v>3337</v>
      </c>
      <c r="G809" s="14">
        <v>175</v>
      </c>
      <c r="H809" s="15" t="s">
        <v>707</v>
      </c>
      <c r="I809" s="13" t="s">
        <v>2959</v>
      </c>
      <c r="J809" s="196" t="s">
        <v>2900</v>
      </c>
      <c r="K809" s="196" t="s">
        <v>3299</v>
      </c>
      <c r="L809"/>
      <c r="M809"/>
      <c r="N809"/>
      <c r="O809"/>
      <c r="P809"/>
      <c r="Q809"/>
      <c r="R809"/>
    </row>
    <row r="810" spans="1:18" s="7" customFormat="1" ht="31.5" customHeight="1" x14ac:dyDescent="0.25">
      <c r="A810"/>
      <c r="B810"/>
      <c r="C810" s="7" t="s">
        <v>3300</v>
      </c>
      <c r="D810" s="1" t="s">
        <v>7988</v>
      </c>
      <c r="E810" s="1" t="s">
        <v>3297</v>
      </c>
      <c r="F810" s="13" t="s">
        <v>3298</v>
      </c>
      <c r="G810" s="14">
        <v>262</v>
      </c>
      <c r="H810" s="15" t="s">
        <v>707</v>
      </c>
      <c r="I810" s="13" t="s">
        <v>2959</v>
      </c>
      <c r="J810" s="196" t="s">
        <v>2900</v>
      </c>
      <c r="K810" s="196" t="s">
        <v>3299</v>
      </c>
      <c r="L810"/>
      <c r="M810"/>
      <c r="N810"/>
      <c r="O810"/>
      <c r="P810"/>
      <c r="Q810"/>
      <c r="R810"/>
    </row>
    <row r="811" spans="1:18" s="7" customFormat="1" ht="20.25" customHeight="1" x14ac:dyDescent="0.25">
      <c r="A811"/>
      <c r="B811"/>
      <c r="C811" s="7" t="s">
        <v>3300</v>
      </c>
      <c r="D811" s="1" t="s">
        <v>7988</v>
      </c>
      <c r="E811" s="1" t="s">
        <v>3345</v>
      </c>
      <c r="F811" s="13" t="s">
        <v>3346</v>
      </c>
      <c r="G811" s="14">
        <v>85</v>
      </c>
      <c r="H811" s="15" t="s">
        <v>707</v>
      </c>
      <c r="I811" s="13" t="s">
        <v>2959</v>
      </c>
      <c r="J811" s="196" t="s">
        <v>2900</v>
      </c>
      <c r="K811" s="196" t="s">
        <v>3299</v>
      </c>
      <c r="L811"/>
      <c r="M811"/>
      <c r="N811"/>
      <c r="O811"/>
      <c r="P811"/>
      <c r="Q811"/>
      <c r="R811"/>
    </row>
    <row r="812" spans="1:18" s="7" customFormat="1" ht="21" customHeight="1" x14ac:dyDescent="0.25">
      <c r="A812"/>
      <c r="B812"/>
      <c r="C812" s="7" t="s">
        <v>3300</v>
      </c>
      <c r="D812" s="1" t="s">
        <v>7988</v>
      </c>
      <c r="E812" s="1" t="s">
        <v>3343</v>
      </c>
      <c r="F812" s="13" t="s">
        <v>3344</v>
      </c>
      <c r="G812" s="14">
        <v>206</v>
      </c>
      <c r="H812" s="15" t="s">
        <v>707</v>
      </c>
      <c r="I812" s="13" t="s">
        <v>2959</v>
      </c>
      <c r="J812" s="196" t="s">
        <v>2900</v>
      </c>
      <c r="K812" s="196" t="s">
        <v>3299</v>
      </c>
      <c r="L812"/>
      <c r="M812"/>
      <c r="N812"/>
      <c r="O812"/>
      <c r="P812"/>
      <c r="Q812"/>
      <c r="R812"/>
    </row>
    <row r="813" spans="1:18" s="7" customFormat="1" ht="31.5" customHeight="1" x14ac:dyDescent="0.25">
      <c r="A813"/>
      <c r="B813"/>
      <c r="C813" s="7" t="s">
        <v>3300</v>
      </c>
      <c r="D813" s="1" t="s">
        <v>7988</v>
      </c>
      <c r="E813" s="1" t="s">
        <v>3311</v>
      </c>
      <c r="F813" s="13" t="s">
        <v>9203</v>
      </c>
      <c r="G813" s="14">
        <v>158</v>
      </c>
      <c r="H813" s="15" t="s">
        <v>707</v>
      </c>
      <c r="I813" s="13" t="s">
        <v>2959</v>
      </c>
      <c r="J813" s="196" t="s">
        <v>2900</v>
      </c>
      <c r="K813" s="196" t="s">
        <v>3299</v>
      </c>
      <c r="L813"/>
      <c r="M813"/>
      <c r="N813"/>
      <c r="O813"/>
      <c r="P813"/>
      <c r="Q813"/>
      <c r="R813"/>
    </row>
    <row r="814" spans="1:18" s="7" customFormat="1" ht="20.25" customHeight="1" x14ac:dyDescent="0.25">
      <c r="A814"/>
      <c r="B814"/>
      <c r="C814" s="7" t="s">
        <v>3300</v>
      </c>
      <c r="D814" s="1" t="s">
        <v>7988</v>
      </c>
      <c r="E814" s="1" t="s">
        <v>3333</v>
      </c>
      <c r="F814" s="13" t="s">
        <v>9204</v>
      </c>
      <c r="G814" s="14">
        <v>107</v>
      </c>
      <c r="H814" s="15" t="s">
        <v>707</v>
      </c>
      <c r="I814" s="13" t="s">
        <v>2959</v>
      </c>
      <c r="J814" s="196" t="s">
        <v>2900</v>
      </c>
      <c r="K814" s="196" t="s">
        <v>3299</v>
      </c>
      <c r="L814"/>
      <c r="M814"/>
      <c r="N814"/>
      <c r="O814"/>
      <c r="P814"/>
      <c r="Q814"/>
      <c r="R814"/>
    </row>
    <row r="815" spans="1:18" s="7" customFormat="1" ht="20.25" customHeight="1" x14ac:dyDescent="0.25">
      <c r="A815"/>
      <c r="B815"/>
      <c r="C815" s="7" t="s">
        <v>3300</v>
      </c>
      <c r="D815" s="1" t="s">
        <v>7988</v>
      </c>
      <c r="E815" s="1" t="s">
        <v>3334</v>
      </c>
      <c r="F815" s="13" t="s">
        <v>3335</v>
      </c>
      <c r="G815" s="14">
        <v>128</v>
      </c>
      <c r="H815" s="15" t="s">
        <v>707</v>
      </c>
      <c r="I815" s="13" t="s">
        <v>2959</v>
      </c>
      <c r="J815" s="196" t="s">
        <v>2900</v>
      </c>
      <c r="K815" s="196" t="s">
        <v>3299</v>
      </c>
      <c r="L815"/>
      <c r="M815"/>
      <c r="N815"/>
      <c r="O815"/>
      <c r="P815"/>
      <c r="Q815"/>
      <c r="R815"/>
    </row>
    <row r="816" spans="1:18" s="7" customFormat="1" ht="20.25" customHeight="1" x14ac:dyDescent="0.25">
      <c r="A816"/>
      <c r="B816"/>
      <c r="C816" s="7" t="s">
        <v>3300</v>
      </c>
      <c r="D816" s="1" t="s">
        <v>7988</v>
      </c>
      <c r="E816" s="1" t="s">
        <v>3342</v>
      </c>
      <c r="F816" s="13" t="s">
        <v>9205</v>
      </c>
      <c r="G816" s="14">
        <v>117</v>
      </c>
      <c r="H816" s="15" t="s">
        <v>707</v>
      </c>
      <c r="I816" s="13" t="s">
        <v>2959</v>
      </c>
      <c r="J816" s="196" t="s">
        <v>2900</v>
      </c>
      <c r="K816" s="196" t="s">
        <v>3299</v>
      </c>
      <c r="L816"/>
      <c r="M816"/>
      <c r="N816"/>
      <c r="O816"/>
      <c r="P816"/>
      <c r="Q816"/>
      <c r="R816"/>
    </row>
    <row r="817" spans="1:18" s="7" customFormat="1" ht="20.25" customHeight="1" x14ac:dyDescent="0.25">
      <c r="A817"/>
      <c r="B817"/>
      <c r="C817" s="7" t="s">
        <v>3300</v>
      </c>
      <c r="D817" s="1" t="s">
        <v>7988</v>
      </c>
      <c r="E817" s="1" t="s">
        <v>3325</v>
      </c>
      <c r="F817" s="13" t="s">
        <v>8637</v>
      </c>
      <c r="G817" s="14">
        <v>93</v>
      </c>
      <c r="H817" s="15" t="s">
        <v>707</v>
      </c>
      <c r="I817" s="13" t="s">
        <v>2959</v>
      </c>
      <c r="J817" s="196" t="s">
        <v>2900</v>
      </c>
      <c r="K817" s="196" t="s">
        <v>3299</v>
      </c>
      <c r="L817"/>
      <c r="M817"/>
      <c r="N817"/>
      <c r="O817"/>
      <c r="P817"/>
      <c r="Q817"/>
      <c r="R817"/>
    </row>
    <row r="818" spans="1:18" s="7" customFormat="1" ht="20.25" customHeight="1" x14ac:dyDescent="0.25">
      <c r="A818"/>
      <c r="B818"/>
      <c r="C818" s="7" t="s">
        <v>3300</v>
      </c>
      <c r="D818" s="1" t="s">
        <v>7988</v>
      </c>
      <c r="E818" s="1" t="s">
        <v>3322</v>
      </c>
      <c r="F818" s="13" t="s">
        <v>3323</v>
      </c>
      <c r="G818" s="14">
        <v>73</v>
      </c>
      <c r="H818" s="15" t="s">
        <v>707</v>
      </c>
      <c r="I818" s="13" t="s">
        <v>2959</v>
      </c>
      <c r="J818" s="196" t="s">
        <v>2900</v>
      </c>
      <c r="K818" s="196" t="s">
        <v>3299</v>
      </c>
      <c r="L818"/>
      <c r="M818"/>
      <c r="N818"/>
      <c r="O818"/>
      <c r="P818"/>
      <c r="Q818"/>
      <c r="R818"/>
    </row>
    <row r="819" spans="1:18" s="7" customFormat="1" ht="20.25" customHeight="1" x14ac:dyDescent="0.25">
      <c r="A819"/>
      <c r="B819"/>
      <c r="C819" s="7" t="s">
        <v>3300</v>
      </c>
      <c r="D819" s="1" t="s">
        <v>7988</v>
      </c>
      <c r="E819" s="1" t="s">
        <v>3314</v>
      </c>
      <c r="F819" s="13" t="s">
        <v>3315</v>
      </c>
      <c r="G819" s="14">
        <v>53</v>
      </c>
      <c r="H819" s="15" t="s">
        <v>707</v>
      </c>
      <c r="I819" s="13" t="s">
        <v>2959</v>
      </c>
      <c r="J819" s="196" t="s">
        <v>2900</v>
      </c>
      <c r="K819" s="196" t="s">
        <v>3299</v>
      </c>
      <c r="L819"/>
      <c r="M819"/>
      <c r="N819"/>
      <c r="O819"/>
      <c r="P819"/>
      <c r="Q819"/>
      <c r="R819"/>
    </row>
    <row r="820" spans="1:18" s="7" customFormat="1" ht="20.25" customHeight="1" x14ac:dyDescent="0.25">
      <c r="A820"/>
      <c r="B820"/>
      <c r="C820" s="7" t="s">
        <v>3300</v>
      </c>
      <c r="D820" s="1" t="s">
        <v>7988</v>
      </c>
      <c r="E820" s="1" t="s">
        <v>3312</v>
      </c>
      <c r="F820" s="13" t="s">
        <v>3313</v>
      </c>
      <c r="G820" s="14">
        <v>56</v>
      </c>
      <c r="H820" s="15" t="s">
        <v>707</v>
      </c>
      <c r="I820" s="13" t="s">
        <v>2959</v>
      </c>
      <c r="J820" s="196" t="s">
        <v>2900</v>
      </c>
      <c r="K820" s="196" t="s">
        <v>3299</v>
      </c>
      <c r="L820"/>
      <c r="M820"/>
      <c r="N820"/>
      <c r="O820"/>
      <c r="P820"/>
      <c r="Q820"/>
      <c r="R820"/>
    </row>
    <row r="821" spans="1:18" s="7" customFormat="1" ht="20.25" customHeight="1" x14ac:dyDescent="0.25">
      <c r="A821"/>
      <c r="B821"/>
      <c r="C821" s="7" t="s">
        <v>3300</v>
      </c>
      <c r="D821" s="1" t="s">
        <v>7988</v>
      </c>
      <c r="E821" s="1" t="s">
        <v>3305</v>
      </c>
      <c r="F821" s="13" t="s">
        <v>9206</v>
      </c>
      <c r="G821" s="14">
        <v>34</v>
      </c>
      <c r="H821" s="15" t="s">
        <v>707</v>
      </c>
      <c r="I821" s="13" t="s">
        <v>2959</v>
      </c>
      <c r="J821" s="196" t="s">
        <v>2900</v>
      </c>
      <c r="K821" s="196" t="s">
        <v>3299</v>
      </c>
      <c r="L821"/>
      <c r="M821"/>
      <c r="N821"/>
      <c r="O821"/>
      <c r="P821"/>
      <c r="Q821"/>
      <c r="R821"/>
    </row>
    <row r="822" spans="1:18" s="7" customFormat="1" ht="20.25" customHeight="1" x14ac:dyDescent="0.25">
      <c r="A822"/>
      <c r="B822"/>
      <c r="C822" s="7" t="s">
        <v>3300</v>
      </c>
      <c r="D822" s="1" t="s">
        <v>7988</v>
      </c>
      <c r="E822" s="1" t="s">
        <v>3320</v>
      </c>
      <c r="F822" s="13" t="s">
        <v>3321</v>
      </c>
      <c r="G822" s="14">
        <v>18</v>
      </c>
      <c r="H822" s="15" t="s">
        <v>707</v>
      </c>
      <c r="I822" s="13" t="s">
        <v>2959</v>
      </c>
      <c r="J822" s="196" t="s">
        <v>2900</v>
      </c>
      <c r="K822" s="196" t="s">
        <v>3299</v>
      </c>
      <c r="L822"/>
      <c r="M822"/>
      <c r="N822"/>
      <c r="O822"/>
      <c r="P822"/>
      <c r="Q822"/>
      <c r="R822"/>
    </row>
    <row r="823" spans="1:18" s="7" customFormat="1" ht="20.25" customHeight="1" x14ac:dyDescent="0.25">
      <c r="A823"/>
      <c r="B823"/>
      <c r="C823" s="7" t="s">
        <v>3300</v>
      </c>
      <c r="D823" s="1" t="s">
        <v>7988</v>
      </c>
      <c r="E823" s="1" t="s">
        <v>3307</v>
      </c>
      <c r="F823" s="13" t="s">
        <v>9207</v>
      </c>
      <c r="G823" s="14">
        <v>15</v>
      </c>
      <c r="H823" s="15" t="s">
        <v>707</v>
      </c>
      <c r="I823" s="13" t="s">
        <v>2959</v>
      </c>
      <c r="J823" s="196" t="s">
        <v>2900</v>
      </c>
      <c r="K823" s="196" t="s">
        <v>3299</v>
      </c>
      <c r="L823"/>
      <c r="M823"/>
      <c r="N823"/>
      <c r="O823"/>
      <c r="P823"/>
      <c r="Q823"/>
      <c r="R823"/>
    </row>
    <row r="824" spans="1:18" s="7" customFormat="1" ht="20.25" customHeight="1" x14ac:dyDescent="0.25">
      <c r="A824"/>
      <c r="B824"/>
      <c r="C824" s="7" t="s">
        <v>3300</v>
      </c>
      <c r="D824" s="1" t="s">
        <v>7988</v>
      </c>
      <c r="E824" s="1" t="s">
        <v>3324</v>
      </c>
      <c r="F824" s="13" t="s">
        <v>9208</v>
      </c>
      <c r="G824" s="14">
        <v>14</v>
      </c>
      <c r="H824" s="15" t="s">
        <v>707</v>
      </c>
      <c r="I824" s="13" t="s">
        <v>2959</v>
      </c>
      <c r="J824" s="196" t="s">
        <v>2900</v>
      </c>
      <c r="K824" s="196" t="s">
        <v>3299</v>
      </c>
      <c r="L824"/>
      <c r="M824"/>
      <c r="N824"/>
      <c r="O824"/>
      <c r="P824"/>
      <c r="Q824"/>
      <c r="R824"/>
    </row>
    <row r="825" spans="1:18" s="7" customFormat="1" ht="20.25" customHeight="1" x14ac:dyDescent="0.25">
      <c r="A825"/>
      <c r="B825"/>
      <c r="C825" s="7" t="s">
        <v>3300</v>
      </c>
      <c r="D825" s="1" t="s">
        <v>7988</v>
      </c>
      <c r="E825" s="1" t="s">
        <v>3309</v>
      </c>
      <c r="F825" s="13" t="s">
        <v>3310</v>
      </c>
      <c r="G825" s="14">
        <v>11</v>
      </c>
      <c r="H825" s="15" t="s">
        <v>707</v>
      </c>
      <c r="I825" s="13" t="s">
        <v>2959</v>
      </c>
      <c r="J825" s="196" t="s">
        <v>2900</v>
      </c>
      <c r="K825" s="196" t="s">
        <v>3299</v>
      </c>
      <c r="L825"/>
      <c r="M825"/>
      <c r="N825"/>
      <c r="O825"/>
      <c r="P825"/>
      <c r="Q825"/>
      <c r="R825"/>
    </row>
    <row r="826" spans="1:18" s="7" customFormat="1" ht="20.25" customHeight="1" x14ac:dyDescent="0.25">
      <c r="A826"/>
      <c r="B826"/>
      <c r="C826" s="7" t="s">
        <v>3300</v>
      </c>
      <c r="D826" s="1" t="s">
        <v>7988</v>
      </c>
      <c r="E826" s="1" t="s">
        <v>3306</v>
      </c>
      <c r="F826" s="13" t="s">
        <v>9209</v>
      </c>
      <c r="G826" s="14">
        <v>14</v>
      </c>
      <c r="H826" s="15" t="s">
        <v>707</v>
      </c>
      <c r="I826" s="13" t="s">
        <v>2959</v>
      </c>
      <c r="J826" s="196" t="s">
        <v>2900</v>
      </c>
      <c r="K826" s="196" t="s">
        <v>3299</v>
      </c>
      <c r="L826"/>
      <c r="M826"/>
      <c r="N826"/>
      <c r="O826"/>
      <c r="P826"/>
      <c r="Q826"/>
      <c r="R826"/>
    </row>
    <row r="827" spans="1:18" s="7" customFormat="1" ht="20.25" customHeight="1" x14ac:dyDescent="0.25">
      <c r="A827"/>
      <c r="B827"/>
      <c r="C827" s="7" t="s">
        <v>3300</v>
      </c>
      <c r="D827" s="1" t="s">
        <v>7988</v>
      </c>
      <c r="E827" s="1" t="s">
        <v>3318</v>
      </c>
      <c r="F827" s="13" t="s">
        <v>3319</v>
      </c>
      <c r="G827" s="14">
        <v>8</v>
      </c>
      <c r="H827" s="15" t="s">
        <v>707</v>
      </c>
      <c r="I827" s="13" t="s">
        <v>2959</v>
      </c>
      <c r="J827" s="196" t="s">
        <v>2900</v>
      </c>
      <c r="K827" s="196" t="s">
        <v>3299</v>
      </c>
      <c r="L827"/>
      <c r="M827"/>
      <c r="N827"/>
      <c r="O827"/>
      <c r="P827"/>
      <c r="Q827"/>
      <c r="R827"/>
    </row>
    <row r="828" spans="1:18" s="7" customFormat="1" ht="20.25" customHeight="1" x14ac:dyDescent="0.25">
      <c r="A828"/>
      <c r="B828"/>
      <c r="C828" s="7" t="s">
        <v>3300</v>
      </c>
      <c r="D828" s="1" t="s">
        <v>7988</v>
      </c>
      <c r="E828" s="1" t="s">
        <v>3304</v>
      </c>
      <c r="F828" s="13" t="s">
        <v>87</v>
      </c>
      <c r="G828" s="14">
        <v>6</v>
      </c>
      <c r="H828" s="15" t="s">
        <v>707</v>
      </c>
      <c r="I828" s="13" t="s">
        <v>2959</v>
      </c>
      <c r="J828" s="196" t="s">
        <v>2900</v>
      </c>
      <c r="K828" s="196" t="s">
        <v>3299</v>
      </c>
      <c r="L828"/>
      <c r="M828"/>
      <c r="N828"/>
      <c r="O828"/>
      <c r="P828"/>
      <c r="Q828"/>
      <c r="R828"/>
    </row>
    <row r="829" spans="1:18" s="21" customFormat="1" ht="20.25" customHeight="1" thickBot="1" x14ac:dyDescent="0.3">
      <c r="A829"/>
      <c r="B829"/>
      <c r="C829" s="7" t="s">
        <v>3300</v>
      </c>
      <c r="D829" s="1" t="s">
        <v>7988</v>
      </c>
      <c r="E829" s="1" t="s">
        <v>3301</v>
      </c>
      <c r="F829" s="13" t="s">
        <v>3302</v>
      </c>
      <c r="G829" s="14">
        <v>6</v>
      </c>
      <c r="H829" s="15" t="s">
        <v>707</v>
      </c>
      <c r="I829" s="13" t="s">
        <v>3261</v>
      </c>
      <c r="J829" s="196" t="s">
        <v>2900</v>
      </c>
      <c r="K829" s="196" t="s">
        <v>3299</v>
      </c>
      <c r="L829"/>
      <c r="M829"/>
      <c r="N829"/>
      <c r="O829"/>
      <c r="P829"/>
      <c r="Q829"/>
      <c r="R829"/>
    </row>
    <row r="830" spans="1:18" s="21" customFormat="1" ht="20.25" customHeight="1" thickBot="1" x14ac:dyDescent="0.3">
      <c r="A830"/>
      <c r="B830"/>
      <c r="C830" s="241" t="s">
        <v>3300</v>
      </c>
      <c r="D830" s="247" t="s">
        <v>7825</v>
      </c>
      <c r="E830" s="472">
        <f>COUNTA(E797:E829)</f>
        <v>33</v>
      </c>
      <c r="F830" s="242" t="s">
        <v>7826</v>
      </c>
      <c r="G830" s="473">
        <f>SUM(G797:G829)</f>
        <v>6953</v>
      </c>
      <c r="H830" s="16"/>
      <c r="I830" s="17"/>
      <c r="J830" s="209"/>
      <c r="K830" s="207"/>
      <c r="L830"/>
      <c r="M830"/>
      <c r="N830"/>
      <c r="O830"/>
      <c r="P830"/>
      <c r="Q830"/>
      <c r="R830"/>
    </row>
    <row r="831" spans="1:18" s="7" customFormat="1" ht="31.5" customHeight="1" x14ac:dyDescent="0.25">
      <c r="A831"/>
      <c r="B831"/>
      <c r="D831" s="1"/>
      <c r="E831" s="175"/>
      <c r="F831" s="228"/>
      <c r="G831" s="174"/>
      <c r="H831" s="15"/>
      <c r="I831" s="13"/>
      <c r="J831" s="196"/>
      <c r="K831" s="196"/>
      <c r="L831"/>
      <c r="M831"/>
      <c r="N831"/>
      <c r="O831"/>
      <c r="P831"/>
      <c r="Q831"/>
      <c r="R831"/>
    </row>
    <row r="832" spans="1:18" s="7" customFormat="1" ht="20.25" customHeight="1" x14ac:dyDescent="0.25">
      <c r="A832"/>
      <c r="B832"/>
      <c r="D832" s="1"/>
      <c r="E832" s="175"/>
      <c r="F832" s="228"/>
      <c r="G832" s="174"/>
      <c r="H832" s="15"/>
      <c r="I832" s="13"/>
      <c r="J832" s="196"/>
      <c r="K832" s="196"/>
      <c r="L832"/>
      <c r="M832"/>
      <c r="N832"/>
      <c r="O832"/>
      <c r="P832"/>
      <c r="Q832"/>
      <c r="R832"/>
    </row>
    <row r="833" spans="1:18" s="7" customFormat="1" ht="21" customHeight="1" x14ac:dyDescent="0.25">
      <c r="A833"/>
      <c r="B833"/>
      <c r="C833" s="235" t="s">
        <v>8</v>
      </c>
      <c r="D833" s="235" t="s">
        <v>7</v>
      </c>
      <c r="E833" s="235" t="s">
        <v>6</v>
      </c>
      <c r="F833" s="235" t="s">
        <v>5</v>
      </c>
      <c r="G833" s="237" t="s">
        <v>4</v>
      </c>
      <c r="H833" s="237" t="s">
        <v>3</v>
      </c>
      <c r="I833" s="235" t="s">
        <v>2</v>
      </c>
      <c r="J833" s="236" t="s">
        <v>1</v>
      </c>
      <c r="K833" s="236" t="s">
        <v>0</v>
      </c>
      <c r="L833"/>
      <c r="M833"/>
      <c r="N833"/>
      <c r="O833"/>
      <c r="P833"/>
      <c r="Q833"/>
      <c r="R833"/>
    </row>
    <row r="834" spans="1:18" s="7" customFormat="1" ht="31.5" customHeight="1" x14ac:dyDescent="0.25">
      <c r="A834"/>
      <c r="B834"/>
      <c r="C834" s="7" t="s">
        <v>6253</v>
      </c>
      <c r="D834" s="1" t="s">
        <v>7988</v>
      </c>
      <c r="E834" s="1" t="s">
        <v>6264</v>
      </c>
      <c r="F834" s="13" t="s">
        <v>6265</v>
      </c>
      <c r="G834" s="14">
        <v>649</v>
      </c>
      <c r="H834" s="15" t="s">
        <v>6123</v>
      </c>
      <c r="I834" s="13" t="s">
        <v>6153</v>
      </c>
      <c r="J834" s="196" t="s">
        <v>6112</v>
      </c>
      <c r="K834" s="196" t="s">
        <v>6122</v>
      </c>
      <c r="L834"/>
      <c r="M834"/>
      <c r="N834"/>
      <c r="O834"/>
      <c r="P834"/>
      <c r="Q834"/>
      <c r="R834"/>
    </row>
    <row r="835" spans="1:18" s="7" customFormat="1" ht="20.25" customHeight="1" x14ac:dyDescent="0.25">
      <c r="A835"/>
      <c r="B835"/>
      <c r="C835" s="7" t="s">
        <v>6253</v>
      </c>
      <c r="D835" s="1" t="s">
        <v>7988</v>
      </c>
      <c r="E835" s="1" t="s">
        <v>6271</v>
      </c>
      <c r="F835" s="13" t="s">
        <v>9210</v>
      </c>
      <c r="G835" s="14">
        <v>605</v>
      </c>
      <c r="H835" s="15" t="s">
        <v>6123</v>
      </c>
      <c r="I835" s="13" t="s">
        <v>6153</v>
      </c>
      <c r="J835" s="196" t="s">
        <v>6112</v>
      </c>
      <c r="K835" s="196" t="s">
        <v>6122</v>
      </c>
      <c r="L835"/>
      <c r="M835"/>
      <c r="N835"/>
      <c r="O835"/>
      <c r="P835"/>
      <c r="Q835"/>
      <c r="R835"/>
    </row>
    <row r="836" spans="1:18" s="7" customFormat="1" ht="20.25" customHeight="1" x14ac:dyDescent="0.25">
      <c r="A836"/>
      <c r="B836"/>
      <c r="C836" s="7" t="s">
        <v>6253</v>
      </c>
      <c r="D836" s="1" t="s">
        <v>7988</v>
      </c>
      <c r="E836" s="1" t="s">
        <v>6255</v>
      </c>
      <c r="F836" s="13" t="s">
        <v>9211</v>
      </c>
      <c r="G836" s="14">
        <v>134</v>
      </c>
      <c r="H836" s="15" t="s">
        <v>6123</v>
      </c>
      <c r="I836" s="13" t="s">
        <v>6153</v>
      </c>
      <c r="J836" s="196" t="s">
        <v>6112</v>
      </c>
      <c r="K836" s="196" t="s">
        <v>6122</v>
      </c>
      <c r="L836"/>
      <c r="M836"/>
      <c r="N836"/>
      <c r="O836"/>
      <c r="P836"/>
      <c r="Q836"/>
      <c r="R836"/>
    </row>
    <row r="837" spans="1:18" s="7" customFormat="1" ht="20.25" customHeight="1" x14ac:dyDescent="0.25">
      <c r="A837"/>
      <c r="B837"/>
      <c r="C837" s="7" t="s">
        <v>6253</v>
      </c>
      <c r="D837" s="1" t="s">
        <v>7988</v>
      </c>
      <c r="E837" s="1" t="s">
        <v>6257</v>
      </c>
      <c r="F837" s="13" t="s">
        <v>9212</v>
      </c>
      <c r="G837" s="14">
        <v>280</v>
      </c>
      <c r="H837" s="15" t="s">
        <v>6123</v>
      </c>
      <c r="I837" s="13" t="s">
        <v>6153</v>
      </c>
      <c r="J837" s="196" t="s">
        <v>6112</v>
      </c>
      <c r="K837" s="196" t="s">
        <v>6122</v>
      </c>
      <c r="L837"/>
      <c r="M837"/>
      <c r="N837"/>
      <c r="O837"/>
      <c r="P837"/>
      <c r="Q837"/>
      <c r="R837"/>
    </row>
    <row r="838" spans="1:18" s="7" customFormat="1" ht="20.25" customHeight="1" x14ac:dyDescent="0.25">
      <c r="A838"/>
      <c r="B838"/>
      <c r="C838" s="7" t="s">
        <v>6253</v>
      </c>
      <c r="D838" s="1" t="s">
        <v>7988</v>
      </c>
      <c r="E838" s="1" t="s">
        <v>6266</v>
      </c>
      <c r="F838" s="13" t="s">
        <v>6267</v>
      </c>
      <c r="G838" s="14">
        <v>259</v>
      </c>
      <c r="H838" s="15" t="s">
        <v>6123</v>
      </c>
      <c r="I838" s="13" t="s">
        <v>6153</v>
      </c>
      <c r="J838" s="196" t="s">
        <v>6112</v>
      </c>
      <c r="K838" s="196" t="s">
        <v>6122</v>
      </c>
      <c r="L838"/>
      <c r="M838"/>
      <c r="N838"/>
      <c r="O838"/>
      <c r="P838"/>
      <c r="Q838"/>
      <c r="R838"/>
    </row>
    <row r="839" spans="1:18" s="7" customFormat="1" ht="20.25" customHeight="1" x14ac:dyDescent="0.25">
      <c r="A839"/>
      <c r="B839"/>
      <c r="C839" s="7" t="s">
        <v>6253</v>
      </c>
      <c r="D839" s="1" t="s">
        <v>7988</v>
      </c>
      <c r="E839" s="1" t="s">
        <v>6258</v>
      </c>
      <c r="F839" s="13" t="s">
        <v>9213</v>
      </c>
      <c r="G839" s="14">
        <v>232</v>
      </c>
      <c r="H839" s="15" t="s">
        <v>6123</v>
      </c>
      <c r="I839" s="13" t="s">
        <v>6153</v>
      </c>
      <c r="J839" s="196" t="s">
        <v>6112</v>
      </c>
      <c r="K839" s="196" t="s">
        <v>6122</v>
      </c>
      <c r="L839"/>
      <c r="M839"/>
      <c r="N839"/>
      <c r="O839"/>
      <c r="P839"/>
      <c r="Q839"/>
      <c r="R839"/>
    </row>
    <row r="840" spans="1:18" s="7" customFormat="1" ht="20.25" customHeight="1" x14ac:dyDescent="0.25">
      <c r="A840"/>
      <c r="B840"/>
      <c r="C840" s="7" t="s">
        <v>6253</v>
      </c>
      <c r="D840" s="1" t="s">
        <v>7988</v>
      </c>
      <c r="E840" s="1" t="s">
        <v>6251</v>
      </c>
      <c r="F840" s="13" t="s">
        <v>6252</v>
      </c>
      <c r="G840" s="14">
        <v>168</v>
      </c>
      <c r="H840" s="15" t="s">
        <v>6123</v>
      </c>
      <c r="I840" s="13" t="s">
        <v>6124</v>
      </c>
      <c r="J840" s="196" t="s">
        <v>6112</v>
      </c>
      <c r="K840" s="196" t="s">
        <v>6122</v>
      </c>
      <c r="L840"/>
      <c r="M840"/>
      <c r="N840"/>
      <c r="O840"/>
      <c r="P840"/>
      <c r="Q840"/>
      <c r="R840"/>
    </row>
    <row r="841" spans="1:18" s="7" customFormat="1" ht="20.25" customHeight="1" x14ac:dyDescent="0.25">
      <c r="A841"/>
      <c r="B841"/>
      <c r="C841" s="7" t="s">
        <v>6253</v>
      </c>
      <c r="D841" s="1" t="s">
        <v>7988</v>
      </c>
      <c r="E841" s="1" t="s">
        <v>6261</v>
      </c>
      <c r="F841" s="13" t="s">
        <v>568</v>
      </c>
      <c r="G841" s="14">
        <v>140</v>
      </c>
      <c r="H841" s="15" t="s">
        <v>6123</v>
      </c>
      <c r="I841" s="13" t="s">
        <v>6153</v>
      </c>
      <c r="J841" s="196" t="s">
        <v>6112</v>
      </c>
      <c r="K841" s="196" t="s">
        <v>6122</v>
      </c>
      <c r="L841"/>
      <c r="M841"/>
      <c r="N841"/>
      <c r="O841"/>
      <c r="P841"/>
      <c r="Q841"/>
      <c r="R841"/>
    </row>
    <row r="842" spans="1:18" s="7" customFormat="1" ht="20.25" customHeight="1" x14ac:dyDescent="0.25">
      <c r="A842"/>
      <c r="B842"/>
      <c r="C842" s="7" t="s">
        <v>6253</v>
      </c>
      <c r="D842" s="1" t="s">
        <v>7988</v>
      </c>
      <c r="E842" s="1" t="s">
        <v>6262</v>
      </c>
      <c r="F842" s="13" t="s">
        <v>6263</v>
      </c>
      <c r="G842" s="14">
        <v>102</v>
      </c>
      <c r="H842" s="15" t="s">
        <v>6123</v>
      </c>
      <c r="I842" s="13" t="s">
        <v>6153</v>
      </c>
      <c r="J842" s="196" t="s">
        <v>6112</v>
      </c>
      <c r="K842" s="196" t="s">
        <v>6122</v>
      </c>
      <c r="L842"/>
      <c r="M842"/>
      <c r="N842"/>
      <c r="O842"/>
      <c r="P842"/>
      <c r="Q842"/>
      <c r="R842"/>
    </row>
    <row r="843" spans="1:18" s="7" customFormat="1" ht="20.25" customHeight="1" x14ac:dyDescent="0.25">
      <c r="A843"/>
      <c r="B843"/>
      <c r="C843" s="7" t="s">
        <v>6253</v>
      </c>
      <c r="D843" s="1" t="s">
        <v>7988</v>
      </c>
      <c r="E843" s="1" t="s">
        <v>6273</v>
      </c>
      <c r="F843" s="13" t="s">
        <v>9214</v>
      </c>
      <c r="G843" s="14">
        <v>72</v>
      </c>
      <c r="H843" s="15" t="s">
        <v>6123</v>
      </c>
      <c r="I843" s="13" t="s">
        <v>6153</v>
      </c>
      <c r="J843" s="196" t="s">
        <v>6112</v>
      </c>
      <c r="K843" s="196" t="s">
        <v>6122</v>
      </c>
      <c r="L843"/>
      <c r="M843"/>
      <c r="N843"/>
      <c r="O843"/>
      <c r="P843"/>
      <c r="Q843"/>
      <c r="R843"/>
    </row>
    <row r="844" spans="1:18" s="7" customFormat="1" ht="20.25" customHeight="1" x14ac:dyDescent="0.25">
      <c r="A844"/>
      <c r="B844"/>
      <c r="C844" s="7" t="s">
        <v>6253</v>
      </c>
      <c r="D844" s="1" t="s">
        <v>7988</v>
      </c>
      <c r="E844" s="1" t="s">
        <v>6259</v>
      </c>
      <c r="F844" s="13" t="s">
        <v>9215</v>
      </c>
      <c r="G844" s="14">
        <v>64</v>
      </c>
      <c r="H844" s="15" t="s">
        <v>6123</v>
      </c>
      <c r="I844" s="13" t="s">
        <v>6153</v>
      </c>
      <c r="J844" s="196" t="s">
        <v>6112</v>
      </c>
      <c r="K844" s="196" t="s">
        <v>6122</v>
      </c>
      <c r="L844"/>
      <c r="M844"/>
      <c r="N844"/>
      <c r="O844"/>
      <c r="P844"/>
      <c r="Q844"/>
      <c r="R844"/>
    </row>
    <row r="845" spans="1:18" s="7" customFormat="1" ht="20.25" customHeight="1" x14ac:dyDescent="0.25">
      <c r="A845"/>
      <c r="B845"/>
      <c r="C845" s="7" t="s">
        <v>6253</v>
      </c>
      <c r="D845" s="1" t="s">
        <v>7988</v>
      </c>
      <c r="E845" s="1" t="s">
        <v>6254</v>
      </c>
      <c r="F845" s="13" t="s">
        <v>9216</v>
      </c>
      <c r="G845" s="14">
        <v>51</v>
      </c>
      <c r="H845" s="15" t="s">
        <v>6123</v>
      </c>
      <c r="I845" s="13" t="s">
        <v>6124</v>
      </c>
      <c r="J845" s="196" t="s">
        <v>6112</v>
      </c>
      <c r="K845" s="196" t="s">
        <v>6122</v>
      </c>
      <c r="L845"/>
      <c r="M845"/>
      <c r="N845"/>
      <c r="O845"/>
      <c r="P845"/>
      <c r="Q845"/>
      <c r="R845"/>
    </row>
    <row r="846" spans="1:18" s="7" customFormat="1" ht="20.25" customHeight="1" x14ac:dyDescent="0.25">
      <c r="A846"/>
      <c r="B846"/>
      <c r="C846" s="7" t="s">
        <v>6253</v>
      </c>
      <c r="D846" s="1" t="s">
        <v>7988</v>
      </c>
      <c r="E846" s="1" t="s">
        <v>6260</v>
      </c>
      <c r="F846" s="13" t="s">
        <v>9217</v>
      </c>
      <c r="G846" s="14">
        <v>70</v>
      </c>
      <c r="H846" s="15" t="s">
        <v>6123</v>
      </c>
      <c r="I846" s="13" t="s">
        <v>6153</v>
      </c>
      <c r="J846" s="196" t="s">
        <v>6112</v>
      </c>
      <c r="K846" s="196" t="s">
        <v>6122</v>
      </c>
      <c r="L846"/>
      <c r="M846"/>
      <c r="N846"/>
      <c r="O846"/>
      <c r="P846"/>
      <c r="Q846"/>
      <c r="R846"/>
    </row>
    <row r="847" spans="1:18" s="7" customFormat="1" ht="20.25" customHeight="1" x14ac:dyDescent="0.25">
      <c r="A847"/>
      <c r="B847"/>
      <c r="C847" s="7" t="s">
        <v>6253</v>
      </c>
      <c r="D847" s="1" t="s">
        <v>7988</v>
      </c>
      <c r="E847" s="1" t="s">
        <v>6269</v>
      </c>
      <c r="F847" s="13" t="s">
        <v>6270</v>
      </c>
      <c r="G847" s="14">
        <v>49</v>
      </c>
      <c r="H847" s="15" t="s">
        <v>6123</v>
      </c>
      <c r="I847" s="13" t="s">
        <v>6153</v>
      </c>
      <c r="J847" s="196" t="s">
        <v>6112</v>
      </c>
      <c r="K847" s="196" t="s">
        <v>6122</v>
      </c>
      <c r="L847"/>
      <c r="M847"/>
      <c r="N847"/>
      <c r="O847"/>
      <c r="P847"/>
      <c r="Q847"/>
      <c r="R847"/>
    </row>
    <row r="848" spans="1:18" s="7" customFormat="1" ht="20.25" customHeight="1" x14ac:dyDescent="0.25">
      <c r="A848"/>
      <c r="B848"/>
      <c r="C848" s="7" t="s">
        <v>6253</v>
      </c>
      <c r="D848" s="1" t="s">
        <v>7988</v>
      </c>
      <c r="E848" s="1" t="s">
        <v>6256</v>
      </c>
      <c r="F848" s="13" t="s">
        <v>9218</v>
      </c>
      <c r="G848" s="14">
        <v>24</v>
      </c>
      <c r="H848" s="15" t="s">
        <v>6123</v>
      </c>
      <c r="I848" s="13" t="s">
        <v>6153</v>
      </c>
      <c r="J848" s="196" t="s">
        <v>6112</v>
      </c>
      <c r="K848" s="196" t="s">
        <v>6122</v>
      </c>
      <c r="L848"/>
      <c r="M848"/>
      <c r="N848"/>
      <c r="O848"/>
      <c r="P848"/>
      <c r="Q848"/>
      <c r="R848"/>
    </row>
    <row r="849" spans="1:18" s="7" customFormat="1" ht="20.25" customHeight="1" x14ac:dyDescent="0.25">
      <c r="A849"/>
      <c r="B849"/>
      <c r="C849" s="21" t="s">
        <v>6253</v>
      </c>
      <c r="D849" s="1" t="s">
        <v>7988</v>
      </c>
      <c r="E849" s="1" t="s">
        <v>6268</v>
      </c>
      <c r="F849" s="13" t="s">
        <v>5055</v>
      </c>
      <c r="G849" s="14">
        <v>287</v>
      </c>
      <c r="H849" s="15" t="s">
        <v>6123</v>
      </c>
      <c r="I849" s="13" t="s">
        <v>6153</v>
      </c>
      <c r="J849" s="196" t="s">
        <v>6112</v>
      </c>
      <c r="K849" s="196" t="s">
        <v>6122</v>
      </c>
      <c r="L849"/>
      <c r="M849"/>
      <c r="N849"/>
      <c r="O849"/>
      <c r="P849"/>
      <c r="Q849"/>
      <c r="R849"/>
    </row>
    <row r="850" spans="1:18" s="7" customFormat="1" ht="20.25" customHeight="1" thickBot="1" x14ac:dyDescent="0.3">
      <c r="A850"/>
      <c r="B850"/>
      <c r="C850" s="21" t="s">
        <v>6253</v>
      </c>
      <c r="D850" s="1" t="s">
        <v>7988</v>
      </c>
      <c r="E850" s="1" t="s">
        <v>6272</v>
      </c>
      <c r="F850" s="13" t="s">
        <v>9219</v>
      </c>
      <c r="G850" s="14">
        <v>216</v>
      </c>
      <c r="H850" s="15" t="s">
        <v>6123</v>
      </c>
      <c r="I850" s="13" t="s">
        <v>6153</v>
      </c>
      <c r="J850" s="196" t="s">
        <v>6112</v>
      </c>
      <c r="K850" s="196" t="s">
        <v>6122</v>
      </c>
      <c r="L850"/>
      <c r="M850"/>
      <c r="N850"/>
      <c r="O850"/>
      <c r="P850"/>
      <c r="Q850"/>
      <c r="R850"/>
    </row>
    <row r="851" spans="1:18" s="7" customFormat="1" ht="20.25" customHeight="1" thickBot="1" x14ac:dyDescent="0.3">
      <c r="A851"/>
      <c r="B851"/>
      <c r="C851" s="241" t="s">
        <v>6253</v>
      </c>
      <c r="D851" s="247" t="s">
        <v>7825</v>
      </c>
      <c r="E851" s="472">
        <f>COUNTA(E834:E850)</f>
        <v>17</v>
      </c>
      <c r="F851" s="242" t="s">
        <v>7826</v>
      </c>
      <c r="G851" s="473">
        <f>SUM(G834:G850)</f>
        <v>3402</v>
      </c>
      <c r="H851" s="16"/>
      <c r="I851" s="17"/>
      <c r="J851" s="209"/>
      <c r="K851" s="207"/>
      <c r="L851"/>
      <c r="M851"/>
      <c r="N851"/>
      <c r="O851"/>
      <c r="P851"/>
      <c r="Q851"/>
      <c r="R851"/>
    </row>
    <row r="852" spans="1:18" s="7" customFormat="1" ht="20.25" customHeight="1" x14ac:dyDescent="0.25">
      <c r="A852"/>
      <c r="B852"/>
      <c r="D852" s="1"/>
      <c r="E852" s="175"/>
      <c r="F852" s="228"/>
      <c r="G852" s="174"/>
      <c r="H852" s="15"/>
      <c r="I852" s="13"/>
      <c r="J852" s="196"/>
      <c r="K852" s="196"/>
      <c r="L852"/>
      <c r="M852"/>
      <c r="N852"/>
      <c r="O852"/>
      <c r="P852"/>
      <c r="Q852"/>
      <c r="R852"/>
    </row>
    <row r="853" spans="1:18" s="7" customFormat="1" ht="20.25" customHeight="1" x14ac:dyDescent="0.25">
      <c r="A853"/>
      <c r="B853"/>
      <c r="D853" s="1"/>
      <c r="E853" s="175"/>
      <c r="F853" s="228"/>
      <c r="G853" s="174"/>
      <c r="H853" s="15"/>
      <c r="I853" s="13"/>
      <c r="J853" s="196"/>
      <c r="K853" s="196"/>
      <c r="L853"/>
      <c r="M853"/>
      <c r="N853"/>
      <c r="O853"/>
      <c r="P853"/>
      <c r="Q853"/>
      <c r="R853"/>
    </row>
    <row r="854" spans="1:18" s="7" customFormat="1" ht="20.25" customHeight="1" x14ac:dyDescent="0.25">
      <c r="A854"/>
      <c r="B854"/>
      <c r="C854" s="235" t="s">
        <v>8</v>
      </c>
      <c r="D854" s="235" t="s">
        <v>7</v>
      </c>
      <c r="E854" s="235" t="s">
        <v>6</v>
      </c>
      <c r="F854" s="235" t="s">
        <v>5</v>
      </c>
      <c r="G854" s="237" t="s">
        <v>4</v>
      </c>
      <c r="H854" s="237" t="s">
        <v>3</v>
      </c>
      <c r="I854" s="235" t="s">
        <v>2</v>
      </c>
      <c r="J854" s="236" t="s">
        <v>1</v>
      </c>
      <c r="K854" s="236" t="s">
        <v>0</v>
      </c>
      <c r="L854"/>
      <c r="M854"/>
      <c r="N854"/>
      <c r="O854"/>
      <c r="P854"/>
      <c r="Q854"/>
      <c r="R854"/>
    </row>
    <row r="855" spans="1:18" s="7" customFormat="1" ht="20.25" customHeight="1" x14ac:dyDescent="0.25">
      <c r="A855"/>
      <c r="B855"/>
      <c r="C855" s="7" t="s">
        <v>3982</v>
      </c>
      <c r="D855" s="1" t="s">
        <v>7988</v>
      </c>
      <c r="E855" s="1" t="s">
        <v>6237</v>
      </c>
      <c r="F855" s="13" t="s">
        <v>6238</v>
      </c>
      <c r="G855" s="14">
        <v>1225</v>
      </c>
      <c r="H855" s="15" t="s">
        <v>6123</v>
      </c>
      <c r="I855" s="13" t="s">
        <v>6124</v>
      </c>
      <c r="J855" s="196" t="s">
        <v>6112</v>
      </c>
      <c r="K855" s="196" t="s">
        <v>6122</v>
      </c>
      <c r="L855"/>
      <c r="M855"/>
      <c r="N855"/>
      <c r="O855"/>
      <c r="P855"/>
      <c r="Q855"/>
      <c r="R855"/>
    </row>
    <row r="856" spans="1:18" s="7" customFormat="1" ht="20.25" customHeight="1" x14ac:dyDescent="0.25">
      <c r="A856"/>
      <c r="B856"/>
      <c r="C856" s="7" t="s">
        <v>3982</v>
      </c>
      <c r="D856" s="1" t="s">
        <v>7988</v>
      </c>
      <c r="E856" s="1" t="s">
        <v>6236</v>
      </c>
      <c r="F856" s="13" t="s">
        <v>9220</v>
      </c>
      <c r="G856" s="14">
        <v>697</v>
      </c>
      <c r="H856" s="15" t="s">
        <v>6123</v>
      </c>
      <c r="I856" s="13" t="s">
        <v>6124</v>
      </c>
      <c r="J856" s="196" t="s">
        <v>6112</v>
      </c>
      <c r="K856" s="196" t="s">
        <v>6122</v>
      </c>
      <c r="L856"/>
      <c r="M856"/>
      <c r="N856"/>
      <c r="O856"/>
      <c r="P856"/>
      <c r="Q856"/>
      <c r="R856"/>
    </row>
    <row r="857" spans="1:18" s="7" customFormat="1" ht="20.25" customHeight="1" x14ac:dyDescent="0.25">
      <c r="A857"/>
      <c r="B857"/>
      <c r="C857" s="7" t="s">
        <v>3982</v>
      </c>
      <c r="D857" s="1" t="s">
        <v>7988</v>
      </c>
      <c r="E857" s="1" t="s">
        <v>6249</v>
      </c>
      <c r="F857" s="13" t="s">
        <v>9221</v>
      </c>
      <c r="G857" s="14">
        <v>562</v>
      </c>
      <c r="H857" s="15" t="s">
        <v>6123</v>
      </c>
      <c r="I857" s="13" t="s">
        <v>6153</v>
      </c>
      <c r="J857" s="196" t="s">
        <v>6112</v>
      </c>
      <c r="K857" s="196" t="s">
        <v>6122</v>
      </c>
      <c r="L857"/>
      <c r="M857"/>
      <c r="N857"/>
      <c r="O857"/>
      <c r="P857"/>
      <c r="Q857"/>
      <c r="R857"/>
    </row>
    <row r="858" spans="1:18" s="7" customFormat="1" ht="20.25" customHeight="1" x14ac:dyDescent="0.25">
      <c r="A858"/>
      <c r="B858"/>
      <c r="C858" s="7" t="s">
        <v>3982</v>
      </c>
      <c r="D858" s="1" t="s">
        <v>7988</v>
      </c>
      <c r="E858" s="1" t="s">
        <v>6241</v>
      </c>
      <c r="F858" s="13" t="s">
        <v>9222</v>
      </c>
      <c r="G858" s="14">
        <v>610</v>
      </c>
      <c r="H858" s="15" t="s">
        <v>6123</v>
      </c>
      <c r="I858" s="13" t="s">
        <v>6153</v>
      </c>
      <c r="J858" s="196" t="s">
        <v>6112</v>
      </c>
      <c r="K858" s="196" t="s">
        <v>6122</v>
      </c>
      <c r="L858"/>
      <c r="M858"/>
      <c r="N858"/>
      <c r="O858"/>
      <c r="P858"/>
      <c r="Q858"/>
      <c r="R858"/>
    </row>
    <row r="859" spans="1:18" s="7" customFormat="1" ht="20.25" customHeight="1" x14ac:dyDescent="0.25">
      <c r="A859"/>
      <c r="B859"/>
      <c r="C859" s="7" t="s">
        <v>3982</v>
      </c>
      <c r="D859" s="1" t="s">
        <v>7988</v>
      </c>
      <c r="E859" s="1" t="s">
        <v>6221</v>
      </c>
      <c r="F859" s="13" t="s">
        <v>6222</v>
      </c>
      <c r="G859" s="14">
        <v>608</v>
      </c>
      <c r="H859" s="15" t="s">
        <v>6123</v>
      </c>
      <c r="I859" s="13" t="s">
        <v>6124</v>
      </c>
      <c r="J859" s="196" t="s">
        <v>6112</v>
      </c>
      <c r="K859" s="196" t="s">
        <v>6122</v>
      </c>
      <c r="L859"/>
      <c r="M859"/>
      <c r="N859"/>
      <c r="O859"/>
      <c r="P859"/>
      <c r="Q859"/>
      <c r="R859"/>
    </row>
    <row r="860" spans="1:18" s="7" customFormat="1" ht="20.25" customHeight="1" x14ac:dyDescent="0.25">
      <c r="A860"/>
      <c r="B860"/>
      <c r="C860" s="7" t="s">
        <v>3982</v>
      </c>
      <c r="D860" s="1" t="s">
        <v>7988</v>
      </c>
      <c r="E860" s="1" t="s">
        <v>6242</v>
      </c>
      <c r="F860" s="13" t="s">
        <v>6243</v>
      </c>
      <c r="G860" s="14">
        <v>532</v>
      </c>
      <c r="H860" s="15" t="s">
        <v>6123</v>
      </c>
      <c r="I860" s="13" t="s">
        <v>6153</v>
      </c>
      <c r="J860" s="196" t="s">
        <v>6112</v>
      </c>
      <c r="K860" s="196" t="s">
        <v>6122</v>
      </c>
      <c r="L860"/>
      <c r="M860"/>
      <c r="N860"/>
      <c r="O860"/>
      <c r="P860"/>
      <c r="Q860"/>
      <c r="R860"/>
    </row>
    <row r="861" spans="1:18" s="7" customFormat="1" ht="20.25" customHeight="1" x14ac:dyDescent="0.25">
      <c r="A861"/>
      <c r="B861"/>
      <c r="C861" s="7" t="s">
        <v>3982</v>
      </c>
      <c r="D861" s="1" t="s">
        <v>7988</v>
      </c>
      <c r="E861" s="1" t="s">
        <v>6120</v>
      </c>
      <c r="F861" s="13" t="s">
        <v>6121</v>
      </c>
      <c r="G861" s="14">
        <v>392</v>
      </c>
      <c r="H861" s="15" t="s">
        <v>6123</v>
      </c>
      <c r="I861" s="13" t="s">
        <v>6124</v>
      </c>
      <c r="J861" s="196" t="s">
        <v>6112</v>
      </c>
      <c r="K861" s="196" t="s">
        <v>6122</v>
      </c>
      <c r="L861"/>
      <c r="M861"/>
      <c r="N861"/>
      <c r="O861"/>
      <c r="P861"/>
      <c r="Q861"/>
      <c r="R861"/>
    </row>
    <row r="862" spans="1:18" s="7" customFormat="1" ht="20.25" customHeight="1" x14ac:dyDescent="0.25">
      <c r="A862"/>
      <c r="B862"/>
      <c r="C862" s="7" t="s">
        <v>3982</v>
      </c>
      <c r="D862" s="1" t="s">
        <v>7988</v>
      </c>
      <c r="E862" s="1" t="s">
        <v>6245</v>
      </c>
      <c r="F862" s="13" t="s">
        <v>9223</v>
      </c>
      <c r="G862" s="14">
        <v>149</v>
      </c>
      <c r="H862" s="15" t="s">
        <v>6123</v>
      </c>
      <c r="I862" s="13" t="s">
        <v>6153</v>
      </c>
      <c r="J862" s="196" t="s">
        <v>6112</v>
      </c>
      <c r="K862" s="196" t="s">
        <v>6122</v>
      </c>
      <c r="L862"/>
      <c r="M862"/>
      <c r="N862"/>
      <c r="O862"/>
      <c r="P862"/>
      <c r="Q862"/>
      <c r="R862"/>
    </row>
    <row r="863" spans="1:18" s="7" customFormat="1" ht="20.25" customHeight="1" x14ac:dyDescent="0.25">
      <c r="A863"/>
      <c r="B863"/>
      <c r="C863" s="7" t="s">
        <v>3982</v>
      </c>
      <c r="D863" s="1" t="s">
        <v>7988</v>
      </c>
      <c r="E863" s="1" t="s">
        <v>6214</v>
      </c>
      <c r="F863" s="13" t="s">
        <v>9224</v>
      </c>
      <c r="G863" s="14">
        <v>409</v>
      </c>
      <c r="H863" s="15" t="s">
        <v>6123</v>
      </c>
      <c r="I863" s="13" t="s">
        <v>6124</v>
      </c>
      <c r="J863" s="196" t="s">
        <v>6112</v>
      </c>
      <c r="K863" s="196" t="s">
        <v>6122</v>
      </c>
      <c r="L863"/>
      <c r="M863"/>
      <c r="N863"/>
      <c r="O863"/>
      <c r="P863"/>
      <c r="Q863"/>
      <c r="R863"/>
    </row>
    <row r="864" spans="1:18" s="7" customFormat="1" ht="20.25" customHeight="1" x14ac:dyDescent="0.25">
      <c r="A864"/>
      <c r="B864"/>
      <c r="C864" s="7" t="s">
        <v>3982</v>
      </c>
      <c r="D864" s="1" t="s">
        <v>7988</v>
      </c>
      <c r="E864" s="1" t="s">
        <v>6225</v>
      </c>
      <c r="F864" s="13" t="s">
        <v>9225</v>
      </c>
      <c r="G864" s="14">
        <v>294</v>
      </c>
      <c r="H864" s="15" t="s">
        <v>6123</v>
      </c>
      <c r="I864" s="13" t="s">
        <v>6124</v>
      </c>
      <c r="J864" s="196" t="s">
        <v>6112</v>
      </c>
      <c r="K864" s="196" t="s">
        <v>6122</v>
      </c>
      <c r="L864"/>
      <c r="M864"/>
      <c r="N864"/>
      <c r="O864"/>
      <c r="P864"/>
      <c r="Q864"/>
      <c r="R864"/>
    </row>
    <row r="865" spans="1:18" s="7" customFormat="1" ht="20.25" customHeight="1" x14ac:dyDescent="0.25">
      <c r="A865"/>
      <c r="B865"/>
      <c r="C865" s="7" t="s">
        <v>3982</v>
      </c>
      <c r="D865" s="1" t="s">
        <v>7988</v>
      </c>
      <c r="E865" s="1" t="s">
        <v>6235</v>
      </c>
      <c r="F865" s="13" t="s">
        <v>9226</v>
      </c>
      <c r="G865" s="14">
        <v>355</v>
      </c>
      <c r="H865" s="15" t="s">
        <v>6123</v>
      </c>
      <c r="I865" s="13" t="s">
        <v>6124</v>
      </c>
      <c r="J865" s="196" t="s">
        <v>6112</v>
      </c>
      <c r="K865" s="196" t="s">
        <v>6122</v>
      </c>
      <c r="L865"/>
      <c r="M865"/>
      <c r="N865"/>
      <c r="O865"/>
      <c r="P865"/>
      <c r="Q865"/>
      <c r="R865"/>
    </row>
    <row r="866" spans="1:18" s="7" customFormat="1" ht="20.25" customHeight="1" x14ac:dyDescent="0.25">
      <c r="A866"/>
      <c r="B866"/>
      <c r="C866" s="7" t="s">
        <v>3982</v>
      </c>
      <c r="D866" s="1" t="s">
        <v>7988</v>
      </c>
      <c r="E866" s="1" t="s">
        <v>6226</v>
      </c>
      <c r="F866" s="13" t="s">
        <v>4173</v>
      </c>
      <c r="G866" s="14">
        <v>355</v>
      </c>
      <c r="H866" s="15" t="s">
        <v>6123</v>
      </c>
      <c r="I866" s="13" t="s">
        <v>6124</v>
      </c>
      <c r="J866" s="196" t="s">
        <v>6112</v>
      </c>
      <c r="K866" s="196" t="s">
        <v>6122</v>
      </c>
      <c r="L866"/>
      <c r="M866"/>
      <c r="N866"/>
      <c r="O866"/>
      <c r="P866"/>
      <c r="Q866"/>
      <c r="R866"/>
    </row>
    <row r="867" spans="1:18" s="7" customFormat="1" ht="20.25" customHeight="1" x14ac:dyDescent="0.25">
      <c r="A867"/>
      <c r="B867"/>
      <c r="C867" s="7" t="s">
        <v>3982</v>
      </c>
      <c r="D867" s="1" t="s">
        <v>7988</v>
      </c>
      <c r="E867" s="1" t="s">
        <v>6219</v>
      </c>
      <c r="F867" s="13" t="s">
        <v>6220</v>
      </c>
      <c r="G867" s="14">
        <v>360</v>
      </c>
      <c r="H867" s="15" t="s">
        <v>6123</v>
      </c>
      <c r="I867" s="13" t="s">
        <v>6124</v>
      </c>
      <c r="J867" s="196" t="s">
        <v>6112</v>
      </c>
      <c r="K867" s="196" t="s">
        <v>6122</v>
      </c>
      <c r="L867"/>
      <c r="M867"/>
      <c r="N867"/>
      <c r="O867"/>
      <c r="P867"/>
      <c r="Q867"/>
      <c r="R867"/>
    </row>
    <row r="868" spans="1:18" s="7" customFormat="1" ht="20.25" customHeight="1" x14ac:dyDescent="0.25">
      <c r="A868"/>
      <c r="B868"/>
      <c r="C868" s="7" t="s">
        <v>3982</v>
      </c>
      <c r="D868" s="1" t="s">
        <v>7988</v>
      </c>
      <c r="E868" s="1" t="s">
        <v>6212</v>
      </c>
      <c r="F868" s="13" t="s">
        <v>9227</v>
      </c>
      <c r="G868" s="14">
        <v>349</v>
      </c>
      <c r="H868" s="15" t="s">
        <v>6123</v>
      </c>
      <c r="I868" s="13" t="s">
        <v>6124</v>
      </c>
      <c r="J868" s="196" t="s">
        <v>6112</v>
      </c>
      <c r="K868" s="196" t="s">
        <v>6122</v>
      </c>
      <c r="L868"/>
      <c r="M868"/>
      <c r="N868"/>
      <c r="O868"/>
      <c r="P868"/>
      <c r="Q868"/>
      <c r="R868"/>
    </row>
    <row r="869" spans="1:18" ht="27.75" customHeight="1" x14ac:dyDescent="0.25">
      <c r="C869" s="7" t="s">
        <v>3982</v>
      </c>
      <c r="D869" s="1" t="s">
        <v>7988</v>
      </c>
      <c r="E869" s="1" t="s">
        <v>6213</v>
      </c>
      <c r="F869" s="13" t="s">
        <v>9228</v>
      </c>
      <c r="G869" s="14">
        <v>222</v>
      </c>
      <c r="H869" s="15" t="s">
        <v>6123</v>
      </c>
      <c r="I869" s="13" t="s">
        <v>6124</v>
      </c>
      <c r="J869" s="196" t="s">
        <v>6112</v>
      </c>
      <c r="K869" s="196" t="s">
        <v>6122</v>
      </c>
    </row>
    <row r="870" spans="1:18" ht="27.75" customHeight="1" x14ac:dyDescent="0.25">
      <c r="C870" s="7" t="s">
        <v>3982</v>
      </c>
      <c r="D870" s="1" t="s">
        <v>7988</v>
      </c>
      <c r="E870" s="1" t="s">
        <v>6228</v>
      </c>
      <c r="F870" s="13" t="s">
        <v>9229</v>
      </c>
      <c r="G870" s="14">
        <v>299</v>
      </c>
      <c r="H870" s="15" t="s">
        <v>6123</v>
      </c>
      <c r="I870" s="13" t="s">
        <v>6124</v>
      </c>
      <c r="J870" s="196" t="s">
        <v>6112</v>
      </c>
      <c r="K870" s="196" t="s">
        <v>6122</v>
      </c>
    </row>
    <row r="871" spans="1:18" ht="27.75" customHeight="1" x14ac:dyDescent="0.25">
      <c r="C871" s="7" t="s">
        <v>3982</v>
      </c>
      <c r="D871" s="1" t="s">
        <v>7988</v>
      </c>
      <c r="E871" s="1" t="s">
        <v>6215</v>
      </c>
      <c r="F871" s="13" t="s">
        <v>9230</v>
      </c>
      <c r="G871" s="14">
        <v>292</v>
      </c>
      <c r="H871" s="15" t="s">
        <v>6123</v>
      </c>
      <c r="I871" s="13" t="s">
        <v>6124</v>
      </c>
      <c r="J871" s="196" t="s">
        <v>6112</v>
      </c>
      <c r="K871" s="196" t="s">
        <v>6122</v>
      </c>
    </row>
    <row r="872" spans="1:18" ht="27.75" customHeight="1" x14ac:dyDescent="0.25">
      <c r="C872" s="7" t="s">
        <v>3982</v>
      </c>
      <c r="D872" s="1" t="s">
        <v>7988</v>
      </c>
      <c r="E872" s="1" t="s">
        <v>6248</v>
      </c>
      <c r="F872" s="13" t="s">
        <v>342</v>
      </c>
      <c r="G872" s="14">
        <v>267</v>
      </c>
      <c r="H872" s="15" t="s">
        <v>6123</v>
      </c>
      <c r="I872" s="13" t="s">
        <v>6153</v>
      </c>
      <c r="J872" s="196" t="s">
        <v>6112</v>
      </c>
      <c r="K872" s="196" t="s">
        <v>6122</v>
      </c>
    </row>
    <row r="873" spans="1:18" s="7" customFormat="1" ht="20.25" customHeight="1" x14ac:dyDescent="0.25">
      <c r="A873"/>
      <c r="B873"/>
      <c r="C873" s="7" t="s">
        <v>3982</v>
      </c>
      <c r="D873" s="1" t="s">
        <v>7988</v>
      </c>
      <c r="E873" s="1" t="s">
        <v>6230</v>
      </c>
      <c r="F873" s="13" t="s">
        <v>6231</v>
      </c>
      <c r="G873" s="14">
        <v>154</v>
      </c>
      <c r="H873" s="15" t="s">
        <v>6123</v>
      </c>
      <c r="I873" s="13" t="s">
        <v>6124</v>
      </c>
      <c r="J873" s="196" t="s">
        <v>6112</v>
      </c>
      <c r="K873" s="196" t="s">
        <v>6122</v>
      </c>
      <c r="L873"/>
      <c r="M873"/>
      <c r="N873"/>
      <c r="O873"/>
      <c r="P873"/>
      <c r="Q873"/>
      <c r="R873"/>
    </row>
    <row r="874" spans="1:18" s="7" customFormat="1" ht="20.25" customHeight="1" x14ac:dyDescent="0.25">
      <c r="A874"/>
      <c r="B874"/>
      <c r="C874" s="7" t="s">
        <v>3982</v>
      </c>
      <c r="D874" s="1" t="s">
        <v>7988</v>
      </c>
      <c r="E874" s="1" t="s">
        <v>6247</v>
      </c>
      <c r="F874" s="13" t="s">
        <v>9231</v>
      </c>
      <c r="G874" s="14">
        <v>26</v>
      </c>
      <c r="H874" s="15" t="s">
        <v>6123</v>
      </c>
      <c r="I874" s="13" t="s">
        <v>6153</v>
      </c>
      <c r="J874" s="196" t="s">
        <v>6112</v>
      </c>
      <c r="K874" s="196" t="s">
        <v>6122</v>
      </c>
      <c r="L874"/>
      <c r="M874"/>
      <c r="N874"/>
      <c r="O874"/>
      <c r="P874"/>
      <c r="Q874"/>
      <c r="R874"/>
    </row>
    <row r="875" spans="1:18" s="7" customFormat="1" ht="31.5" customHeight="1" x14ac:dyDescent="0.25">
      <c r="A875"/>
      <c r="B875"/>
      <c r="C875" s="7" t="s">
        <v>3982</v>
      </c>
      <c r="D875" s="1" t="s">
        <v>7988</v>
      </c>
      <c r="E875" s="1" t="s">
        <v>6246</v>
      </c>
      <c r="F875" s="13" t="s">
        <v>9232</v>
      </c>
      <c r="G875" s="14">
        <v>140</v>
      </c>
      <c r="H875" s="15" t="s">
        <v>6123</v>
      </c>
      <c r="I875" s="13" t="s">
        <v>6153</v>
      </c>
      <c r="J875" s="196" t="s">
        <v>6112</v>
      </c>
      <c r="K875" s="196" t="s">
        <v>6122</v>
      </c>
      <c r="L875"/>
      <c r="M875"/>
      <c r="N875"/>
      <c r="O875"/>
      <c r="P875"/>
      <c r="Q875"/>
      <c r="R875"/>
    </row>
    <row r="876" spans="1:18" s="7" customFormat="1" ht="20.25" customHeight="1" x14ac:dyDescent="0.25">
      <c r="A876"/>
      <c r="B876"/>
      <c r="C876" s="7" t="s">
        <v>3982</v>
      </c>
      <c r="D876" s="1" t="s">
        <v>7988</v>
      </c>
      <c r="E876" s="1" t="s">
        <v>6232</v>
      </c>
      <c r="F876" s="13" t="s">
        <v>5133</v>
      </c>
      <c r="G876" s="14">
        <v>142</v>
      </c>
      <c r="H876" s="15" t="s">
        <v>6123</v>
      </c>
      <c r="I876" s="13" t="s">
        <v>6124</v>
      </c>
      <c r="J876" s="196" t="s">
        <v>6112</v>
      </c>
      <c r="K876" s="196" t="s">
        <v>6122</v>
      </c>
      <c r="L876"/>
      <c r="M876"/>
      <c r="N876"/>
      <c r="O876"/>
      <c r="P876"/>
      <c r="Q876"/>
      <c r="R876"/>
    </row>
    <row r="877" spans="1:18" s="7" customFormat="1" ht="21" customHeight="1" x14ac:dyDescent="0.25">
      <c r="A877"/>
      <c r="B877"/>
      <c r="C877" s="7" t="s">
        <v>3982</v>
      </c>
      <c r="D877" s="1" t="s">
        <v>7988</v>
      </c>
      <c r="E877" s="1" t="s">
        <v>6206</v>
      </c>
      <c r="F877" s="13" t="s">
        <v>9233</v>
      </c>
      <c r="G877" s="14">
        <v>131</v>
      </c>
      <c r="H877" s="15" t="s">
        <v>6123</v>
      </c>
      <c r="I877" s="13" t="s">
        <v>6124</v>
      </c>
      <c r="J877" s="196" t="s">
        <v>6112</v>
      </c>
      <c r="K877" s="196" t="s">
        <v>6122</v>
      </c>
      <c r="L877"/>
      <c r="M877"/>
      <c r="N877"/>
      <c r="O877"/>
      <c r="P877"/>
      <c r="Q877"/>
      <c r="R877"/>
    </row>
    <row r="878" spans="1:18" s="7" customFormat="1" ht="31.5" customHeight="1" x14ac:dyDescent="0.25">
      <c r="A878"/>
      <c r="B878"/>
      <c r="C878" s="7" t="s">
        <v>3982</v>
      </c>
      <c r="D878" s="1" t="s">
        <v>7988</v>
      </c>
      <c r="E878" s="1" t="s">
        <v>6204</v>
      </c>
      <c r="F878" s="13" t="s">
        <v>9234</v>
      </c>
      <c r="G878" s="14">
        <v>99</v>
      </c>
      <c r="H878" s="15" t="s">
        <v>6123</v>
      </c>
      <c r="I878" s="13" t="s">
        <v>6124</v>
      </c>
      <c r="J878" s="196" t="s">
        <v>6112</v>
      </c>
      <c r="K878" s="196" t="s">
        <v>6122</v>
      </c>
      <c r="L878"/>
      <c r="M878"/>
      <c r="N878"/>
      <c r="O878"/>
      <c r="P878"/>
      <c r="Q878"/>
      <c r="R878"/>
    </row>
    <row r="879" spans="1:18" s="7" customFormat="1" ht="20.25" customHeight="1" x14ac:dyDescent="0.25">
      <c r="A879"/>
      <c r="B879"/>
      <c r="C879" s="7" t="s">
        <v>3982</v>
      </c>
      <c r="D879" s="1" t="s">
        <v>7988</v>
      </c>
      <c r="E879" s="1" t="s">
        <v>6205</v>
      </c>
      <c r="F879" s="13" t="s">
        <v>9235</v>
      </c>
      <c r="G879" s="14">
        <v>97</v>
      </c>
      <c r="H879" s="15" t="s">
        <v>6123</v>
      </c>
      <c r="I879" s="13" t="s">
        <v>6124</v>
      </c>
      <c r="J879" s="196" t="s">
        <v>6112</v>
      </c>
      <c r="K879" s="196" t="s">
        <v>6122</v>
      </c>
      <c r="L879"/>
      <c r="M879"/>
      <c r="N879"/>
      <c r="O879"/>
      <c r="P879"/>
      <c r="Q879"/>
      <c r="R879"/>
    </row>
    <row r="880" spans="1:18" s="7" customFormat="1" ht="20.25" customHeight="1" x14ac:dyDescent="0.25">
      <c r="A880"/>
      <c r="B880"/>
      <c r="C880" s="7" t="s">
        <v>3982</v>
      </c>
      <c r="D880" s="1" t="s">
        <v>7988</v>
      </c>
      <c r="E880" s="1" t="s">
        <v>6227</v>
      </c>
      <c r="F880" s="13" t="s">
        <v>2580</v>
      </c>
      <c r="G880" s="14">
        <v>79</v>
      </c>
      <c r="H880" s="15" t="s">
        <v>6123</v>
      </c>
      <c r="I880" s="13" t="s">
        <v>6124</v>
      </c>
      <c r="J880" s="196" t="s">
        <v>6112</v>
      </c>
      <c r="K880" s="196" t="s">
        <v>6122</v>
      </c>
      <c r="L880"/>
      <c r="M880"/>
      <c r="N880"/>
      <c r="O880"/>
      <c r="P880"/>
      <c r="Q880"/>
      <c r="R880"/>
    </row>
    <row r="881" spans="1:18" s="7" customFormat="1" ht="20.25" customHeight="1" x14ac:dyDescent="0.25">
      <c r="A881"/>
      <c r="B881"/>
      <c r="C881" s="7" t="s">
        <v>3982</v>
      </c>
      <c r="D881" s="1" t="s">
        <v>7988</v>
      </c>
      <c r="E881" s="1" t="s">
        <v>6209</v>
      </c>
      <c r="F881" s="13" t="s">
        <v>9236</v>
      </c>
      <c r="G881" s="14">
        <v>63</v>
      </c>
      <c r="H881" s="15" t="s">
        <v>6123</v>
      </c>
      <c r="I881" s="13" t="s">
        <v>6124</v>
      </c>
      <c r="J881" s="196" t="s">
        <v>6112</v>
      </c>
      <c r="K881" s="196" t="s">
        <v>6122</v>
      </c>
      <c r="L881"/>
      <c r="M881"/>
      <c r="N881"/>
      <c r="O881"/>
      <c r="P881"/>
      <c r="Q881"/>
      <c r="R881"/>
    </row>
    <row r="882" spans="1:18" s="7" customFormat="1" ht="20.25" customHeight="1" x14ac:dyDescent="0.25">
      <c r="A882"/>
      <c r="B882"/>
      <c r="C882" s="7" t="s">
        <v>3982</v>
      </c>
      <c r="D882" s="1" t="s">
        <v>7988</v>
      </c>
      <c r="E882" s="1" t="s">
        <v>6229</v>
      </c>
      <c r="F882" s="13" t="s">
        <v>9237</v>
      </c>
      <c r="G882" s="14">
        <v>56</v>
      </c>
      <c r="H882" s="15" t="s">
        <v>6123</v>
      </c>
      <c r="I882" s="13" t="s">
        <v>6124</v>
      </c>
      <c r="J882" s="196" t="s">
        <v>6112</v>
      </c>
      <c r="K882" s="196" t="s">
        <v>6122</v>
      </c>
      <c r="L882"/>
      <c r="M882"/>
      <c r="N882"/>
      <c r="O882"/>
      <c r="P882"/>
      <c r="Q882"/>
      <c r="R882"/>
    </row>
    <row r="883" spans="1:18" s="7" customFormat="1" ht="20.25" customHeight="1" x14ac:dyDescent="0.25">
      <c r="A883"/>
      <c r="B883"/>
      <c r="C883" s="7" t="s">
        <v>3982</v>
      </c>
      <c r="D883" s="1" t="s">
        <v>7988</v>
      </c>
      <c r="E883" s="1" t="s">
        <v>6211</v>
      </c>
      <c r="F883" s="13" t="s">
        <v>8904</v>
      </c>
      <c r="G883" s="14">
        <v>50</v>
      </c>
      <c r="H883" s="15" t="s">
        <v>6123</v>
      </c>
      <c r="I883" s="13" t="s">
        <v>6124</v>
      </c>
      <c r="J883" s="196" t="s">
        <v>6112</v>
      </c>
      <c r="K883" s="196" t="s">
        <v>6122</v>
      </c>
      <c r="L883"/>
      <c r="M883"/>
      <c r="N883"/>
      <c r="O883"/>
      <c r="P883"/>
      <c r="Q883"/>
      <c r="R883"/>
    </row>
    <row r="884" spans="1:18" s="7" customFormat="1" ht="20.25" customHeight="1" x14ac:dyDescent="0.25">
      <c r="A884"/>
      <c r="B884"/>
      <c r="C884" s="7" t="s">
        <v>3982</v>
      </c>
      <c r="D884" s="1" t="s">
        <v>7988</v>
      </c>
      <c r="E884" s="1" t="s">
        <v>6233</v>
      </c>
      <c r="F884" s="13" t="s">
        <v>9238</v>
      </c>
      <c r="G884" s="14">
        <v>31</v>
      </c>
      <c r="H884" s="15" t="s">
        <v>6123</v>
      </c>
      <c r="I884" s="13" t="s">
        <v>6124</v>
      </c>
      <c r="J884" s="196" t="s">
        <v>6112</v>
      </c>
      <c r="K884" s="196" t="s">
        <v>6122</v>
      </c>
      <c r="L884"/>
      <c r="M884"/>
      <c r="N884"/>
      <c r="O884"/>
      <c r="P884"/>
      <c r="Q884"/>
      <c r="R884"/>
    </row>
    <row r="885" spans="1:18" s="7" customFormat="1" ht="20.25" customHeight="1" x14ac:dyDescent="0.25">
      <c r="A885"/>
      <c r="B885"/>
      <c r="C885" s="7" t="s">
        <v>3982</v>
      </c>
      <c r="D885" s="1" t="s">
        <v>7988</v>
      </c>
      <c r="E885" s="1" t="s">
        <v>6217</v>
      </c>
      <c r="F885" s="13" t="s">
        <v>6218</v>
      </c>
      <c r="G885" s="14">
        <v>19</v>
      </c>
      <c r="H885" s="15" t="s">
        <v>6123</v>
      </c>
      <c r="I885" s="13" t="s">
        <v>6124</v>
      </c>
      <c r="J885" s="196" t="s">
        <v>6112</v>
      </c>
      <c r="K885" s="196" t="s">
        <v>6122</v>
      </c>
      <c r="L885"/>
      <c r="M885"/>
      <c r="N885"/>
      <c r="O885"/>
      <c r="P885"/>
      <c r="Q885"/>
      <c r="R885"/>
    </row>
    <row r="886" spans="1:18" s="7" customFormat="1" ht="20.25" customHeight="1" x14ac:dyDescent="0.25">
      <c r="A886"/>
      <c r="B886"/>
      <c r="C886" s="7" t="s">
        <v>3982</v>
      </c>
      <c r="D886" s="1" t="s">
        <v>7988</v>
      </c>
      <c r="E886" s="1" t="s">
        <v>6239</v>
      </c>
      <c r="F886" s="13" t="s">
        <v>6240</v>
      </c>
      <c r="G886" s="14">
        <v>28</v>
      </c>
      <c r="H886" s="15" t="s">
        <v>6123</v>
      </c>
      <c r="I886" s="13" t="s">
        <v>6153</v>
      </c>
      <c r="J886" s="196" t="s">
        <v>6112</v>
      </c>
      <c r="K886" s="196" t="s">
        <v>6122</v>
      </c>
      <c r="L886"/>
      <c r="M886"/>
      <c r="N886"/>
      <c r="O886"/>
      <c r="P886"/>
      <c r="Q886"/>
      <c r="R886"/>
    </row>
    <row r="887" spans="1:18" s="7" customFormat="1" ht="20.25" customHeight="1" x14ac:dyDescent="0.25">
      <c r="A887"/>
      <c r="B887"/>
      <c r="C887" s="7" t="s">
        <v>3982</v>
      </c>
      <c r="D887" s="1" t="s">
        <v>7988</v>
      </c>
      <c r="E887" s="1" t="s">
        <v>6216</v>
      </c>
      <c r="F887" s="13" t="s">
        <v>9239</v>
      </c>
      <c r="G887" s="14">
        <v>18</v>
      </c>
      <c r="H887" s="15" t="s">
        <v>6123</v>
      </c>
      <c r="I887" s="13" t="s">
        <v>6124</v>
      </c>
      <c r="J887" s="196" t="s">
        <v>6112</v>
      </c>
      <c r="K887" s="196" t="s">
        <v>6122</v>
      </c>
      <c r="L887"/>
      <c r="M887"/>
      <c r="N887"/>
      <c r="O887"/>
      <c r="P887"/>
      <c r="Q887"/>
      <c r="R887"/>
    </row>
    <row r="888" spans="1:18" s="7" customFormat="1" ht="20.25" customHeight="1" x14ac:dyDescent="0.25">
      <c r="A888"/>
      <c r="B888"/>
      <c r="C888" s="7" t="s">
        <v>3982</v>
      </c>
      <c r="D888" s="1" t="s">
        <v>7988</v>
      </c>
      <c r="E888" s="1" t="s">
        <v>6207</v>
      </c>
      <c r="F888" s="13" t="s">
        <v>6208</v>
      </c>
      <c r="G888" s="14">
        <v>21</v>
      </c>
      <c r="H888" s="15" t="s">
        <v>6123</v>
      </c>
      <c r="I888" s="13" t="s">
        <v>6124</v>
      </c>
      <c r="J888" s="196" t="s">
        <v>6112</v>
      </c>
      <c r="K888" s="196" t="s">
        <v>6122</v>
      </c>
      <c r="L888"/>
      <c r="M888"/>
      <c r="N888"/>
      <c r="O888"/>
      <c r="P888"/>
      <c r="Q888"/>
      <c r="R888"/>
    </row>
    <row r="889" spans="1:18" s="7" customFormat="1" ht="20.25" customHeight="1" x14ac:dyDescent="0.25">
      <c r="A889"/>
      <c r="B889"/>
      <c r="C889" s="7" t="s">
        <v>3982</v>
      </c>
      <c r="D889" s="1" t="s">
        <v>7988</v>
      </c>
      <c r="E889" s="535" t="s">
        <v>6244</v>
      </c>
      <c r="F889" s="13" t="s">
        <v>9240</v>
      </c>
      <c r="G889" s="22">
        <v>374</v>
      </c>
      <c r="H889" s="15" t="s">
        <v>6123</v>
      </c>
      <c r="I889" s="13" t="s">
        <v>6153</v>
      </c>
      <c r="J889" s="196" t="s">
        <v>6112</v>
      </c>
      <c r="K889" s="196" t="s">
        <v>6122</v>
      </c>
      <c r="L889"/>
      <c r="M889"/>
      <c r="N889"/>
      <c r="O889"/>
      <c r="P889"/>
      <c r="Q889"/>
      <c r="R889"/>
    </row>
    <row r="890" spans="1:18" s="7" customFormat="1" ht="20.25" customHeight="1" x14ac:dyDescent="0.25">
      <c r="A890"/>
      <c r="B890"/>
      <c r="C890" s="7" t="s">
        <v>3982</v>
      </c>
      <c r="D890" s="1" t="s">
        <v>7988</v>
      </c>
      <c r="E890" s="1" t="s">
        <v>6223</v>
      </c>
      <c r="F890" s="13" t="s">
        <v>9241</v>
      </c>
      <c r="G890" s="14">
        <v>35</v>
      </c>
      <c r="H890" s="15" t="s">
        <v>6123</v>
      </c>
      <c r="I890" s="13" t="s">
        <v>6124</v>
      </c>
      <c r="J890" s="196" t="s">
        <v>6112</v>
      </c>
      <c r="K890" s="196" t="s">
        <v>6122</v>
      </c>
      <c r="L890"/>
      <c r="M890"/>
      <c r="N890"/>
      <c r="O890"/>
      <c r="P890"/>
      <c r="Q890"/>
      <c r="R890"/>
    </row>
    <row r="891" spans="1:18" s="7" customFormat="1" ht="20.25" customHeight="1" x14ac:dyDescent="0.25">
      <c r="A891"/>
      <c r="B891"/>
      <c r="C891" s="7" t="s">
        <v>3982</v>
      </c>
      <c r="D891" s="1" t="s">
        <v>7988</v>
      </c>
      <c r="E891" s="1" t="s">
        <v>6210</v>
      </c>
      <c r="F891" s="13" t="s">
        <v>2633</v>
      </c>
      <c r="G891" s="14">
        <v>17</v>
      </c>
      <c r="H891" s="15" t="s">
        <v>6123</v>
      </c>
      <c r="I891" s="13" t="s">
        <v>6124</v>
      </c>
      <c r="J891" s="196" t="s">
        <v>6112</v>
      </c>
      <c r="K891" s="196" t="s">
        <v>6122</v>
      </c>
      <c r="L891"/>
      <c r="M891"/>
      <c r="N891"/>
      <c r="O891"/>
      <c r="P891"/>
      <c r="Q891"/>
      <c r="R891"/>
    </row>
    <row r="892" spans="1:18" s="7" customFormat="1" ht="20.25" customHeight="1" x14ac:dyDescent="0.25">
      <c r="A892"/>
      <c r="B892"/>
      <c r="C892" s="7" t="s">
        <v>3982</v>
      </c>
      <c r="D892" s="1" t="s">
        <v>7988</v>
      </c>
      <c r="E892" s="1" t="s">
        <v>7953</v>
      </c>
      <c r="F892" s="13" t="s">
        <v>9242</v>
      </c>
      <c r="G892" s="14">
        <v>728</v>
      </c>
      <c r="H892" s="15" t="s">
        <v>6123</v>
      </c>
      <c r="I892" s="13" t="s">
        <v>6124</v>
      </c>
      <c r="J892" s="196" t="s">
        <v>6112</v>
      </c>
      <c r="K892" s="196" t="s">
        <v>6122</v>
      </c>
      <c r="L892"/>
      <c r="M892"/>
      <c r="N892"/>
      <c r="O892"/>
      <c r="P892"/>
      <c r="Q892"/>
      <c r="R892"/>
    </row>
    <row r="893" spans="1:18" customFormat="1" ht="20.25" customHeight="1" thickBot="1" x14ac:dyDescent="0.3">
      <c r="C893" s="20" t="s">
        <v>3982</v>
      </c>
      <c r="D893" s="20" t="s">
        <v>7988</v>
      </c>
      <c r="E893" s="49" t="s">
        <v>6234</v>
      </c>
      <c r="F893" s="49" t="s">
        <v>5717</v>
      </c>
      <c r="G893" s="49">
        <v>374</v>
      </c>
      <c r="H893" s="20" t="s">
        <v>6123</v>
      </c>
      <c r="I893" s="20" t="s">
        <v>6124</v>
      </c>
      <c r="J893" s="197" t="s">
        <v>6112</v>
      </c>
      <c r="K893" s="197" t="s">
        <v>6122</v>
      </c>
    </row>
    <row r="894" spans="1:18" s="7" customFormat="1" ht="20.25" customHeight="1" thickBot="1" x14ac:dyDescent="0.3">
      <c r="A894"/>
      <c r="B894"/>
      <c r="C894" s="241" t="s">
        <v>3982</v>
      </c>
      <c r="D894" s="247" t="s">
        <v>7825</v>
      </c>
      <c r="E894" s="472">
        <f>COUNTA(E855:E893)</f>
        <v>39</v>
      </c>
      <c r="F894" s="242" t="s">
        <v>7826</v>
      </c>
      <c r="G894" s="473">
        <f>SUM(G855:G893)</f>
        <v>10659</v>
      </c>
      <c r="H894" s="16"/>
      <c r="I894" s="17"/>
      <c r="J894" s="209"/>
      <c r="K894" s="207"/>
      <c r="L894"/>
      <c r="M894"/>
      <c r="N894"/>
      <c r="O894"/>
      <c r="P894"/>
      <c r="Q894"/>
      <c r="R894"/>
    </row>
    <row r="895" spans="1:18" s="7" customFormat="1" ht="20.25" customHeight="1" x14ac:dyDescent="0.25">
      <c r="A895"/>
      <c r="B895"/>
      <c r="D895" s="1"/>
      <c r="E895" s="175"/>
      <c r="F895" s="228"/>
      <c r="G895" s="174"/>
      <c r="H895" s="15"/>
      <c r="I895" s="13"/>
      <c r="J895" s="196"/>
      <c r="K895" s="196"/>
      <c r="L895"/>
      <c r="M895"/>
      <c r="N895"/>
      <c r="O895"/>
      <c r="P895"/>
      <c r="Q895"/>
      <c r="R895"/>
    </row>
    <row r="896" spans="1:18" s="7" customFormat="1" ht="20.25" customHeight="1" x14ac:dyDescent="0.25">
      <c r="A896"/>
      <c r="B896"/>
      <c r="D896" s="1"/>
      <c r="E896" s="175"/>
      <c r="F896" s="228"/>
      <c r="G896" s="174"/>
      <c r="H896" s="15"/>
      <c r="I896" s="13"/>
      <c r="J896" s="196"/>
      <c r="K896" s="196"/>
      <c r="L896"/>
      <c r="M896"/>
      <c r="N896"/>
      <c r="O896"/>
      <c r="P896"/>
      <c r="Q896"/>
      <c r="R896"/>
    </row>
    <row r="897" spans="1:18" s="7" customFormat="1" ht="20.25" customHeight="1" x14ac:dyDescent="0.25">
      <c r="A897"/>
      <c r="B897"/>
      <c r="C897" s="235" t="s">
        <v>8</v>
      </c>
      <c r="D897" s="235" t="s">
        <v>7</v>
      </c>
      <c r="E897" s="235" t="s">
        <v>6</v>
      </c>
      <c r="F897" s="235" t="s">
        <v>5</v>
      </c>
      <c r="G897" s="237" t="s">
        <v>4</v>
      </c>
      <c r="H897" s="237" t="s">
        <v>3</v>
      </c>
      <c r="I897" s="235" t="s">
        <v>2</v>
      </c>
      <c r="J897" s="236" t="s">
        <v>1</v>
      </c>
      <c r="K897" s="236" t="s">
        <v>0</v>
      </c>
      <c r="L897"/>
      <c r="M897"/>
      <c r="N897"/>
      <c r="O897"/>
      <c r="P897"/>
      <c r="Q897"/>
      <c r="R897"/>
    </row>
    <row r="898" spans="1:18" s="7" customFormat="1" ht="20.25" customHeight="1" x14ac:dyDescent="0.25">
      <c r="A898"/>
      <c r="B898"/>
      <c r="C898" s="7" t="s">
        <v>6276</v>
      </c>
      <c r="D898" s="1" t="s">
        <v>7988</v>
      </c>
      <c r="E898" s="1" t="s">
        <v>6329</v>
      </c>
      <c r="F898" s="13" t="s">
        <v>6330</v>
      </c>
      <c r="G898" s="14">
        <v>370</v>
      </c>
      <c r="H898" s="15" t="s">
        <v>6123</v>
      </c>
      <c r="I898" s="13" t="s">
        <v>6277</v>
      </c>
      <c r="J898" s="196" t="s">
        <v>6112</v>
      </c>
      <c r="K898" s="196" t="s">
        <v>6275</v>
      </c>
      <c r="L898"/>
      <c r="M898"/>
      <c r="N898"/>
      <c r="O898"/>
      <c r="P898"/>
      <c r="Q898"/>
      <c r="R898"/>
    </row>
    <row r="899" spans="1:18" s="7" customFormat="1" ht="20.25" customHeight="1" x14ac:dyDescent="0.25">
      <c r="A899"/>
      <c r="B899"/>
      <c r="C899" s="7" t="s">
        <v>6276</v>
      </c>
      <c r="D899" s="1" t="s">
        <v>7988</v>
      </c>
      <c r="E899" s="1" t="s">
        <v>6308</v>
      </c>
      <c r="F899" s="13" t="s">
        <v>9243</v>
      </c>
      <c r="G899" s="14">
        <v>305</v>
      </c>
      <c r="H899" s="15" t="s">
        <v>6123</v>
      </c>
      <c r="I899" s="13" t="s">
        <v>6277</v>
      </c>
      <c r="J899" s="196" t="s">
        <v>6112</v>
      </c>
      <c r="K899" s="196" t="s">
        <v>6275</v>
      </c>
      <c r="L899"/>
      <c r="M899"/>
      <c r="N899"/>
      <c r="O899"/>
      <c r="P899"/>
      <c r="Q899"/>
      <c r="R899"/>
    </row>
    <row r="900" spans="1:18" s="7" customFormat="1" ht="20.25" customHeight="1" x14ac:dyDescent="0.25">
      <c r="A900"/>
      <c r="B900"/>
      <c r="C900" s="7" t="s">
        <v>6276</v>
      </c>
      <c r="D900" s="1" t="s">
        <v>7988</v>
      </c>
      <c r="E900" s="1" t="s">
        <v>6301</v>
      </c>
      <c r="F900" s="13" t="s">
        <v>6302</v>
      </c>
      <c r="G900" s="14">
        <v>269</v>
      </c>
      <c r="H900" s="15" t="s">
        <v>6123</v>
      </c>
      <c r="I900" s="13" t="s">
        <v>6277</v>
      </c>
      <c r="J900" s="196" t="s">
        <v>6112</v>
      </c>
      <c r="K900" s="196" t="s">
        <v>6275</v>
      </c>
      <c r="L900"/>
      <c r="M900"/>
      <c r="N900"/>
      <c r="O900"/>
      <c r="P900"/>
      <c r="Q900"/>
      <c r="R900"/>
    </row>
    <row r="901" spans="1:18" s="7" customFormat="1" ht="20.25" customHeight="1" x14ac:dyDescent="0.25">
      <c r="A901"/>
      <c r="B901"/>
      <c r="C901" s="7" t="s">
        <v>6276</v>
      </c>
      <c r="D901" s="1" t="s">
        <v>7988</v>
      </c>
      <c r="E901" s="1" t="s">
        <v>6317</v>
      </c>
      <c r="F901" s="13" t="s">
        <v>9244</v>
      </c>
      <c r="G901" s="14">
        <v>225</v>
      </c>
      <c r="H901" s="15" t="s">
        <v>6123</v>
      </c>
      <c r="I901" s="13" t="s">
        <v>6277</v>
      </c>
      <c r="J901" s="196" t="s">
        <v>6112</v>
      </c>
      <c r="K901" s="196" t="s">
        <v>6275</v>
      </c>
      <c r="L901"/>
      <c r="M901"/>
      <c r="N901"/>
      <c r="O901"/>
      <c r="P901"/>
      <c r="Q901"/>
      <c r="R901"/>
    </row>
    <row r="902" spans="1:18" s="7" customFormat="1" ht="20.25" customHeight="1" x14ac:dyDescent="0.25">
      <c r="A902"/>
      <c r="B902"/>
      <c r="C902" s="7" t="s">
        <v>6276</v>
      </c>
      <c r="D902" s="1" t="s">
        <v>7988</v>
      </c>
      <c r="E902" s="1" t="s">
        <v>6307</v>
      </c>
      <c r="F902" s="13" t="s">
        <v>1510</v>
      </c>
      <c r="G902" s="14">
        <v>231</v>
      </c>
      <c r="H902" s="15" t="s">
        <v>6123</v>
      </c>
      <c r="I902" s="13" t="s">
        <v>6277</v>
      </c>
      <c r="J902" s="196" t="s">
        <v>6112</v>
      </c>
      <c r="K902" s="196" t="s">
        <v>6275</v>
      </c>
      <c r="L902"/>
      <c r="M902"/>
      <c r="N902"/>
      <c r="O902"/>
      <c r="P902"/>
      <c r="Q902"/>
      <c r="R902"/>
    </row>
    <row r="903" spans="1:18" s="7" customFormat="1" ht="20.25" customHeight="1" x14ac:dyDescent="0.25">
      <c r="A903"/>
      <c r="B903"/>
      <c r="C903" s="7" t="s">
        <v>6276</v>
      </c>
      <c r="D903" s="1" t="s">
        <v>7988</v>
      </c>
      <c r="E903" s="1" t="s">
        <v>6289</v>
      </c>
      <c r="F903" s="13" t="s">
        <v>9245</v>
      </c>
      <c r="G903" s="14">
        <v>222</v>
      </c>
      <c r="H903" s="15" t="s">
        <v>6123</v>
      </c>
      <c r="I903" s="13" t="s">
        <v>6277</v>
      </c>
      <c r="J903" s="196" t="s">
        <v>6112</v>
      </c>
      <c r="K903" s="196" t="s">
        <v>6275</v>
      </c>
      <c r="L903"/>
      <c r="M903"/>
      <c r="N903"/>
      <c r="O903"/>
      <c r="P903"/>
      <c r="Q903"/>
      <c r="R903"/>
    </row>
    <row r="904" spans="1:18" s="7" customFormat="1" ht="20.25" customHeight="1" x14ac:dyDescent="0.25">
      <c r="A904"/>
      <c r="B904"/>
      <c r="C904" s="7" t="s">
        <v>6276</v>
      </c>
      <c r="D904" s="1" t="s">
        <v>7988</v>
      </c>
      <c r="E904" s="1" t="s">
        <v>6331</v>
      </c>
      <c r="F904" s="13" t="s">
        <v>6286</v>
      </c>
      <c r="G904" s="14">
        <v>214</v>
      </c>
      <c r="H904" s="15" t="s">
        <v>6123</v>
      </c>
      <c r="I904" s="13" t="s">
        <v>6277</v>
      </c>
      <c r="J904" s="196" t="s">
        <v>6112</v>
      </c>
      <c r="K904" s="196" t="s">
        <v>6275</v>
      </c>
      <c r="L904"/>
      <c r="M904"/>
      <c r="N904"/>
      <c r="O904"/>
      <c r="P904"/>
      <c r="Q904"/>
      <c r="R904"/>
    </row>
    <row r="905" spans="1:18" s="7" customFormat="1" ht="20.25" customHeight="1" x14ac:dyDescent="0.25">
      <c r="A905"/>
      <c r="B905"/>
      <c r="C905" s="7" t="s">
        <v>6276</v>
      </c>
      <c r="D905" s="1" t="s">
        <v>7988</v>
      </c>
      <c r="E905" s="1" t="s">
        <v>6320</v>
      </c>
      <c r="F905" s="13" t="s">
        <v>6321</v>
      </c>
      <c r="G905" s="14">
        <v>61</v>
      </c>
      <c r="H905" s="15" t="s">
        <v>6123</v>
      </c>
      <c r="I905" s="13" t="s">
        <v>6277</v>
      </c>
      <c r="J905" s="196" t="s">
        <v>6112</v>
      </c>
      <c r="K905" s="196" t="s">
        <v>6275</v>
      </c>
      <c r="L905"/>
      <c r="M905"/>
      <c r="N905"/>
      <c r="O905"/>
      <c r="P905"/>
      <c r="Q905"/>
      <c r="R905"/>
    </row>
    <row r="906" spans="1:18" s="7" customFormat="1" ht="20.25" customHeight="1" x14ac:dyDescent="0.25">
      <c r="A906"/>
      <c r="B906"/>
      <c r="C906" s="7" t="s">
        <v>6276</v>
      </c>
      <c r="D906" s="1" t="s">
        <v>7988</v>
      </c>
      <c r="E906" s="1" t="s">
        <v>6324</v>
      </c>
      <c r="F906" s="13" t="s">
        <v>6325</v>
      </c>
      <c r="G906" s="14">
        <v>180</v>
      </c>
      <c r="H906" s="15" t="s">
        <v>6123</v>
      </c>
      <c r="I906" s="13" t="s">
        <v>6277</v>
      </c>
      <c r="J906" s="196" t="s">
        <v>6112</v>
      </c>
      <c r="K906" s="196" t="s">
        <v>6275</v>
      </c>
      <c r="L906"/>
      <c r="M906"/>
      <c r="N906"/>
      <c r="O906"/>
      <c r="P906"/>
      <c r="Q906"/>
      <c r="R906"/>
    </row>
    <row r="907" spans="1:18" s="7" customFormat="1" ht="20.25" customHeight="1" x14ac:dyDescent="0.25">
      <c r="A907"/>
      <c r="B907"/>
      <c r="C907" s="7" t="s">
        <v>6276</v>
      </c>
      <c r="D907" s="1" t="s">
        <v>7988</v>
      </c>
      <c r="E907" s="1" t="s">
        <v>6279</v>
      </c>
      <c r="F907" s="13" t="s">
        <v>6280</v>
      </c>
      <c r="G907" s="14">
        <v>188</v>
      </c>
      <c r="H907" s="15" t="s">
        <v>6123</v>
      </c>
      <c r="I907" s="13" t="s">
        <v>6277</v>
      </c>
      <c r="J907" s="196" t="s">
        <v>6112</v>
      </c>
      <c r="K907" s="196" t="s">
        <v>6275</v>
      </c>
      <c r="L907"/>
      <c r="M907"/>
      <c r="N907"/>
      <c r="O907"/>
      <c r="P907"/>
      <c r="Q907"/>
      <c r="R907"/>
    </row>
    <row r="908" spans="1:18" s="7" customFormat="1" ht="20.25" customHeight="1" x14ac:dyDescent="0.25">
      <c r="A908"/>
      <c r="B908"/>
      <c r="C908" s="7" t="s">
        <v>6276</v>
      </c>
      <c r="D908" s="1" t="s">
        <v>7988</v>
      </c>
      <c r="E908" s="1" t="s">
        <v>6332</v>
      </c>
      <c r="F908" s="13" t="s">
        <v>9246</v>
      </c>
      <c r="G908" s="14">
        <v>199</v>
      </c>
      <c r="H908" s="15" t="s">
        <v>6123</v>
      </c>
      <c r="I908" s="13" t="s">
        <v>6277</v>
      </c>
      <c r="J908" s="196" t="s">
        <v>6112</v>
      </c>
      <c r="K908" s="196" t="s">
        <v>6275</v>
      </c>
      <c r="L908"/>
      <c r="M908"/>
      <c r="N908"/>
      <c r="O908"/>
      <c r="P908"/>
      <c r="Q908"/>
      <c r="R908"/>
    </row>
    <row r="909" spans="1:18" s="7" customFormat="1" ht="20.25" customHeight="1" x14ac:dyDescent="0.25">
      <c r="A909"/>
      <c r="B909"/>
      <c r="C909" s="7" t="s">
        <v>6276</v>
      </c>
      <c r="D909" s="1" t="s">
        <v>7988</v>
      </c>
      <c r="E909" s="1" t="s">
        <v>6294</v>
      </c>
      <c r="F909" s="13" t="s">
        <v>6295</v>
      </c>
      <c r="G909" s="14">
        <v>608</v>
      </c>
      <c r="H909" s="15" t="s">
        <v>6123</v>
      </c>
      <c r="I909" s="13" t="s">
        <v>6277</v>
      </c>
      <c r="J909" s="196" t="s">
        <v>6112</v>
      </c>
      <c r="K909" s="196" t="s">
        <v>6275</v>
      </c>
      <c r="L909"/>
      <c r="M909"/>
      <c r="N909"/>
      <c r="O909"/>
      <c r="P909"/>
      <c r="Q909"/>
      <c r="R909"/>
    </row>
    <row r="910" spans="1:18" s="7" customFormat="1" ht="20.25" customHeight="1" x14ac:dyDescent="0.25">
      <c r="A910"/>
      <c r="B910"/>
      <c r="C910" s="7" t="s">
        <v>6276</v>
      </c>
      <c r="D910" s="1" t="s">
        <v>7988</v>
      </c>
      <c r="E910" s="1" t="s">
        <v>6288</v>
      </c>
      <c r="F910" s="13" t="s">
        <v>9247</v>
      </c>
      <c r="G910" s="14">
        <v>154</v>
      </c>
      <c r="H910" s="15" t="s">
        <v>6123</v>
      </c>
      <c r="I910" s="13" t="s">
        <v>6277</v>
      </c>
      <c r="J910" s="196" t="s">
        <v>6112</v>
      </c>
      <c r="K910" s="196" t="s">
        <v>6275</v>
      </c>
      <c r="L910"/>
      <c r="M910"/>
      <c r="N910"/>
      <c r="O910"/>
      <c r="P910"/>
      <c r="Q910"/>
      <c r="R910"/>
    </row>
    <row r="911" spans="1:18" s="7" customFormat="1" ht="20.25" customHeight="1" x14ac:dyDescent="0.25">
      <c r="A911"/>
      <c r="B911"/>
      <c r="C911" s="7" t="s">
        <v>6276</v>
      </c>
      <c r="D911" s="1" t="s">
        <v>7988</v>
      </c>
      <c r="E911" s="1" t="s">
        <v>6328</v>
      </c>
      <c r="F911" s="13" t="s">
        <v>5674</v>
      </c>
      <c r="G911" s="14">
        <v>136</v>
      </c>
      <c r="H911" s="15" t="s">
        <v>6123</v>
      </c>
      <c r="I911" s="13" t="s">
        <v>6277</v>
      </c>
      <c r="J911" s="196" t="s">
        <v>6112</v>
      </c>
      <c r="K911" s="196" t="s">
        <v>6275</v>
      </c>
      <c r="L911"/>
      <c r="M911"/>
      <c r="N911"/>
      <c r="O911"/>
      <c r="P911"/>
      <c r="Q911"/>
      <c r="R911"/>
    </row>
    <row r="912" spans="1:18" s="7" customFormat="1" ht="20.25" customHeight="1" x14ac:dyDescent="0.25">
      <c r="A912"/>
      <c r="B912"/>
      <c r="C912" s="7" t="s">
        <v>6276</v>
      </c>
      <c r="D912" s="1" t="s">
        <v>7988</v>
      </c>
      <c r="E912" s="1" t="s">
        <v>6322</v>
      </c>
      <c r="F912" s="13" t="s">
        <v>6323</v>
      </c>
      <c r="G912" s="14">
        <v>144</v>
      </c>
      <c r="H912" s="15" t="s">
        <v>6123</v>
      </c>
      <c r="I912" s="13" t="s">
        <v>6277</v>
      </c>
      <c r="J912" s="196" t="s">
        <v>6112</v>
      </c>
      <c r="K912" s="196" t="s">
        <v>6275</v>
      </c>
      <c r="L912"/>
      <c r="M912"/>
      <c r="N912"/>
      <c r="O912"/>
      <c r="P912"/>
      <c r="Q912"/>
      <c r="R912"/>
    </row>
    <row r="913" spans="1:18" s="7" customFormat="1" ht="20.25" customHeight="1" x14ac:dyDescent="0.25">
      <c r="A913"/>
      <c r="B913"/>
      <c r="C913" s="7" t="s">
        <v>6276</v>
      </c>
      <c r="D913" s="1" t="s">
        <v>7988</v>
      </c>
      <c r="E913" s="1" t="s">
        <v>6326</v>
      </c>
      <c r="F913" s="13" t="s">
        <v>6327</v>
      </c>
      <c r="G913" s="14">
        <v>139</v>
      </c>
      <c r="H913" s="15" t="s">
        <v>6123</v>
      </c>
      <c r="I913" s="13" t="s">
        <v>6277</v>
      </c>
      <c r="J913" s="196" t="s">
        <v>6112</v>
      </c>
      <c r="K913" s="196" t="s">
        <v>6275</v>
      </c>
      <c r="L913"/>
      <c r="M913"/>
      <c r="N913"/>
      <c r="O913"/>
      <c r="P913"/>
      <c r="Q913"/>
      <c r="R913"/>
    </row>
    <row r="914" spans="1:18" s="7" customFormat="1" ht="20.25" customHeight="1" x14ac:dyDescent="0.25">
      <c r="A914"/>
      <c r="B914"/>
      <c r="C914" s="7" t="s">
        <v>6276</v>
      </c>
      <c r="D914" s="1" t="s">
        <v>7988</v>
      </c>
      <c r="E914" s="1" t="s">
        <v>6309</v>
      </c>
      <c r="F914" s="13" t="s">
        <v>9248</v>
      </c>
      <c r="G914" s="14">
        <v>90</v>
      </c>
      <c r="H914" s="15" t="s">
        <v>6123</v>
      </c>
      <c r="I914" s="13" t="s">
        <v>6277</v>
      </c>
      <c r="J914" s="196" t="s">
        <v>6112</v>
      </c>
      <c r="K914" s="196" t="s">
        <v>6275</v>
      </c>
      <c r="L914"/>
      <c r="M914"/>
      <c r="N914"/>
      <c r="O914"/>
      <c r="P914"/>
      <c r="Q914"/>
      <c r="R914"/>
    </row>
    <row r="915" spans="1:18" s="7" customFormat="1" ht="20.25" customHeight="1" x14ac:dyDescent="0.25">
      <c r="A915"/>
      <c r="B915"/>
      <c r="C915" s="7" t="s">
        <v>6276</v>
      </c>
      <c r="D915" s="1" t="s">
        <v>7988</v>
      </c>
      <c r="E915" s="1" t="s">
        <v>6312</v>
      </c>
      <c r="F915" s="13" t="s">
        <v>6313</v>
      </c>
      <c r="G915" s="14">
        <v>280</v>
      </c>
      <c r="H915" s="15" t="s">
        <v>6123</v>
      </c>
      <c r="I915" s="13" t="s">
        <v>6277</v>
      </c>
      <c r="J915" s="196" t="s">
        <v>6112</v>
      </c>
      <c r="K915" s="196" t="s">
        <v>6275</v>
      </c>
      <c r="L915"/>
      <c r="M915"/>
      <c r="N915"/>
      <c r="O915"/>
      <c r="P915"/>
      <c r="Q915"/>
      <c r="R915"/>
    </row>
    <row r="916" spans="1:18" s="7" customFormat="1" ht="20.25" customHeight="1" x14ac:dyDescent="0.25">
      <c r="A916"/>
      <c r="B916"/>
      <c r="C916" s="7" t="s">
        <v>6276</v>
      </c>
      <c r="D916" s="1" t="s">
        <v>7988</v>
      </c>
      <c r="E916" s="1" t="s">
        <v>6310</v>
      </c>
      <c r="F916" s="13" t="s">
        <v>9249</v>
      </c>
      <c r="G916" s="14">
        <v>92</v>
      </c>
      <c r="H916" s="15" t="s">
        <v>6123</v>
      </c>
      <c r="I916" s="13" t="s">
        <v>6277</v>
      </c>
      <c r="J916" s="196" t="s">
        <v>6112</v>
      </c>
      <c r="K916" s="196" t="s">
        <v>6275</v>
      </c>
      <c r="L916"/>
      <c r="M916"/>
      <c r="N916"/>
      <c r="O916"/>
      <c r="P916"/>
      <c r="Q916"/>
      <c r="R916"/>
    </row>
    <row r="917" spans="1:18" s="7" customFormat="1" ht="20.25" customHeight="1" x14ac:dyDescent="0.25">
      <c r="A917"/>
      <c r="B917"/>
      <c r="C917" s="7" t="s">
        <v>6276</v>
      </c>
      <c r="D917" s="1" t="s">
        <v>7988</v>
      </c>
      <c r="E917" s="1" t="s">
        <v>6305</v>
      </c>
      <c r="F917" s="13" t="s">
        <v>9250</v>
      </c>
      <c r="G917" s="14">
        <v>65</v>
      </c>
      <c r="H917" s="15" t="s">
        <v>6123</v>
      </c>
      <c r="I917" s="13" t="s">
        <v>6277</v>
      </c>
      <c r="J917" s="196" t="s">
        <v>6112</v>
      </c>
      <c r="K917" s="196" t="s">
        <v>6275</v>
      </c>
      <c r="L917"/>
      <c r="M917"/>
      <c r="N917"/>
      <c r="O917"/>
      <c r="P917"/>
      <c r="Q917"/>
      <c r="R917"/>
    </row>
    <row r="918" spans="1:18" s="7" customFormat="1" ht="20.25" customHeight="1" x14ac:dyDescent="0.25">
      <c r="A918"/>
      <c r="B918"/>
      <c r="C918" s="7" t="s">
        <v>6276</v>
      </c>
      <c r="D918" s="1" t="s">
        <v>7988</v>
      </c>
      <c r="E918" s="1" t="s">
        <v>6316</v>
      </c>
      <c r="F918" s="13" t="s">
        <v>9251</v>
      </c>
      <c r="G918" s="14">
        <v>94</v>
      </c>
      <c r="H918" s="15" t="s">
        <v>6123</v>
      </c>
      <c r="I918" s="13" t="s">
        <v>6277</v>
      </c>
      <c r="J918" s="196" t="s">
        <v>6112</v>
      </c>
      <c r="K918" s="196" t="s">
        <v>6275</v>
      </c>
      <c r="L918"/>
      <c r="M918"/>
      <c r="N918"/>
      <c r="O918"/>
      <c r="P918"/>
      <c r="Q918"/>
      <c r="R918"/>
    </row>
    <row r="919" spans="1:18" s="7" customFormat="1" ht="20.25" customHeight="1" x14ac:dyDescent="0.25">
      <c r="A919"/>
      <c r="B919"/>
      <c r="C919" s="7" t="s">
        <v>6276</v>
      </c>
      <c r="D919" s="1" t="s">
        <v>7988</v>
      </c>
      <c r="E919" s="1" t="s">
        <v>6303</v>
      </c>
      <c r="F919" s="13" t="s">
        <v>9252</v>
      </c>
      <c r="G919" s="14">
        <v>34</v>
      </c>
      <c r="H919" s="15" t="s">
        <v>6123</v>
      </c>
      <c r="I919" s="13" t="s">
        <v>6277</v>
      </c>
      <c r="J919" s="196" t="s">
        <v>6112</v>
      </c>
      <c r="K919" s="196" t="s">
        <v>6275</v>
      </c>
      <c r="L919"/>
      <c r="M919"/>
      <c r="N919"/>
      <c r="O919"/>
      <c r="P919"/>
      <c r="Q919"/>
      <c r="R919"/>
    </row>
    <row r="920" spans="1:18" s="7" customFormat="1" ht="20.25" customHeight="1" x14ac:dyDescent="0.25">
      <c r="A920"/>
      <c r="B920"/>
      <c r="C920" s="7" t="s">
        <v>6276</v>
      </c>
      <c r="D920" s="1" t="s">
        <v>7988</v>
      </c>
      <c r="E920" s="1" t="s">
        <v>6287</v>
      </c>
      <c r="F920" s="13" t="s">
        <v>9253</v>
      </c>
      <c r="G920" s="14">
        <v>61</v>
      </c>
      <c r="H920" s="15" t="s">
        <v>6123</v>
      </c>
      <c r="I920" s="13" t="s">
        <v>6277</v>
      </c>
      <c r="J920" s="196" t="s">
        <v>6112</v>
      </c>
      <c r="K920" s="196" t="s">
        <v>6275</v>
      </c>
      <c r="L920"/>
      <c r="M920"/>
      <c r="N920"/>
      <c r="O920"/>
      <c r="P920"/>
      <c r="Q920"/>
      <c r="R920"/>
    </row>
    <row r="921" spans="1:18" s="7" customFormat="1" ht="20.25" customHeight="1" x14ac:dyDescent="0.25">
      <c r="A921"/>
      <c r="B921"/>
      <c r="C921" s="7" t="s">
        <v>6276</v>
      </c>
      <c r="D921" s="1" t="s">
        <v>7988</v>
      </c>
      <c r="E921" s="1" t="s">
        <v>6318</v>
      </c>
      <c r="F921" s="13" t="s">
        <v>9254</v>
      </c>
      <c r="G921" s="14">
        <v>66</v>
      </c>
      <c r="H921" s="15" t="s">
        <v>6123</v>
      </c>
      <c r="I921" s="13" t="s">
        <v>6277</v>
      </c>
      <c r="J921" s="196" t="s">
        <v>6112</v>
      </c>
      <c r="K921" s="196" t="s">
        <v>6275</v>
      </c>
      <c r="L921"/>
      <c r="M921"/>
      <c r="N921"/>
      <c r="O921"/>
      <c r="P921"/>
      <c r="Q921"/>
      <c r="R921"/>
    </row>
    <row r="922" spans="1:18" s="7" customFormat="1" ht="20.25" customHeight="1" x14ac:dyDescent="0.25">
      <c r="A922"/>
      <c r="B922"/>
      <c r="C922" s="7" t="s">
        <v>6276</v>
      </c>
      <c r="D922" s="1" t="s">
        <v>7988</v>
      </c>
      <c r="E922" s="1" t="s">
        <v>6292</v>
      </c>
      <c r="F922" s="13" t="s">
        <v>6293</v>
      </c>
      <c r="G922" s="14">
        <v>41</v>
      </c>
      <c r="H922" s="15" t="s">
        <v>6123</v>
      </c>
      <c r="I922" s="13" t="s">
        <v>6277</v>
      </c>
      <c r="J922" s="196" t="s">
        <v>6112</v>
      </c>
      <c r="K922" s="196" t="s">
        <v>6275</v>
      </c>
      <c r="L922"/>
      <c r="M922"/>
      <c r="N922"/>
      <c r="O922"/>
      <c r="P922"/>
      <c r="Q922"/>
      <c r="R922"/>
    </row>
    <row r="923" spans="1:18" s="7" customFormat="1" ht="20.25" customHeight="1" x14ac:dyDescent="0.25">
      <c r="A923"/>
      <c r="B923"/>
      <c r="C923" s="7" t="s">
        <v>6276</v>
      </c>
      <c r="D923" s="1" t="s">
        <v>7988</v>
      </c>
      <c r="E923" s="1" t="s">
        <v>6282</v>
      </c>
      <c r="F923" s="13" t="s">
        <v>9255</v>
      </c>
      <c r="G923" s="14">
        <v>32</v>
      </c>
      <c r="H923" s="15" t="s">
        <v>6123</v>
      </c>
      <c r="I923" s="13" t="s">
        <v>6277</v>
      </c>
      <c r="J923" s="196" t="s">
        <v>6112</v>
      </c>
      <c r="K923" s="196" t="s">
        <v>6275</v>
      </c>
      <c r="L923"/>
      <c r="M923"/>
      <c r="N923"/>
      <c r="O923"/>
      <c r="P923"/>
      <c r="Q923"/>
      <c r="R923"/>
    </row>
    <row r="924" spans="1:18" s="7" customFormat="1" ht="31.5" customHeight="1" x14ac:dyDescent="0.25">
      <c r="A924"/>
      <c r="B924"/>
      <c r="C924" s="7" t="s">
        <v>6276</v>
      </c>
      <c r="D924" s="1" t="s">
        <v>7988</v>
      </c>
      <c r="E924" s="1" t="s">
        <v>6281</v>
      </c>
      <c r="F924" s="13" t="s">
        <v>9256</v>
      </c>
      <c r="G924" s="14">
        <v>34</v>
      </c>
      <c r="H924" s="15" t="s">
        <v>6123</v>
      </c>
      <c r="I924" s="13" t="s">
        <v>6277</v>
      </c>
      <c r="J924" s="196" t="s">
        <v>6112</v>
      </c>
      <c r="K924" s="196" t="s">
        <v>6275</v>
      </c>
      <c r="L924"/>
      <c r="M924"/>
      <c r="N924"/>
      <c r="O924"/>
      <c r="P924"/>
      <c r="Q924"/>
      <c r="R924"/>
    </row>
    <row r="925" spans="1:18" s="7" customFormat="1" ht="20.25" customHeight="1" x14ac:dyDescent="0.25">
      <c r="A925"/>
      <c r="B925"/>
      <c r="C925" s="7" t="s">
        <v>6276</v>
      </c>
      <c r="D925" s="1" t="s">
        <v>7988</v>
      </c>
      <c r="E925" s="1" t="s">
        <v>6319</v>
      </c>
      <c r="F925" s="13" t="s">
        <v>9257</v>
      </c>
      <c r="G925" s="14">
        <v>23</v>
      </c>
      <c r="H925" s="15" t="s">
        <v>6123</v>
      </c>
      <c r="I925" s="13" t="s">
        <v>6277</v>
      </c>
      <c r="J925" s="196" t="s">
        <v>6112</v>
      </c>
      <c r="K925" s="196" t="s">
        <v>6275</v>
      </c>
      <c r="L925"/>
      <c r="M925"/>
      <c r="N925"/>
      <c r="O925"/>
      <c r="P925"/>
      <c r="Q925"/>
      <c r="R925"/>
    </row>
    <row r="926" spans="1:18" s="7" customFormat="1" ht="21" customHeight="1" x14ac:dyDescent="0.25">
      <c r="A926"/>
      <c r="B926"/>
      <c r="C926" s="7" t="s">
        <v>6276</v>
      </c>
      <c r="D926" s="1" t="s">
        <v>7988</v>
      </c>
      <c r="E926" s="1" t="s">
        <v>6274</v>
      </c>
      <c r="F926" s="13" t="s">
        <v>9258</v>
      </c>
      <c r="G926" s="14">
        <v>32</v>
      </c>
      <c r="H926" s="15" t="s">
        <v>6123</v>
      </c>
      <c r="I926" s="13" t="s">
        <v>6277</v>
      </c>
      <c r="J926" s="196" t="s">
        <v>6112</v>
      </c>
      <c r="K926" s="196" t="s">
        <v>6275</v>
      </c>
      <c r="L926"/>
      <c r="M926"/>
      <c r="N926"/>
      <c r="O926"/>
      <c r="P926"/>
      <c r="Q926"/>
      <c r="R926"/>
    </row>
    <row r="927" spans="1:18" s="7" customFormat="1" ht="31.5" customHeight="1" x14ac:dyDescent="0.25">
      <c r="A927"/>
      <c r="B927"/>
      <c r="C927" s="7" t="s">
        <v>6276</v>
      </c>
      <c r="D927" s="1" t="s">
        <v>7988</v>
      </c>
      <c r="E927" s="1" t="s">
        <v>6284</v>
      </c>
      <c r="F927" s="13" t="s">
        <v>9259</v>
      </c>
      <c r="G927" s="14">
        <v>23</v>
      </c>
      <c r="H927" s="15" t="s">
        <v>6123</v>
      </c>
      <c r="I927" s="13" t="s">
        <v>6277</v>
      </c>
      <c r="J927" s="196" t="s">
        <v>6112</v>
      </c>
      <c r="K927" s="196" t="s">
        <v>6275</v>
      </c>
      <c r="L927"/>
      <c r="M927"/>
      <c r="N927"/>
      <c r="O927"/>
      <c r="P927"/>
      <c r="Q927"/>
      <c r="R927"/>
    </row>
    <row r="928" spans="1:18" s="7" customFormat="1" ht="20.25" customHeight="1" x14ac:dyDescent="0.25">
      <c r="A928"/>
      <c r="B928"/>
      <c r="C928" s="7" t="s">
        <v>6276</v>
      </c>
      <c r="D928" s="1" t="s">
        <v>7988</v>
      </c>
      <c r="E928" s="1" t="s">
        <v>6283</v>
      </c>
      <c r="F928" s="13" t="s">
        <v>9260</v>
      </c>
      <c r="G928" s="14">
        <v>19</v>
      </c>
      <c r="H928" s="15" t="s">
        <v>6123</v>
      </c>
      <c r="I928" s="13" t="s">
        <v>6277</v>
      </c>
      <c r="J928" s="196" t="s">
        <v>6112</v>
      </c>
      <c r="K928" s="196" t="s">
        <v>6275</v>
      </c>
      <c r="L928"/>
      <c r="M928"/>
      <c r="N928"/>
      <c r="O928"/>
      <c r="P928"/>
      <c r="Q928"/>
      <c r="R928"/>
    </row>
    <row r="929" spans="1:18" s="7" customFormat="1" ht="20.25" customHeight="1" x14ac:dyDescent="0.25">
      <c r="A929"/>
      <c r="B929"/>
      <c r="C929" s="7" t="s">
        <v>6276</v>
      </c>
      <c r="D929" s="1" t="s">
        <v>7988</v>
      </c>
      <c r="E929" s="1" t="s">
        <v>6278</v>
      </c>
      <c r="F929" s="13" t="s">
        <v>9261</v>
      </c>
      <c r="G929" s="14">
        <v>19</v>
      </c>
      <c r="H929" s="15" t="s">
        <v>6123</v>
      </c>
      <c r="I929" s="13" t="s">
        <v>6277</v>
      </c>
      <c r="J929" s="196" t="s">
        <v>6112</v>
      </c>
      <c r="K929" s="196" t="s">
        <v>6275</v>
      </c>
      <c r="L929"/>
      <c r="M929"/>
      <c r="N929"/>
      <c r="O929"/>
      <c r="P929"/>
      <c r="Q929"/>
      <c r="R929"/>
    </row>
    <row r="930" spans="1:18" s="7" customFormat="1" ht="20.25" customHeight="1" x14ac:dyDescent="0.25">
      <c r="A930"/>
      <c r="B930"/>
      <c r="C930" s="7" t="s">
        <v>6276</v>
      </c>
      <c r="D930" s="1" t="s">
        <v>7988</v>
      </c>
      <c r="E930" s="1" t="s">
        <v>6333</v>
      </c>
      <c r="F930" s="13" t="s">
        <v>9262</v>
      </c>
      <c r="G930" s="14">
        <v>16</v>
      </c>
      <c r="H930" s="15" t="s">
        <v>6123</v>
      </c>
      <c r="I930" s="13" t="s">
        <v>6334</v>
      </c>
      <c r="J930" s="196" t="s">
        <v>6112</v>
      </c>
      <c r="K930" s="196" t="s">
        <v>6275</v>
      </c>
      <c r="L930"/>
      <c r="M930"/>
      <c r="N930"/>
      <c r="O930"/>
      <c r="P930"/>
      <c r="Q930"/>
      <c r="R930"/>
    </row>
    <row r="931" spans="1:18" s="7" customFormat="1" ht="20.25" customHeight="1" x14ac:dyDescent="0.25">
      <c r="A931"/>
      <c r="B931"/>
      <c r="C931" s="7" t="s">
        <v>6276</v>
      </c>
      <c r="D931" s="1" t="s">
        <v>7988</v>
      </c>
      <c r="E931" s="1" t="s">
        <v>6285</v>
      </c>
      <c r="F931" s="13" t="s">
        <v>9263</v>
      </c>
      <c r="G931" s="14">
        <v>7</v>
      </c>
      <c r="H931" s="15" t="s">
        <v>6123</v>
      </c>
      <c r="I931" s="13" t="s">
        <v>6277</v>
      </c>
      <c r="J931" s="196" t="s">
        <v>6112</v>
      </c>
      <c r="K931" s="196" t="s">
        <v>6275</v>
      </c>
      <c r="L931"/>
      <c r="M931"/>
      <c r="N931"/>
      <c r="O931"/>
      <c r="P931"/>
      <c r="Q931"/>
      <c r="R931"/>
    </row>
    <row r="932" spans="1:18" s="7" customFormat="1" ht="20.25" customHeight="1" x14ac:dyDescent="0.25">
      <c r="A932"/>
      <c r="B932"/>
      <c r="C932" s="7" t="s">
        <v>6276</v>
      </c>
      <c r="D932" s="1" t="s">
        <v>7988</v>
      </c>
      <c r="E932" s="1" t="s">
        <v>6299</v>
      </c>
      <c r="F932" s="13" t="s">
        <v>9264</v>
      </c>
      <c r="G932" s="14">
        <v>101</v>
      </c>
      <c r="H932" s="15" t="s">
        <v>6123</v>
      </c>
      <c r="I932" s="13" t="s">
        <v>6277</v>
      </c>
      <c r="J932" s="196" t="s">
        <v>6112</v>
      </c>
      <c r="K932" s="196" t="s">
        <v>6275</v>
      </c>
      <c r="L932"/>
      <c r="M932"/>
      <c r="N932"/>
      <c r="O932"/>
      <c r="P932"/>
      <c r="Q932"/>
      <c r="R932"/>
    </row>
    <row r="933" spans="1:18" s="7" customFormat="1" ht="20.25" customHeight="1" x14ac:dyDescent="0.25">
      <c r="A933"/>
      <c r="B933"/>
      <c r="C933" s="7" t="s">
        <v>6276</v>
      </c>
      <c r="D933" s="1" t="s">
        <v>7988</v>
      </c>
      <c r="E933" s="1" t="s">
        <v>6315</v>
      </c>
      <c r="F933" s="13" t="s">
        <v>9265</v>
      </c>
      <c r="G933" s="14">
        <v>478</v>
      </c>
      <c r="H933" s="15" t="s">
        <v>6123</v>
      </c>
      <c r="I933" s="13" t="s">
        <v>6277</v>
      </c>
      <c r="J933" s="196" t="s">
        <v>6112</v>
      </c>
      <c r="K933" s="196" t="s">
        <v>6275</v>
      </c>
      <c r="L933"/>
      <c r="M933"/>
      <c r="N933"/>
      <c r="O933"/>
      <c r="P933"/>
      <c r="Q933"/>
      <c r="R933"/>
    </row>
    <row r="934" spans="1:18" s="7" customFormat="1" ht="20.25" customHeight="1" x14ac:dyDescent="0.25">
      <c r="A934"/>
      <c r="B934"/>
      <c r="C934" s="7" t="s">
        <v>6276</v>
      </c>
      <c r="D934" s="1" t="s">
        <v>7988</v>
      </c>
      <c r="E934" s="1" t="s">
        <v>6314</v>
      </c>
      <c r="F934" s="13" t="s">
        <v>9266</v>
      </c>
      <c r="G934" s="14">
        <v>154</v>
      </c>
      <c r="H934" s="15" t="s">
        <v>6123</v>
      </c>
      <c r="I934" s="13" t="s">
        <v>6277</v>
      </c>
      <c r="J934" s="196" t="s">
        <v>6112</v>
      </c>
      <c r="K934" s="196" t="s">
        <v>6275</v>
      </c>
      <c r="L934"/>
      <c r="M934"/>
      <c r="N934"/>
      <c r="O934"/>
      <c r="P934"/>
      <c r="Q934"/>
      <c r="R934"/>
    </row>
    <row r="935" spans="1:18" s="7" customFormat="1" ht="20.25" customHeight="1" x14ac:dyDescent="0.25">
      <c r="A935"/>
      <c r="B935"/>
      <c r="C935" s="7" t="s">
        <v>6276</v>
      </c>
      <c r="D935" s="1" t="s">
        <v>7988</v>
      </c>
      <c r="E935" s="1" t="s">
        <v>6296</v>
      </c>
      <c r="F935" s="13" t="s">
        <v>9267</v>
      </c>
      <c r="G935" s="14">
        <v>68</v>
      </c>
      <c r="H935" s="15" t="s">
        <v>6123</v>
      </c>
      <c r="I935" s="13" t="s">
        <v>6277</v>
      </c>
      <c r="J935" s="196" t="s">
        <v>6112</v>
      </c>
      <c r="K935" s="196" t="s">
        <v>6275</v>
      </c>
      <c r="L935"/>
      <c r="M935"/>
      <c r="N935"/>
      <c r="O935"/>
      <c r="P935"/>
      <c r="Q935"/>
      <c r="R935"/>
    </row>
    <row r="936" spans="1:18" s="7" customFormat="1" ht="20.25" customHeight="1" x14ac:dyDescent="0.25">
      <c r="A936"/>
      <c r="B936"/>
      <c r="C936" s="7" t="s">
        <v>6276</v>
      </c>
      <c r="D936" s="1" t="s">
        <v>7988</v>
      </c>
      <c r="E936" s="1" t="s">
        <v>6300</v>
      </c>
      <c r="F936" s="13" t="s">
        <v>9268</v>
      </c>
      <c r="G936" s="14">
        <v>129</v>
      </c>
      <c r="H936" s="15" t="s">
        <v>6123</v>
      </c>
      <c r="I936" s="13" t="s">
        <v>6277</v>
      </c>
      <c r="J936" s="196" t="s">
        <v>6112</v>
      </c>
      <c r="K936" s="196" t="s">
        <v>6275</v>
      </c>
      <c r="L936"/>
      <c r="M936"/>
      <c r="N936"/>
      <c r="O936"/>
      <c r="P936"/>
      <c r="Q936"/>
      <c r="R936"/>
    </row>
    <row r="937" spans="1:18" s="7" customFormat="1" ht="20.25" customHeight="1" x14ac:dyDescent="0.25">
      <c r="A937"/>
      <c r="B937"/>
      <c r="C937" s="7" t="s">
        <v>6276</v>
      </c>
      <c r="D937" s="1" t="s">
        <v>7988</v>
      </c>
      <c r="E937" s="1" t="s">
        <v>6298</v>
      </c>
      <c r="F937" s="13" t="s">
        <v>9269</v>
      </c>
      <c r="G937" s="14">
        <v>85</v>
      </c>
      <c r="H937" s="15" t="s">
        <v>6123</v>
      </c>
      <c r="I937" s="13" t="s">
        <v>6277</v>
      </c>
      <c r="J937" s="196" t="s">
        <v>6112</v>
      </c>
      <c r="K937" s="196" t="s">
        <v>6275</v>
      </c>
      <c r="L937"/>
      <c r="M937"/>
      <c r="N937"/>
      <c r="O937"/>
      <c r="P937"/>
      <c r="Q937"/>
      <c r="R937"/>
    </row>
    <row r="938" spans="1:18" s="7" customFormat="1" ht="20.25" customHeight="1" x14ac:dyDescent="0.25">
      <c r="A938"/>
      <c r="B938"/>
      <c r="C938" s="7" t="s">
        <v>6276</v>
      </c>
      <c r="D938" s="1" t="s">
        <v>7988</v>
      </c>
      <c r="E938" s="1" t="s">
        <v>6290</v>
      </c>
      <c r="F938" s="13" t="s">
        <v>9270</v>
      </c>
      <c r="G938" s="14">
        <v>91</v>
      </c>
      <c r="H938" s="15" t="s">
        <v>6123</v>
      </c>
      <c r="I938" s="13" t="s">
        <v>6277</v>
      </c>
      <c r="J938" s="196" t="s">
        <v>6112</v>
      </c>
      <c r="K938" s="196" t="s">
        <v>6275</v>
      </c>
      <c r="L938"/>
      <c r="M938"/>
      <c r="N938"/>
      <c r="O938"/>
      <c r="P938"/>
      <c r="Q938"/>
      <c r="R938"/>
    </row>
    <row r="939" spans="1:18" s="7" customFormat="1" ht="20.25" customHeight="1" x14ac:dyDescent="0.25">
      <c r="A939"/>
      <c r="B939"/>
      <c r="C939" s="7" t="s">
        <v>6276</v>
      </c>
      <c r="D939" s="1" t="s">
        <v>7988</v>
      </c>
      <c r="E939" s="1" t="s">
        <v>6306</v>
      </c>
      <c r="F939" s="13" t="s">
        <v>9271</v>
      </c>
      <c r="G939" s="14">
        <v>21</v>
      </c>
      <c r="H939" s="15" t="s">
        <v>6123</v>
      </c>
      <c r="I939" s="13" t="s">
        <v>6277</v>
      </c>
      <c r="J939" s="196" t="s">
        <v>6112</v>
      </c>
      <c r="K939" s="196" t="s">
        <v>6275</v>
      </c>
      <c r="L939"/>
      <c r="M939"/>
      <c r="N939"/>
      <c r="O939"/>
      <c r="P939"/>
      <c r="Q939"/>
      <c r="R939"/>
    </row>
    <row r="940" spans="1:18" s="7" customFormat="1" ht="20.25" customHeight="1" x14ac:dyDescent="0.25">
      <c r="A940"/>
      <c r="B940"/>
      <c r="C940" s="7" t="s">
        <v>6276</v>
      </c>
      <c r="D940" s="1" t="s">
        <v>7988</v>
      </c>
      <c r="E940" s="1" t="s">
        <v>6291</v>
      </c>
      <c r="F940" s="13" t="s">
        <v>9272</v>
      </c>
      <c r="G940" s="14">
        <v>48</v>
      </c>
      <c r="H940" s="15" t="s">
        <v>6123</v>
      </c>
      <c r="I940" s="13" t="s">
        <v>6277</v>
      </c>
      <c r="J940" s="196" t="s">
        <v>6112</v>
      </c>
      <c r="K940" s="196" t="s">
        <v>6275</v>
      </c>
      <c r="L940"/>
      <c r="M940"/>
      <c r="N940"/>
      <c r="O940"/>
      <c r="P940"/>
      <c r="Q940"/>
      <c r="R940"/>
    </row>
    <row r="941" spans="1:18" s="7" customFormat="1" ht="20.25" customHeight="1" x14ac:dyDescent="0.25">
      <c r="A941"/>
      <c r="B941"/>
      <c r="C941" s="7" t="s">
        <v>6276</v>
      </c>
      <c r="D941" s="1" t="s">
        <v>7988</v>
      </c>
      <c r="E941" s="1" t="s">
        <v>6311</v>
      </c>
      <c r="F941" s="13" t="s">
        <v>9273</v>
      </c>
      <c r="G941" s="14">
        <v>63</v>
      </c>
      <c r="H941" s="15" t="s">
        <v>6123</v>
      </c>
      <c r="I941" s="13" t="s">
        <v>6277</v>
      </c>
      <c r="J941" s="196" t="s">
        <v>6112</v>
      </c>
      <c r="K941" s="196" t="s">
        <v>6275</v>
      </c>
      <c r="L941"/>
      <c r="M941"/>
      <c r="N941"/>
      <c r="O941"/>
      <c r="P941"/>
      <c r="Q941"/>
      <c r="R941"/>
    </row>
    <row r="942" spans="1:18" s="7" customFormat="1" ht="20.25" customHeight="1" thickBot="1" x14ac:dyDescent="0.3">
      <c r="A942"/>
      <c r="B942"/>
      <c r="C942" s="7" t="s">
        <v>6276</v>
      </c>
      <c r="D942" s="1" t="s">
        <v>7988</v>
      </c>
      <c r="E942" s="1" t="s">
        <v>6297</v>
      </c>
      <c r="F942" s="13" t="s">
        <v>9274</v>
      </c>
      <c r="G942" s="14">
        <v>31</v>
      </c>
      <c r="H942" s="15" t="s">
        <v>6123</v>
      </c>
      <c r="I942" s="13" t="s">
        <v>6277</v>
      </c>
      <c r="J942" s="196" t="s">
        <v>6112</v>
      </c>
      <c r="K942" s="196" t="s">
        <v>6275</v>
      </c>
      <c r="L942"/>
      <c r="M942"/>
      <c r="N942"/>
      <c r="O942"/>
      <c r="P942"/>
      <c r="Q942"/>
      <c r="R942"/>
    </row>
    <row r="943" spans="1:18" s="7" customFormat="1" ht="27.75" customHeight="1" thickBot="1" x14ac:dyDescent="0.3">
      <c r="A943"/>
      <c r="B943"/>
      <c r="C943" s="241" t="s">
        <v>6276</v>
      </c>
      <c r="D943" s="247" t="s">
        <v>7825</v>
      </c>
      <c r="E943" s="472">
        <f>COUNTA(E898:E942)</f>
        <v>45</v>
      </c>
      <c r="F943" s="242" t="s">
        <v>7826</v>
      </c>
      <c r="G943" s="473">
        <f>SUM(G898:G942)</f>
        <v>5942</v>
      </c>
      <c r="H943" s="16"/>
      <c r="I943" s="17"/>
      <c r="J943" s="209"/>
      <c r="K943" s="207"/>
      <c r="L943"/>
      <c r="M943"/>
      <c r="N943"/>
      <c r="O943"/>
      <c r="P943"/>
      <c r="Q943"/>
      <c r="R943"/>
    </row>
    <row r="944" spans="1:18" s="7" customFormat="1" ht="20.25" customHeight="1" x14ac:dyDescent="0.25">
      <c r="A944"/>
      <c r="B944"/>
      <c r="D944" s="1"/>
      <c r="E944" s="175"/>
      <c r="F944" s="228"/>
      <c r="G944" s="174"/>
      <c r="H944" s="15"/>
      <c r="I944" s="13"/>
      <c r="J944" s="196"/>
      <c r="K944" s="196"/>
      <c r="L944"/>
      <c r="M944"/>
      <c r="N944"/>
      <c r="O944"/>
      <c r="P944"/>
      <c r="Q944"/>
      <c r="R944"/>
    </row>
    <row r="945" spans="1:18" s="7" customFormat="1" ht="20.25" customHeight="1" x14ac:dyDescent="0.25">
      <c r="A945"/>
      <c r="B945"/>
      <c r="D945" s="1"/>
      <c r="E945" s="175"/>
      <c r="F945" s="228"/>
      <c r="G945" s="174"/>
      <c r="H945" s="15"/>
      <c r="I945" s="13"/>
      <c r="J945" s="196"/>
      <c r="K945" s="196"/>
      <c r="L945"/>
      <c r="M945"/>
      <c r="N945"/>
      <c r="O945"/>
      <c r="P945"/>
      <c r="Q945"/>
      <c r="R945"/>
    </row>
    <row r="946" spans="1:18" s="7" customFormat="1" ht="20.25" customHeight="1" x14ac:dyDescent="0.25">
      <c r="A946"/>
      <c r="B946"/>
      <c r="C946" s="235" t="s">
        <v>8</v>
      </c>
      <c r="D946" s="235" t="s">
        <v>7</v>
      </c>
      <c r="E946" s="235" t="s">
        <v>6</v>
      </c>
      <c r="F946" s="235" t="s">
        <v>5</v>
      </c>
      <c r="G946" s="237" t="s">
        <v>4</v>
      </c>
      <c r="H946" s="237" t="s">
        <v>3</v>
      </c>
      <c r="I946" s="235" t="s">
        <v>2</v>
      </c>
      <c r="J946" s="236" t="s">
        <v>1</v>
      </c>
      <c r="K946" s="236" t="s">
        <v>0</v>
      </c>
      <c r="L946"/>
      <c r="M946"/>
      <c r="N946"/>
      <c r="O946"/>
      <c r="P946"/>
      <c r="Q946"/>
      <c r="R946"/>
    </row>
    <row r="947" spans="1:18" s="7" customFormat="1" ht="20.25" customHeight="1" x14ac:dyDescent="0.25">
      <c r="A947"/>
      <c r="B947"/>
      <c r="C947" s="7" t="s">
        <v>6337</v>
      </c>
      <c r="D947" s="1" t="s">
        <v>7988</v>
      </c>
      <c r="E947" s="1" t="s">
        <v>6364</v>
      </c>
      <c r="F947" s="13" t="s">
        <v>6365</v>
      </c>
      <c r="G947" s="14">
        <v>750</v>
      </c>
      <c r="H947" s="15" t="s">
        <v>6123</v>
      </c>
      <c r="I947" s="13" t="s">
        <v>6338</v>
      </c>
      <c r="J947" s="196" t="s">
        <v>6112</v>
      </c>
      <c r="K947" s="196" t="s">
        <v>6336</v>
      </c>
      <c r="L947"/>
      <c r="M947"/>
      <c r="N947"/>
      <c r="O947"/>
      <c r="P947"/>
      <c r="Q947"/>
      <c r="R947"/>
    </row>
    <row r="948" spans="1:18" s="7" customFormat="1" ht="20.25" customHeight="1" x14ac:dyDescent="0.25">
      <c r="A948"/>
      <c r="B948"/>
      <c r="C948" s="7" t="s">
        <v>6337</v>
      </c>
      <c r="D948" s="1" t="s">
        <v>7988</v>
      </c>
      <c r="E948" s="1" t="s">
        <v>6361</v>
      </c>
      <c r="F948" s="13" t="s">
        <v>1430</v>
      </c>
      <c r="G948" s="14">
        <v>621</v>
      </c>
      <c r="H948" s="15" t="s">
        <v>6123</v>
      </c>
      <c r="I948" s="13" t="s">
        <v>6338</v>
      </c>
      <c r="J948" s="196" t="s">
        <v>6112</v>
      </c>
      <c r="K948" s="196" t="s">
        <v>6336</v>
      </c>
      <c r="L948"/>
      <c r="M948"/>
      <c r="N948"/>
      <c r="O948"/>
      <c r="P948"/>
      <c r="Q948"/>
      <c r="R948"/>
    </row>
    <row r="949" spans="1:18" s="7" customFormat="1" ht="20.25" customHeight="1" x14ac:dyDescent="0.25">
      <c r="A949"/>
      <c r="B949"/>
      <c r="C949" s="7" t="s">
        <v>6337</v>
      </c>
      <c r="D949" s="1" t="s">
        <v>7988</v>
      </c>
      <c r="E949" s="1" t="s">
        <v>6360</v>
      </c>
      <c r="F949" s="13" t="s">
        <v>9275</v>
      </c>
      <c r="G949" s="14">
        <v>486</v>
      </c>
      <c r="H949" s="15" t="s">
        <v>6123</v>
      </c>
      <c r="I949" s="13" t="s">
        <v>6338</v>
      </c>
      <c r="J949" s="196" t="s">
        <v>6112</v>
      </c>
      <c r="K949" s="196" t="s">
        <v>6336</v>
      </c>
      <c r="L949"/>
      <c r="M949"/>
      <c r="N949"/>
      <c r="O949"/>
      <c r="P949"/>
      <c r="Q949"/>
      <c r="R949"/>
    </row>
    <row r="950" spans="1:18" s="7" customFormat="1" ht="20.25" customHeight="1" x14ac:dyDescent="0.25">
      <c r="A950"/>
      <c r="B950"/>
      <c r="C950" s="7" t="s">
        <v>6337</v>
      </c>
      <c r="D950" s="1" t="s">
        <v>7988</v>
      </c>
      <c r="E950" s="1" t="s">
        <v>6341</v>
      </c>
      <c r="F950" s="13" t="s">
        <v>6342</v>
      </c>
      <c r="G950" s="14">
        <v>454</v>
      </c>
      <c r="H950" s="15" t="s">
        <v>6123</v>
      </c>
      <c r="I950" s="13" t="s">
        <v>6338</v>
      </c>
      <c r="J950" s="196" t="s">
        <v>6112</v>
      </c>
      <c r="K950" s="196" t="s">
        <v>6336</v>
      </c>
      <c r="L950"/>
      <c r="M950"/>
      <c r="N950"/>
      <c r="O950"/>
      <c r="P950"/>
      <c r="Q950"/>
      <c r="R950"/>
    </row>
    <row r="951" spans="1:18" s="7" customFormat="1" ht="31.5" customHeight="1" x14ac:dyDescent="0.25">
      <c r="A951"/>
      <c r="B951"/>
      <c r="C951" s="7" t="s">
        <v>6337</v>
      </c>
      <c r="D951" s="1" t="s">
        <v>7988</v>
      </c>
      <c r="E951" s="1" t="s">
        <v>6363</v>
      </c>
      <c r="F951" s="13" t="s">
        <v>9276</v>
      </c>
      <c r="G951" s="14">
        <v>271</v>
      </c>
      <c r="H951" s="15" t="s">
        <v>6123</v>
      </c>
      <c r="I951" s="13" t="s">
        <v>6338</v>
      </c>
      <c r="J951" s="196" t="s">
        <v>6112</v>
      </c>
      <c r="K951" s="196" t="s">
        <v>6336</v>
      </c>
      <c r="L951"/>
      <c r="M951"/>
      <c r="N951"/>
      <c r="O951"/>
      <c r="P951"/>
      <c r="Q951"/>
      <c r="R951"/>
    </row>
    <row r="952" spans="1:18" s="7" customFormat="1" ht="20.25" customHeight="1" x14ac:dyDescent="0.25">
      <c r="A952"/>
      <c r="B952"/>
      <c r="C952" s="7" t="s">
        <v>6337</v>
      </c>
      <c r="D952" s="1" t="s">
        <v>7988</v>
      </c>
      <c r="E952" s="1" t="s">
        <v>6348</v>
      </c>
      <c r="F952" s="13" t="s">
        <v>9277</v>
      </c>
      <c r="G952" s="14">
        <v>215</v>
      </c>
      <c r="H952" s="15" t="s">
        <v>6123</v>
      </c>
      <c r="I952" s="13" t="s">
        <v>6338</v>
      </c>
      <c r="J952" s="196" t="s">
        <v>6112</v>
      </c>
      <c r="K952" s="196" t="s">
        <v>6336</v>
      </c>
      <c r="L952"/>
      <c r="M952"/>
      <c r="N952"/>
      <c r="O952"/>
      <c r="P952"/>
      <c r="Q952"/>
      <c r="R952"/>
    </row>
    <row r="953" spans="1:18" s="7" customFormat="1" ht="21" customHeight="1" x14ac:dyDescent="0.25">
      <c r="A953"/>
      <c r="B953"/>
      <c r="C953" s="7" t="s">
        <v>6337</v>
      </c>
      <c r="D953" s="1" t="s">
        <v>7988</v>
      </c>
      <c r="E953" s="1" t="s">
        <v>6354</v>
      </c>
      <c r="F953" s="13" t="s">
        <v>6355</v>
      </c>
      <c r="G953" s="14">
        <v>76</v>
      </c>
      <c r="H953" s="15" t="s">
        <v>6123</v>
      </c>
      <c r="I953" s="13" t="s">
        <v>6338</v>
      </c>
      <c r="J953" s="196" t="s">
        <v>6112</v>
      </c>
      <c r="K953" s="196" t="s">
        <v>6336</v>
      </c>
      <c r="L953"/>
      <c r="M953"/>
      <c r="N953"/>
      <c r="O953"/>
      <c r="P953"/>
      <c r="Q953"/>
      <c r="R953"/>
    </row>
    <row r="954" spans="1:18" s="7" customFormat="1" ht="31.5" customHeight="1" x14ac:dyDescent="0.25">
      <c r="A954"/>
      <c r="B954"/>
      <c r="C954" s="7" t="s">
        <v>6337</v>
      </c>
      <c r="D954" s="1" t="s">
        <v>7988</v>
      </c>
      <c r="E954" s="1" t="s">
        <v>6359</v>
      </c>
      <c r="F954" s="13" t="s">
        <v>9278</v>
      </c>
      <c r="G954" s="14">
        <v>194</v>
      </c>
      <c r="H954" s="15" t="s">
        <v>6123</v>
      </c>
      <c r="I954" s="13" t="s">
        <v>6338</v>
      </c>
      <c r="J954" s="196" t="s">
        <v>6112</v>
      </c>
      <c r="K954" s="196" t="s">
        <v>6336</v>
      </c>
      <c r="L954"/>
      <c r="M954"/>
      <c r="N954"/>
      <c r="O954"/>
      <c r="P954"/>
      <c r="Q954"/>
      <c r="R954"/>
    </row>
    <row r="955" spans="1:18" s="7" customFormat="1" ht="20.25" customHeight="1" x14ac:dyDescent="0.25">
      <c r="A955"/>
      <c r="B955"/>
      <c r="C955" s="7" t="s">
        <v>6337</v>
      </c>
      <c r="D955" s="1" t="s">
        <v>7988</v>
      </c>
      <c r="E955" s="1" t="s">
        <v>6353</v>
      </c>
      <c r="F955" s="13" t="s">
        <v>9279</v>
      </c>
      <c r="G955" s="14">
        <v>108</v>
      </c>
      <c r="H955" s="15" t="s">
        <v>6123</v>
      </c>
      <c r="I955" s="13" t="s">
        <v>6338</v>
      </c>
      <c r="J955" s="196" t="s">
        <v>6112</v>
      </c>
      <c r="K955" s="196" t="s">
        <v>6336</v>
      </c>
      <c r="L955"/>
      <c r="M955"/>
      <c r="N955"/>
      <c r="O955"/>
      <c r="P955"/>
      <c r="Q955"/>
      <c r="R955"/>
    </row>
    <row r="956" spans="1:18" s="7" customFormat="1" ht="20.25" customHeight="1" x14ac:dyDescent="0.25">
      <c r="A956"/>
      <c r="B956"/>
      <c r="C956" s="7" t="s">
        <v>6337</v>
      </c>
      <c r="D956" s="1" t="s">
        <v>7988</v>
      </c>
      <c r="E956" s="1" t="s">
        <v>6362</v>
      </c>
      <c r="F956" s="13" t="s">
        <v>9280</v>
      </c>
      <c r="G956" s="14">
        <v>105</v>
      </c>
      <c r="H956" s="15" t="s">
        <v>6123</v>
      </c>
      <c r="I956" s="13" t="s">
        <v>6338</v>
      </c>
      <c r="J956" s="196" t="s">
        <v>6112</v>
      </c>
      <c r="K956" s="196" t="s">
        <v>6336</v>
      </c>
      <c r="L956"/>
      <c r="M956"/>
      <c r="N956"/>
      <c r="O956"/>
      <c r="P956"/>
      <c r="Q956"/>
      <c r="R956"/>
    </row>
    <row r="957" spans="1:18" s="7" customFormat="1" ht="20.25" customHeight="1" x14ac:dyDescent="0.25">
      <c r="A957"/>
      <c r="B957"/>
      <c r="C957" s="7" t="s">
        <v>6337</v>
      </c>
      <c r="D957" s="1" t="s">
        <v>7988</v>
      </c>
      <c r="E957" s="1" t="s">
        <v>6335</v>
      </c>
      <c r="F957" s="13" t="s">
        <v>9281</v>
      </c>
      <c r="G957" s="14">
        <v>118</v>
      </c>
      <c r="H957" s="15" t="s">
        <v>6123</v>
      </c>
      <c r="I957" s="13" t="s">
        <v>6338</v>
      </c>
      <c r="J957" s="196" t="s">
        <v>6112</v>
      </c>
      <c r="K957" s="196" t="s">
        <v>6336</v>
      </c>
      <c r="L957"/>
      <c r="M957"/>
      <c r="N957"/>
      <c r="O957"/>
      <c r="P957"/>
      <c r="Q957"/>
      <c r="R957"/>
    </row>
    <row r="958" spans="1:18" s="7" customFormat="1" ht="20.25" customHeight="1" x14ac:dyDescent="0.25">
      <c r="A958"/>
      <c r="B958"/>
      <c r="C958" s="7" t="s">
        <v>6337</v>
      </c>
      <c r="D958" s="1" t="s">
        <v>7988</v>
      </c>
      <c r="E958" s="1" t="s">
        <v>6347</v>
      </c>
      <c r="F958" s="13" t="s">
        <v>9282</v>
      </c>
      <c r="G958" s="14">
        <v>67</v>
      </c>
      <c r="H958" s="15" t="s">
        <v>6123</v>
      </c>
      <c r="I958" s="13" t="s">
        <v>6338</v>
      </c>
      <c r="J958" s="196" t="s">
        <v>6112</v>
      </c>
      <c r="K958" s="196" t="s">
        <v>6336</v>
      </c>
      <c r="L958"/>
      <c r="M958"/>
      <c r="N958"/>
      <c r="O958"/>
      <c r="P958"/>
      <c r="Q958"/>
      <c r="R958"/>
    </row>
    <row r="959" spans="1:18" s="7" customFormat="1" ht="20.25" customHeight="1" x14ac:dyDescent="0.25">
      <c r="A959"/>
      <c r="B959"/>
      <c r="C959" s="7" t="s">
        <v>6337</v>
      </c>
      <c r="D959" s="1" t="s">
        <v>7988</v>
      </c>
      <c r="E959" s="1" t="s">
        <v>6352</v>
      </c>
      <c r="F959" s="13" t="s">
        <v>9283</v>
      </c>
      <c r="G959" s="14">
        <v>81</v>
      </c>
      <c r="H959" s="15" t="s">
        <v>6123</v>
      </c>
      <c r="I959" s="13" t="s">
        <v>6338</v>
      </c>
      <c r="J959" s="196" t="s">
        <v>6112</v>
      </c>
      <c r="K959" s="196" t="s">
        <v>6336</v>
      </c>
      <c r="L959"/>
      <c r="M959"/>
      <c r="N959"/>
      <c r="O959"/>
      <c r="P959"/>
      <c r="Q959"/>
      <c r="R959"/>
    </row>
    <row r="960" spans="1:18" s="7" customFormat="1" ht="20.25" customHeight="1" x14ac:dyDescent="0.25">
      <c r="A960"/>
      <c r="B960"/>
      <c r="C960" s="7" t="s">
        <v>6337</v>
      </c>
      <c r="D960" s="1" t="s">
        <v>7988</v>
      </c>
      <c r="E960" s="1" t="s">
        <v>6344</v>
      </c>
      <c r="F960" s="13" t="s">
        <v>9284</v>
      </c>
      <c r="G960" s="14">
        <v>54</v>
      </c>
      <c r="H960" s="15" t="s">
        <v>6123</v>
      </c>
      <c r="I960" s="13" t="s">
        <v>6338</v>
      </c>
      <c r="J960" s="196" t="s">
        <v>6112</v>
      </c>
      <c r="K960" s="196" t="s">
        <v>6336</v>
      </c>
      <c r="L960"/>
      <c r="M960"/>
      <c r="N960"/>
      <c r="O960"/>
      <c r="P960"/>
      <c r="Q960"/>
      <c r="R960"/>
    </row>
    <row r="961" spans="1:18" s="7" customFormat="1" ht="20.25" customHeight="1" x14ac:dyDescent="0.25">
      <c r="A961"/>
      <c r="B961"/>
      <c r="C961" s="7" t="s">
        <v>6337</v>
      </c>
      <c r="D961" s="1" t="s">
        <v>7988</v>
      </c>
      <c r="E961" s="1" t="s">
        <v>6358</v>
      </c>
      <c r="F961" s="13" t="s">
        <v>9285</v>
      </c>
      <c r="G961" s="14">
        <v>26</v>
      </c>
      <c r="H961" s="15" t="s">
        <v>6123</v>
      </c>
      <c r="I961" s="13" t="s">
        <v>6338</v>
      </c>
      <c r="J961" s="196" t="s">
        <v>6112</v>
      </c>
      <c r="K961" s="196" t="s">
        <v>6336</v>
      </c>
      <c r="L961"/>
      <c r="M961"/>
      <c r="N961"/>
      <c r="O961"/>
      <c r="P961"/>
      <c r="Q961"/>
      <c r="R961"/>
    </row>
    <row r="962" spans="1:18" s="7" customFormat="1" ht="20.25" customHeight="1" x14ac:dyDescent="0.25">
      <c r="A962"/>
      <c r="B962"/>
      <c r="C962" s="7" t="s">
        <v>6337</v>
      </c>
      <c r="D962" s="1" t="s">
        <v>7988</v>
      </c>
      <c r="E962" s="1" t="s">
        <v>6356</v>
      </c>
      <c r="F962" s="13" t="s">
        <v>6357</v>
      </c>
      <c r="G962" s="14">
        <v>22</v>
      </c>
      <c r="H962" s="15" t="s">
        <v>6123</v>
      </c>
      <c r="I962" s="13" t="s">
        <v>6338</v>
      </c>
      <c r="J962" s="196" t="s">
        <v>6112</v>
      </c>
      <c r="K962" s="196" t="s">
        <v>6336</v>
      </c>
      <c r="L962"/>
      <c r="M962"/>
      <c r="N962"/>
      <c r="O962"/>
      <c r="P962"/>
      <c r="Q962"/>
      <c r="R962"/>
    </row>
    <row r="963" spans="1:18" s="7" customFormat="1" ht="20.25" customHeight="1" x14ac:dyDescent="0.25">
      <c r="A963"/>
      <c r="B963"/>
      <c r="C963" s="7" t="s">
        <v>6337</v>
      </c>
      <c r="D963" s="1" t="s">
        <v>7988</v>
      </c>
      <c r="E963" s="1" t="s">
        <v>6349</v>
      </c>
      <c r="F963" s="13" t="s">
        <v>9286</v>
      </c>
      <c r="G963" s="14">
        <v>37</v>
      </c>
      <c r="H963" s="15" t="s">
        <v>6123</v>
      </c>
      <c r="I963" s="13" t="s">
        <v>6338</v>
      </c>
      <c r="J963" s="196" t="s">
        <v>6112</v>
      </c>
      <c r="K963" s="196" t="s">
        <v>6336</v>
      </c>
      <c r="L963"/>
      <c r="M963"/>
      <c r="N963"/>
      <c r="O963"/>
      <c r="P963"/>
      <c r="Q963"/>
      <c r="R963"/>
    </row>
    <row r="964" spans="1:18" s="7" customFormat="1" ht="20.25" customHeight="1" x14ac:dyDescent="0.25">
      <c r="A964"/>
      <c r="B964"/>
      <c r="C964" s="7" t="s">
        <v>6337</v>
      </c>
      <c r="D964" s="1" t="s">
        <v>7988</v>
      </c>
      <c r="E964" s="1" t="s">
        <v>6350</v>
      </c>
      <c r="F964" s="13" t="s">
        <v>9287</v>
      </c>
      <c r="G964" s="14">
        <v>25</v>
      </c>
      <c r="H964" s="15" t="s">
        <v>6123</v>
      </c>
      <c r="I964" s="13" t="s">
        <v>6338</v>
      </c>
      <c r="J964" s="196" t="s">
        <v>6112</v>
      </c>
      <c r="K964" s="196" t="s">
        <v>6336</v>
      </c>
      <c r="L964"/>
      <c r="M964"/>
      <c r="N964"/>
      <c r="O964"/>
      <c r="P964"/>
      <c r="Q964"/>
      <c r="R964"/>
    </row>
    <row r="965" spans="1:18" s="7" customFormat="1" ht="20.25" customHeight="1" x14ac:dyDescent="0.25">
      <c r="A965"/>
      <c r="B965"/>
      <c r="C965" s="7" t="s">
        <v>6337</v>
      </c>
      <c r="D965" s="1" t="s">
        <v>7988</v>
      </c>
      <c r="E965" s="1" t="s">
        <v>6345</v>
      </c>
      <c r="F965" s="13" t="s">
        <v>6346</v>
      </c>
      <c r="G965" s="14">
        <v>20</v>
      </c>
      <c r="H965" s="15" t="s">
        <v>6123</v>
      </c>
      <c r="I965" s="13" t="s">
        <v>6338</v>
      </c>
      <c r="J965" s="196" t="s">
        <v>6112</v>
      </c>
      <c r="K965" s="196" t="s">
        <v>6336</v>
      </c>
      <c r="L965"/>
      <c r="M965"/>
      <c r="N965"/>
      <c r="O965"/>
      <c r="P965"/>
      <c r="Q965"/>
      <c r="R965"/>
    </row>
    <row r="966" spans="1:18" s="7" customFormat="1" ht="20.25" customHeight="1" x14ac:dyDescent="0.25">
      <c r="A966"/>
      <c r="B966"/>
      <c r="C966" s="7" t="s">
        <v>6337</v>
      </c>
      <c r="D966" s="1" t="s">
        <v>7988</v>
      </c>
      <c r="E966" s="1" t="s">
        <v>6351</v>
      </c>
      <c r="F966" s="13" t="s">
        <v>9288</v>
      </c>
      <c r="G966" s="14">
        <v>20</v>
      </c>
      <c r="H966" s="15" t="s">
        <v>6123</v>
      </c>
      <c r="I966" s="13" t="s">
        <v>6338</v>
      </c>
      <c r="J966" s="196" t="s">
        <v>6112</v>
      </c>
      <c r="K966" s="196" t="s">
        <v>6336</v>
      </c>
      <c r="L966"/>
      <c r="M966"/>
      <c r="N966"/>
      <c r="O966"/>
      <c r="P966"/>
      <c r="Q966"/>
      <c r="R966"/>
    </row>
    <row r="967" spans="1:18" s="7" customFormat="1" ht="20.25" customHeight="1" x14ac:dyDescent="0.25">
      <c r="A967"/>
      <c r="B967"/>
      <c r="C967" s="7" t="s">
        <v>6337</v>
      </c>
      <c r="D967" s="1" t="s">
        <v>7988</v>
      </c>
      <c r="E967" s="1" t="s">
        <v>6339</v>
      </c>
      <c r="F967" s="13" t="s">
        <v>9289</v>
      </c>
      <c r="G967" s="14">
        <v>12</v>
      </c>
      <c r="H967" s="15" t="s">
        <v>6123</v>
      </c>
      <c r="I967" s="13" t="s">
        <v>6338</v>
      </c>
      <c r="J967" s="196" t="s">
        <v>6112</v>
      </c>
      <c r="K967" s="196" t="s">
        <v>6336</v>
      </c>
      <c r="L967"/>
      <c r="M967"/>
      <c r="N967"/>
      <c r="O967"/>
      <c r="P967"/>
      <c r="Q967"/>
      <c r="R967"/>
    </row>
    <row r="968" spans="1:18" s="7" customFormat="1" ht="20.25" customHeight="1" x14ac:dyDescent="0.25">
      <c r="A968"/>
      <c r="B968"/>
      <c r="C968" s="7" t="s">
        <v>6337</v>
      </c>
      <c r="D968" s="1" t="s">
        <v>7988</v>
      </c>
      <c r="E968" s="1" t="s">
        <v>6343</v>
      </c>
      <c r="F968" s="13" t="s">
        <v>9290</v>
      </c>
      <c r="G968" s="14">
        <v>12</v>
      </c>
      <c r="H968" s="15" t="s">
        <v>6123</v>
      </c>
      <c r="I968" s="13" t="s">
        <v>6338</v>
      </c>
      <c r="J968" s="196" t="s">
        <v>6112</v>
      </c>
      <c r="K968" s="196" t="s">
        <v>6336</v>
      </c>
      <c r="L968"/>
      <c r="M968"/>
      <c r="N968"/>
      <c r="O968"/>
      <c r="P968"/>
      <c r="Q968"/>
      <c r="R968"/>
    </row>
    <row r="969" spans="1:18" s="7" customFormat="1" ht="20.25" customHeight="1" thickBot="1" x14ac:dyDescent="0.3">
      <c r="A969"/>
      <c r="B969"/>
      <c r="C969" s="7" t="s">
        <v>6337</v>
      </c>
      <c r="D969" s="1" t="s">
        <v>7988</v>
      </c>
      <c r="E969" s="1" t="s">
        <v>6340</v>
      </c>
      <c r="F969" s="13" t="s">
        <v>9291</v>
      </c>
      <c r="G969" s="14">
        <v>7</v>
      </c>
      <c r="H969" s="15" t="s">
        <v>6123</v>
      </c>
      <c r="I969" s="13" t="s">
        <v>6338</v>
      </c>
      <c r="J969" s="196" t="s">
        <v>6112</v>
      </c>
      <c r="K969" s="196" t="s">
        <v>6336</v>
      </c>
      <c r="L969"/>
      <c r="M969"/>
      <c r="N969"/>
      <c r="O969"/>
      <c r="P969"/>
      <c r="Q969"/>
      <c r="R969"/>
    </row>
    <row r="970" spans="1:18" s="7" customFormat="1" ht="20.25" customHeight="1" thickBot="1" x14ac:dyDescent="0.3">
      <c r="A970"/>
      <c r="B970"/>
      <c r="C970" s="241" t="s">
        <v>6337</v>
      </c>
      <c r="D970" s="247" t="s">
        <v>7825</v>
      </c>
      <c r="E970" s="472">
        <f>COUNTA(E947:E969)</f>
        <v>23</v>
      </c>
      <c r="F970" s="242" t="s">
        <v>7826</v>
      </c>
      <c r="G970" s="473">
        <f>SUM(G947:G969)</f>
        <v>3781</v>
      </c>
      <c r="H970" s="16"/>
      <c r="I970" s="17"/>
      <c r="J970" s="209"/>
      <c r="K970" s="207"/>
      <c r="L970"/>
      <c r="M970"/>
      <c r="N970"/>
      <c r="O970"/>
      <c r="P970"/>
      <c r="Q970"/>
      <c r="R970"/>
    </row>
    <row r="971" spans="1:18" s="7" customFormat="1" ht="20.25" customHeight="1" x14ac:dyDescent="0.25">
      <c r="A971"/>
      <c r="B971"/>
      <c r="D971" s="1"/>
      <c r="E971" s="175"/>
      <c r="F971" s="228"/>
      <c r="G971" s="174"/>
      <c r="H971" s="15"/>
      <c r="I971" s="13"/>
      <c r="J971" s="196"/>
      <c r="K971" s="196"/>
      <c r="L971"/>
      <c r="M971"/>
      <c r="N971"/>
      <c r="O971"/>
      <c r="P971"/>
      <c r="Q971"/>
      <c r="R971"/>
    </row>
    <row r="972" spans="1:18" s="7" customFormat="1" ht="20.25" customHeight="1" x14ac:dyDescent="0.25">
      <c r="A972"/>
      <c r="B972"/>
      <c r="D972" s="1"/>
      <c r="E972" s="175"/>
      <c r="F972" s="228"/>
      <c r="G972" s="174"/>
      <c r="H972" s="15"/>
      <c r="I972" s="13"/>
      <c r="J972" s="196"/>
      <c r="K972" s="196"/>
      <c r="L972"/>
      <c r="M972"/>
      <c r="N972"/>
      <c r="O972"/>
      <c r="P972"/>
      <c r="Q972"/>
      <c r="R972"/>
    </row>
    <row r="973" spans="1:18" s="7" customFormat="1" ht="20.25" customHeight="1" x14ac:dyDescent="0.25">
      <c r="A973"/>
      <c r="B973"/>
      <c r="C973" s="235" t="s">
        <v>8</v>
      </c>
      <c r="D973" s="235" t="s">
        <v>7</v>
      </c>
      <c r="E973" s="235" t="s">
        <v>6</v>
      </c>
      <c r="F973" s="235" t="s">
        <v>5</v>
      </c>
      <c r="G973" s="237" t="s">
        <v>4</v>
      </c>
      <c r="H973" s="237" t="s">
        <v>3</v>
      </c>
      <c r="I973" s="235" t="s">
        <v>2</v>
      </c>
      <c r="J973" s="236" t="s">
        <v>1</v>
      </c>
      <c r="K973" s="236" t="s">
        <v>0</v>
      </c>
      <c r="L973"/>
      <c r="M973"/>
      <c r="N973"/>
      <c r="O973"/>
      <c r="P973"/>
      <c r="Q973"/>
      <c r="R973"/>
    </row>
    <row r="974" spans="1:18" s="7" customFormat="1" ht="20.25" customHeight="1" x14ac:dyDescent="0.25">
      <c r="A974"/>
      <c r="B974"/>
      <c r="C974" s="7" t="s">
        <v>6369</v>
      </c>
      <c r="D974" s="1" t="s">
        <v>7988</v>
      </c>
      <c r="E974" s="1" t="s">
        <v>6373</v>
      </c>
      <c r="F974" s="13" t="s">
        <v>6374</v>
      </c>
      <c r="G974" s="14">
        <v>1573</v>
      </c>
      <c r="H974" s="15" t="s">
        <v>6367</v>
      </c>
      <c r="I974" s="13" t="s">
        <v>6370</v>
      </c>
      <c r="J974" s="196" t="s">
        <v>6112</v>
      </c>
      <c r="K974" s="196" t="s">
        <v>6366</v>
      </c>
      <c r="L974"/>
      <c r="M974"/>
      <c r="N974"/>
      <c r="O974"/>
      <c r="P974"/>
      <c r="Q974"/>
      <c r="R974"/>
    </row>
    <row r="975" spans="1:18" s="7" customFormat="1" ht="31.5" customHeight="1" x14ac:dyDescent="0.25">
      <c r="A975"/>
      <c r="B975"/>
      <c r="C975" s="7" t="s">
        <v>6369</v>
      </c>
      <c r="D975" s="1" t="s">
        <v>7988</v>
      </c>
      <c r="E975" s="1" t="s">
        <v>6368</v>
      </c>
      <c r="F975" s="13" t="s">
        <v>5889</v>
      </c>
      <c r="G975" s="14">
        <v>676</v>
      </c>
      <c r="H975" s="15" t="s">
        <v>6367</v>
      </c>
      <c r="I975" s="13" t="s">
        <v>6370</v>
      </c>
      <c r="J975" s="196" t="s">
        <v>6112</v>
      </c>
      <c r="K975" s="196" t="s">
        <v>6366</v>
      </c>
      <c r="L975"/>
      <c r="M975"/>
      <c r="N975"/>
      <c r="O975"/>
      <c r="P975"/>
      <c r="Q975"/>
      <c r="R975"/>
    </row>
    <row r="976" spans="1:18" s="7" customFormat="1" ht="20.25" customHeight="1" x14ac:dyDescent="0.25">
      <c r="A976"/>
      <c r="B976"/>
      <c r="C976" s="7" t="s">
        <v>6369</v>
      </c>
      <c r="D976" s="1" t="s">
        <v>7988</v>
      </c>
      <c r="E976" s="1" t="s">
        <v>6372</v>
      </c>
      <c r="F976" s="13" t="s">
        <v>9292</v>
      </c>
      <c r="G976" s="14">
        <v>738</v>
      </c>
      <c r="H976" s="15" t="s">
        <v>6367</v>
      </c>
      <c r="I976" s="13" t="s">
        <v>6370</v>
      </c>
      <c r="J976" s="196" t="s">
        <v>6112</v>
      </c>
      <c r="K976" s="196" t="s">
        <v>6366</v>
      </c>
      <c r="L976"/>
      <c r="M976"/>
      <c r="N976"/>
      <c r="O976"/>
      <c r="P976"/>
      <c r="Q976"/>
      <c r="R976"/>
    </row>
    <row r="977" spans="1:18" s="7" customFormat="1" ht="21" customHeight="1" x14ac:dyDescent="0.25">
      <c r="A977"/>
      <c r="B977"/>
      <c r="C977" s="7" t="s">
        <v>6369</v>
      </c>
      <c r="D977" s="1" t="s">
        <v>7988</v>
      </c>
      <c r="E977" s="1" t="s">
        <v>6388</v>
      </c>
      <c r="F977" s="13" t="s">
        <v>6389</v>
      </c>
      <c r="G977" s="14">
        <v>432</v>
      </c>
      <c r="H977" s="15" t="s">
        <v>6367</v>
      </c>
      <c r="I977" s="13" t="s">
        <v>6370</v>
      </c>
      <c r="J977" s="196" t="s">
        <v>6112</v>
      </c>
      <c r="K977" s="196" t="s">
        <v>6366</v>
      </c>
      <c r="L977"/>
      <c r="M977"/>
      <c r="N977"/>
      <c r="O977"/>
      <c r="P977"/>
      <c r="Q977"/>
      <c r="R977"/>
    </row>
    <row r="978" spans="1:18" s="7" customFormat="1" ht="31.5" customHeight="1" x14ac:dyDescent="0.25">
      <c r="A978"/>
      <c r="B978"/>
      <c r="C978" s="7" t="s">
        <v>6369</v>
      </c>
      <c r="D978" s="1" t="s">
        <v>7988</v>
      </c>
      <c r="E978" s="1" t="s">
        <v>6384</v>
      </c>
      <c r="F978" s="13" t="s">
        <v>9293</v>
      </c>
      <c r="G978" s="14">
        <v>418</v>
      </c>
      <c r="H978" s="15" t="s">
        <v>6367</v>
      </c>
      <c r="I978" s="13" t="s">
        <v>6370</v>
      </c>
      <c r="J978" s="196" t="s">
        <v>6112</v>
      </c>
      <c r="K978" s="196" t="s">
        <v>6366</v>
      </c>
      <c r="L978"/>
      <c r="M978"/>
      <c r="N978"/>
      <c r="O978"/>
      <c r="P978"/>
      <c r="Q978"/>
      <c r="R978"/>
    </row>
    <row r="979" spans="1:18" s="7" customFormat="1" ht="20.25" customHeight="1" x14ac:dyDescent="0.25">
      <c r="A979"/>
      <c r="B979"/>
      <c r="C979" s="7" t="s">
        <v>6369</v>
      </c>
      <c r="D979" s="1" t="s">
        <v>7988</v>
      </c>
      <c r="E979" s="1" t="s">
        <v>6386</v>
      </c>
      <c r="F979" s="13" t="s">
        <v>9294</v>
      </c>
      <c r="G979" s="14">
        <v>382</v>
      </c>
      <c r="H979" s="15" t="s">
        <v>6367</v>
      </c>
      <c r="I979" s="13" t="s">
        <v>6370</v>
      </c>
      <c r="J979" s="196" t="s">
        <v>6112</v>
      </c>
      <c r="K979" s="196" t="s">
        <v>6366</v>
      </c>
      <c r="L979"/>
      <c r="M979"/>
      <c r="N979"/>
      <c r="O979"/>
      <c r="P979"/>
      <c r="Q979"/>
      <c r="R979"/>
    </row>
    <row r="980" spans="1:18" s="7" customFormat="1" ht="20.25" customHeight="1" x14ac:dyDescent="0.25">
      <c r="A980"/>
      <c r="B980"/>
      <c r="C980" s="7" t="s">
        <v>6369</v>
      </c>
      <c r="D980" s="1" t="s">
        <v>7988</v>
      </c>
      <c r="E980" s="1" t="s">
        <v>6375</v>
      </c>
      <c r="F980" s="13" t="s">
        <v>9295</v>
      </c>
      <c r="G980" s="14">
        <v>310</v>
      </c>
      <c r="H980" s="15" t="s">
        <v>6367</v>
      </c>
      <c r="I980" s="13" t="s">
        <v>6370</v>
      </c>
      <c r="J980" s="196" t="s">
        <v>6112</v>
      </c>
      <c r="K980" s="196" t="s">
        <v>6366</v>
      </c>
      <c r="L980"/>
      <c r="M980"/>
      <c r="N980"/>
      <c r="O980"/>
      <c r="P980"/>
      <c r="Q980"/>
      <c r="R980"/>
    </row>
    <row r="981" spans="1:18" s="7" customFormat="1" ht="20.25" customHeight="1" x14ac:dyDescent="0.25">
      <c r="A981"/>
      <c r="B981"/>
      <c r="C981" s="7" t="s">
        <v>6369</v>
      </c>
      <c r="D981" s="1" t="s">
        <v>7988</v>
      </c>
      <c r="E981" s="1" t="s">
        <v>6380</v>
      </c>
      <c r="F981" s="13" t="s">
        <v>9296</v>
      </c>
      <c r="G981" s="14">
        <v>324</v>
      </c>
      <c r="H981" s="15" t="s">
        <v>6367</v>
      </c>
      <c r="I981" s="13" t="s">
        <v>6370</v>
      </c>
      <c r="J981" s="196" t="s">
        <v>6112</v>
      </c>
      <c r="K981" s="196" t="s">
        <v>6366</v>
      </c>
      <c r="L981"/>
      <c r="M981"/>
      <c r="N981"/>
      <c r="O981"/>
      <c r="P981"/>
      <c r="Q981"/>
      <c r="R981"/>
    </row>
    <row r="982" spans="1:18" s="7" customFormat="1" ht="20.25" customHeight="1" x14ac:dyDescent="0.25">
      <c r="A982"/>
      <c r="B982"/>
      <c r="C982" s="7" t="s">
        <v>6369</v>
      </c>
      <c r="D982" s="1" t="s">
        <v>7988</v>
      </c>
      <c r="E982" s="1" t="s">
        <v>6371</v>
      </c>
      <c r="F982" s="13" t="s">
        <v>9297</v>
      </c>
      <c r="G982" s="14">
        <v>273</v>
      </c>
      <c r="H982" s="15" t="s">
        <v>6367</v>
      </c>
      <c r="I982" s="13" t="s">
        <v>6370</v>
      </c>
      <c r="J982" s="196" t="s">
        <v>6112</v>
      </c>
      <c r="K982" s="196" t="s">
        <v>6366</v>
      </c>
      <c r="L982"/>
      <c r="M982"/>
      <c r="N982"/>
      <c r="O982"/>
      <c r="P982"/>
      <c r="Q982"/>
      <c r="R982"/>
    </row>
    <row r="983" spans="1:18" s="7" customFormat="1" ht="20.25" customHeight="1" x14ac:dyDescent="0.25">
      <c r="A983"/>
      <c r="B983"/>
      <c r="C983" s="7" t="s">
        <v>6369</v>
      </c>
      <c r="D983" s="1" t="s">
        <v>7988</v>
      </c>
      <c r="E983" s="1" t="s">
        <v>6387</v>
      </c>
      <c r="F983" s="13" t="s">
        <v>9298</v>
      </c>
      <c r="G983" s="14">
        <v>297</v>
      </c>
      <c r="H983" s="15" t="s">
        <v>6367</v>
      </c>
      <c r="I983" s="13" t="s">
        <v>6370</v>
      </c>
      <c r="J983" s="196" t="s">
        <v>6112</v>
      </c>
      <c r="K983" s="196" t="s">
        <v>6366</v>
      </c>
      <c r="L983"/>
      <c r="M983"/>
      <c r="N983"/>
      <c r="O983"/>
      <c r="P983"/>
      <c r="Q983"/>
      <c r="R983"/>
    </row>
    <row r="984" spans="1:18" s="7" customFormat="1" ht="20.25" customHeight="1" x14ac:dyDescent="0.25">
      <c r="A984"/>
      <c r="B984"/>
      <c r="C984" s="7" t="s">
        <v>6369</v>
      </c>
      <c r="D984" s="1" t="s">
        <v>7988</v>
      </c>
      <c r="E984" s="1" t="s">
        <v>6391</v>
      </c>
      <c r="F984" s="13" t="s">
        <v>9299</v>
      </c>
      <c r="G984" s="14">
        <v>249</v>
      </c>
      <c r="H984" s="15" t="s">
        <v>6367</v>
      </c>
      <c r="I984" s="13" t="s">
        <v>6370</v>
      </c>
      <c r="J984" s="196" t="s">
        <v>6112</v>
      </c>
      <c r="K984" s="196" t="s">
        <v>6366</v>
      </c>
      <c r="L984"/>
      <c r="M984"/>
      <c r="N984"/>
      <c r="O984"/>
      <c r="P984"/>
      <c r="Q984"/>
      <c r="R984"/>
    </row>
    <row r="985" spans="1:18" s="7" customFormat="1" ht="20.25" customHeight="1" x14ac:dyDescent="0.25">
      <c r="A985"/>
      <c r="B985"/>
      <c r="C985" s="7" t="s">
        <v>6369</v>
      </c>
      <c r="D985" s="1" t="s">
        <v>7988</v>
      </c>
      <c r="E985" s="1" t="s">
        <v>6390</v>
      </c>
      <c r="F985" s="13" t="s">
        <v>9300</v>
      </c>
      <c r="G985" s="14">
        <v>228</v>
      </c>
      <c r="H985" s="15" t="s">
        <v>6367</v>
      </c>
      <c r="I985" s="13" t="s">
        <v>6370</v>
      </c>
      <c r="J985" s="196" t="s">
        <v>6112</v>
      </c>
      <c r="K985" s="196" t="s">
        <v>6366</v>
      </c>
      <c r="L985"/>
      <c r="M985"/>
      <c r="N985"/>
      <c r="O985"/>
      <c r="P985"/>
      <c r="Q985"/>
      <c r="R985"/>
    </row>
    <row r="986" spans="1:18" s="7" customFormat="1" ht="20.25" customHeight="1" x14ac:dyDescent="0.25">
      <c r="A986"/>
      <c r="B986"/>
      <c r="C986" s="7" t="s">
        <v>6369</v>
      </c>
      <c r="D986" s="1" t="s">
        <v>7988</v>
      </c>
      <c r="E986" s="1" t="s">
        <v>6385</v>
      </c>
      <c r="F986" s="13" t="s">
        <v>9301</v>
      </c>
      <c r="G986" s="14">
        <v>382</v>
      </c>
      <c r="H986" s="15" t="s">
        <v>6367</v>
      </c>
      <c r="I986" s="13" t="s">
        <v>6370</v>
      </c>
      <c r="J986" s="196" t="s">
        <v>6112</v>
      </c>
      <c r="K986" s="196" t="s">
        <v>6366</v>
      </c>
      <c r="L986"/>
      <c r="M986"/>
      <c r="N986"/>
      <c r="O986"/>
      <c r="P986"/>
      <c r="Q986"/>
      <c r="R986"/>
    </row>
    <row r="987" spans="1:18" s="7" customFormat="1" ht="20.25" customHeight="1" x14ac:dyDescent="0.25">
      <c r="A987"/>
      <c r="B987"/>
      <c r="C987" s="7" t="s">
        <v>6369</v>
      </c>
      <c r="D987" s="1" t="s">
        <v>7988</v>
      </c>
      <c r="E987" s="1" t="s">
        <v>6376</v>
      </c>
      <c r="F987" s="13" t="s">
        <v>9302</v>
      </c>
      <c r="G987" s="14">
        <v>204</v>
      </c>
      <c r="H987" s="15" t="s">
        <v>6367</v>
      </c>
      <c r="I987" s="13" t="s">
        <v>6370</v>
      </c>
      <c r="J987" s="196" t="s">
        <v>6112</v>
      </c>
      <c r="K987" s="196" t="s">
        <v>6366</v>
      </c>
      <c r="L987"/>
      <c r="M987"/>
      <c r="N987"/>
      <c r="O987"/>
      <c r="P987"/>
      <c r="Q987"/>
      <c r="R987"/>
    </row>
    <row r="988" spans="1:18" s="7" customFormat="1" ht="20.25" customHeight="1" x14ac:dyDescent="0.25">
      <c r="A988"/>
      <c r="B988"/>
      <c r="C988" s="7" t="s">
        <v>6369</v>
      </c>
      <c r="D988" s="1" t="s">
        <v>7988</v>
      </c>
      <c r="E988" s="1" t="s">
        <v>6377</v>
      </c>
      <c r="F988" s="13" t="s">
        <v>9303</v>
      </c>
      <c r="G988" s="14">
        <v>148</v>
      </c>
      <c r="H988" s="15" t="s">
        <v>6367</v>
      </c>
      <c r="I988" s="13" t="s">
        <v>6370</v>
      </c>
      <c r="J988" s="196" t="s">
        <v>6112</v>
      </c>
      <c r="K988" s="196" t="s">
        <v>6366</v>
      </c>
      <c r="L988"/>
      <c r="M988"/>
      <c r="N988"/>
      <c r="O988"/>
      <c r="P988"/>
      <c r="Q988"/>
      <c r="R988"/>
    </row>
    <row r="989" spans="1:18" s="7" customFormat="1" ht="20.25" customHeight="1" x14ac:dyDescent="0.25">
      <c r="A989"/>
      <c r="B989"/>
      <c r="C989" s="7" t="s">
        <v>6369</v>
      </c>
      <c r="D989" s="1" t="s">
        <v>7988</v>
      </c>
      <c r="E989" s="1" t="s">
        <v>6381</v>
      </c>
      <c r="F989" s="13" t="s">
        <v>9304</v>
      </c>
      <c r="G989" s="14">
        <v>94</v>
      </c>
      <c r="H989" s="15" t="s">
        <v>6367</v>
      </c>
      <c r="I989" s="13" t="s">
        <v>6370</v>
      </c>
      <c r="J989" s="196" t="s">
        <v>6112</v>
      </c>
      <c r="K989" s="196" t="s">
        <v>6366</v>
      </c>
      <c r="L989"/>
      <c r="M989"/>
      <c r="N989"/>
      <c r="O989"/>
      <c r="P989"/>
      <c r="Q989"/>
      <c r="R989"/>
    </row>
    <row r="990" spans="1:18" s="7" customFormat="1" ht="20.25" customHeight="1" x14ac:dyDescent="0.25">
      <c r="A990"/>
      <c r="B990"/>
      <c r="C990" s="7" t="s">
        <v>6369</v>
      </c>
      <c r="D990" s="1" t="s">
        <v>7988</v>
      </c>
      <c r="E990" s="1" t="s">
        <v>6382</v>
      </c>
      <c r="F990" s="13" t="s">
        <v>9305</v>
      </c>
      <c r="G990" s="14">
        <v>87</v>
      </c>
      <c r="H990" s="15" t="s">
        <v>6367</v>
      </c>
      <c r="I990" s="13" t="s">
        <v>6370</v>
      </c>
      <c r="J990" s="196" t="s">
        <v>6112</v>
      </c>
      <c r="K990" s="196" t="s">
        <v>6366</v>
      </c>
      <c r="L990"/>
      <c r="M990"/>
      <c r="N990"/>
      <c r="O990"/>
      <c r="P990"/>
      <c r="Q990"/>
      <c r="R990"/>
    </row>
    <row r="991" spans="1:18" s="7" customFormat="1" ht="20.25" customHeight="1" x14ac:dyDescent="0.25">
      <c r="A991"/>
      <c r="B991"/>
      <c r="C991" s="7" t="s">
        <v>6369</v>
      </c>
      <c r="D991" s="1" t="s">
        <v>7988</v>
      </c>
      <c r="E991" s="1" t="s">
        <v>6383</v>
      </c>
      <c r="F991" s="13" t="s">
        <v>9306</v>
      </c>
      <c r="G991" s="14">
        <v>67</v>
      </c>
      <c r="H991" s="15" t="s">
        <v>6367</v>
      </c>
      <c r="I991" s="13" t="s">
        <v>6370</v>
      </c>
      <c r="J991" s="196" t="s">
        <v>6112</v>
      </c>
      <c r="K991" s="196" t="s">
        <v>6366</v>
      </c>
      <c r="L991"/>
      <c r="M991"/>
      <c r="N991"/>
      <c r="O991"/>
      <c r="P991"/>
      <c r="Q991"/>
      <c r="R991"/>
    </row>
    <row r="992" spans="1:18" s="7" customFormat="1" ht="20.25" customHeight="1" x14ac:dyDescent="0.25">
      <c r="A992"/>
      <c r="B992"/>
      <c r="C992" s="7" t="s">
        <v>6369</v>
      </c>
      <c r="D992" s="1" t="s">
        <v>7988</v>
      </c>
      <c r="E992" s="1" t="s">
        <v>6378</v>
      </c>
      <c r="F992" s="13" t="s">
        <v>9307</v>
      </c>
      <c r="G992" s="14">
        <v>37</v>
      </c>
      <c r="H992" s="15" t="s">
        <v>6367</v>
      </c>
      <c r="I992" s="13" t="s">
        <v>6370</v>
      </c>
      <c r="J992" s="196" t="s">
        <v>6112</v>
      </c>
      <c r="K992" s="196" t="s">
        <v>6366</v>
      </c>
      <c r="L992"/>
      <c r="M992"/>
      <c r="N992"/>
      <c r="O992"/>
      <c r="P992"/>
      <c r="Q992"/>
      <c r="R992"/>
    </row>
    <row r="993" spans="1:18" s="7" customFormat="1" ht="20.25" customHeight="1" x14ac:dyDescent="0.25">
      <c r="A993"/>
      <c r="B993"/>
      <c r="C993" s="7" t="s">
        <v>6369</v>
      </c>
      <c r="D993" s="1" t="s">
        <v>7988</v>
      </c>
      <c r="E993" s="1" t="s">
        <v>6379</v>
      </c>
      <c r="F993" s="13" t="s">
        <v>9308</v>
      </c>
      <c r="G993" s="14">
        <v>14</v>
      </c>
      <c r="H993" s="15" t="s">
        <v>6367</v>
      </c>
      <c r="I993" s="13" t="s">
        <v>6370</v>
      </c>
      <c r="J993" s="196" t="s">
        <v>6112</v>
      </c>
      <c r="K993" s="196" t="s">
        <v>6366</v>
      </c>
      <c r="L993"/>
      <c r="M993"/>
      <c r="N993"/>
      <c r="O993"/>
      <c r="P993"/>
      <c r="Q993"/>
      <c r="R993"/>
    </row>
    <row r="994" spans="1:18" s="7" customFormat="1" ht="20.25" customHeight="1" x14ac:dyDescent="0.25">
      <c r="A994"/>
      <c r="B994"/>
      <c r="C994" s="7" t="s">
        <v>6369</v>
      </c>
      <c r="D994" s="1" t="s">
        <v>7988</v>
      </c>
      <c r="E994" s="1" t="s">
        <v>6392</v>
      </c>
      <c r="F994" s="13" t="s">
        <v>6393</v>
      </c>
      <c r="G994" s="14">
        <v>723</v>
      </c>
      <c r="H994" s="15" t="s">
        <v>6367</v>
      </c>
      <c r="I994" s="13" t="s">
        <v>6370</v>
      </c>
      <c r="J994" s="196" t="s">
        <v>6394</v>
      </c>
      <c r="K994" s="196" t="s">
        <v>6366</v>
      </c>
      <c r="L994"/>
      <c r="M994"/>
      <c r="N994"/>
      <c r="O994"/>
      <c r="P994"/>
      <c r="Q994"/>
      <c r="R994"/>
    </row>
    <row r="995" spans="1:18" s="7" customFormat="1" ht="20.25" customHeight="1" thickBot="1" x14ac:dyDescent="0.3">
      <c r="A995" s="251"/>
      <c r="B995" s="251"/>
      <c r="C995" s="7" t="s">
        <v>6369</v>
      </c>
      <c r="D995" s="1" t="s">
        <v>7988</v>
      </c>
      <c r="E995" s="1" t="s">
        <v>9309</v>
      </c>
      <c r="F995" s="13" t="s">
        <v>9310</v>
      </c>
      <c r="G995" s="14">
        <v>14</v>
      </c>
      <c r="H995" s="15" t="s">
        <v>7828</v>
      </c>
      <c r="I995" s="13" t="s">
        <v>7828</v>
      </c>
      <c r="J995" s="196" t="s">
        <v>6112</v>
      </c>
      <c r="K995" s="196" t="s">
        <v>6366</v>
      </c>
      <c r="L995" s="251"/>
      <c r="M995" s="251"/>
      <c r="N995" s="251"/>
      <c r="O995" s="251"/>
      <c r="P995" s="251"/>
      <c r="Q995" s="251"/>
      <c r="R995" s="251"/>
    </row>
    <row r="996" spans="1:18" s="7" customFormat="1" ht="20.25" customHeight="1" thickBot="1" x14ac:dyDescent="0.3">
      <c r="A996"/>
      <c r="B996"/>
      <c r="C996" s="241" t="s">
        <v>6369</v>
      </c>
      <c r="D996" s="247" t="s">
        <v>7825</v>
      </c>
      <c r="E996" s="472">
        <f>COUNTA(E974:E995)</f>
        <v>22</v>
      </c>
      <c r="F996" s="242" t="s">
        <v>7826</v>
      </c>
      <c r="G996" s="473">
        <f>SUM(G974:G995)</f>
        <v>7670</v>
      </c>
      <c r="H996" s="16"/>
      <c r="I996" s="17"/>
      <c r="J996" s="209"/>
      <c r="K996" s="207"/>
      <c r="L996"/>
      <c r="M996"/>
      <c r="N996"/>
      <c r="O996"/>
      <c r="P996"/>
      <c r="Q996"/>
      <c r="R996"/>
    </row>
    <row r="997" spans="1:18" s="7" customFormat="1" ht="20.25" customHeight="1" x14ac:dyDescent="0.25">
      <c r="A997"/>
      <c r="B997"/>
      <c r="D997" s="1"/>
      <c r="E997" s="175"/>
      <c r="F997" s="228"/>
      <c r="G997" s="174"/>
      <c r="H997" s="15"/>
      <c r="I997" s="13"/>
      <c r="J997" s="196"/>
      <c r="K997" s="196"/>
      <c r="L997"/>
      <c r="M997"/>
      <c r="N997"/>
      <c r="O997"/>
      <c r="P997"/>
      <c r="Q997"/>
      <c r="R997"/>
    </row>
    <row r="998" spans="1:18" s="7" customFormat="1" ht="20.25" customHeight="1" x14ac:dyDescent="0.25">
      <c r="A998"/>
      <c r="B998"/>
      <c r="D998" s="1"/>
      <c r="E998" s="175"/>
      <c r="F998" s="228"/>
      <c r="G998" s="174"/>
      <c r="H998" s="15"/>
      <c r="I998" s="13"/>
      <c r="J998" s="196"/>
      <c r="K998" s="196"/>
      <c r="L998"/>
      <c r="M998"/>
      <c r="N998"/>
      <c r="O998"/>
      <c r="P998"/>
      <c r="Q998"/>
      <c r="R998"/>
    </row>
    <row r="999" spans="1:18" s="7" customFormat="1" ht="20.25" customHeight="1" x14ac:dyDescent="0.25">
      <c r="A999"/>
      <c r="B999"/>
      <c r="C999" s="235" t="s">
        <v>8</v>
      </c>
      <c r="D999" s="235" t="s">
        <v>7</v>
      </c>
      <c r="E999" s="235" t="s">
        <v>6</v>
      </c>
      <c r="F999" s="235" t="s">
        <v>5</v>
      </c>
      <c r="G999" s="237" t="s">
        <v>4</v>
      </c>
      <c r="H999" s="237" t="s">
        <v>3</v>
      </c>
      <c r="I999" s="235" t="s">
        <v>2</v>
      </c>
      <c r="J999" s="236" t="s">
        <v>1</v>
      </c>
      <c r="K999" s="236" t="s">
        <v>0</v>
      </c>
      <c r="L999"/>
      <c r="M999"/>
      <c r="N999"/>
      <c r="O999"/>
      <c r="P999"/>
      <c r="Q999"/>
      <c r="R999"/>
    </row>
    <row r="1000" spans="1:18" s="7" customFormat="1" ht="20.25" customHeight="1" x14ac:dyDescent="0.25">
      <c r="A1000"/>
      <c r="B1000"/>
      <c r="C1000" s="7" t="s">
        <v>6420</v>
      </c>
      <c r="D1000" s="1" t="s">
        <v>7988</v>
      </c>
      <c r="E1000" s="1" t="s">
        <v>6419</v>
      </c>
      <c r="F1000" s="13" t="s">
        <v>9311</v>
      </c>
      <c r="G1000" s="14">
        <v>567</v>
      </c>
      <c r="H1000" s="15" t="s">
        <v>6367</v>
      </c>
      <c r="I1000" s="13" t="s">
        <v>6370</v>
      </c>
      <c r="J1000" s="196" t="s">
        <v>6112</v>
      </c>
      <c r="K1000" s="196" t="s">
        <v>6366</v>
      </c>
      <c r="L1000"/>
      <c r="M1000"/>
      <c r="N1000"/>
      <c r="O1000"/>
      <c r="P1000"/>
      <c r="Q1000"/>
      <c r="R1000"/>
    </row>
    <row r="1001" spans="1:18" s="7" customFormat="1" ht="20.25" customHeight="1" x14ac:dyDescent="0.25">
      <c r="A1001"/>
      <c r="B1001"/>
      <c r="C1001" s="7" t="s">
        <v>6420</v>
      </c>
      <c r="D1001" s="1" t="s">
        <v>7988</v>
      </c>
      <c r="E1001" s="1" t="s">
        <v>6426</v>
      </c>
      <c r="F1001" s="13" t="s">
        <v>6427</v>
      </c>
      <c r="G1001" s="14">
        <v>511</v>
      </c>
      <c r="H1001" s="15" t="s">
        <v>6367</v>
      </c>
      <c r="I1001" s="13" t="s">
        <v>6370</v>
      </c>
      <c r="J1001" s="196" t="s">
        <v>6112</v>
      </c>
      <c r="K1001" s="196" t="s">
        <v>6366</v>
      </c>
      <c r="L1001"/>
      <c r="M1001"/>
      <c r="N1001"/>
      <c r="O1001"/>
      <c r="P1001"/>
      <c r="Q1001"/>
      <c r="R1001"/>
    </row>
    <row r="1002" spans="1:18" s="7" customFormat="1" ht="20.25" customHeight="1" x14ac:dyDescent="0.25">
      <c r="A1002"/>
      <c r="B1002"/>
      <c r="C1002" s="7" t="s">
        <v>6420</v>
      </c>
      <c r="D1002" s="1" t="s">
        <v>7988</v>
      </c>
      <c r="E1002" s="1" t="s">
        <v>6425</v>
      </c>
      <c r="F1002" s="13" t="s">
        <v>9312</v>
      </c>
      <c r="G1002" s="14">
        <v>409</v>
      </c>
      <c r="H1002" s="15" t="s">
        <v>6367</v>
      </c>
      <c r="I1002" s="13" t="s">
        <v>6370</v>
      </c>
      <c r="J1002" s="196" t="s">
        <v>6112</v>
      </c>
      <c r="K1002" s="196" t="s">
        <v>6366</v>
      </c>
      <c r="L1002"/>
      <c r="M1002"/>
      <c r="N1002"/>
      <c r="O1002"/>
      <c r="P1002"/>
      <c r="Q1002"/>
      <c r="R1002"/>
    </row>
    <row r="1003" spans="1:18" s="7" customFormat="1" ht="20.25" customHeight="1" x14ac:dyDescent="0.25">
      <c r="A1003"/>
      <c r="B1003"/>
      <c r="C1003" s="7" t="s">
        <v>6420</v>
      </c>
      <c r="D1003" s="1" t="s">
        <v>7988</v>
      </c>
      <c r="E1003" s="1" t="s">
        <v>6422</v>
      </c>
      <c r="F1003" s="13" t="s">
        <v>9313</v>
      </c>
      <c r="G1003" s="14">
        <v>231</v>
      </c>
      <c r="H1003" s="15" t="s">
        <v>6367</v>
      </c>
      <c r="I1003" s="13" t="s">
        <v>6370</v>
      </c>
      <c r="J1003" s="196" t="s">
        <v>6112</v>
      </c>
      <c r="K1003" s="196" t="s">
        <v>6366</v>
      </c>
      <c r="L1003"/>
      <c r="M1003"/>
      <c r="N1003"/>
      <c r="O1003"/>
      <c r="P1003"/>
      <c r="Q1003"/>
      <c r="R1003"/>
    </row>
    <row r="1004" spans="1:18" ht="21.75" customHeight="1" x14ac:dyDescent="0.25">
      <c r="C1004" s="7" t="s">
        <v>6420</v>
      </c>
      <c r="D1004" s="1" t="s">
        <v>7988</v>
      </c>
      <c r="E1004" s="1" t="s">
        <v>6421</v>
      </c>
      <c r="F1004" s="13" t="s">
        <v>9314</v>
      </c>
      <c r="G1004" s="14">
        <v>198</v>
      </c>
      <c r="H1004" s="15" t="s">
        <v>6367</v>
      </c>
      <c r="I1004" s="13" t="s">
        <v>6370</v>
      </c>
      <c r="J1004" s="196" t="s">
        <v>6112</v>
      </c>
      <c r="K1004" s="196" t="s">
        <v>6366</v>
      </c>
    </row>
    <row r="1005" spans="1:18" ht="21.75" customHeight="1" x14ac:dyDescent="0.25">
      <c r="C1005" s="7" t="s">
        <v>6420</v>
      </c>
      <c r="D1005" s="1" t="s">
        <v>7988</v>
      </c>
      <c r="E1005" s="1" t="s">
        <v>6423</v>
      </c>
      <c r="F1005" s="13" t="s">
        <v>6424</v>
      </c>
      <c r="G1005" s="14">
        <v>179</v>
      </c>
      <c r="H1005" s="15" t="s">
        <v>6367</v>
      </c>
      <c r="I1005" s="13" t="s">
        <v>6370</v>
      </c>
      <c r="J1005" s="196" t="s">
        <v>6112</v>
      </c>
      <c r="K1005" s="196" t="s">
        <v>6366</v>
      </c>
    </row>
    <row r="1006" spans="1:18" ht="21.75" customHeight="1" x14ac:dyDescent="0.25">
      <c r="C1006" s="7" t="s">
        <v>6420</v>
      </c>
      <c r="D1006" s="1" t="s">
        <v>7988</v>
      </c>
      <c r="E1006" s="1" t="s">
        <v>6446</v>
      </c>
      <c r="F1006" s="13" t="s">
        <v>9315</v>
      </c>
      <c r="G1006" s="14">
        <v>239</v>
      </c>
      <c r="H1006" s="15" t="s">
        <v>6367</v>
      </c>
      <c r="I1006" s="13" t="s">
        <v>6430</v>
      </c>
      <c r="J1006" s="196" t="s">
        <v>6112</v>
      </c>
      <c r="K1006" s="196" t="s">
        <v>6429</v>
      </c>
    </row>
    <row r="1007" spans="1:18" ht="21.75" customHeight="1" x14ac:dyDescent="0.25">
      <c r="C1007" s="7" t="s">
        <v>6420</v>
      </c>
      <c r="D1007" s="1" t="s">
        <v>7988</v>
      </c>
      <c r="E1007" s="1" t="s">
        <v>6444</v>
      </c>
      <c r="F1007" s="13" t="s">
        <v>9316</v>
      </c>
      <c r="G1007" s="14">
        <v>290</v>
      </c>
      <c r="H1007" s="15" t="s">
        <v>6367</v>
      </c>
      <c r="I1007" s="13" t="s">
        <v>6430</v>
      </c>
      <c r="J1007" s="196" t="s">
        <v>6112</v>
      </c>
      <c r="K1007" s="196" t="s">
        <v>6429</v>
      </c>
    </row>
    <row r="1008" spans="1:18" ht="21.75" customHeight="1" x14ac:dyDescent="0.25">
      <c r="C1008" s="7" t="s">
        <v>6420</v>
      </c>
      <c r="D1008" s="1" t="s">
        <v>7988</v>
      </c>
      <c r="E1008" s="1" t="s">
        <v>6450</v>
      </c>
      <c r="F1008" s="13" t="s">
        <v>9317</v>
      </c>
      <c r="G1008" s="14">
        <v>304</v>
      </c>
      <c r="H1008" s="15" t="s">
        <v>6367</v>
      </c>
      <c r="I1008" s="13" t="s">
        <v>6430</v>
      </c>
      <c r="J1008" s="196" t="s">
        <v>6112</v>
      </c>
      <c r="K1008" s="196" t="s">
        <v>6429</v>
      </c>
    </row>
    <row r="1009" spans="1:18" ht="21.75" customHeight="1" x14ac:dyDescent="0.25">
      <c r="C1009" s="7" t="s">
        <v>6420</v>
      </c>
      <c r="D1009" s="1" t="s">
        <v>7988</v>
      </c>
      <c r="E1009" s="1" t="s">
        <v>6452</v>
      </c>
      <c r="F1009" s="13" t="s">
        <v>9318</v>
      </c>
      <c r="G1009" s="14">
        <v>244</v>
      </c>
      <c r="H1009" s="15" t="s">
        <v>6367</v>
      </c>
      <c r="I1009" s="13" t="s">
        <v>6430</v>
      </c>
      <c r="J1009" s="196" t="s">
        <v>6112</v>
      </c>
      <c r="K1009" s="196" t="s">
        <v>6429</v>
      </c>
    </row>
    <row r="1010" spans="1:18" ht="21.75" customHeight="1" x14ac:dyDescent="0.25">
      <c r="C1010" s="7" t="s">
        <v>6420</v>
      </c>
      <c r="D1010" s="1" t="s">
        <v>7988</v>
      </c>
      <c r="E1010" s="1" t="s">
        <v>6431</v>
      </c>
      <c r="F1010" s="13" t="s">
        <v>9319</v>
      </c>
      <c r="G1010" s="14">
        <v>1100</v>
      </c>
      <c r="H1010" s="15" t="s">
        <v>6367</v>
      </c>
      <c r="I1010" s="13" t="s">
        <v>6430</v>
      </c>
      <c r="J1010" s="196" t="s">
        <v>6112</v>
      </c>
      <c r="K1010" s="196" t="s">
        <v>6429</v>
      </c>
    </row>
    <row r="1011" spans="1:18" ht="21.75" customHeight="1" x14ac:dyDescent="0.25">
      <c r="C1011" s="7" t="s">
        <v>6420</v>
      </c>
      <c r="D1011" s="1" t="s">
        <v>7988</v>
      </c>
      <c r="E1011" s="1" t="s">
        <v>6440</v>
      </c>
      <c r="F1011" s="13" t="s">
        <v>9320</v>
      </c>
      <c r="G1011" s="14">
        <v>858</v>
      </c>
      <c r="H1011" s="15" t="s">
        <v>6367</v>
      </c>
      <c r="I1011" s="13" t="s">
        <v>6437</v>
      </c>
      <c r="J1011" s="196" t="s">
        <v>6112</v>
      </c>
      <c r="K1011" s="196" t="s">
        <v>6429</v>
      </c>
    </row>
    <row r="1012" spans="1:18" s="7" customFormat="1" ht="20.25" customHeight="1" x14ac:dyDescent="0.25">
      <c r="A1012"/>
      <c r="B1012"/>
      <c r="C1012" s="7" t="s">
        <v>6420</v>
      </c>
      <c r="D1012" s="1" t="s">
        <v>7988</v>
      </c>
      <c r="E1012" s="1" t="s">
        <v>6451</v>
      </c>
      <c r="F1012" s="13" t="s">
        <v>4287</v>
      </c>
      <c r="G1012" s="14">
        <v>712</v>
      </c>
      <c r="H1012" s="15" t="s">
        <v>6367</v>
      </c>
      <c r="I1012" s="13" t="s">
        <v>6430</v>
      </c>
      <c r="J1012" s="196" t="s">
        <v>6112</v>
      </c>
      <c r="K1012" s="196" t="s">
        <v>6429</v>
      </c>
      <c r="L1012"/>
      <c r="M1012"/>
      <c r="N1012"/>
      <c r="O1012"/>
      <c r="P1012"/>
      <c r="Q1012"/>
      <c r="R1012"/>
    </row>
    <row r="1013" spans="1:18" s="7" customFormat="1" ht="20.25" customHeight="1" x14ac:dyDescent="0.25">
      <c r="A1013"/>
      <c r="B1013"/>
      <c r="C1013" s="7" t="s">
        <v>6420</v>
      </c>
      <c r="D1013" s="1" t="s">
        <v>7988</v>
      </c>
      <c r="E1013" s="1" t="s">
        <v>6441</v>
      </c>
      <c r="F1013" s="13" t="s">
        <v>519</v>
      </c>
      <c r="G1013" s="14">
        <v>534</v>
      </c>
      <c r="H1013" s="15" t="s">
        <v>6367</v>
      </c>
      <c r="I1013" s="13" t="s">
        <v>6430</v>
      </c>
      <c r="J1013" s="196" t="s">
        <v>6112</v>
      </c>
      <c r="K1013" s="196" t="s">
        <v>6429</v>
      </c>
      <c r="L1013"/>
      <c r="M1013"/>
      <c r="N1013"/>
      <c r="O1013"/>
      <c r="P1013"/>
      <c r="Q1013"/>
      <c r="R1013"/>
    </row>
    <row r="1014" spans="1:18" s="7" customFormat="1" ht="20.25" customHeight="1" x14ac:dyDescent="0.25">
      <c r="A1014"/>
      <c r="B1014"/>
      <c r="C1014" s="7" t="s">
        <v>6420</v>
      </c>
      <c r="D1014" s="1" t="s">
        <v>7988</v>
      </c>
      <c r="E1014" s="1" t="s">
        <v>6453</v>
      </c>
      <c r="F1014" s="13" t="s">
        <v>6454</v>
      </c>
      <c r="G1014" s="14">
        <v>518</v>
      </c>
      <c r="H1014" s="15" t="s">
        <v>6367</v>
      </c>
      <c r="I1014" s="13" t="s">
        <v>6430</v>
      </c>
      <c r="J1014" s="196" t="s">
        <v>6112</v>
      </c>
      <c r="K1014" s="196" t="s">
        <v>6429</v>
      </c>
      <c r="L1014"/>
      <c r="M1014"/>
      <c r="N1014"/>
      <c r="O1014"/>
      <c r="P1014"/>
      <c r="Q1014"/>
      <c r="R1014"/>
    </row>
    <row r="1015" spans="1:18" s="7" customFormat="1" ht="20.25" customHeight="1" x14ac:dyDescent="0.25">
      <c r="A1015"/>
      <c r="B1015"/>
      <c r="C1015" s="7" t="s">
        <v>6420</v>
      </c>
      <c r="D1015" s="1" t="s">
        <v>7988</v>
      </c>
      <c r="E1015" s="1" t="s">
        <v>6460</v>
      </c>
      <c r="F1015" s="13" t="s">
        <v>6461</v>
      </c>
      <c r="G1015" s="14">
        <v>517</v>
      </c>
      <c r="H1015" s="15" t="s">
        <v>6367</v>
      </c>
      <c r="I1015" s="13" t="s">
        <v>6437</v>
      </c>
      <c r="J1015" s="196" t="s">
        <v>6112</v>
      </c>
      <c r="K1015" s="196" t="s">
        <v>6429</v>
      </c>
      <c r="L1015"/>
      <c r="M1015"/>
      <c r="N1015"/>
      <c r="O1015"/>
      <c r="P1015"/>
      <c r="Q1015"/>
      <c r="R1015"/>
    </row>
    <row r="1016" spans="1:18" s="7" customFormat="1" ht="20.25" customHeight="1" x14ac:dyDescent="0.25">
      <c r="A1016"/>
      <c r="B1016"/>
      <c r="C1016" s="7" t="s">
        <v>6420</v>
      </c>
      <c r="D1016" s="1" t="s">
        <v>7988</v>
      </c>
      <c r="E1016" s="1" t="s">
        <v>6465</v>
      </c>
      <c r="F1016" s="13" t="s">
        <v>9321</v>
      </c>
      <c r="G1016" s="14">
        <v>411</v>
      </c>
      <c r="H1016" s="15" t="s">
        <v>6367</v>
      </c>
      <c r="I1016" s="13" t="s">
        <v>6437</v>
      </c>
      <c r="J1016" s="196" t="s">
        <v>6112</v>
      </c>
      <c r="K1016" s="196" t="s">
        <v>6429</v>
      </c>
      <c r="L1016"/>
      <c r="M1016"/>
      <c r="N1016"/>
      <c r="O1016"/>
      <c r="P1016"/>
      <c r="Q1016"/>
      <c r="R1016"/>
    </row>
    <row r="1017" spans="1:18" s="7" customFormat="1" ht="20.25" customHeight="1" x14ac:dyDescent="0.25">
      <c r="A1017"/>
      <c r="B1017"/>
      <c r="C1017" s="7" t="s">
        <v>6420</v>
      </c>
      <c r="D1017" s="1" t="s">
        <v>7988</v>
      </c>
      <c r="E1017" s="1" t="s">
        <v>6467</v>
      </c>
      <c r="F1017" s="13" t="s">
        <v>9322</v>
      </c>
      <c r="G1017" s="14">
        <v>401</v>
      </c>
      <c r="H1017" s="15" t="s">
        <v>6367</v>
      </c>
      <c r="I1017" s="13" t="s">
        <v>6437</v>
      </c>
      <c r="J1017" s="196" t="s">
        <v>6112</v>
      </c>
      <c r="K1017" s="196" t="s">
        <v>6429</v>
      </c>
      <c r="L1017"/>
      <c r="M1017"/>
      <c r="N1017"/>
      <c r="O1017"/>
      <c r="P1017"/>
      <c r="Q1017"/>
      <c r="R1017"/>
    </row>
    <row r="1018" spans="1:18" s="7" customFormat="1" ht="20.25" customHeight="1" x14ac:dyDescent="0.25">
      <c r="A1018"/>
      <c r="B1018"/>
      <c r="C1018" s="7" t="s">
        <v>6420</v>
      </c>
      <c r="D1018" s="1" t="s">
        <v>7988</v>
      </c>
      <c r="E1018" s="1" t="s">
        <v>6449</v>
      </c>
      <c r="F1018" s="13" t="s">
        <v>1443</v>
      </c>
      <c r="G1018" s="14">
        <v>347</v>
      </c>
      <c r="H1018" s="15" t="s">
        <v>6367</v>
      </c>
      <c r="I1018" s="13" t="s">
        <v>6430</v>
      </c>
      <c r="J1018" s="196" t="s">
        <v>6112</v>
      </c>
      <c r="K1018" s="196" t="s">
        <v>6429</v>
      </c>
      <c r="L1018"/>
      <c r="M1018"/>
      <c r="N1018"/>
      <c r="O1018"/>
      <c r="P1018"/>
      <c r="Q1018"/>
      <c r="R1018"/>
    </row>
    <row r="1019" spans="1:18" s="7" customFormat="1" ht="20.25" customHeight="1" x14ac:dyDescent="0.25">
      <c r="A1019"/>
      <c r="B1019"/>
      <c r="C1019" s="7" t="s">
        <v>6420</v>
      </c>
      <c r="D1019" s="1" t="s">
        <v>7988</v>
      </c>
      <c r="E1019" s="1" t="s">
        <v>6466</v>
      </c>
      <c r="F1019" s="13" t="s">
        <v>9323</v>
      </c>
      <c r="G1019" s="14">
        <v>357</v>
      </c>
      <c r="H1019" s="15" t="s">
        <v>6367</v>
      </c>
      <c r="I1019" s="13" t="s">
        <v>6437</v>
      </c>
      <c r="J1019" s="196" t="s">
        <v>6112</v>
      </c>
      <c r="K1019" s="196" t="s">
        <v>6429</v>
      </c>
      <c r="L1019"/>
      <c r="M1019"/>
      <c r="N1019"/>
      <c r="O1019"/>
      <c r="P1019"/>
      <c r="Q1019"/>
      <c r="R1019"/>
    </row>
    <row r="1020" spans="1:18" s="7" customFormat="1" ht="20.25" customHeight="1" x14ac:dyDescent="0.25">
      <c r="A1020"/>
      <c r="B1020"/>
      <c r="C1020" s="7" t="s">
        <v>6420</v>
      </c>
      <c r="D1020" s="1" t="s">
        <v>7988</v>
      </c>
      <c r="E1020" s="1" t="s">
        <v>6447</v>
      </c>
      <c r="F1020" s="13" t="s">
        <v>9324</v>
      </c>
      <c r="G1020" s="14">
        <v>319</v>
      </c>
      <c r="H1020" s="15" t="s">
        <v>6367</v>
      </c>
      <c r="I1020" s="13" t="s">
        <v>6430</v>
      </c>
      <c r="J1020" s="196" t="s">
        <v>6112</v>
      </c>
      <c r="K1020" s="196" t="s">
        <v>6429</v>
      </c>
      <c r="L1020"/>
      <c r="M1020"/>
      <c r="N1020"/>
      <c r="O1020"/>
      <c r="P1020"/>
      <c r="Q1020"/>
      <c r="R1020"/>
    </row>
    <row r="1021" spans="1:18" s="7" customFormat="1" ht="20.25" customHeight="1" x14ac:dyDescent="0.25">
      <c r="A1021"/>
      <c r="B1021"/>
      <c r="C1021" s="7" t="s">
        <v>6420</v>
      </c>
      <c r="D1021" s="1" t="s">
        <v>7988</v>
      </c>
      <c r="E1021" s="1" t="s">
        <v>6448</v>
      </c>
      <c r="F1021" s="13" t="s">
        <v>9325</v>
      </c>
      <c r="G1021" s="14">
        <v>274</v>
      </c>
      <c r="H1021" s="15" t="s">
        <v>6367</v>
      </c>
      <c r="I1021" s="13" t="s">
        <v>6430</v>
      </c>
      <c r="J1021" s="196" t="s">
        <v>6112</v>
      </c>
      <c r="K1021" s="196" t="s">
        <v>6429</v>
      </c>
      <c r="L1021"/>
      <c r="M1021"/>
      <c r="N1021"/>
      <c r="O1021"/>
      <c r="P1021"/>
      <c r="Q1021"/>
      <c r="R1021"/>
    </row>
    <row r="1022" spans="1:18" s="7" customFormat="1" ht="31.5" customHeight="1" x14ac:dyDescent="0.25">
      <c r="A1022"/>
      <c r="B1022"/>
      <c r="C1022" s="7" t="s">
        <v>6420</v>
      </c>
      <c r="D1022" s="1" t="s">
        <v>7988</v>
      </c>
      <c r="E1022" s="1" t="s">
        <v>6436</v>
      </c>
      <c r="F1022" s="13" t="s">
        <v>9326</v>
      </c>
      <c r="G1022" s="14">
        <v>218</v>
      </c>
      <c r="H1022" s="15" t="s">
        <v>6367</v>
      </c>
      <c r="I1022" s="13" t="s">
        <v>6437</v>
      </c>
      <c r="J1022" s="196" t="s">
        <v>6112</v>
      </c>
      <c r="K1022" s="196" t="s">
        <v>6429</v>
      </c>
      <c r="L1022"/>
      <c r="M1022"/>
      <c r="N1022"/>
      <c r="O1022"/>
      <c r="P1022"/>
      <c r="Q1022"/>
      <c r="R1022"/>
    </row>
    <row r="1023" spans="1:18" s="7" customFormat="1" ht="20.25" customHeight="1" x14ac:dyDescent="0.25">
      <c r="A1023"/>
      <c r="B1023"/>
      <c r="C1023" s="7" t="s">
        <v>6420</v>
      </c>
      <c r="D1023" s="1" t="s">
        <v>7988</v>
      </c>
      <c r="E1023" s="1" t="s">
        <v>6435</v>
      </c>
      <c r="F1023" s="13" t="s">
        <v>9327</v>
      </c>
      <c r="G1023" s="14">
        <v>349</v>
      </c>
      <c r="H1023" s="15" t="s">
        <v>6367</v>
      </c>
      <c r="I1023" s="13" t="s">
        <v>6430</v>
      </c>
      <c r="J1023" s="196" t="s">
        <v>6112</v>
      </c>
      <c r="K1023" s="196" t="s">
        <v>6429</v>
      </c>
      <c r="L1023"/>
      <c r="M1023"/>
      <c r="N1023"/>
      <c r="O1023"/>
      <c r="P1023"/>
      <c r="Q1023"/>
      <c r="R1023"/>
    </row>
    <row r="1024" spans="1:18" s="7" customFormat="1" ht="21" customHeight="1" x14ac:dyDescent="0.25">
      <c r="A1024"/>
      <c r="B1024"/>
      <c r="C1024" s="7" t="s">
        <v>6420</v>
      </c>
      <c r="D1024" s="1" t="s">
        <v>7988</v>
      </c>
      <c r="E1024" s="1" t="s">
        <v>6456</v>
      </c>
      <c r="F1024" s="13" t="s">
        <v>9328</v>
      </c>
      <c r="G1024" s="14">
        <v>210</v>
      </c>
      <c r="H1024" s="15" t="s">
        <v>6367</v>
      </c>
      <c r="I1024" s="13" t="s">
        <v>6430</v>
      </c>
      <c r="J1024" s="196" t="s">
        <v>6112</v>
      </c>
      <c r="K1024" s="196" t="s">
        <v>6429</v>
      </c>
      <c r="L1024"/>
      <c r="M1024"/>
      <c r="N1024"/>
      <c r="O1024"/>
      <c r="P1024"/>
      <c r="Q1024"/>
      <c r="R1024"/>
    </row>
    <row r="1025" spans="1:18" s="7" customFormat="1" ht="31.5" customHeight="1" x14ac:dyDescent="0.25">
      <c r="A1025"/>
      <c r="B1025"/>
      <c r="C1025" s="7" t="s">
        <v>6420</v>
      </c>
      <c r="D1025" s="1" t="s">
        <v>7988</v>
      </c>
      <c r="E1025" s="1" t="s">
        <v>6470</v>
      </c>
      <c r="F1025" s="13" t="s">
        <v>9329</v>
      </c>
      <c r="G1025" s="14">
        <v>197</v>
      </c>
      <c r="H1025" s="15" t="s">
        <v>6367</v>
      </c>
      <c r="I1025" s="13" t="s">
        <v>6437</v>
      </c>
      <c r="J1025" s="196" t="s">
        <v>6112</v>
      </c>
      <c r="K1025" s="196" t="s">
        <v>6429</v>
      </c>
      <c r="L1025"/>
      <c r="M1025"/>
      <c r="N1025"/>
      <c r="O1025"/>
      <c r="P1025"/>
      <c r="Q1025"/>
      <c r="R1025"/>
    </row>
    <row r="1026" spans="1:18" s="7" customFormat="1" ht="20.25" customHeight="1" x14ac:dyDescent="0.25">
      <c r="A1026"/>
      <c r="B1026"/>
      <c r="C1026" s="7" t="s">
        <v>6420</v>
      </c>
      <c r="D1026" s="1" t="s">
        <v>7988</v>
      </c>
      <c r="E1026" s="1" t="s">
        <v>6469</v>
      </c>
      <c r="F1026" s="13" t="s">
        <v>9330</v>
      </c>
      <c r="G1026" s="14">
        <v>198</v>
      </c>
      <c r="H1026" s="15" t="s">
        <v>6367</v>
      </c>
      <c r="I1026" s="13" t="s">
        <v>6437</v>
      </c>
      <c r="J1026" s="196" t="s">
        <v>6112</v>
      </c>
      <c r="K1026" s="196" t="s">
        <v>6429</v>
      </c>
      <c r="L1026"/>
      <c r="M1026"/>
      <c r="N1026"/>
      <c r="O1026"/>
      <c r="P1026"/>
      <c r="Q1026"/>
      <c r="R1026"/>
    </row>
    <row r="1027" spans="1:18" s="7" customFormat="1" ht="20.25" customHeight="1" x14ac:dyDescent="0.25">
      <c r="A1027"/>
      <c r="B1027"/>
      <c r="C1027" s="7" t="s">
        <v>6420</v>
      </c>
      <c r="D1027" s="1" t="s">
        <v>7988</v>
      </c>
      <c r="E1027" s="1" t="s">
        <v>6468</v>
      </c>
      <c r="F1027" s="13" t="s">
        <v>9331</v>
      </c>
      <c r="G1027" s="14">
        <v>75</v>
      </c>
      <c r="H1027" s="15" t="s">
        <v>6367</v>
      </c>
      <c r="I1027" s="13" t="s">
        <v>6437</v>
      </c>
      <c r="J1027" s="196" t="s">
        <v>6112</v>
      </c>
      <c r="K1027" s="196" t="s">
        <v>6429</v>
      </c>
      <c r="L1027"/>
      <c r="M1027"/>
      <c r="N1027"/>
      <c r="O1027"/>
      <c r="P1027"/>
      <c r="Q1027"/>
      <c r="R1027"/>
    </row>
    <row r="1028" spans="1:18" s="7" customFormat="1" ht="20.25" customHeight="1" x14ac:dyDescent="0.25">
      <c r="A1028"/>
      <c r="B1028"/>
      <c r="C1028" s="7" t="s">
        <v>6420</v>
      </c>
      <c r="D1028" s="1" t="s">
        <v>7988</v>
      </c>
      <c r="E1028" s="1" t="s">
        <v>6457</v>
      </c>
      <c r="F1028" s="13" t="s">
        <v>9332</v>
      </c>
      <c r="G1028" s="14">
        <v>108</v>
      </c>
      <c r="H1028" s="15" t="s">
        <v>6367</v>
      </c>
      <c r="I1028" s="13" t="s">
        <v>6430</v>
      </c>
      <c r="J1028" s="196" t="s">
        <v>6112</v>
      </c>
      <c r="K1028" s="196" t="s">
        <v>6429</v>
      </c>
      <c r="L1028"/>
      <c r="M1028"/>
      <c r="N1028"/>
      <c r="O1028"/>
      <c r="P1028"/>
      <c r="Q1028"/>
      <c r="R1028"/>
    </row>
    <row r="1029" spans="1:18" s="7" customFormat="1" ht="20.25" customHeight="1" x14ac:dyDescent="0.25">
      <c r="A1029"/>
      <c r="B1029"/>
      <c r="C1029" s="7" t="s">
        <v>6420</v>
      </c>
      <c r="D1029" s="1" t="s">
        <v>7988</v>
      </c>
      <c r="E1029" s="1" t="s">
        <v>6455</v>
      </c>
      <c r="F1029" s="13" t="s">
        <v>9333</v>
      </c>
      <c r="G1029" s="14">
        <v>53</v>
      </c>
      <c r="H1029" s="15" t="s">
        <v>6367</v>
      </c>
      <c r="I1029" s="13" t="s">
        <v>6430</v>
      </c>
      <c r="J1029" s="196" t="s">
        <v>6112</v>
      </c>
      <c r="K1029" s="196" t="s">
        <v>6429</v>
      </c>
      <c r="L1029"/>
      <c r="M1029"/>
      <c r="N1029"/>
      <c r="O1029"/>
      <c r="P1029"/>
      <c r="Q1029"/>
      <c r="R1029"/>
    </row>
    <row r="1030" spans="1:18" s="7" customFormat="1" ht="20.25" customHeight="1" x14ac:dyDescent="0.25">
      <c r="A1030"/>
      <c r="B1030"/>
      <c r="C1030" s="7" t="s">
        <v>6420</v>
      </c>
      <c r="D1030" s="1" t="s">
        <v>7988</v>
      </c>
      <c r="E1030" s="1" t="s">
        <v>6439</v>
      </c>
      <c r="F1030" s="13" t="s">
        <v>9334</v>
      </c>
      <c r="G1030" s="14">
        <v>78</v>
      </c>
      <c r="H1030" s="15" t="s">
        <v>6367</v>
      </c>
      <c r="I1030" s="13" t="s">
        <v>6437</v>
      </c>
      <c r="J1030" s="196" t="s">
        <v>6112</v>
      </c>
      <c r="K1030" s="196" t="s">
        <v>6429</v>
      </c>
      <c r="L1030"/>
      <c r="M1030"/>
      <c r="N1030"/>
      <c r="O1030"/>
      <c r="P1030"/>
      <c r="Q1030"/>
      <c r="R1030"/>
    </row>
    <row r="1031" spans="1:18" s="7" customFormat="1" ht="20.25" customHeight="1" x14ac:dyDescent="0.25">
      <c r="A1031"/>
      <c r="B1031"/>
      <c r="C1031" s="7" t="s">
        <v>6420</v>
      </c>
      <c r="D1031" s="1" t="s">
        <v>7988</v>
      </c>
      <c r="E1031" s="1" t="s">
        <v>6438</v>
      </c>
      <c r="F1031" s="13" t="s">
        <v>9335</v>
      </c>
      <c r="G1031" s="14">
        <v>51</v>
      </c>
      <c r="H1031" s="15" t="s">
        <v>6367</v>
      </c>
      <c r="I1031" s="13" t="s">
        <v>6430</v>
      </c>
      <c r="J1031" s="196" t="s">
        <v>6112</v>
      </c>
      <c r="K1031" s="196" t="s">
        <v>6429</v>
      </c>
      <c r="L1031"/>
      <c r="M1031"/>
      <c r="N1031"/>
      <c r="O1031"/>
      <c r="P1031"/>
      <c r="Q1031"/>
      <c r="R1031"/>
    </row>
    <row r="1032" spans="1:18" s="7" customFormat="1" ht="20.25" customHeight="1" x14ac:dyDescent="0.25">
      <c r="A1032"/>
      <c r="B1032"/>
      <c r="C1032" s="7" t="s">
        <v>6420</v>
      </c>
      <c r="D1032" s="1" t="s">
        <v>7988</v>
      </c>
      <c r="E1032" s="1" t="s">
        <v>6445</v>
      </c>
      <c r="F1032" s="13" t="s">
        <v>9336</v>
      </c>
      <c r="G1032" s="14">
        <v>160</v>
      </c>
      <c r="H1032" s="15" t="s">
        <v>6367</v>
      </c>
      <c r="I1032" s="13" t="s">
        <v>6430</v>
      </c>
      <c r="J1032" s="196" t="s">
        <v>6112</v>
      </c>
      <c r="K1032" s="196" t="s">
        <v>6429</v>
      </c>
      <c r="L1032"/>
      <c r="M1032"/>
      <c r="N1032"/>
      <c r="O1032"/>
      <c r="P1032"/>
      <c r="Q1032"/>
      <c r="R1032"/>
    </row>
    <row r="1033" spans="1:18" s="7" customFormat="1" ht="20.25" customHeight="1" x14ac:dyDescent="0.25">
      <c r="A1033"/>
      <c r="B1033"/>
      <c r="C1033" s="7" t="s">
        <v>6420</v>
      </c>
      <c r="D1033" s="1" t="s">
        <v>7988</v>
      </c>
      <c r="E1033" s="1" t="s">
        <v>6432</v>
      </c>
      <c r="F1033" s="13" t="s">
        <v>6433</v>
      </c>
      <c r="G1033" s="14">
        <v>190</v>
      </c>
      <c r="H1033" s="15" t="s">
        <v>6367</v>
      </c>
      <c r="I1033" s="13" t="s">
        <v>6430</v>
      </c>
      <c r="J1033" s="196" t="s">
        <v>6112</v>
      </c>
      <c r="K1033" s="196" t="s">
        <v>6429</v>
      </c>
      <c r="L1033"/>
      <c r="M1033"/>
      <c r="N1033"/>
      <c r="O1033"/>
      <c r="P1033"/>
      <c r="Q1033"/>
      <c r="R1033"/>
    </row>
    <row r="1034" spans="1:18" s="7" customFormat="1" ht="20.25" customHeight="1" x14ac:dyDescent="0.25">
      <c r="A1034"/>
      <c r="B1034"/>
      <c r="C1034" s="7" t="s">
        <v>6420</v>
      </c>
      <c r="D1034" s="1" t="s">
        <v>7988</v>
      </c>
      <c r="E1034" s="1" t="s">
        <v>6434</v>
      </c>
      <c r="F1034" s="13" t="s">
        <v>9337</v>
      </c>
      <c r="G1034" s="14">
        <v>200</v>
      </c>
      <c r="H1034" s="15" t="s">
        <v>6367</v>
      </c>
      <c r="I1034" s="13" t="s">
        <v>6430</v>
      </c>
      <c r="J1034" s="196" t="s">
        <v>6112</v>
      </c>
      <c r="K1034" s="196" t="s">
        <v>6429</v>
      </c>
      <c r="L1034"/>
      <c r="M1034"/>
      <c r="N1034"/>
      <c r="O1034"/>
      <c r="P1034"/>
      <c r="Q1034"/>
      <c r="R1034"/>
    </row>
    <row r="1035" spans="1:18" s="7" customFormat="1" ht="20.25" customHeight="1" x14ac:dyDescent="0.25">
      <c r="A1035"/>
      <c r="B1035"/>
      <c r="C1035" s="7" t="s">
        <v>6420</v>
      </c>
      <c r="D1035" s="1" t="s">
        <v>7988</v>
      </c>
      <c r="E1035" s="1" t="s">
        <v>6458</v>
      </c>
      <c r="F1035" s="13" t="s">
        <v>9338</v>
      </c>
      <c r="G1035" s="14">
        <v>130</v>
      </c>
      <c r="H1035" s="15" t="s">
        <v>6367</v>
      </c>
      <c r="I1035" s="13" t="s">
        <v>6430</v>
      </c>
      <c r="J1035" s="196" t="s">
        <v>6112</v>
      </c>
      <c r="K1035" s="196" t="s">
        <v>6429</v>
      </c>
      <c r="L1035"/>
      <c r="M1035"/>
      <c r="N1035"/>
      <c r="O1035"/>
      <c r="P1035"/>
      <c r="Q1035"/>
      <c r="R1035"/>
    </row>
    <row r="1036" spans="1:18" s="7" customFormat="1" ht="20.25" customHeight="1" x14ac:dyDescent="0.25">
      <c r="A1036"/>
      <c r="B1036"/>
      <c r="C1036" s="7" t="s">
        <v>6420</v>
      </c>
      <c r="D1036" s="1" t="s">
        <v>7988</v>
      </c>
      <c r="E1036" s="1" t="s">
        <v>6462</v>
      </c>
      <c r="F1036" s="13" t="s">
        <v>6463</v>
      </c>
      <c r="G1036" s="14">
        <v>220</v>
      </c>
      <c r="H1036" s="15" t="s">
        <v>6367</v>
      </c>
      <c r="I1036" s="13" t="s">
        <v>6437</v>
      </c>
      <c r="J1036" s="196" t="s">
        <v>6112</v>
      </c>
      <c r="K1036" s="196" t="s">
        <v>6429</v>
      </c>
      <c r="L1036"/>
      <c r="M1036"/>
      <c r="N1036"/>
      <c r="O1036"/>
      <c r="P1036"/>
      <c r="Q1036"/>
      <c r="R1036"/>
    </row>
    <row r="1037" spans="1:18" s="7" customFormat="1" ht="20.25" customHeight="1" x14ac:dyDescent="0.25">
      <c r="A1037"/>
      <c r="B1037"/>
      <c r="C1037" s="7" t="s">
        <v>6420</v>
      </c>
      <c r="D1037" s="1" t="s">
        <v>7988</v>
      </c>
      <c r="E1037" s="1" t="s">
        <v>6459</v>
      </c>
      <c r="F1037" s="13" t="s">
        <v>9339</v>
      </c>
      <c r="G1037" s="14">
        <v>134</v>
      </c>
      <c r="H1037" s="15" t="s">
        <v>6367</v>
      </c>
      <c r="I1037" s="13" t="s">
        <v>6437</v>
      </c>
      <c r="J1037" s="196" t="s">
        <v>6112</v>
      </c>
      <c r="K1037" s="196" t="s">
        <v>6429</v>
      </c>
      <c r="L1037"/>
      <c r="M1037"/>
      <c r="N1037"/>
      <c r="O1037"/>
      <c r="P1037"/>
      <c r="Q1037"/>
      <c r="R1037"/>
    </row>
    <row r="1038" spans="1:18" s="7" customFormat="1" ht="20.25" customHeight="1" x14ac:dyDescent="0.25">
      <c r="A1038"/>
      <c r="B1038"/>
      <c r="C1038" s="7" t="s">
        <v>6420</v>
      </c>
      <c r="D1038" s="1" t="s">
        <v>7988</v>
      </c>
      <c r="E1038" s="1" t="s">
        <v>6442</v>
      </c>
      <c r="F1038" s="13" t="s">
        <v>1374</v>
      </c>
      <c r="G1038" s="14">
        <v>158</v>
      </c>
      <c r="H1038" s="15" t="s">
        <v>6367</v>
      </c>
      <c r="I1038" s="13" t="s">
        <v>6430</v>
      </c>
      <c r="J1038" s="196" t="s">
        <v>6112</v>
      </c>
      <c r="K1038" s="196" t="s">
        <v>6429</v>
      </c>
      <c r="L1038"/>
      <c r="M1038"/>
      <c r="N1038"/>
      <c r="O1038"/>
      <c r="P1038"/>
      <c r="Q1038"/>
      <c r="R1038"/>
    </row>
    <row r="1039" spans="1:18" s="7" customFormat="1" ht="20.25" customHeight="1" x14ac:dyDescent="0.25">
      <c r="A1039"/>
      <c r="B1039"/>
      <c r="C1039" s="7" t="s">
        <v>6420</v>
      </c>
      <c r="D1039" s="1" t="s">
        <v>7988</v>
      </c>
      <c r="E1039" s="1" t="s">
        <v>6428</v>
      </c>
      <c r="F1039" s="13" t="s">
        <v>945</v>
      </c>
      <c r="G1039" s="14">
        <v>138</v>
      </c>
      <c r="H1039" s="15" t="s">
        <v>6367</v>
      </c>
      <c r="I1039" s="13" t="s">
        <v>6430</v>
      </c>
      <c r="J1039" s="196" t="s">
        <v>6112</v>
      </c>
      <c r="K1039" s="196" t="s">
        <v>6429</v>
      </c>
      <c r="L1039"/>
      <c r="M1039"/>
      <c r="N1039"/>
      <c r="O1039"/>
      <c r="P1039"/>
      <c r="Q1039"/>
      <c r="R1039"/>
    </row>
    <row r="1040" spans="1:18" s="7" customFormat="1" ht="20.25" customHeight="1" x14ac:dyDescent="0.25">
      <c r="A1040"/>
      <c r="B1040"/>
      <c r="C1040" s="7" t="s">
        <v>6420</v>
      </c>
      <c r="D1040" s="1" t="s">
        <v>7988</v>
      </c>
      <c r="E1040" s="1" t="s">
        <v>6464</v>
      </c>
      <c r="F1040" s="13" t="s">
        <v>9340</v>
      </c>
      <c r="G1040" s="14">
        <v>88</v>
      </c>
      <c r="H1040" s="15" t="s">
        <v>6367</v>
      </c>
      <c r="I1040" s="13" t="s">
        <v>6437</v>
      </c>
      <c r="J1040" s="196" t="s">
        <v>6112</v>
      </c>
      <c r="K1040" s="196" t="s">
        <v>6429</v>
      </c>
      <c r="L1040"/>
      <c r="M1040"/>
      <c r="N1040"/>
      <c r="O1040"/>
      <c r="P1040"/>
      <c r="Q1040"/>
      <c r="R1040"/>
    </row>
    <row r="1041" spans="1:18" s="7" customFormat="1" ht="20.25" customHeight="1" x14ac:dyDescent="0.25">
      <c r="A1041"/>
      <c r="B1041"/>
      <c r="C1041" s="7" t="s">
        <v>6420</v>
      </c>
      <c r="D1041" s="1" t="s">
        <v>7988</v>
      </c>
      <c r="E1041" s="1" t="s">
        <v>6443</v>
      </c>
      <c r="F1041" s="13" t="s">
        <v>9341</v>
      </c>
      <c r="G1041" s="14">
        <v>92</v>
      </c>
      <c r="H1041" s="15" t="s">
        <v>6367</v>
      </c>
      <c r="I1041" s="13" t="s">
        <v>6430</v>
      </c>
      <c r="J1041" s="196" t="s">
        <v>6112</v>
      </c>
      <c r="K1041" s="196" t="s">
        <v>6429</v>
      </c>
      <c r="L1041"/>
      <c r="M1041"/>
      <c r="N1041"/>
      <c r="O1041"/>
      <c r="P1041"/>
      <c r="Q1041"/>
      <c r="R1041"/>
    </row>
    <row r="1042" spans="1:18" s="7" customFormat="1" ht="20.25" customHeight="1" thickBot="1" x14ac:dyDescent="0.3">
      <c r="A1042" s="251"/>
      <c r="B1042" s="251"/>
      <c r="C1042" s="7" t="s">
        <v>6420</v>
      </c>
      <c r="D1042" s="1" t="s">
        <v>7988</v>
      </c>
      <c r="E1042" s="1" t="s">
        <v>9342</v>
      </c>
      <c r="F1042" s="13" t="s">
        <v>9343</v>
      </c>
      <c r="G1042" s="14">
        <v>54</v>
      </c>
      <c r="H1042" s="15" t="s">
        <v>49</v>
      </c>
      <c r="I1042" s="13" t="s">
        <v>9344</v>
      </c>
      <c r="J1042" s="196" t="s">
        <v>47</v>
      </c>
      <c r="K1042" s="196" t="s">
        <v>7595</v>
      </c>
      <c r="L1042" s="251"/>
      <c r="M1042" s="251"/>
      <c r="N1042" s="251"/>
      <c r="O1042" s="251"/>
      <c r="P1042" s="251"/>
      <c r="Q1042" s="251"/>
      <c r="R1042" s="251"/>
    </row>
    <row r="1043" spans="1:18" s="7" customFormat="1" ht="20.25" customHeight="1" thickBot="1" x14ac:dyDescent="0.3">
      <c r="A1043"/>
      <c r="B1043"/>
      <c r="C1043" s="241" t="s">
        <v>6420</v>
      </c>
      <c r="D1043" s="247" t="s">
        <v>7825</v>
      </c>
      <c r="E1043" s="472">
        <f>COUNTA(E1000:E1042)</f>
        <v>43</v>
      </c>
      <c r="F1043" s="242" t="s">
        <v>7826</v>
      </c>
      <c r="G1043" s="473">
        <f>SUM(G1000:G1042)</f>
        <v>12621</v>
      </c>
      <c r="H1043" s="16"/>
      <c r="I1043" s="17"/>
      <c r="J1043" s="209"/>
      <c r="K1043" s="207"/>
      <c r="L1043"/>
      <c r="M1043"/>
      <c r="N1043"/>
      <c r="O1043"/>
      <c r="P1043"/>
      <c r="Q1043"/>
      <c r="R1043"/>
    </row>
    <row r="1044" spans="1:18" s="7" customFormat="1" ht="20.25" customHeight="1" x14ac:dyDescent="0.25">
      <c r="A1044"/>
      <c r="B1044"/>
      <c r="D1044" s="1"/>
      <c r="E1044" s="175"/>
      <c r="F1044" s="228"/>
      <c r="G1044" s="174"/>
      <c r="H1044" s="15"/>
      <c r="I1044" s="13"/>
      <c r="J1044" s="196"/>
      <c r="K1044" s="196"/>
      <c r="L1044"/>
      <c r="M1044"/>
      <c r="N1044"/>
      <c r="O1044"/>
      <c r="P1044"/>
      <c r="Q1044"/>
      <c r="R1044"/>
    </row>
    <row r="1045" spans="1:18" s="7" customFormat="1" ht="20.25" customHeight="1" x14ac:dyDescent="0.25">
      <c r="A1045"/>
      <c r="B1045"/>
      <c r="D1045" s="1"/>
      <c r="E1045" s="175"/>
      <c r="F1045" s="228"/>
      <c r="G1045" s="174"/>
      <c r="H1045" s="15"/>
      <c r="I1045" s="13"/>
      <c r="J1045" s="196"/>
      <c r="K1045" s="196"/>
      <c r="L1045"/>
      <c r="M1045"/>
      <c r="N1045"/>
      <c r="O1045"/>
      <c r="P1045"/>
      <c r="Q1045"/>
      <c r="R1045"/>
    </row>
    <row r="1046" spans="1:18" s="7" customFormat="1" ht="20.25" customHeight="1" x14ac:dyDescent="0.25">
      <c r="A1046"/>
      <c r="B1046"/>
      <c r="C1046" s="235" t="s">
        <v>8</v>
      </c>
      <c r="D1046" s="235" t="s">
        <v>7</v>
      </c>
      <c r="E1046" s="235" t="s">
        <v>6</v>
      </c>
      <c r="F1046" s="235" t="s">
        <v>5</v>
      </c>
      <c r="G1046" s="237" t="s">
        <v>4</v>
      </c>
      <c r="H1046" s="237" t="s">
        <v>3</v>
      </c>
      <c r="I1046" s="235" t="s">
        <v>2</v>
      </c>
      <c r="J1046" s="236" t="s">
        <v>1</v>
      </c>
      <c r="K1046" s="236" t="s">
        <v>0</v>
      </c>
      <c r="L1046"/>
      <c r="M1046"/>
      <c r="N1046"/>
      <c r="O1046"/>
      <c r="P1046"/>
      <c r="Q1046"/>
      <c r="R1046"/>
    </row>
    <row r="1047" spans="1:18" s="7" customFormat="1" ht="20.25" customHeight="1" x14ac:dyDescent="0.25">
      <c r="A1047"/>
      <c r="B1047"/>
      <c r="C1047" s="7" t="s">
        <v>6983</v>
      </c>
      <c r="D1047" s="1" t="s">
        <v>7988</v>
      </c>
      <c r="E1047" s="1" t="s">
        <v>6988</v>
      </c>
      <c r="F1047" s="13" t="s">
        <v>9345</v>
      </c>
      <c r="G1047" s="14">
        <v>178</v>
      </c>
      <c r="H1047" s="15" t="s">
        <v>6984</v>
      </c>
      <c r="I1047" s="13" t="s">
        <v>6985</v>
      </c>
      <c r="J1047" s="196" t="s">
        <v>6981</v>
      </c>
      <c r="K1047" s="196" t="s">
        <v>6982</v>
      </c>
      <c r="L1047"/>
      <c r="M1047"/>
      <c r="N1047"/>
      <c r="O1047"/>
      <c r="P1047"/>
      <c r="Q1047"/>
      <c r="R1047"/>
    </row>
    <row r="1048" spans="1:18" s="7" customFormat="1" ht="20.25" customHeight="1" x14ac:dyDescent="0.25">
      <c r="A1048"/>
      <c r="B1048"/>
      <c r="C1048" s="7" t="s">
        <v>6983</v>
      </c>
      <c r="D1048" s="1" t="s">
        <v>7988</v>
      </c>
      <c r="E1048" s="1" t="s">
        <v>6986</v>
      </c>
      <c r="F1048" s="13" t="s">
        <v>6987</v>
      </c>
      <c r="G1048" s="14">
        <v>766</v>
      </c>
      <c r="H1048" s="15" t="s">
        <v>6984</v>
      </c>
      <c r="I1048" s="13" t="s">
        <v>6985</v>
      </c>
      <c r="J1048" s="196" t="s">
        <v>6981</v>
      </c>
      <c r="K1048" s="196" t="s">
        <v>6982</v>
      </c>
      <c r="L1048"/>
      <c r="M1048"/>
      <c r="N1048"/>
      <c r="O1048"/>
      <c r="P1048"/>
      <c r="Q1048"/>
      <c r="R1048"/>
    </row>
    <row r="1049" spans="1:18" s="7" customFormat="1" ht="20.25" customHeight="1" x14ac:dyDescent="0.25">
      <c r="A1049"/>
      <c r="B1049"/>
      <c r="C1049" s="7" t="s">
        <v>6983</v>
      </c>
      <c r="D1049" s="1" t="s">
        <v>7988</v>
      </c>
      <c r="E1049" s="1" t="s">
        <v>7012</v>
      </c>
      <c r="F1049" s="13" t="s">
        <v>63</v>
      </c>
      <c r="G1049" s="14">
        <v>568</v>
      </c>
      <c r="H1049" s="15" t="s">
        <v>6984</v>
      </c>
      <c r="I1049" s="13" t="s">
        <v>6985</v>
      </c>
      <c r="J1049" s="196" t="s">
        <v>6981</v>
      </c>
      <c r="K1049" s="196" t="s">
        <v>6982</v>
      </c>
      <c r="L1049"/>
      <c r="M1049"/>
      <c r="N1049"/>
      <c r="O1049"/>
      <c r="P1049"/>
      <c r="Q1049"/>
      <c r="R1049"/>
    </row>
    <row r="1050" spans="1:18" s="7" customFormat="1" ht="20.25" customHeight="1" x14ac:dyDescent="0.25">
      <c r="A1050"/>
      <c r="B1050"/>
      <c r="C1050" s="7" t="s">
        <v>6983</v>
      </c>
      <c r="D1050" s="1" t="s">
        <v>7988</v>
      </c>
      <c r="E1050" s="1" t="s">
        <v>7014</v>
      </c>
      <c r="F1050" s="13" t="s">
        <v>177</v>
      </c>
      <c r="G1050" s="14">
        <v>603</v>
      </c>
      <c r="H1050" s="15" t="s">
        <v>6984</v>
      </c>
      <c r="I1050" s="13" t="s">
        <v>6985</v>
      </c>
      <c r="J1050" s="196" t="s">
        <v>6981</v>
      </c>
      <c r="K1050" s="196" t="s">
        <v>6982</v>
      </c>
      <c r="L1050"/>
      <c r="M1050"/>
      <c r="N1050"/>
      <c r="O1050"/>
      <c r="P1050"/>
      <c r="Q1050"/>
      <c r="R1050"/>
    </row>
    <row r="1051" spans="1:18" s="7" customFormat="1" ht="20.25" customHeight="1" x14ac:dyDescent="0.25">
      <c r="A1051"/>
      <c r="B1051"/>
      <c r="C1051" s="7" t="s">
        <v>6983</v>
      </c>
      <c r="D1051" s="1" t="s">
        <v>7988</v>
      </c>
      <c r="E1051" s="1" t="s">
        <v>7008</v>
      </c>
      <c r="F1051" s="13" t="s">
        <v>7009</v>
      </c>
      <c r="G1051" s="14">
        <v>426</v>
      </c>
      <c r="H1051" s="15" t="s">
        <v>6984</v>
      </c>
      <c r="I1051" s="13" t="s">
        <v>6985</v>
      </c>
      <c r="J1051" s="196" t="s">
        <v>6981</v>
      </c>
      <c r="K1051" s="196" t="s">
        <v>6982</v>
      </c>
      <c r="L1051"/>
      <c r="M1051"/>
      <c r="N1051"/>
      <c r="O1051"/>
      <c r="P1051"/>
      <c r="Q1051"/>
      <c r="R1051"/>
    </row>
    <row r="1052" spans="1:18" s="7" customFormat="1" ht="31.5" customHeight="1" x14ac:dyDescent="0.25">
      <c r="A1052"/>
      <c r="B1052"/>
      <c r="C1052" s="7" t="s">
        <v>6983</v>
      </c>
      <c r="D1052" s="1" t="s">
        <v>7988</v>
      </c>
      <c r="E1052" s="1" t="s">
        <v>7019</v>
      </c>
      <c r="F1052" s="13" t="s">
        <v>7020</v>
      </c>
      <c r="G1052" s="14">
        <v>618</v>
      </c>
      <c r="H1052" s="15" t="s">
        <v>6984</v>
      </c>
      <c r="I1052" s="13" t="s">
        <v>6985</v>
      </c>
      <c r="J1052" s="196" t="s">
        <v>6981</v>
      </c>
      <c r="K1052" s="196" t="s">
        <v>6982</v>
      </c>
      <c r="L1052"/>
      <c r="M1052"/>
      <c r="N1052"/>
      <c r="O1052"/>
      <c r="P1052"/>
      <c r="Q1052"/>
      <c r="R1052"/>
    </row>
    <row r="1053" spans="1:18" s="7" customFormat="1" ht="20.25" customHeight="1" x14ac:dyDescent="0.25">
      <c r="A1053"/>
      <c r="B1053"/>
      <c r="C1053" s="7" t="s">
        <v>6983</v>
      </c>
      <c r="D1053" s="1" t="s">
        <v>7988</v>
      </c>
      <c r="E1053" s="1" t="s">
        <v>7013</v>
      </c>
      <c r="F1053" s="13" t="s">
        <v>9346</v>
      </c>
      <c r="G1053" s="14">
        <v>381</v>
      </c>
      <c r="H1053" s="15" t="s">
        <v>6984</v>
      </c>
      <c r="I1053" s="13" t="s">
        <v>6985</v>
      </c>
      <c r="J1053" s="196" t="s">
        <v>6981</v>
      </c>
      <c r="K1053" s="196" t="s">
        <v>6982</v>
      </c>
      <c r="L1053"/>
      <c r="M1053"/>
      <c r="N1053"/>
      <c r="O1053"/>
      <c r="P1053"/>
      <c r="Q1053"/>
      <c r="R1053"/>
    </row>
    <row r="1054" spans="1:18" s="7" customFormat="1" ht="21" customHeight="1" x14ac:dyDescent="0.25">
      <c r="A1054"/>
      <c r="B1054"/>
      <c r="C1054" s="7" t="s">
        <v>6983</v>
      </c>
      <c r="D1054" s="1" t="s">
        <v>7988</v>
      </c>
      <c r="E1054" s="1" t="s">
        <v>7011</v>
      </c>
      <c r="F1054" s="13" t="s">
        <v>9347</v>
      </c>
      <c r="G1054" s="14">
        <v>366</v>
      </c>
      <c r="H1054" s="15" t="s">
        <v>6984</v>
      </c>
      <c r="I1054" s="13" t="s">
        <v>6985</v>
      </c>
      <c r="J1054" s="196" t="s">
        <v>6981</v>
      </c>
      <c r="K1054" s="196" t="s">
        <v>6982</v>
      </c>
      <c r="L1054"/>
      <c r="M1054"/>
      <c r="N1054"/>
      <c r="O1054"/>
      <c r="P1054"/>
      <c r="Q1054"/>
      <c r="R1054"/>
    </row>
    <row r="1055" spans="1:18" s="7" customFormat="1" ht="31.5" customHeight="1" x14ac:dyDescent="0.25">
      <c r="A1055"/>
      <c r="B1055"/>
      <c r="C1055" s="7" t="s">
        <v>6983</v>
      </c>
      <c r="D1055" s="1" t="s">
        <v>7988</v>
      </c>
      <c r="E1055" s="1" t="s">
        <v>7002</v>
      </c>
      <c r="F1055" s="13" t="s">
        <v>6999</v>
      </c>
      <c r="G1055" s="14">
        <v>301</v>
      </c>
      <c r="H1055" s="15" t="s">
        <v>6984</v>
      </c>
      <c r="I1055" s="13" t="s">
        <v>6985</v>
      </c>
      <c r="J1055" s="196" t="s">
        <v>6981</v>
      </c>
      <c r="K1055" s="196" t="s">
        <v>6982</v>
      </c>
      <c r="L1055"/>
      <c r="M1055"/>
      <c r="N1055"/>
      <c r="O1055"/>
      <c r="P1055"/>
      <c r="Q1055"/>
      <c r="R1055"/>
    </row>
    <row r="1056" spans="1:18" s="7" customFormat="1" ht="20.25" customHeight="1" x14ac:dyDescent="0.25">
      <c r="A1056"/>
      <c r="B1056"/>
      <c r="C1056" s="7" t="s">
        <v>6983</v>
      </c>
      <c r="D1056" s="1" t="s">
        <v>7988</v>
      </c>
      <c r="E1056" s="1" t="s">
        <v>7005</v>
      </c>
      <c r="F1056" s="13" t="s">
        <v>9348</v>
      </c>
      <c r="G1056" s="14">
        <v>303</v>
      </c>
      <c r="H1056" s="15" t="s">
        <v>6984</v>
      </c>
      <c r="I1056" s="13" t="s">
        <v>6985</v>
      </c>
      <c r="J1056" s="196" t="s">
        <v>6981</v>
      </c>
      <c r="K1056" s="196" t="s">
        <v>6982</v>
      </c>
      <c r="L1056"/>
      <c r="M1056"/>
      <c r="N1056"/>
      <c r="O1056"/>
      <c r="P1056"/>
      <c r="Q1056"/>
      <c r="R1056"/>
    </row>
    <row r="1057" spans="1:18" s="7" customFormat="1" ht="20.25" customHeight="1" x14ac:dyDescent="0.25">
      <c r="A1057"/>
      <c r="B1057"/>
      <c r="C1057" s="7" t="s">
        <v>6983</v>
      </c>
      <c r="D1057" s="1" t="s">
        <v>7988</v>
      </c>
      <c r="E1057" s="1" t="s">
        <v>7007</v>
      </c>
      <c r="F1057" s="13" t="s">
        <v>8854</v>
      </c>
      <c r="G1057" s="14">
        <v>224</v>
      </c>
      <c r="H1057" s="15" t="s">
        <v>6984</v>
      </c>
      <c r="I1057" s="13" t="s">
        <v>6985</v>
      </c>
      <c r="J1057" s="196" t="s">
        <v>6981</v>
      </c>
      <c r="K1057" s="196" t="s">
        <v>6982</v>
      </c>
      <c r="L1057"/>
      <c r="M1057"/>
      <c r="N1057"/>
      <c r="O1057"/>
      <c r="P1057"/>
      <c r="Q1057"/>
      <c r="R1057"/>
    </row>
    <row r="1058" spans="1:18" s="7" customFormat="1" ht="20.25" customHeight="1" x14ac:dyDescent="0.25">
      <c r="A1058"/>
      <c r="B1058"/>
      <c r="C1058" s="7" t="s">
        <v>6983</v>
      </c>
      <c r="D1058" s="1" t="s">
        <v>7988</v>
      </c>
      <c r="E1058" s="1" t="s">
        <v>6997</v>
      </c>
      <c r="F1058" s="13" t="s">
        <v>9349</v>
      </c>
      <c r="G1058" s="14">
        <v>337</v>
      </c>
      <c r="H1058" s="15" t="s">
        <v>6984</v>
      </c>
      <c r="I1058" s="13" t="s">
        <v>6985</v>
      </c>
      <c r="J1058" s="196" t="s">
        <v>6981</v>
      </c>
      <c r="K1058" s="196" t="s">
        <v>6982</v>
      </c>
      <c r="L1058"/>
      <c r="M1058"/>
      <c r="N1058"/>
      <c r="O1058"/>
      <c r="P1058"/>
      <c r="Q1058"/>
      <c r="R1058"/>
    </row>
    <row r="1059" spans="1:18" s="7" customFormat="1" ht="20.25" customHeight="1" x14ac:dyDescent="0.25">
      <c r="A1059"/>
      <c r="B1059"/>
      <c r="C1059" s="7" t="s">
        <v>6983</v>
      </c>
      <c r="D1059" s="1" t="s">
        <v>7988</v>
      </c>
      <c r="E1059" s="1" t="s">
        <v>7015</v>
      </c>
      <c r="F1059" s="13" t="s">
        <v>7016</v>
      </c>
      <c r="G1059" s="14">
        <v>325</v>
      </c>
      <c r="H1059" s="15" t="s">
        <v>6984</v>
      </c>
      <c r="I1059" s="13" t="s">
        <v>6985</v>
      </c>
      <c r="J1059" s="196" t="s">
        <v>6981</v>
      </c>
      <c r="K1059" s="196" t="s">
        <v>6982</v>
      </c>
      <c r="L1059"/>
      <c r="M1059"/>
      <c r="N1059"/>
      <c r="O1059"/>
      <c r="P1059"/>
      <c r="Q1059"/>
      <c r="R1059"/>
    </row>
    <row r="1060" spans="1:18" s="7" customFormat="1" ht="20.25" customHeight="1" x14ac:dyDescent="0.25">
      <c r="A1060"/>
      <c r="B1060"/>
      <c r="C1060" s="7" t="s">
        <v>6983</v>
      </c>
      <c r="D1060" s="1" t="s">
        <v>7988</v>
      </c>
      <c r="E1060" s="1" t="s">
        <v>7003</v>
      </c>
      <c r="F1060" s="13" t="s">
        <v>7004</v>
      </c>
      <c r="G1060" s="14">
        <v>249</v>
      </c>
      <c r="H1060" s="15" t="s">
        <v>6984</v>
      </c>
      <c r="I1060" s="13" t="s">
        <v>6985</v>
      </c>
      <c r="J1060" s="196" t="s">
        <v>6981</v>
      </c>
      <c r="K1060" s="196" t="s">
        <v>6982</v>
      </c>
      <c r="L1060"/>
      <c r="M1060"/>
      <c r="N1060"/>
      <c r="O1060"/>
      <c r="P1060"/>
      <c r="Q1060"/>
      <c r="R1060"/>
    </row>
    <row r="1061" spans="1:18" s="7" customFormat="1" ht="20.25" customHeight="1" x14ac:dyDescent="0.25">
      <c r="A1061"/>
      <c r="B1061"/>
      <c r="C1061" s="7" t="s">
        <v>6983</v>
      </c>
      <c r="D1061" s="1" t="s">
        <v>7988</v>
      </c>
      <c r="E1061" s="1" t="s">
        <v>6993</v>
      </c>
      <c r="F1061" s="13" t="s">
        <v>9350</v>
      </c>
      <c r="G1061" s="14">
        <v>191</v>
      </c>
      <c r="H1061" s="15" t="s">
        <v>6984</v>
      </c>
      <c r="I1061" s="13" t="s">
        <v>6985</v>
      </c>
      <c r="J1061" s="196" t="s">
        <v>6981</v>
      </c>
      <c r="K1061" s="196" t="s">
        <v>6982</v>
      </c>
      <c r="L1061"/>
      <c r="M1061"/>
      <c r="N1061"/>
      <c r="O1061"/>
      <c r="P1061"/>
      <c r="Q1061"/>
      <c r="R1061"/>
    </row>
    <row r="1062" spans="1:18" s="7" customFormat="1" ht="20.25" customHeight="1" x14ac:dyDescent="0.25">
      <c r="A1062"/>
      <c r="B1062"/>
      <c r="C1062" s="7" t="s">
        <v>6983</v>
      </c>
      <c r="D1062" s="1" t="s">
        <v>7988</v>
      </c>
      <c r="E1062" s="1" t="s">
        <v>7017</v>
      </c>
      <c r="F1062" s="13" t="s">
        <v>7018</v>
      </c>
      <c r="G1062" s="14">
        <v>191</v>
      </c>
      <c r="H1062" s="15" t="s">
        <v>6984</v>
      </c>
      <c r="I1062" s="13" t="s">
        <v>6985</v>
      </c>
      <c r="J1062" s="196" t="s">
        <v>6981</v>
      </c>
      <c r="K1062" s="196" t="s">
        <v>6982</v>
      </c>
      <c r="L1062"/>
      <c r="M1062"/>
      <c r="N1062"/>
      <c r="O1062"/>
      <c r="P1062"/>
      <c r="Q1062"/>
      <c r="R1062"/>
    </row>
    <row r="1063" spans="1:18" s="7" customFormat="1" ht="20.25" customHeight="1" x14ac:dyDescent="0.25">
      <c r="A1063"/>
      <c r="B1063"/>
      <c r="C1063" s="7" t="s">
        <v>6983</v>
      </c>
      <c r="D1063" s="1" t="s">
        <v>7988</v>
      </c>
      <c r="E1063" s="1" t="s">
        <v>7010</v>
      </c>
      <c r="F1063" s="13" t="s">
        <v>9351</v>
      </c>
      <c r="G1063" s="14">
        <v>165</v>
      </c>
      <c r="H1063" s="15" t="s">
        <v>6984</v>
      </c>
      <c r="I1063" s="13" t="s">
        <v>6985</v>
      </c>
      <c r="J1063" s="196" t="s">
        <v>6981</v>
      </c>
      <c r="K1063" s="196" t="s">
        <v>6982</v>
      </c>
      <c r="L1063"/>
      <c r="M1063"/>
      <c r="N1063"/>
      <c r="O1063"/>
      <c r="P1063"/>
      <c r="Q1063"/>
      <c r="R1063"/>
    </row>
    <row r="1064" spans="1:18" s="7" customFormat="1" ht="20.25" customHeight="1" x14ac:dyDescent="0.25">
      <c r="A1064"/>
      <c r="B1064"/>
      <c r="C1064" s="7" t="s">
        <v>6983</v>
      </c>
      <c r="D1064" s="1" t="s">
        <v>7988</v>
      </c>
      <c r="E1064" s="1" t="s">
        <v>6995</v>
      </c>
      <c r="F1064" s="13" t="s">
        <v>6996</v>
      </c>
      <c r="G1064" s="14">
        <v>144</v>
      </c>
      <c r="H1064" s="15" t="s">
        <v>6984</v>
      </c>
      <c r="I1064" s="13" t="s">
        <v>6985</v>
      </c>
      <c r="J1064" s="196" t="s">
        <v>6981</v>
      </c>
      <c r="K1064" s="196" t="s">
        <v>6982</v>
      </c>
      <c r="L1064"/>
      <c r="M1064"/>
      <c r="N1064"/>
      <c r="O1064"/>
      <c r="P1064"/>
      <c r="Q1064"/>
      <c r="R1064"/>
    </row>
    <row r="1065" spans="1:18" s="7" customFormat="1" ht="20.25" customHeight="1" x14ac:dyDescent="0.25">
      <c r="A1065"/>
      <c r="B1065"/>
      <c r="C1065" s="7" t="s">
        <v>6983</v>
      </c>
      <c r="D1065" s="1" t="s">
        <v>7988</v>
      </c>
      <c r="E1065" s="1" t="s">
        <v>6989</v>
      </c>
      <c r="F1065" s="13" t="s">
        <v>9352</v>
      </c>
      <c r="G1065" s="14">
        <v>94</v>
      </c>
      <c r="H1065" s="15" t="s">
        <v>6984</v>
      </c>
      <c r="I1065" s="13" t="s">
        <v>6985</v>
      </c>
      <c r="J1065" s="196" t="s">
        <v>6981</v>
      </c>
      <c r="K1065" s="196" t="s">
        <v>6982</v>
      </c>
      <c r="L1065"/>
      <c r="M1065"/>
      <c r="N1065"/>
      <c r="O1065"/>
      <c r="P1065"/>
      <c r="Q1065"/>
      <c r="R1065"/>
    </row>
    <row r="1066" spans="1:18" s="7" customFormat="1" ht="20.25" customHeight="1" x14ac:dyDescent="0.25">
      <c r="A1066"/>
      <c r="B1066"/>
      <c r="C1066" s="7" t="s">
        <v>6983</v>
      </c>
      <c r="D1066" s="1" t="s">
        <v>7988</v>
      </c>
      <c r="E1066" s="1" t="s">
        <v>6980</v>
      </c>
      <c r="F1066" s="13" t="s">
        <v>9353</v>
      </c>
      <c r="G1066" s="14">
        <v>91</v>
      </c>
      <c r="H1066" s="15" t="s">
        <v>6984</v>
      </c>
      <c r="I1066" s="13" t="s">
        <v>6985</v>
      </c>
      <c r="J1066" s="196" t="s">
        <v>6981</v>
      </c>
      <c r="K1066" s="196" t="s">
        <v>6982</v>
      </c>
      <c r="L1066"/>
      <c r="M1066"/>
      <c r="N1066"/>
      <c r="O1066"/>
      <c r="P1066"/>
      <c r="Q1066"/>
      <c r="R1066"/>
    </row>
    <row r="1067" spans="1:18" s="7" customFormat="1" ht="20.25" customHeight="1" x14ac:dyDescent="0.25">
      <c r="A1067"/>
      <c r="B1067"/>
      <c r="C1067" s="7" t="s">
        <v>6983</v>
      </c>
      <c r="D1067" s="1" t="s">
        <v>7988</v>
      </c>
      <c r="E1067" s="1" t="s">
        <v>7000</v>
      </c>
      <c r="F1067" s="13" t="s">
        <v>7001</v>
      </c>
      <c r="G1067" s="14">
        <v>88</v>
      </c>
      <c r="H1067" s="15" t="s">
        <v>6984</v>
      </c>
      <c r="I1067" s="13" t="s">
        <v>6985</v>
      </c>
      <c r="J1067" s="196" t="s">
        <v>6981</v>
      </c>
      <c r="K1067" s="196" t="s">
        <v>6982</v>
      </c>
      <c r="L1067"/>
      <c r="M1067"/>
      <c r="N1067"/>
      <c r="O1067"/>
      <c r="P1067"/>
      <c r="Q1067"/>
      <c r="R1067"/>
    </row>
    <row r="1068" spans="1:18" s="7" customFormat="1" ht="20.25" customHeight="1" x14ac:dyDescent="0.25">
      <c r="A1068"/>
      <c r="B1068"/>
      <c r="C1068" s="7" t="s">
        <v>6983</v>
      </c>
      <c r="D1068" s="1" t="s">
        <v>7988</v>
      </c>
      <c r="E1068" s="1" t="s">
        <v>6994</v>
      </c>
      <c r="F1068" s="13" t="s">
        <v>6992</v>
      </c>
      <c r="G1068" s="14">
        <v>41</v>
      </c>
      <c r="H1068" s="15" t="s">
        <v>6984</v>
      </c>
      <c r="I1068" s="13" t="s">
        <v>6985</v>
      </c>
      <c r="J1068" s="196" t="s">
        <v>6981</v>
      </c>
      <c r="K1068" s="196" t="s">
        <v>6982</v>
      </c>
      <c r="L1068"/>
      <c r="M1068"/>
      <c r="N1068"/>
      <c r="O1068"/>
      <c r="P1068"/>
      <c r="Q1068"/>
      <c r="R1068"/>
    </row>
    <row r="1069" spans="1:18" s="7" customFormat="1" ht="20.25" customHeight="1" x14ac:dyDescent="0.25">
      <c r="A1069"/>
      <c r="B1069"/>
      <c r="C1069" s="7" t="s">
        <v>6983</v>
      </c>
      <c r="D1069" s="1" t="s">
        <v>7988</v>
      </c>
      <c r="E1069" s="1" t="s">
        <v>6998</v>
      </c>
      <c r="F1069" s="13" t="s">
        <v>9354</v>
      </c>
      <c r="G1069" s="14">
        <v>29</v>
      </c>
      <c r="H1069" s="15" t="s">
        <v>6984</v>
      </c>
      <c r="I1069" s="13" t="s">
        <v>6985</v>
      </c>
      <c r="J1069" s="196" t="s">
        <v>6981</v>
      </c>
      <c r="K1069" s="196" t="s">
        <v>6982</v>
      </c>
      <c r="L1069"/>
      <c r="M1069"/>
      <c r="N1069"/>
      <c r="O1069"/>
      <c r="P1069"/>
      <c r="Q1069"/>
      <c r="R1069"/>
    </row>
    <row r="1070" spans="1:18" s="7" customFormat="1" ht="20.25" customHeight="1" x14ac:dyDescent="0.25">
      <c r="A1070"/>
      <c r="B1070"/>
      <c r="C1070" s="7" t="s">
        <v>6983</v>
      </c>
      <c r="D1070" s="1" t="s">
        <v>7988</v>
      </c>
      <c r="E1070" s="1" t="s">
        <v>6990</v>
      </c>
      <c r="F1070" s="13" t="s">
        <v>6991</v>
      </c>
      <c r="G1070" s="14">
        <v>13</v>
      </c>
      <c r="H1070" s="15" t="s">
        <v>6984</v>
      </c>
      <c r="I1070" s="13" t="s">
        <v>6985</v>
      </c>
      <c r="J1070" s="196" t="s">
        <v>6981</v>
      </c>
      <c r="K1070" s="196" t="s">
        <v>6982</v>
      </c>
      <c r="L1070"/>
      <c r="M1070"/>
      <c r="N1070"/>
      <c r="O1070"/>
      <c r="P1070"/>
      <c r="Q1070"/>
      <c r="R1070"/>
    </row>
    <row r="1071" spans="1:18" s="7" customFormat="1" ht="20.25" customHeight="1" thickBot="1" x14ac:dyDescent="0.3">
      <c r="A1071"/>
      <c r="B1071"/>
      <c r="C1071" s="7" t="s">
        <v>6983</v>
      </c>
      <c r="D1071" s="1" t="s">
        <v>7988</v>
      </c>
      <c r="E1071" s="1" t="s">
        <v>7006</v>
      </c>
      <c r="F1071" s="13" t="s">
        <v>9355</v>
      </c>
      <c r="G1071" s="14">
        <v>288</v>
      </c>
      <c r="H1071" s="15" t="s">
        <v>6984</v>
      </c>
      <c r="I1071" s="13" t="s">
        <v>6985</v>
      </c>
      <c r="J1071" s="196" t="s">
        <v>6981</v>
      </c>
      <c r="K1071" s="196" t="s">
        <v>6982</v>
      </c>
      <c r="L1071"/>
      <c r="M1071"/>
      <c r="N1071"/>
      <c r="O1071"/>
      <c r="P1071"/>
      <c r="Q1071"/>
      <c r="R1071"/>
    </row>
    <row r="1072" spans="1:18" s="7" customFormat="1" ht="20.25" customHeight="1" thickBot="1" x14ac:dyDescent="0.3">
      <c r="A1072"/>
      <c r="B1072"/>
      <c r="C1072" s="241" t="s">
        <v>6983</v>
      </c>
      <c r="D1072" s="247" t="s">
        <v>7825</v>
      </c>
      <c r="E1072" s="472">
        <f>COUNTA(E1047:E1071)</f>
        <v>25</v>
      </c>
      <c r="F1072" s="242" t="s">
        <v>7826</v>
      </c>
      <c r="G1072" s="473">
        <f>SUM(G1047:G1071)</f>
        <v>6980</v>
      </c>
      <c r="H1072" s="16"/>
      <c r="I1072" s="17"/>
      <c r="J1072" s="209"/>
      <c r="K1072" s="207"/>
      <c r="L1072"/>
      <c r="M1072"/>
      <c r="N1072"/>
      <c r="O1072"/>
      <c r="P1072"/>
      <c r="Q1072"/>
      <c r="R1072"/>
    </row>
    <row r="1073" spans="1:18" s="7" customFormat="1" ht="20.25" customHeight="1" x14ac:dyDescent="0.25">
      <c r="A1073"/>
      <c r="B1073"/>
      <c r="D1073" s="1"/>
      <c r="E1073" s="175"/>
      <c r="F1073" s="228"/>
      <c r="G1073" s="174"/>
      <c r="H1073" s="15"/>
      <c r="I1073" s="13"/>
      <c r="J1073" s="196"/>
      <c r="K1073" s="196"/>
      <c r="L1073"/>
      <c r="M1073"/>
      <c r="N1073"/>
      <c r="O1073"/>
      <c r="P1073"/>
      <c r="Q1073"/>
      <c r="R1073"/>
    </row>
    <row r="1074" spans="1:18" s="7" customFormat="1" ht="20.25" customHeight="1" x14ac:dyDescent="0.25">
      <c r="A1074"/>
      <c r="B1074"/>
      <c r="D1074" s="1"/>
      <c r="E1074" s="175"/>
      <c r="F1074" s="228"/>
      <c r="G1074" s="174"/>
      <c r="H1074" s="15"/>
      <c r="I1074" s="13"/>
      <c r="J1074" s="196"/>
      <c r="K1074" s="196"/>
      <c r="L1074"/>
      <c r="M1074"/>
      <c r="N1074"/>
      <c r="O1074"/>
      <c r="P1074"/>
      <c r="Q1074"/>
      <c r="R1074"/>
    </row>
    <row r="1075" spans="1:18" s="7" customFormat="1" ht="20.25" customHeight="1" x14ac:dyDescent="0.25">
      <c r="A1075"/>
      <c r="B1075"/>
      <c r="C1075" s="235" t="s">
        <v>8</v>
      </c>
      <c r="D1075" s="235" t="s">
        <v>7</v>
      </c>
      <c r="E1075" s="235" t="s">
        <v>6</v>
      </c>
      <c r="F1075" s="235" t="s">
        <v>5</v>
      </c>
      <c r="G1075" s="237" t="s">
        <v>4</v>
      </c>
      <c r="H1075" s="237" t="s">
        <v>3</v>
      </c>
      <c r="I1075" s="235" t="s">
        <v>2</v>
      </c>
      <c r="J1075" s="236" t="s">
        <v>1</v>
      </c>
      <c r="K1075" s="236" t="s">
        <v>0</v>
      </c>
      <c r="L1075"/>
      <c r="M1075"/>
      <c r="N1075"/>
      <c r="O1075"/>
      <c r="P1075"/>
      <c r="Q1075"/>
      <c r="R1075"/>
    </row>
    <row r="1076" spans="1:18" s="7" customFormat="1" ht="20.25" customHeight="1" x14ac:dyDescent="0.25">
      <c r="A1076"/>
      <c r="B1076"/>
      <c r="C1076" s="7" t="s">
        <v>7047</v>
      </c>
      <c r="D1076" s="1" t="s">
        <v>7988</v>
      </c>
      <c r="E1076" s="1" t="s">
        <v>7082</v>
      </c>
      <c r="F1076" s="13" t="s">
        <v>9356</v>
      </c>
      <c r="G1076" s="14">
        <v>556</v>
      </c>
      <c r="H1076" s="15" t="s">
        <v>6984</v>
      </c>
      <c r="I1076" s="13" t="s">
        <v>6985</v>
      </c>
      <c r="J1076" s="196" t="s">
        <v>6981</v>
      </c>
      <c r="K1076" s="196" t="s">
        <v>6982</v>
      </c>
      <c r="L1076"/>
      <c r="M1076"/>
      <c r="N1076"/>
      <c r="O1076"/>
      <c r="P1076"/>
      <c r="Q1076"/>
      <c r="R1076"/>
    </row>
    <row r="1077" spans="1:18" s="7" customFormat="1" ht="20.25" customHeight="1" x14ac:dyDescent="0.25">
      <c r="A1077"/>
      <c r="B1077"/>
      <c r="C1077" s="7" t="s">
        <v>7047</v>
      </c>
      <c r="D1077" s="1" t="s">
        <v>7988</v>
      </c>
      <c r="E1077" s="1" t="s">
        <v>7098</v>
      </c>
      <c r="F1077" s="13" t="s">
        <v>6599</v>
      </c>
      <c r="G1077" s="14">
        <v>687</v>
      </c>
      <c r="H1077" s="15" t="s">
        <v>6984</v>
      </c>
      <c r="I1077" s="13" t="s">
        <v>6985</v>
      </c>
      <c r="J1077" s="196" t="s">
        <v>6981</v>
      </c>
      <c r="K1077" s="196" t="s">
        <v>6982</v>
      </c>
      <c r="L1077"/>
      <c r="M1077"/>
      <c r="N1077"/>
      <c r="O1077"/>
      <c r="P1077"/>
      <c r="Q1077"/>
      <c r="R1077"/>
    </row>
    <row r="1078" spans="1:18" s="7" customFormat="1" ht="20.25" customHeight="1" x14ac:dyDescent="0.25">
      <c r="A1078"/>
      <c r="B1078"/>
      <c r="C1078" s="7" t="s">
        <v>7047</v>
      </c>
      <c r="D1078" s="1" t="s">
        <v>7988</v>
      </c>
      <c r="E1078" s="1" t="s">
        <v>7099</v>
      </c>
      <c r="F1078" s="13" t="s">
        <v>9357</v>
      </c>
      <c r="G1078" s="14">
        <v>509</v>
      </c>
      <c r="H1078" s="15" t="s">
        <v>6984</v>
      </c>
      <c r="I1078" s="13" t="s">
        <v>6985</v>
      </c>
      <c r="J1078" s="196" t="s">
        <v>6981</v>
      </c>
      <c r="K1078" s="196" t="s">
        <v>6982</v>
      </c>
      <c r="L1078"/>
      <c r="M1078"/>
      <c r="N1078"/>
      <c r="O1078"/>
      <c r="P1078"/>
      <c r="Q1078"/>
      <c r="R1078"/>
    </row>
    <row r="1079" spans="1:18" s="7" customFormat="1" ht="20.25" customHeight="1" x14ac:dyDescent="0.25">
      <c r="A1079"/>
      <c r="B1079"/>
      <c r="C1079" s="7" t="s">
        <v>7047</v>
      </c>
      <c r="D1079" s="1" t="s">
        <v>7988</v>
      </c>
      <c r="E1079" s="1" t="s">
        <v>7090</v>
      </c>
      <c r="F1079" s="13" t="s">
        <v>1128</v>
      </c>
      <c r="G1079" s="14">
        <v>473</v>
      </c>
      <c r="H1079" s="15" t="s">
        <v>6984</v>
      </c>
      <c r="I1079" s="13" t="s">
        <v>6985</v>
      </c>
      <c r="J1079" s="196" t="s">
        <v>6981</v>
      </c>
      <c r="K1079" s="196" t="s">
        <v>6982</v>
      </c>
      <c r="L1079"/>
      <c r="M1079"/>
      <c r="N1079"/>
      <c r="O1079"/>
      <c r="P1079"/>
      <c r="Q1079"/>
      <c r="R1079"/>
    </row>
    <row r="1080" spans="1:18" s="7" customFormat="1" ht="20.25" customHeight="1" x14ac:dyDescent="0.25">
      <c r="A1080"/>
      <c r="B1080"/>
      <c r="C1080" s="7" t="s">
        <v>7047</v>
      </c>
      <c r="D1080" s="1" t="s">
        <v>7988</v>
      </c>
      <c r="E1080" s="1" t="s">
        <v>7100</v>
      </c>
      <c r="F1080" s="13" t="s">
        <v>7101</v>
      </c>
      <c r="G1080" s="14">
        <v>272</v>
      </c>
      <c r="H1080" s="15" t="s">
        <v>6984</v>
      </c>
      <c r="I1080" s="13" t="s">
        <v>6985</v>
      </c>
      <c r="J1080" s="196" t="s">
        <v>6981</v>
      </c>
      <c r="K1080" s="196" t="s">
        <v>6982</v>
      </c>
      <c r="L1080"/>
      <c r="M1080"/>
      <c r="N1080"/>
      <c r="O1080"/>
      <c r="P1080"/>
      <c r="Q1080"/>
      <c r="R1080"/>
    </row>
    <row r="1081" spans="1:18" s="7" customFormat="1" ht="20.25" customHeight="1" x14ac:dyDescent="0.25">
      <c r="A1081"/>
      <c r="B1081"/>
      <c r="C1081" s="7" t="s">
        <v>7047</v>
      </c>
      <c r="D1081" s="1" t="s">
        <v>7988</v>
      </c>
      <c r="E1081" s="1" t="s">
        <v>7073</v>
      </c>
      <c r="F1081" s="13" t="s">
        <v>7074</v>
      </c>
      <c r="G1081" s="14">
        <v>342</v>
      </c>
      <c r="H1081" s="15" t="s">
        <v>6984</v>
      </c>
      <c r="I1081" s="13" t="s">
        <v>6985</v>
      </c>
      <c r="J1081" s="196" t="s">
        <v>6981</v>
      </c>
      <c r="K1081" s="196" t="s">
        <v>6982</v>
      </c>
      <c r="L1081"/>
      <c r="M1081"/>
      <c r="N1081"/>
      <c r="O1081"/>
      <c r="P1081"/>
      <c r="Q1081"/>
      <c r="R1081"/>
    </row>
    <row r="1082" spans="1:18" s="7" customFormat="1" ht="20.25" customHeight="1" x14ac:dyDescent="0.25">
      <c r="A1082"/>
      <c r="B1082"/>
      <c r="C1082" s="7" t="s">
        <v>7047</v>
      </c>
      <c r="D1082" s="1" t="s">
        <v>7988</v>
      </c>
      <c r="E1082" s="1" t="s">
        <v>7096</v>
      </c>
      <c r="F1082" s="13" t="s">
        <v>7097</v>
      </c>
      <c r="G1082" s="14">
        <v>194</v>
      </c>
      <c r="H1082" s="15" t="s">
        <v>6984</v>
      </c>
      <c r="I1082" s="13" t="s">
        <v>6985</v>
      </c>
      <c r="J1082" s="196" t="s">
        <v>6981</v>
      </c>
      <c r="K1082" s="196" t="s">
        <v>6982</v>
      </c>
      <c r="L1082"/>
      <c r="M1082"/>
      <c r="N1082"/>
      <c r="O1082"/>
      <c r="P1082"/>
      <c r="Q1082"/>
      <c r="R1082"/>
    </row>
    <row r="1083" spans="1:18" s="7" customFormat="1" ht="20.25" customHeight="1" x14ac:dyDescent="0.25">
      <c r="A1083"/>
      <c r="B1083"/>
      <c r="C1083" s="7" t="s">
        <v>7047</v>
      </c>
      <c r="D1083" s="1" t="s">
        <v>7988</v>
      </c>
      <c r="E1083" s="1" t="s">
        <v>7070</v>
      </c>
      <c r="F1083" s="13" t="s">
        <v>7053</v>
      </c>
      <c r="G1083" s="14">
        <v>267</v>
      </c>
      <c r="H1083" s="15" t="s">
        <v>6984</v>
      </c>
      <c r="I1083" s="13" t="s">
        <v>6985</v>
      </c>
      <c r="J1083" s="196" t="s">
        <v>6981</v>
      </c>
      <c r="K1083" s="196" t="s">
        <v>6982</v>
      </c>
      <c r="L1083"/>
      <c r="M1083"/>
      <c r="N1083"/>
      <c r="O1083"/>
      <c r="P1083"/>
      <c r="Q1083"/>
      <c r="R1083"/>
    </row>
    <row r="1084" spans="1:18" s="7" customFormat="1" ht="20.25" customHeight="1" x14ac:dyDescent="0.25">
      <c r="A1084"/>
      <c r="B1084"/>
      <c r="C1084" s="7" t="s">
        <v>7047</v>
      </c>
      <c r="D1084" s="1" t="s">
        <v>7988</v>
      </c>
      <c r="E1084" s="1" t="s">
        <v>7095</v>
      </c>
      <c r="F1084" s="13" t="s">
        <v>7067</v>
      </c>
      <c r="G1084" s="14">
        <v>268</v>
      </c>
      <c r="H1084" s="15" t="s">
        <v>6984</v>
      </c>
      <c r="I1084" s="13" t="s">
        <v>6985</v>
      </c>
      <c r="J1084" s="196" t="s">
        <v>6981</v>
      </c>
      <c r="K1084" s="196" t="s">
        <v>6982</v>
      </c>
      <c r="L1084"/>
      <c r="M1084"/>
      <c r="N1084"/>
      <c r="O1084"/>
      <c r="P1084"/>
      <c r="Q1084"/>
      <c r="R1084"/>
    </row>
    <row r="1085" spans="1:18" s="7" customFormat="1" ht="20.25" customHeight="1" x14ac:dyDescent="0.25">
      <c r="A1085"/>
      <c r="B1085"/>
      <c r="C1085" s="7" t="s">
        <v>7047</v>
      </c>
      <c r="D1085" s="1" t="s">
        <v>7988</v>
      </c>
      <c r="E1085" s="1" t="s">
        <v>7077</v>
      </c>
      <c r="F1085" s="13" t="s">
        <v>9358</v>
      </c>
      <c r="G1085" s="14">
        <v>204</v>
      </c>
      <c r="H1085" s="15" t="s">
        <v>6984</v>
      </c>
      <c r="I1085" s="13" t="s">
        <v>6985</v>
      </c>
      <c r="J1085" s="196" t="s">
        <v>6981</v>
      </c>
      <c r="K1085" s="196" t="s">
        <v>6982</v>
      </c>
      <c r="L1085"/>
      <c r="M1085"/>
      <c r="N1085"/>
      <c r="O1085"/>
      <c r="P1085"/>
      <c r="Q1085"/>
      <c r="R1085"/>
    </row>
    <row r="1086" spans="1:18" s="7" customFormat="1" ht="20.25" customHeight="1" x14ac:dyDescent="0.25">
      <c r="A1086"/>
      <c r="B1086"/>
      <c r="C1086" s="7" t="s">
        <v>7047</v>
      </c>
      <c r="D1086" s="1" t="s">
        <v>7988</v>
      </c>
      <c r="E1086" s="1" t="s">
        <v>7094</v>
      </c>
      <c r="F1086" s="13" t="s">
        <v>9359</v>
      </c>
      <c r="G1086" s="14">
        <v>199</v>
      </c>
      <c r="H1086" s="15" t="s">
        <v>6984</v>
      </c>
      <c r="I1086" s="13" t="s">
        <v>6985</v>
      </c>
      <c r="J1086" s="196" t="s">
        <v>6981</v>
      </c>
      <c r="K1086" s="196" t="s">
        <v>6982</v>
      </c>
      <c r="L1086"/>
      <c r="M1086"/>
      <c r="N1086"/>
      <c r="O1086"/>
      <c r="P1086"/>
      <c r="Q1086"/>
      <c r="R1086"/>
    </row>
    <row r="1087" spans="1:18" s="7" customFormat="1" ht="20.25" customHeight="1" x14ac:dyDescent="0.25">
      <c r="A1087"/>
      <c r="B1087"/>
      <c r="C1087" s="7" t="s">
        <v>7047</v>
      </c>
      <c r="D1087" s="1" t="s">
        <v>7988</v>
      </c>
      <c r="E1087" s="1" t="s">
        <v>7088</v>
      </c>
      <c r="F1087" s="13" t="s">
        <v>9360</v>
      </c>
      <c r="G1087" s="14">
        <v>153</v>
      </c>
      <c r="H1087" s="15" t="s">
        <v>6984</v>
      </c>
      <c r="I1087" s="13" t="s">
        <v>6985</v>
      </c>
      <c r="J1087" s="196" t="s">
        <v>6981</v>
      </c>
      <c r="K1087" s="196" t="s">
        <v>6982</v>
      </c>
      <c r="L1087"/>
      <c r="M1087"/>
      <c r="N1087"/>
      <c r="O1087"/>
      <c r="P1087"/>
      <c r="Q1087"/>
      <c r="R1087"/>
    </row>
    <row r="1088" spans="1:18" s="7" customFormat="1" ht="20.25" customHeight="1" x14ac:dyDescent="0.25">
      <c r="A1088"/>
      <c r="B1088"/>
      <c r="C1088" s="7" t="s">
        <v>7047</v>
      </c>
      <c r="D1088" s="1" t="s">
        <v>7988</v>
      </c>
      <c r="E1088" s="1" t="s">
        <v>7064</v>
      </c>
      <c r="F1088" s="13" t="s">
        <v>7065</v>
      </c>
      <c r="G1088" s="14">
        <v>180</v>
      </c>
      <c r="H1088" s="15" t="s">
        <v>6984</v>
      </c>
      <c r="I1088" s="13" t="s">
        <v>6985</v>
      </c>
      <c r="J1088" s="196" t="s">
        <v>6981</v>
      </c>
      <c r="K1088" s="196" t="s">
        <v>6982</v>
      </c>
      <c r="L1088"/>
      <c r="M1088"/>
      <c r="N1088"/>
      <c r="O1088"/>
      <c r="P1088"/>
      <c r="Q1088"/>
      <c r="R1088"/>
    </row>
    <row r="1089" spans="1:18" s="7" customFormat="1" ht="20.25" customHeight="1" x14ac:dyDescent="0.25">
      <c r="A1089"/>
      <c r="B1089"/>
      <c r="C1089" s="7" t="s">
        <v>7047</v>
      </c>
      <c r="D1089" s="1" t="s">
        <v>7988</v>
      </c>
      <c r="E1089" s="1" t="s">
        <v>7051</v>
      </c>
      <c r="F1089" s="13" t="s">
        <v>9361</v>
      </c>
      <c r="G1089" s="14">
        <v>162</v>
      </c>
      <c r="H1089" s="15" t="s">
        <v>6984</v>
      </c>
      <c r="I1089" s="13" t="s">
        <v>6985</v>
      </c>
      <c r="J1089" s="196" t="s">
        <v>6981</v>
      </c>
      <c r="K1089" s="196" t="s">
        <v>6982</v>
      </c>
      <c r="L1089"/>
      <c r="M1089"/>
      <c r="N1089"/>
      <c r="O1089"/>
      <c r="P1089"/>
      <c r="Q1089"/>
      <c r="R1089"/>
    </row>
    <row r="1090" spans="1:18" s="7" customFormat="1" ht="20.25" customHeight="1" x14ac:dyDescent="0.25">
      <c r="A1090"/>
      <c r="B1090"/>
      <c r="C1090" s="7" t="s">
        <v>7047</v>
      </c>
      <c r="D1090" s="1" t="s">
        <v>7988</v>
      </c>
      <c r="E1090" s="1" t="s">
        <v>7059</v>
      </c>
      <c r="F1090" s="13" t="s">
        <v>9362</v>
      </c>
      <c r="G1090" s="14">
        <v>144</v>
      </c>
      <c r="H1090" s="15" t="s">
        <v>6984</v>
      </c>
      <c r="I1090" s="13" t="s">
        <v>6985</v>
      </c>
      <c r="J1090" s="196" t="s">
        <v>6981</v>
      </c>
      <c r="K1090" s="196" t="s">
        <v>6982</v>
      </c>
      <c r="L1090"/>
      <c r="M1090"/>
      <c r="N1090"/>
      <c r="O1090"/>
      <c r="P1090"/>
      <c r="Q1090"/>
      <c r="R1090"/>
    </row>
    <row r="1091" spans="1:18" s="7" customFormat="1" ht="20.25" customHeight="1" x14ac:dyDescent="0.25">
      <c r="A1091"/>
      <c r="B1091"/>
      <c r="C1091" s="7" t="s">
        <v>7047</v>
      </c>
      <c r="D1091" s="1" t="s">
        <v>7988</v>
      </c>
      <c r="E1091" s="1" t="s">
        <v>7066</v>
      </c>
      <c r="F1091" s="13" t="s">
        <v>9363</v>
      </c>
      <c r="G1091" s="14">
        <v>149</v>
      </c>
      <c r="H1091" s="15" t="s">
        <v>6984</v>
      </c>
      <c r="I1091" s="13" t="s">
        <v>6985</v>
      </c>
      <c r="J1091" s="196" t="s">
        <v>6981</v>
      </c>
      <c r="K1091" s="196" t="s">
        <v>6982</v>
      </c>
      <c r="L1091"/>
      <c r="M1091"/>
      <c r="N1091"/>
      <c r="O1091"/>
      <c r="P1091"/>
      <c r="Q1091"/>
      <c r="R1091"/>
    </row>
    <row r="1092" spans="1:18" s="7" customFormat="1" ht="20.25" customHeight="1" x14ac:dyDescent="0.25">
      <c r="A1092"/>
      <c r="B1092"/>
      <c r="C1092" s="7" t="s">
        <v>7047</v>
      </c>
      <c r="D1092" s="1" t="s">
        <v>7988</v>
      </c>
      <c r="E1092" s="1" t="s">
        <v>7091</v>
      </c>
      <c r="F1092" s="13" t="s">
        <v>7092</v>
      </c>
      <c r="G1092" s="14">
        <v>114</v>
      </c>
      <c r="H1092" s="15" t="s">
        <v>6984</v>
      </c>
      <c r="I1092" s="13" t="s">
        <v>6985</v>
      </c>
      <c r="J1092" s="196" t="s">
        <v>6981</v>
      </c>
      <c r="K1092" s="196" t="s">
        <v>6982</v>
      </c>
      <c r="L1092"/>
      <c r="M1092"/>
      <c r="N1092"/>
      <c r="O1092"/>
      <c r="P1092"/>
      <c r="Q1092"/>
      <c r="R1092"/>
    </row>
    <row r="1093" spans="1:18" s="7" customFormat="1" ht="20.25" customHeight="1" x14ac:dyDescent="0.25">
      <c r="A1093"/>
      <c r="B1093"/>
      <c r="C1093" s="7" t="s">
        <v>7047</v>
      </c>
      <c r="D1093" s="1" t="s">
        <v>7988</v>
      </c>
      <c r="E1093" s="1" t="s">
        <v>7052</v>
      </c>
      <c r="F1093" s="13" t="s">
        <v>9364</v>
      </c>
      <c r="G1093" s="14">
        <v>130</v>
      </c>
      <c r="H1093" s="15" t="s">
        <v>6984</v>
      </c>
      <c r="I1093" s="13" t="s">
        <v>6985</v>
      </c>
      <c r="J1093" s="196" t="s">
        <v>6981</v>
      </c>
      <c r="K1093" s="196" t="s">
        <v>6982</v>
      </c>
      <c r="L1093"/>
      <c r="M1093"/>
      <c r="N1093"/>
      <c r="O1093"/>
      <c r="P1093"/>
      <c r="Q1093"/>
      <c r="R1093"/>
    </row>
    <row r="1094" spans="1:18" s="7" customFormat="1" ht="20.25" customHeight="1" x14ac:dyDescent="0.25">
      <c r="A1094"/>
      <c r="B1094"/>
      <c r="C1094" s="7" t="s">
        <v>7047</v>
      </c>
      <c r="D1094" s="1" t="s">
        <v>7988</v>
      </c>
      <c r="E1094" s="1" t="s">
        <v>7049</v>
      </c>
      <c r="F1094" s="13" t="s">
        <v>7050</v>
      </c>
      <c r="G1094" s="14">
        <v>120</v>
      </c>
      <c r="H1094" s="15" t="s">
        <v>6984</v>
      </c>
      <c r="I1094" s="13" t="s">
        <v>6985</v>
      </c>
      <c r="J1094" s="196" t="s">
        <v>6981</v>
      </c>
      <c r="K1094" s="196" t="s">
        <v>6982</v>
      </c>
      <c r="L1094"/>
      <c r="M1094"/>
      <c r="N1094"/>
      <c r="O1094"/>
      <c r="P1094"/>
      <c r="Q1094"/>
      <c r="R1094"/>
    </row>
    <row r="1095" spans="1:18" s="7" customFormat="1" ht="20.25" customHeight="1" x14ac:dyDescent="0.25">
      <c r="A1095"/>
      <c r="B1095"/>
      <c r="C1095" s="7" t="s">
        <v>7047</v>
      </c>
      <c r="D1095" s="1" t="s">
        <v>7988</v>
      </c>
      <c r="E1095" s="1" t="s">
        <v>7061</v>
      </c>
      <c r="F1095" s="13" t="s">
        <v>9365</v>
      </c>
      <c r="G1095" s="14">
        <v>107</v>
      </c>
      <c r="H1095" s="15" t="s">
        <v>6984</v>
      </c>
      <c r="I1095" s="13" t="s">
        <v>6985</v>
      </c>
      <c r="J1095" s="196" t="s">
        <v>6981</v>
      </c>
      <c r="K1095" s="196" t="s">
        <v>6982</v>
      </c>
      <c r="L1095"/>
      <c r="M1095"/>
      <c r="N1095"/>
      <c r="O1095"/>
      <c r="P1095"/>
      <c r="Q1095"/>
      <c r="R1095"/>
    </row>
    <row r="1096" spans="1:18" s="7" customFormat="1" ht="20.25" customHeight="1" x14ac:dyDescent="0.25">
      <c r="A1096"/>
      <c r="B1096"/>
      <c r="C1096" s="7" t="s">
        <v>7047</v>
      </c>
      <c r="D1096" s="1" t="s">
        <v>7988</v>
      </c>
      <c r="E1096" s="1" t="s">
        <v>7063</v>
      </c>
      <c r="F1096" s="13" t="s">
        <v>9366</v>
      </c>
      <c r="G1096" s="14">
        <v>116</v>
      </c>
      <c r="H1096" s="15" t="s">
        <v>6984</v>
      </c>
      <c r="I1096" s="13" t="s">
        <v>6985</v>
      </c>
      <c r="J1096" s="196" t="s">
        <v>6981</v>
      </c>
      <c r="K1096" s="196" t="s">
        <v>6982</v>
      </c>
      <c r="L1096"/>
      <c r="M1096"/>
      <c r="N1096"/>
      <c r="O1096"/>
      <c r="P1096"/>
      <c r="Q1096"/>
      <c r="R1096"/>
    </row>
    <row r="1097" spans="1:18" s="7" customFormat="1" ht="20.25" customHeight="1" x14ac:dyDescent="0.25">
      <c r="A1097"/>
      <c r="B1097"/>
      <c r="C1097" s="7" t="s">
        <v>7047</v>
      </c>
      <c r="D1097" s="1" t="s">
        <v>7988</v>
      </c>
      <c r="E1097" s="1" t="s">
        <v>7089</v>
      </c>
      <c r="F1097" s="13" t="s">
        <v>9367</v>
      </c>
      <c r="G1097" s="14">
        <v>108</v>
      </c>
      <c r="H1097" s="15" t="s">
        <v>6984</v>
      </c>
      <c r="I1097" s="13" t="s">
        <v>6985</v>
      </c>
      <c r="J1097" s="196" t="s">
        <v>6981</v>
      </c>
      <c r="K1097" s="196" t="s">
        <v>6982</v>
      </c>
      <c r="L1097"/>
      <c r="M1097"/>
      <c r="N1097"/>
      <c r="O1097"/>
      <c r="P1097"/>
      <c r="Q1097"/>
      <c r="R1097"/>
    </row>
    <row r="1098" spans="1:18" s="7" customFormat="1" ht="31.5" customHeight="1" x14ac:dyDescent="0.25">
      <c r="A1098"/>
      <c r="B1098"/>
      <c r="C1098" s="7" t="s">
        <v>7047</v>
      </c>
      <c r="D1098" s="1" t="s">
        <v>7988</v>
      </c>
      <c r="E1098" s="1" t="s">
        <v>7055</v>
      </c>
      <c r="F1098" s="13" t="s">
        <v>7056</v>
      </c>
      <c r="G1098" s="14">
        <v>114</v>
      </c>
      <c r="H1098" s="15" t="s">
        <v>6984</v>
      </c>
      <c r="I1098" s="13" t="s">
        <v>6985</v>
      </c>
      <c r="J1098" s="196" t="s">
        <v>6981</v>
      </c>
      <c r="K1098" s="196" t="s">
        <v>6982</v>
      </c>
      <c r="L1098"/>
      <c r="M1098"/>
      <c r="N1098"/>
      <c r="O1098"/>
      <c r="P1098"/>
      <c r="Q1098"/>
      <c r="R1098"/>
    </row>
    <row r="1099" spans="1:18" s="7" customFormat="1" ht="20.25" customHeight="1" x14ac:dyDescent="0.25">
      <c r="A1099"/>
      <c r="B1099"/>
      <c r="C1099" s="7" t="s">
        <v>7047</v>
      </c>
      <c r="D1099" s="1" t="s">
        <v>7988</v>
      </c>
      <c r="E1099" s="1" t="s">
        <v>7086</v>
      </c>
      <c r="F1099" s="13" t="s">
        <v>7087</v>
      </c>
      <c r="G1099" s="14">
        <v>85</v>
      </c>
      <c r="H1099" s="15" t="s">
        <v>6984</v>
      </c>
      <c r="I1099" s="13" t="s">
        <v>6985</v>
      </c>
      <c r="J1099" s="196" t="s">
        <v>6981</v>
      </c>
      <c r="K1099" s="196" t="s">
        <v>6982</v>
      </c>
      <c r="L1099"/>
      <c r="M1099"/>
      <c r="N1099"/>
      <c r="O1099"/>
      <c r="P1099"/>
      <c r="Q1099"/>
      <c r="R1099"/>
    </row>
    <row r="1100" spans="1:18" s="7" customFormat="1" ht="21" customHeight="1" x14ac:dyDescent="0.25">
      <c r="A1100"/>
      <c r="B1100"/>
      <c r="C1100" s="7" t="s">
        <v>7047</v>
      </c>
      <c r="D1100" s="1" t="s">
        <v>7988</v>
      </c>
      <c r="E1100" s="1" t="s">
        <v>7068</v>
      </c>
      <c r="F1100" s="13" t="s">
        <v>7069</v>
      </c>
      <c r="G1100" s="14">
        <v>67</v>
      </c>
      <c r="H1100" s="15" t="s">
        <v>6984</v>
      </c>
      <c r="I1100" s="13" t="s">
        <v>6985</v>
      </c>
      <c r="J1100" s="196" t="s">
        <v>6981</v>
      </c>
      <c r="K1100" s="196" t="s">
        <v>6982</v>
      </c>
      <c r="L1100"/>
      <c r="M1100"/>
      <c r="N1100"/>
      <c r="O1100"/>
      <c r="P1100"/>
      <c r="Q1100"/>
      <c r="R1100"/>
    </row>
    <row r="1101" spans="1:18" s="7" customFormat="1" ht="31.5" customHeight="1" x14ac:dyDescent="0.25">
      <c r="A1101"/>
      <c r="B1101"/>
      <c r="C1101" s="7" t="s">
        <v>7047</v>
      </c>
      <c r="D1101" s="1" t="s">
        <v>7988</v>
      </c>
      <c r="E1101" s="1" t="s">
        <v>7080</v>
      </c>
      <c r="F1101" s="13" t="s">
        <v>9226</v>
      </c>
      <c r="G1101" s="14">
        <v>72</v>
      </c>
      <c r="H1101" s="15" t="s">
        <v>6984</v>
      </c>
      <c r="I1101" s="13" t="s">
        <v>6985</v>
      </c>
      <c r="J1101" s="196" t="s">
        <v>6981</v>
      </c>
      <c r="K1101" s="196" t="s">
        <v>6982</v>
      </c>
      <c r="L1101"/>
      <c r="M1101"/>
      <c r="N1101"/>
      <c r="O1101"/>
      <c r="P1101"/>
      <c r="Q1101"/>
      <c r="R1101"/>
    </row>
    <row r="1102" spans="1:18" s="7" customFormat="1" ht="20.25" customHeight="1" x14ac:dyDescent="0.25">
      <c r="A1102"/>
      <c r="B1102"/>
      <c r="C1102" s="7" t="s">
        <v>7047</v>
      </c>
      <c r="D1102" s="1" t="s">
        <v>7988</v>
      </c>
      <c r="E1102" s="1" t="s">
        <v>7084</v>
      </c>
      <c r="F1102" s="13" t="s">
        <v>7085</v>
      </c>
      <c r="G1102" s="14">
        <v>59</v>
      </c>
      <c r="H1102" s="15" t="s">
        <v>6984</v>
      </c>
      <c r="I1102" s="13" t="s">
        <v>6985</v>
      </c>
      <c r="J1102" s="196" t="s">
        <v>6981</v>
      </c>
      <c r="K1102" s="196" t="s">
        <v>6982</v>
      </c>
      <c r="L1102"/>
      <c r="M1102"/>
      <c r="N1102"/>
      <c r="O1102"/>
      <c r="P1102"/>
      <c r="Q1102"/>
      <c r="R1102"/>
    </row>
    <row r="1103" spans="1:18" s="7" customFormat="1" ht="20.25" customHeight="1" x14ac:dyDescent="0.25">
      <c r="A1103"/>
      <c r="B1103"/>
      <c r="C1103" s="7" t="s">
        <v>7047</v>
      </c>
      <c r="D1103" s="1" t="s">
        <v>7988</v>
      </c>
      <c r="E1103" s="1" t="s">
        <v>7054</v>
      </c>
      <c r="F1103" s="13" t="s">
        <v>9368</v>
      </c>
      <c r="G1103" s="14">
        <v>58</v>
      </c>
      <c r="H1103" s="15" t="s">
        <v>6984</v>
      </c>
      <c r="I1103" s="13" t="s">
        <v>6985</v>
      </c>
      <c r="J1103" s="196" t="s">
        <v>6981</v>
      </c>
      <c r="K1103" s="196" t="s">
        <v>6982</v>
      </c>
      <c r="L1103"/>
      <c r="M1103"/>
      <c r="N1103"/>
      <c r="O1103"/>
      <c r="P1103"/>
      <c r="Q1103"/>
      <c r="R1103"/>
    </row>
    <row r="1104" spans="1:18" s="7" customFormat="1" ht="20.25" customHeight="1" x14ac:dyDescent="0.25">
      <c r="A1104"/>
      <c r="B1104"/>
      <c r="C1104" s="7" t="s">
        <v>7047</v>
      </c>
      <c r="D1104" s="1" t="s">
        <v>7988</v>
      </c>
      <c r="E1104" s="1" t="s">
        <v>7057</v>
      </c>
      <c r="F1104" s="13" t="s">
        <v>9369</v>
      </c>
      <c r="G1104" s="14">
        <v>48</v>
      </c>
      <c r="H1104" s="15" t="s">
        <v>6984</v>
      </c>
      <c r="I1104" s="13" t="s">
        <v>6985</v>
      </c>
      <c r="J1104" s="196" t="s">
        <v>6981</v>
      </c>
      <c r="K1104" s="196" t="s">
        <v>6982</v>
      </c>
      <c r="L1104"/>
      <c r="M1104"/>
      <c r="N1104"/>
      <c r="O1104"/>
      <c r="P1104"/>
      <c r="Q1104"/>
      <c r="R1104"/>
    </row>
    <row r="1105" spans="1:18" s="7" customFormat="1" ht="20.25" customHeight="1" x14ac:dyDescent="0.25">
      <c r="A1105"/>
      <c r="B1105"/>
      <c r="C1105" s="7" t="s">
        <v>7047</v>
      </c>
      <c r="D1105" s="1" t="s">
        <v>7988</v>
      </c>
      <c r="E1105" s="1" t="s">
        <v>7075</v>
      </c>
      <c r="F1105" s="13" t="s">
        <v>9370</v>
      </c>
      <c r="G1105" s="14">
        <v>49</v>
      </c>
      <c r="H1105" s="15" t="s">
        <v>6984</v>
      </c>
      <c r="I1105" s="13" t="s">
        <v>6985</v>
      </c>
      <c r="J1105" s="196" t="s">
        <v>6981</v>
      </c>
      <c r="K1105" s="196" t="s">
        <v>6982</v>
      </c>
      <c r="L1105"/>
      <c r="M1105"/>
      <c r="N1105"/>
      <c r="O1105"/>
      <c r="P1105"/>
      <c r="Q1105"/>
      <c r="R1105"/>
    </row>
    <row r="1106" spans="1:18" s="7" customFormat="1" ht="20.25" customHeight="1" x14ac:dyDescent="0.25">
      <c r="A1106"/>
      <c r="B1106"/>
      <c r="C1106" s="7" t="s">
        <v>7047</v>
      </c>
      <c r="D1106" s="1" t="s">
        <v>7988</v>
      </c>
      <c r="E1106" s="1" t="s">
        <v>7083</v>
      </c>
      <c r="F1106" s="13" t="s">
        <v>9371</v>
      </c>
      <c r="G1106" s="14">
        <v>50</v>
      </c>
      <c r="H1106" s="15" t="s">
        <v>6984</v>
      </c>
      <c r="I1106" s="13" t="s">
        <v>6985</v>
      </c>
      <c r="J1106" s="196" t="s">
        <v>6981</v>
      </c>
      <c r="K1106" s="196" t="s">
        <v>6982</v>
      </c>
      <c r="L1106"/>
      <c r="M1106"/>
      <c r="N1106"/>
      <c r="O1106"/>
      <c r="P1106"/>
      <c r="Q1106"/>
      <c r="R1106"/>
    </row>
    <row r="1107" spans="1:18" s="7" customFormat="1" ht="20.25" customHeight="1" x14ac:dyDescent="0.25">
      <c r="A1107"/>
      <c r="B1107"/>
      <c r="C1107" s="7" t="s">
        <v>7047</v>
      </c>
      <c r="D1107" s="1" t="s">
        <v>7988</v>
      </c>
      <c r="E1107" s="1" t="s">
        <v>7076</v>
      </c>
      <c r="F1107" s="13" t="s">
        <v>9372</v>
      </c>
      <c r="G1107" s="14">
        <v>34</v>
      </c>
      <c r="H1107" s="15" t="s">
        <v>6984</v>
      </c>
      <c r="I1107" s="13" t="s">
        <v>6985</v>
      </c>
      <c r="J1107" s="196" t="s">
        <v>6981</v>
      </c>
      <c r="K1107" s="196" t="s">
        <v>6982</v>
      </c>
      <c r="L1107"/>
      <c r="M1107"/>
      <c r="N1107"/>
      <c r="O1107"/>
      <c r="P1107"/>
      <c r="Q1107"/>
      <c r="R1107"/>
    </row>
    <row r="1108" spans="1:18" s="7" customFormat="1" ht="20.25" customHeight="1" x14ac:dyDescent="0.25">
      <c r="A1108"/>
      <c r="B1108"/>
      <c r="C1108" s="7" t="s">
        <v>7047</v>
      </c>
      <c r="D1108" s="1" t="s">
        <v>7988</v>
      </c>
      <c r="E1108" s="1" t="s">
        <v>7060</v>
      </c>
      <c r="F1108" s="13" t="s">
        <v>9373</v>
      </c>
      <c r="G1108" s="14">
        <v>18</v>
      </c>
      <c r="H1108" s="15" t="s">
        <v>6984</v>
      </c>
      <c r="I1108" s="13" t="s">
        <v>6985</v>
      </c>
      <c r="J1108" s="196" t="s">
        <v>6981</v>
      </c>
      <c r="K1108" s="196" t="s">
        <v>6982</v>
      </c>
      <c r="L1108"/>
      <c r="M1108"/>
      <c r="N1108"/>
      <c r="O1108"/>
      <c r="P1108"/>
      <c r="Q1108"/>
      <c r="R1108"/>
    </row>
    <row r="1109" spans="1:18" s="7" customFormat="1" ht="20.25" customHeight="1" x14ac:dyDescent="0.25">
      <c r="A1109"/>
      <c r="B1109"/>
      <c r="C1109" s="7" t="s">
        <v>7047</v>
      </c>
      <c r="D1109" s="1" t="s">
        <v>7988</v>
      </c>
      <c r="E1109" s="1" t="s">
        <v>7071</v>
      </c>
      <c r="F1109" s="13" t="s">
        <v>9374</v>
      </c>
      <c r="G1109" s="14">
        <v>35</v>
      </c>
      <c r="H1109" s="15" t="s">
        <v>6984</v>
      </c>
      <c r="I1109" s="13" t="s">
        <v>6985</v>
      </c>
      <c r="J1109" s="196" t="s">
        <v>6981</v>
      </c>
      <c r="K1109" s="196" t="s">
        <v>6982</v>
      </c>
      <c r="L1109"/>
      <c r="M1109"/>
      <c r="N1109"/>
      <c r="O1109"/>
      <c r="P1109"/>
      <c r="Q1109"/>
      <c r="R1109"/>
    </row>
    <row r="1110" spans="1:18" s="7" customFormat="1" ht="20.25" customHeight="1" x14ac:dyDescent="0.25">
      <c r="A1110"/>
      <c r="B1110"/>
      <c r="C1110" s="7" t="s">
        <v>7047</v>
      </c>
      <c r="D1110" s="1" t="s">
        <v>7988</v>
      </c>
      <c r="E1110" s="1" t="s">
        <v>7078</v>
      </c>
      <c r="F1110" s="13" t="s">
        <v>7079</v>
      </c>
      <c r="G1110" s="14">
        <v>33</v>
      </c>
      <c r="H1110" s="15" t="s">
        <v>6984</v>
      </c>
      <c r="I1110" s="13" t="s">
        <v>6985</v>
      </c>
      <c r="J1110" s="196" t="s">
        <v>6981</v>
      </c>
      <c r="K1110" s="196" t="s">
        <v>6982</v>
      </c>
      <c r="L1110"/>
      <c r="M1110"/>
      <c r="N1110"/>
      <c r="O1110"/>
      <c r="P1110"/>
      <c r="Q1110"/>
      <c r="R1110"/>
    </row>
    <row r="1111" spans="1:18" s="7" customFormat="1" ht="20.25" customHeight="1" x14ac:dyDescent="0.25">
      <c r="A1111"/>
      <c r="B1111"/>
      <c r="C1111" s="7" t="s">
        <v>7047</v>
      </c>
      <c r="D1111" s="1" t="s">
        <v>7988</v>
      </c>
      <c r="E1111" s="1" t="s">
        <v>7081</v>
      </c>
      <c r="F1111" s="13" t="s">
        <v>9375</v>
      </c>
      <c r="G1111" s="14">
        <v>21</v>
      </c>
      <c r="H1111" s="15" t="s">
        <v>6984</v>
      </c>
      <c r="I1111" s="13" t="s">
        <v>6985</v>
      </c>
      <c r="J1111" s="196" t="s">
        <v>6981</v>
      </c>
      <c r="K1111" s="196" t="s">
        <v>6982</v>
      </c>
      <c r="L1111"/>
      <c r="M1111"/>
      <c r="N1111"/>
      <c r="O1111"/>
      <c r="P1111"/>
      <c r="Q1111"/>
      <c r="R1111"/>
    </row>
    <row r="1112" spans="1:18" s="7" customFormat="1" ht="20.25" customHeight="1" x14ac:dyDescent="0.25">
      <c r="A1112"/>
      <c r="B1112"/>
      <c r="C1112" s="7" t="s">
        <v>7047</v>
      </c>
      <c r="D1112" s="1" t="s">
        <v>7988</v>
      </c>
      <c r="E1112" s="1" t="s">
        <v>7072</v>
      </c>
      <c r="F1112" s="13" t="s">
        <v>6304</v>
      </c>
      <c r="G1112" s="14">
        <v>26</v>
      </c>
      <c r="H1112" s="15" t="s">
        <v>6984</v>
      </c>
      <c r="I1112" s="13" t="s">
        <v>6985</v>
      </c>
      <c r="J1112" s="196" t="s">
        <v>6981</v>
      </c>
      <c r="K1112" s="196" t="s">
        <v>6982</v>
      </c>
      <c r="L1112"/>
      <c r="M1112"/>
      <c r="N1112"/>
      <c r="O1112"/>
      <c r="P1112"/>
      <c r="Q1112"/>
      <c r="R1112"/>
    </row>
    <row r="1113" spans="1:18" s="7" customFormat="1" ht="20.25" customHeight="1" x14ac:dyDescent="0.25">
      <c r="A1113"/>
      <c r="B1113"/>
      <c r="C1113" s="7" t="s">
        <v>7047</v>
      </c>
      <c r="D1113" s="1" t="s">
        <v>7988</v>
      </c>
      <c r="E1113" s="1" t="s">
        <v>7048</v>
      </c>
      <c r="F1113" s="13" t="s">
        <v>9376</v>
      </c>
      <c r="G1113" s="14">
        <v>25</v>
      </c>
      <c r="H1113" s="15" t="s">
        <v>6984</v>
      </c>
      <c r="I1113" s="13" t="s">
        <v>6985</v>
      </c>
      <c r="J1113" s="196" t="s">
        <v>6981</v>
      </c>
      <c r="K1113" s="196" t="s">
        <v>6982</v>
      </c>
      <c r="L1113"/>
      <c r="M1113"/>
      <c r="N1113"/>
      <c r="O1113"/>
      <c r="P1113"/>
      <c r="Q1113"/>
      <c r="R1113"/>
    </row>
    <row r="1114" spans="1:18" s="7" customFormat="1" ht="20.25" customHeight="1" x14ac:dyDescent="0.25">
      <c r="A1114"/>
      <c r="B1114"/>
      <c r="C1114" s="7" t="s">
        <v>7047</v>
      </c>
      <c r="D1114" s="1" t="s">
        <v>7988</v>
      </c>
      <c r="E1114" s="1" t="s">
        <v>7093</v>
      </c>
      <c r="F1114" s="13" t="s">
        <v>9377</v>
      </c>
      <c r="G1114" s="14">
        <v>29</v>
      </c>
      <c r="H1114" s="15" t="s">
        <v>6984</v>
      </c>
      <c r="I1114" s="13" t="s">
        <v>6985</v>
      </c>
      <c r="J1114" s="196" t="s">
        <v>6981</v>
      </c>
      <c r="K1114" s="196" t="s">
        <v>6982</v>
      </c>
      <c r="L1114"/>
      <c r="M1114"/>
      <c r="N1114"/>
      <c r="O1114"/>
      <c r="P1114"/>
      <c r="Q1114"/>
      <c r="R1114"/>
    </row>
    <row r="1115" spans="1:18" s="7" customFormat="1" ht="20.25" customHeight="1" x14ac:dyDescent="0.25">
      <c r="A1115"/>
      <c r="B1115"/>
      <c r="C1115" s="7" t="s">
        <v>7047</v>
      </c>
      <c r="D1115" s="1" t="s">
        <v>7988</v>
      </c>
      <c r="E1115" s="1" t="s">
        <v>7058</v>
      </c>
      <c r="F1115" s="13" t="s">
        <v>9378</v>
      </c>
      <c r="G1115" s="14">
        <v>16</v>
      </c>
      <c r="H1115" s="15" t="s">
        <v>6984</v>
      </c>
      <c r="I1115" s="13" t="s">
        <v>6985</v>
      </c>
      <c r="J1115" s="196" t="s">
        <v>6981</v>
      </c>
      <c r="K1115" s="196" t="s">
        <v>6982</v>
      </c>
      <c r="L1115"/>
      <c r="M1115"/>
      <c r="N1115"/>
      <c r="O1115"/>
      <c r="P1115"/>
      <c r="Q1115"/>
      <c r="R1115"/>
    </row>
    <row r="1116" spans="1:18" s="7" customFormat="1" ht="20.25" customHeight="1" x14ac:dyDescent="0.25">
      <c r="A1116"/>
      <c r="B1116"/>
      <c r="C1116" s="7" t="s">
        <v>7047</v>
      </c>
      <c r="D1116" s="1" t="s">
        <v>7988</v>
      </c>
      <c r="E1116" s="1" t="s">
        <v>7046</v>
      </c>
      <c r="F1116" s="13" t="s">
        <v>9379</v>
      </c>
      <c r="G1116" s="14">
        <v>17</v>
      </c>
      <c r="H1116" s="15" t="s">
        <v>6984</v>
      </c>
      <c r="I1116" s="13" t="s">
        <v>6985</v>
      </c>
      <c r="J1116" s="196" t="s">
        <v>6981</v>
      </c>
      <c r="K1116" s="196" t="s">
        <v>6982</v>
      </c>
      <c r="L1116"/>
      <c r="M1116"/>
      <c r="N1116"/>
      <c r="O1116"/>
      <c r="P1116"/>
      <c r="Q1116"/>
      <c r="R1116"/>
    </row>
    <row r="1117" spans="1:18" s="7" customFormat="1" ht="20.25" customHeight="1" x14ac:dyDescent="0.25">
      <c r="A1117"/>
      <c r="B1117"/>
      <c r="C1117" s="7" t="s">
        <v>7047</v>
      </c>
      <c r="D1117" s="1" t="s">
        <v>7988</v>
      </c>
      <c r="E1117" s="1" t="s">
        <v>7062</v>
      </c>
      <c r="F1117" s="13" t="s">
        <v>8833</v>
      </c>
      <c r="G1117" s="14">
        <v>32</v>
      </c>
      <c r="H1117" s="15" t="s">
        <v>6984</v>
      </c>
      <c r="I1117" s="13" t="s">
        <v>6985</v>
      </c>
      <c r="J1117" s="196" t="s">
        <v>6981</v>
      </c>
      <c r="K1117" s="196" t="s">
        <v>6982</v>
      </c>
      <c r="L1117"/>
      <c r="M1117"/>
      <c r="N1117"/>
      <c r="O1117"/>
      <c r="P1117"/>
      <c r="Q1117"/>
      <c r="R1117"/>
    </row>
    <row r="1118" spans="1:18" s="7" customFormat="1" ht="20.25" customHeight="1" thickBot="1" x14ac:dyDescent="0.3">
      <c r="A1118"/>
      <c r="B1118"/>
      <c r="C1118" s="7" t="s">
        <v>7047</v>
      </c>
      <c r="D1118" s="1" t="s">
        <v>7988</v>
      </c>
      <c r="E1118" s="1" t="s">
        <v>7021</v>
      </c>
      <c r="F1118" s="13" t="s">
        <v>7022</v>
      </c>
      <c r="G1118" s="14">
        <v>195</v>
      </c>
      <c r="H1118" s="15" t="s">
        <v>6984</v>
      </c>
      <c r="I1118" s="13" t="s">
        <v>6985</v>
      </c>
      <c r="J1118" s="196" t="s">
        <v>6981</v>
      </c>
      <c r="K1118" s="196" t="s">
        <v>6982</v>
      </c>
      <c r="L1118"/>
      <c r="M1118"/>
      <c r="N1118"/>
      <c r="O1118"/>
      <c r="P1118"/>
      <c r="Q1118"/>
      <c r="R1118"/>
    </row>
    <row r="1119" spans="1:18" s="7" customFormat="1" ht="20.25" customHeight="1" thickBot="1" x14ac:dyDescent="0.3">
      <c r="A1119"/>
      <c r="B1119"/>
      <c r="C1119" s="241" t="s">
        <v>7047</v>
      </c>
      <c r="D1119" s="247" t="s">
        <v>7825</v>
      </c>
      <c r="E1119" s="472">
        <f>COUNTA(E1076:E1118)</f>
        <v>43</v>
      </c>
      <c r="F1119" s="242" t="s">
        <v>7826</v>
      </c>
      <c r="G1119" s="473">
        <f>SUM(G1076:G1118)</f>
        <v>6537</v>
      </c>
      <c r="H1119" s="16"/>
      <c r="I1119" s="17"/>
      <c r="J1119" s="209"/>
      <c r="K1119" s="207"/>
      <c r="L1119"/>
      <c r="M1119"/>
      <c r="N1119"/>
      <c r="O1119"/>
      <c r="P1119"/>
      <c r="Q1119"/>
      <c r="R1119"/>
    </row>
    <row r="1120" spans="1:18" s="7" customFormat="1" ht="20.25" customHeight="1" x14ac:dyDescent="0.25">
      <c r="A1120"/>
      <c r="B1120"/>
      <c r="D1120" s="1"/>
      <c r="E1120" s="1"/>
      <c r="F1120" s="13"/>
      <c r="G1120" s="14"/>
      <c r="H1120" s="15"/>
      <c r="I1120" s="13"/>
      <c r="J1120" s="196"/>
      <c r="K1120" s="196"/>
      <c r="L1120"/>
      <c r="M1120"/>
      <c r="N1120"/>
      <c r="O1120"/>
      <c r="P1120"/>
      <c r="Q1120"/>
      <c r="R1120"/>
    </row>
    <row r="1121" spans="1:18" s="7" customFormat="1" ht="20.25" customHeight="1" x14ac:dyDescent="0.25">
      <c r="A1121"/>
      <c r="B1121"/>
      <c r="D1121" s="1"/>
      <c r="E1121" s="175"/>
      <c r="F1121" s="228"/>
      <c r="G1121" s="174"/>
      <c r="H1121" s="15"/>
      <c r="I1121" s="13"/>
      <c r="J1121" s="196"/>
      <c r="K1121" s="196"/>
      <c r="L1121"/>
      <c r="M1121"/>
      <c r="N1121"/>
      <c r="O1121"/>
      <c r="P1121"/>
      <c r="Q1121"/>
      <c r="R1121"/>
    </row>
    <row r="1122" spans="1:18" s="7" customFormat="1" ht="20.25" customHeight="1" x14ac:dyDescent="0.25">
      <c r="A1122"/>
      <c r="B1122"/>
      <c r="C1122" s="235" t="s">
        <v>8</v>
      </c>
      <c r="D1122" s="235" t="s">
        <v>7</v>
      </c>
      <c r="E1122" s="235" t="s">
        <v>6</v>
      </c>
      <c r="F1122" s="235" t="s">
        <v>5</v>
      </c>
      <c r="G1122" s="237" t="s">
        <v>4</v>
      </c>
      <c r="H1122" s="237" t="s">
        <v>3</v>
      </c>
      <c r="I1122" s="235" t="s">
        <v>2</v>
      </c>
      <c r="J1122" s="236" t="s">
        <v>1</v>
      </c>
      <c r="K1122" s="236" t="s">
        <v>0</v>
      </c>
      <c r="L1122"/>
      <c r="M1122"/>
      <c r="N1122"/>
      <c r="O1122"/>
      <c r="P1122"/>
      <c r="Q1122"/>
      <c r="R1122"/>
    </row>
    <row r="1123" spans="1:18" s="7" customFormat="1" ht="20.25" customHeight="1" x14ac:dyDescent="0.25">
      <c r="A1123"/>
      <c r="B1123"/>
      <c r="C1123" s="7" t="s">
        <v>7199</v>
      </c>
      <c r="D1123" s="1" t="s">
        <v>7988</v>
      </c>
      <c r="E1123" s="1" t="s">
        <v>7215</v>
      </c>
      <c r="F1123" s="13" t="s">
        <v>7216</v>
      </c>
      <c r="G1123" s="14">
        <v>628</v>
      </c>
      <c r="H1123" s="15" t="s">
        <v>6984</v>
      </c>
      <c r="I1123" s="13" t="s">
        <v>7200</v>
      </c>
      <c r="J1123" s="196" t="s">
        <v>6981</v>
      </c>
      <c r="K1123" s="196" t="s">
        <v>7198</v>
      </c>
      <c r="L1123"/>
      <c r="M1123"/>
      <c r="N1123"/>
      <c r="O1123"/>
      <c r="P1123"/>
      <c r="Q1123"/>
      <c r="R1123"/>
    </row>
    <row r="1124" spans="1:18" s="7" customFormat="1" ht="20.25" customHeight="1" x14ac:dyDescent="0.25">
      <c r="A1124"/>
      <c r="B1124"/>
      <c r="C1124" s="7" t="s">
        <v>7199</v>
      </c>
      <c r="D1124" s="1" t="s">
        <v>7988</v>
      </c>
      <c r="E1124" s="1" t="s">
        <v>7212</v>
      </c>
      <c r="F1124" s="13" t="s">
        <v>9380</v>
      </c>
      <c r="G1124" s="14">
        <v>587</v>
      </c>
      <c r="H1124" s="15" t="s">
        <v>6984</v>
      </c>
      <c r="I1124" s="13" t="s">
        <v>7200</v>
      </c>
      <c r="J1124" s="196" t="s">
        <v>6981</v>
      </c>
      <c r="K1124" s="196" t="s">
        <v>7198</v>
      </c>
      <c r="L1124"/>
      <c r="M1124"/>
      <c r="N1124"/>
      <c r="O1124"/>
      <c r="P1124"/>
      <c r="Q1124"/>
      <c r="R1124"/>
    </row>
    <row r="1125" spans="1:18" s="7" customFormat="1" ht="20.25" customHeight="1" x14ac:dyDescent="0.25">
      <c r="A1125"/>
      <c r="B1125"/>
      <c r="C1125" s="7" t="s">
        <v>7199</v>
      </c>
      <c r="D1125" s="1" t="s">
        <v>7988</v>
      </c>
      <c r="E1125" s="1" t="s">
        <v>7203</v>
      </c>
      <c r="F1125" s="13" t="s">
        <v>7204</v>
      </c>
      <c r="G1125" s="14">
        <v>460</v>
      </c>
      <c r="H1125" s="15" t="s">
        <v>6984</v>
      </c>
      <c r="I1125" s="13" t="s">
        <v>7200</v>
      </c>
      <c r="J1125" s="196" t="s">
        <v>6981</v>
      </c>
      <c r="K1125" s="196" t="s">
        <v>7198</v>
      </c>
      <c r="L1125"/>
      <c r="M1125"/>
      <c r="N1125"/>
      <c r="O1125"/>
      <c r="P1125"/>
      <c r="Q1125"/>
      <c r="R1125"/>
    </row>
    <row r="1126" spans="1:18" s="7" customFormat="1" ht="20.25" customHeight="1" x14ac:dyDescent="0.25">
      <c r="A1126"/>
      <c r="B1126"/>
      <c r="C1126" s="7" t="s">
        <v>7199</v>
      </c>
      <c r="D1126" s="1" t="s">
        <v>7988</v>
      </c>
      <c r="E1126" s="1" t="s">
        <v>7214</v>
      </c>
      <c r="F1126" s="13" t="s">
        <v>9381</v>
      </c>
      <c r="G1126" s="14">
        <v>425</v>
      </c>
      <c r="H1126" s="15" t="s">
        <v>6984</v>
      </c>
      <c r="I1126" s="13" t="s">
        <v>7200</v>
      </c>
      <c r="J1126" s="196" t="s">
        <v>6981</v>
      </c>
      <c r="K1126" s="196" t="s">
        <v>7198</v>
      </c>
      <c r="L1126"/>
      <c r="M1126"/>
      <c r="N1126"/>
      <c r="O1126"/>
      <c r="P1126"/>
      <c r="Q1126"/>
      <c r="R1126"/>
    </row>
    <row r="1127" spans="1:18" s="7" customFormat="1" ht="20.25" customHeight="1" x14ac:dyDescent="0.25">
      <c r="A1127"/>
      <c r="B1127"/>
      <c r="C1127" s="7" t="s">
        <v>7199</v>
      </c>
      <c r="D1127" s="1" t="s">
        <v>7988</v>
      </c>
      <c r="E1127" s="1" t="s">
        <v>7197</v>
      </c>
      <c r="F1127" s="13" t="s">
        <v>9382</v>
      </c>
      <c r="G1127" s="14">
        <v>116</v>
      </c>
      <c r="H1127" s="15" t="s">
        <v>6984</v>
      </c>
      <c r="I1127" s="13" t="s">
        <v>7200</v>
      </c>
      <c r="J1127" s="196" t="s">
        <v>6981</v>
      </c>
      <c r="K1127" s="196" t="s">
        <v>7198</v>
      </c>
      <c r="L1127"/>
      <c r="M1127"/>
      <c r="N1127"/>
      <c r="O1127"/>
      <c r="P1127"/>
      <c r="Q1127"/>
      <c r="R1127"/>
    </row>
    <row r="1128" spans="1:18" s="7" customFormat="1" ht="31.5" customHeight="1" x14ac:dyDescent="0.25">
      <c r="A1128"/>
      <c r="B1128"/>
      <c r="C1128" s="7" t="s">
        <v>7199</v>
      </c>
      <c r="D1128" s="1" t="s">
        <v>7988</v>
      </c>
      <c r="E1128" s="1" t="s">
        <v>7201</v>
      </c>
      <c r="F1128" s="13" t="s">
        <v>7202</v>
      </c>
      <c r="G1128" s="14">
        <v>280</v>
      </c>
      <c r="H1128" s="15" t="s">
        <v>6984</v>
      </c>
      <c r="I1128" s="13" t="s">
        <v>7200</v>
      </c>
      <c r="J1128" s="196" t="s">
        <v>6981</v>
      </c>
      <c r="K1128" s="196" t="s">
        <v>7198</v>
      </c>
      <c r="L1128"/>
      <c r="M1128"/>
      <c r="N1128"/>
      <c r="O1128"/>
      <c r="P1128"/>
      <c r="Q1128"/>
      <c r="R1128"/>
    </row>
    <row r="1129" spans="1:18" s="7" customFormat="1" ht="20.25" customHeight="1" x14ac:dyDescent="0.25">
      <c r="A1129"/>
      <c r="B1129"/>
      <c r="C1129" s="7" t="s">
        <v>7199</v>
      </c>
      <c r="D1129" s="1" t="s">
        <v>7988</v>
      </c>
      <c r="E1129" s="1" t="s">
        <v>7217</v>
      </c>
      <c r="F1129" s="13" t="s">
        <v>9383</v>
      </c>
      <c r="G1129" s="14">
        <v>260</v>
      </c>
      <c r="H1129" s="15" t="s">
        <v>6984</v>
      </c>
      <c r="I1129" s="13" t="s">
        <v>7200</v>
      </c>
      <c r="J1129" s="196" t="s">
        <v>6981</v>
      </c>
      <c r="K1129" s="196" t="s">
        <v>7198</v>
      </c>
      <c r="L1129"/>
      <c r="M1129"/>
      <c r="N1129"/>
      <c r="O1129"/>
      <c r="P1129"/>
      <c r="Q1129"/>
      <c r="R1129"/>
    </row>
    <row r="1130" spans="1:18" s="7" customFormat="1" ht="21" customHeight="1" x14ac:dyDescent="0.25">
      <c r="A1130"/>
      <c r="B1130"/>
      <c r="C1130" s="7" t="s">
        <v>7199</v>
      </c>
      <c r="D1130" s="1" t="s">
        <v>7988</v>
      </c>
      <c r="E1130" s="1" t="s">
        <v>7213</v>
      </c>
      <c r="F1130" s="13" t="s">
        <v>9384</v>
      </c>
      <c r="G1130" s="14">
        <v>251</v>
      </c>
      <c r="H1130" s="15" t="s">
        <v>6984</v>
      </c>
      <c r="I1130" s="13" t="s">
        <v>7200</v>
      </c>
      <c r="J1130" s="196" t="s">
        <v>6981</v>
      </c>
      <c r="K1130" s="196" t="s">
        <v>7198</v>
      </c>
      <c r="L1130"/>
      <c r="M1130"/>
      <c r="N1130"/>
      <c r="O1130"/>
      <c r="P1130"/>
      <c r="Q1130"/>
      <c r="R1130"/>
    </row>
    <row r="1131" spans="1:18" s="7" customFormat="1" ht="31.5" customHeight="1" x14ac:dyDescent="0.25">
      <c r="A1131"/>
      <c r="B1131"/>
      <c r="C1131" s="7" t="s">
        <v>7199</v>
      </c>
      <c r="D1131" s="1" t="s">
        <v>7988</v>
      </c>
      <c r="E1131" s="1" t="s">
        <v>7229</v>
      </c>
      <c r="F1131" s="13" t="s">
        <v>9385</v>
      </c>
      <c r="G1131" s="14">
        <v>171</v>
      </c>
      <c r="H1131" s="15" t="s">
        <v>6984</v>
      </c>
      <c r="I1131" s="13" t="s">
        <v>7105</v>
      </c>
      <c r="J1131" s="196" t="s">
        <v>6981</v>
      </c>
      <c r="K1131" s="196" t="s">
        <v>7198</v>
      </c>
      <c r="L1131"/>
      <c r="M1131"/>
      <c r="N1131"/>
      <c r="O1131"/>
      <c r="P1131"/>
      <c r="Q1131"/>
      <c r="R1131"/>
    </row>
    <row r="1132" spans="1:18" s="7" customFormat="1" ht="20.25" customHeight="1" x14ac:dyDescent="0.25">
      <c r="A1132"/>
      <c r="B1132"/>
      <c r="C1132" s="7" t="s">
        <v>7199</v>
      </c>
      <c r="D1132" s="1" t="s">
        <v>7988</v>
      </c>
      <c r="E1132" s="1" t="s">
        <v>7232</v>
      </c>
      <c r="F1132" s="13" t="s">
        <v>9386</v>
      </c>
      <c r="G1132" s="14">
        <v>170</v>
      </c>
      <c r="H1132" s="15" t="s">
        <v>6984</v>
      </c>
      <c r="I1132" s="13" t="s">
        <v>7105</v>
      </c>
      <c r="J1132" s="196" t="s">
        <v>6981</v>
      </c>
      <c r="K1132" s="196" t="s">
        <v>7198</v>
      </c>
      <c r="L1132"/>
      <c r="M1132"/>
      <c r="N1132"/>
      <c r="O1132"/>
      <c r="P1132"/>
      <c r="Q1132"/>
      <c r="R1132"/>
    </row>
    <row r="1133" spans="1:18" s="7" customFormat="1" ht="20.25" customHeight="1" x14ac:dyDescent="0.25">
      <c r="A1133"/>
      <c r="B1133"/>
      <c r="C1133" s="7" t="s">
        <v>7199</v>
      </c>
      <c r="D1133" s="1" t="s">
        <v>7988</v>
      </c>
      <c r="E1133" s="1" t="s">
        <v>7207</v>
      </c>
      <c r="F1133" s="13" t="s">
        <v>2348</v>
      </c>
      <c r="G1133" s="14">
        <v>138</v>
      </c>
      <c r="H1133" s="15" t="s">
        <v>6984</v>
      </c>
      <c r="I1133" s="13" t="s">
        <v>7200</v>
      </c>
      <c r="J1133" s="196" t="s">
        <v>6981</v>
      </c>
      <c r="K1133" s="196" t="s">
        <v>7198</v>
      </c>
      <c r="L1133"/>
      <c r="M1133"/>
      <c r="N1133"/>
      <c r="O1133"/>
      <c r="P1133"/>
      <c r="Q1133"/>
      <c r="R1133"/>
    </row>
    <row r="1134" spans="1:18" s="7" customFormat="1" ht="20.25" customHeight="1" x14ac:dyDescent="0.25">
      <c r="A1134"/>
      <c r="B1134"/>
      <c r="C1134" s="7" t="s">
        <v>7199</v>
      </c>
      <c r="D1134" s="1" t="s">
        <v>7988</v>
      </c>
      <c r="E1134" s="1" t="s">
        <v>7209</v>
      </c>
      <c r="F1134" s="13" t="s">
        <v>9387</v>
      </c>
      <c r="G1134" s="14">
        <v>115</v>
      </c>
      <c r="H1134" s="15" t="s">
        <v>6984</v>
      </c>
      <c r="I1134" s="13" t="s">
        <v>7200</v>
      </c>
      <c r="J1134" s="196" t="s">
        <v>6981</v>
      </c>
      <c r="K1134" s="196" t="s">
        <v>7198</v>
      </c>
      <c r="L1134"/>
      <c r="M1134"/>
      <c r="N1134"/>
      <c r="O1134"/>
      <c r="P1134"/>
      <c r="Q1134"/>
      <c r="R1134"/>
    </row>
    <row r="1135" spans="1:18" s="7" customFormat="1" ht="20.25" customHeight="1" x14ac:dyDescent="0.25">
      <c r="A1135"/>
      <c r="B1135"/>
      <c r="C1135" s="7" t="s">
        <v>7199</v>
      </c>
      <c r="D1135" s="1" t="s">
        <v>7988</v>
      </c>
      <c r="E1135" s="1" t="s">
        <v>7210</v>
      </c>
      <c r="F1135" s="13" t="s">
        <v>7211</v>
      </c>
      <c r="G1135" s="14">
        <v>94</v>
      </c>
      <c r="H1135" s="15" t="s">
        <v>6984</v>
      </c>
      <c r="I1135" s="13" t="s">
        <v>7200</v>
      </c>
      <c r="J1135" s="196" t="s">
        <v>6981</v>
      </c>
      <c r="K1135" s="196" t="s">
        <v>7198</v>
      </c>
      <c r="L1135"/>
      <c r="M1135"/>
      <c r="N1135"/>
      <c r="O1135"/>
      <c r="P1135"/>
      <c r="Q1135"/>
      <c r="R1135"/>
    </row>
    <row r="1136" spans="1:18" s="7" customFormat="1" ht="20.25" customHeight="1" x14ac:dyDescent="0.25">
      <c r="A1136"/>
      <c r="B1136"/>
      <c r="C1136" s="7" t="s">
        <v>7199</v>
      </c>
      <c r="D1136" s="1" t="s">
        <v>7988</v>
      </c>
      <c r="E1136" s="1" t="s">
        <v>7208</v>
      </c>
      <c r="F1136" s="13" t="s">
        <v>9388</v>
      </c>
      <c r="G1136" s="14">
        <v>88</v>
      </c>
      <c r="H1136" s="15" t="s">
        <v>6984</v>
      </c>
      <c r="I1136" s="13" t="s">
        <v>7200</v>
      </c>
      <c r="J1136" s="196" t="s">
        <v>6981</v>
      </c>
      <c r="K1136" s="196" t="s">
        <v>7198</v>
      </c>
      <c r="L1136"/>
      <c r="M1136"/>
      <c r="N1136"/>
      <c r="O1136"/>
      <c r="P1136"/>
      <c r="Q1136"/>
      <c r="R1136"/>
    </row>
    <row r="1137" spans="1:18" s="7" customFormat="1" ht="20.25" customHeight="1" x14ac:dyDescent="0.25">
      <c r="A1137"/>
      <c r="B1137"/>
      <c r="C1137" s="7" t="s">
        <v>7199</v>
      </c>
      <c r="D1137" s="1" t="s">
        <v>7988</v>
      </c>
      <c r="E1137" s="1" t="s">
        <v>7230</v>
      </c>
      <c r="F1137" s="13" t="s">
        <v>9389</v>
      </c>
      <c r="G1137" s="14">
        <v>67</v>
      </c>
      <c r="H1137" s="15" t="s">
        <v>6984</v>
      </c>
      <c r="I1137" s="13" t="s">
        <v>7105</v>
      </c>
      <c r="J1137" s="196" t="s">
        <v>6981</v>
      </c>
      <c r="K1137" s="196" t="s">
        <v>7198</v>
      </c>
      <c r="L1137"/>
      <c r="M1137"/>
      <c r="N1137"/>
      <c r="O1137"/>
      <c r="P1137"/>
      <c r="Q1137"/>
      <c r="R1137"/>
    </row>
    <row r="1138" spans="1:18" s="7" customFormat="1" ht="20.25" customHeight="1" x14ac:dyDescent="0.25">
      <c r="A1138"/>
      <c r="B1138"/>
      <c r="C1138" s="7" t="s">
        <v>7199</v>
      </c>
      <c r="D1138" s="1" t="s">
        <v>7988</v>
      </c>
      <c r="E1138" s="1" t="s">
        <v>7227</v>
      </c>
      <c r="F1138" s="13" t="s">
        <v>9390</v>
      </c>
      <c r="G1138" s="14">
        <v>64</v>
      </c>
      <c r="H1138" s="15" t="s">
        <v>6984</v>
      </c>
      <c r="I1138" s="13" t="s">
        <v>7200</v>
      </c>
      <c r="J1138" s="196" t="s">
        <v>6981</v>
      </c>
      <c r="K1138" s="196" t="s">
        <v>7198</v>
      </c>
      <c r="L1138"/>
      <c r="M1138"/>
      <c r="N1138"/>
      <c r="O1138"/>
      <c r="P1138"/>
      <c r="Q1138"/>
      <c r="R1138"/>
    </row>
    <row r="1139" spans="1:18" s="7" customFormat="1" ht="20.25" customHeight="1" x14ac:dyDescent="0.25">
      <c r="A1139"/>
      <c r="B1139"/>
      <c r="C1139" s="7" t="s">
        <v>7199</v>
      </c>
      <c r="D1139" s="1" t="s">
        <v>7988</v>
      </c>
      <c r="E1139" s="1" t="s">
        <v>7224</v>
      </c>
      <c r="F1139" s="13" t="s">
        <v>9391</v>
      </c>
      <c r="G1139" s="14">
        <v>53</v>
      </c>
      <c r="H1139" s="15" t="s">
        <v>6984</v>
      </c>
      <c r="I1139" s="13" t="s">
        <v>7200</v>
      </c>
      <c r="J1139" s="196" t="s">
        <v>6981</v>
      </c>
      <c r="K1139" s="196" t="s">
        <v>7198</v>
      </c>
      <c r="L1139"/>
      <c r="M1139"/>
      <c r="N1139"/>
      <c r="O1139"/>
      <c r="P1139"/>
      <c r="Q1139"/>
      <c r="R1139"/>
    </row>
    <row r="1140" spans="1:18" s="7" customFormat="1" ht="31.5" customHeight="1" x14ac:dyDescent="0.25">
      <c r="A1140"/>
      <c r="B1140"/>
      <c r="C1140" s="7" t="s">
        <v>7199</v>
      </c>
      <c r="D1140" s="1" t="s">
        <v>7988</v>
      </c>
      <c r="E1140" s="1" t="s">
        <v>7218</v>
      </c>
      <c r="F1140" s="13" t="s">
        <v>9392</v>
      </c>
      <c r="G1140" s="14">
        <v>44</v>
      </c>
      <c r="H1140" s="15" t="s">
        <v>6984</v>
      </c>
      <c r="I1140" s="13" t="s">
        <v>7200</v>
      </c>
      <c r="J1140" s="196" t="s">
        <v>6981</v>
      </c>
      <c r="K1140" s="196" t="s">
        <v>7198</v>
      </c>
      <c r="L1140"/>
      <c r="M1140"/>
      <c r="N1140"/>
      <c r="O1140"/>
      <c r="P1140"/>
      <c r="Q1140"/>
      <c r="R1140"/>
    </row>
    <row r="1141" spans="1:18" s="7" customFormat="1" ht="20.25" customHeight="1" x14ac:dyDescent="0.25">
      <c r="A1141"/>
      <c r="B1141"/>
      <c r="C1141" s="7" t="s">
        <v>7199</v>
      </c>
      <c r="D1141" s="1" t="s">
        <v>7988</v>
      </c>
      <c r="E1141" s="1" t="s">
        <v>7221</v>
      </c>
      <c r="F1141" s="13" t="s">
        <v>7222</v>
      </c>
      <c r="G1141" s="14">
        <v>48</v>
      </c>
      <c r="H1141" s="15" t="s">
        <v>6984</v>
      </c>
      <c r="I1141" s="13" t="s">
        <v>7200</v>
      </c>
      <c r="J1141" s="196" t="s">
        <v>6981</v>
      </c>
      <c r="K1141" s="196" t="s">
        <v>7198</v>
      </c>
      <c r="L1141"/>
      <c r="M1141"/>
      <c r="N1141"/>
      <c r="O1141"/>
      <c r="P1141"/>
      <c r="Q1141"/>
      <c r="R1141"/>
    </row>
    <row r="1142" spans="1:18" s="7" customFormat="1" ht="21" customHeight="1" x14ac:dyDescent="0.25">
      <c r="A1142"/>
      <c r="B1142"/>
      <c r="C1142" s="7" t="s">
        <v>7199</v>
      </c>
      <c r="D1142" s="1" t="s">
        <v>7988</v>
      </c>
      <c r="E1142" s="1" t="s">
        <v>7225</v>
      </c>
      <c r="F1142" s="13" t="s">
        <v>9393</v>
      </c>
      <c r="G1142" s="14">
        <v>40</v>
      </c>
      <c r="H1142" s="15" t="s">
        <v>6984</v>
      </c>
      <c r="I1142" s="13" t="s">
        <v>7200</v>
      </c>
      <c r="J1142" s="196" t="s">
        <v>6981</v>
      </c>
      <c r="K1142" s="196" t="s">
        <v>7198</v>
      </c>
      <c r="L1142"/>
      <c r="M1142"/>
      <c r="N1142"/>
      <c r="O1142"/>
      <c r="P1142"/>
      <c r="Q1142"/>
      <c r="R1142"/>
    </row>
    <row r="1143" spans="1:18" s="7" customFormat="1" ht="31.5" customHeight="1" x14ac:dyDescent="0.25">
      <c r="A1143"/>
      <c r="B1143"/>
      <c r="C1143" s="7" t="s">
        <v>7199</v>
      </c>
      <c r="D1143" s="1" t="s">
        <v>7988</v>
      </c>
      <c r="E1143" s="1" t="s">
        <v>7228</v>
      </c>
      <c r="F1143" s="13" t="s">
        <v>9394</v>
      </c>
      <c r="G1143" s="14">
        <v>35</v>
      </c>
      <c r="H1143" s="15" t="s">
        <v>6984</v>
      </c>
      <c r="I1143" s="13" t="s">
        <v>7200</v>
      </c>
      <c r="J1143" s="196" t="s">
        <v>6981</v>
      </c>
      <c r="K1143" s="196" t="s">
        <v>7198</v>
      </c>
      <c r="L1143"/>
      <c r="M1143"/>
      <c r="N1143"/>
      <c r="O1143"/>
      <c r="P1143"/>
      <c r="Q1143"/>
      <c r="R1143"/>
    </row>
    <row r="1144" spans="1:18" s="7" customFormat="1" ht="20.25" customHeight="1" x14ac:dyDescent="0.25">
      <c r="A1144"/>
      <c r="B1144"/>
      <c r="C1144" s="7" t="s">
        <v>7199</v>
      </c>
      <c r="D1144" s="1" t="s">
        <v>7988</v>
      </c>
      <c r="E1144" s="1" t="s">
        <v>7226</v>
      </c>
      <c r="F1144" s="13" t="s">
        <v>9395</v>
      </c>
      <c r="G1144" s="14">
        <v>39</v>
      </c>
      <c r="H1144" s="15" t="s">
        <v>6984</v>
      </c>
      <c r="I1144" s="13" t="s">
        <v>7200</v>
      </c>
      <c r="J1144" s="196" t="s">
        <v>6981</v>
      </c>
      <c r="K1144" s="196" t="s">
        <v>7198</v>
      </c>
      <c r="L1144"/>
      <c r="M1144"/>
      <c r="N1144"/>
      <c r="O1144"/>
      <c r="P1144"/>
      <c r="Q1144"/>
      <c r="R1144"/>
    </row>
    <row r="1145" spans="1:18" s="7" customFormat="1" ht="20.25" customHeight="1" x14ac:dyDescent="0.25">
      <c r="A1145"/>
      <c r="B1145"/>
      <c r="C1145" s="7" t="s">
        <v>7199</v>
      </c>
      <c r="D1145" s="1" t="s">
        <v>7988</v>
      </c>
      <c r="E1145" s="1" t="s">
        <v>7219</v>
      </c>
      <c r="F1145" s="13" t="s">
        <v>7220</v>
      </c>
      <c r="G1145" s="14">
        <v>18</v>
      </c>
      <c r="H1145" s="15" t="s">
        <v>6984</v>
      </c>
      <c r="I1145" s="13" t="s">
        <v>7200</v>
      </c>
      <c r="J1145" s="196" t="s">
        <v>6981</v>
      </c>
      <c r="K1145" s="196" t="s">
        <v>7198</v>
      </c>
      <c r="L1145"/>
      <c r="M1145"/>
      <c r="N1145"/>
      <c r="O1145"/>
      <c r="P1145"/>
      <c r="Q1145"/>
      <c r="R1145"/>
    </row>
    <row r="1146" spans="1:18" s="7" customFormat="1" ht="20.25" customHeight="1" x14ac:dyDescent="0.25">
      <c r="A1146"/>
      <c r="B1146"/>
      <c r="C1146" s="7" t="s">
        <v>7199</v>
      </c>
      <c r="D1146" s="1" t="s">
        <v>7988</v>
      </c>
      <c r="E1146" s="1" t="s">
        <v>7223</v>
      </c>
      <c r="F1146" s="13" t="s">
        <v>9396</v>
      </c>
      <c r="G1146" s="14">
        <v>12</v>
      </c>
      <c r="H1146" s="15" t="s">
        <v>6984</v>
      </c>
      <c r="I1146" s="13" t="s">
        <v>7200</v>
      </c>
      <c r="J1146" s="196" t="s">
        <v>6981</v>
      </c>
      <c r="K1146" s="196" t="s">
        <v>7198</v>
      </c>
      <c r="L1146"/>
      <c r="M1146"/>
      <c r="N1146"/>
      <c r="O1146"/>
      <c r="P1146"/>
      <c r="Q1146"/>
      <c r="R1146"/>
    </row>
    <row r="1147" spans="1:18" s="7" customFormat="1" ht="20.25" customHeight="1" x14ac:dyDescent="0.25">
      <c r="A1147"/>
      <c r="B1147"/>
      <c r="C1147" s="7" t="s">
        <v>7199</v>
      </c>
      <c r="D1147" s="1" t="s">
        <v>7988</v>
      </c>
      <c r="E1147" s="1" t="s">
        <v>7231</v>
      </c>
      <c r="F1147" s="13" t="s">
        <v>9397</v>
      </c>
      <c r="G1147" s="14">
        <v>11</v>
      </c>
      <c r="H1147" s="15" t="s">
        <v>6984</v>
      </c>
      <c r="I1147" s="13" t="s">
        <v>7105</v>
      </c>
      <c r="J1147" s="196" t="s">
        <v>6981</v>
      </c>
      <c r="K1147" s="196" t="s">
        <v>7198</v>
      </c>
      <c r="L1147"/>
      <c r="M1147"/>
      <c r="N1147"/>
      <c r="O1147"/>
      <c r="P1147"/>
      <c r="Q1147"/>
      <c r="R1147"/>
    </row>
    <row r="1148" spans="1:18" s="7" customFormat="1" ht="20.25" customHeight="1" thickBot="1" x14ac:dyDescent="0.3">
      <c r="A1148" s="251"/>
      <c r="B1148" s="251"/>
      <c r="C1148" s="7" t="s">
        <v>7199</v>
      </c>
      <c r="D1148" s="1" t="s">
        <v>7988</v>
      </c>
      <c r="E1148" s="1" t="s">
        <v>9398</v>
      </c>
      <c r="F1148" s="13" t="s">
        <v>9399</v>
      </c>
      <c r="G1148" s="14">
        <v>216</v>
      </c>
      <c r="H1148" s="15" t="s">
        <v>6987</v>
      </c>
      <c r="I1148" s="13" t="s">
        <v>7206</v>
      </c>
      <c r="J1148" s="196" t="s">
        <v>6981</v>
      </c>
      <c r="K1148" s="196" t="s">
        <v>7198</v>
      </c>
      <c r="L1148" s="251"/>
      <c r="M1148" s="251"/>
      <c r="N1148" s="251"/>
      <c r="O1148" s="251"/>
      <c r="P1148" s="251"/>
      <c r="Q1148" s="251"/>
      <c r="R1148" s="251"/>
    </row>
    <row r="1149" spans="1:18" s="7" customFormat="1" ht="20.25" customHeight="1" thickBot="1" x14ac:dyDescent="0.3">
      <c r="A1149"/>
      <c r="B1149"/>
      <c r="C1149" s="241" t="s">
        <v>7199</v>
      </c>
      <c r="D1149" s="247" t="s">
        <v>7825</v>
      </c>
      <c r="E1149" s="472">
        <f>COUNTA(E1123:E1148)</f>
        <v>26</v>
      </c>
      <c r="F1149" s="242" t="s">
        <v>7826</v>
      </c>
      <c r="G1149" s="473">
        <f>SUM(G1123:G1148)</f>
        <v>4430</v>
      </c>
      <c r="H1149" s="16"/>
      <c r="I1149" s="17"/>
      <c r="J1149" s="209"/>
      <c r="K1149" s="207"/>
      <c r="L1149"/>
      <c r="M1149"/>
      <c r="N1149"/>
      <c r="O1149"/>
      <c r="P1149"/>
      <c r="Q1149"/>
      <c r="R1149"/>
    </row>
    <row r="1150" spans="1:18" s="7" customFormat="1" ht="20.25" customHeight="1" x14ac:dyDescent="0.25">
      <c r="A1150"/>
      <c r="B1150"/>
      <c r="D1150" s="1"/>
      <c r="E1150" s="175"/>
      <c r="F1150" s="228"/>
      <c r="G1150" s="174"/>
      <c r="H1150" s="15"/>
      <c r="I1150" s="13"/>
      <c r="J1150" s="196"/>
      <c r="K1150" s="196"/>
      <c r="L1150"/>
      <c r="M1150"/>
      <c r="N1150"/>
      <c r="O1150"/>
      <c r="P1150"/>
      <c r="Q1150"/>
      <c r="R1150"/>
    </row>
    <row r="1151" spans="1:18" s="7" customFormat="1" ht="20.25" customHeight="1" x14ac:dyDescent="0.25">
      <c r="A1151"/>
      <c r="B1151"/>
      <c r="D1151" s="1"/>
      <c r="E1151" s="175"/>
      <c r="F1151" s="228"/>
      <c r="G1151" s="174"/>
      <c r="H1151" s="15"/>
      <c r="I1151" s="13"/>
      <c r="J1151" s="196"/>
      <c r="K1151" s="196"/>
      <c r="L1151"/>
      <c r="M1151"/>
      <c r="N1151"/>
      <c r="O1151"/>
      <c r="P1151"/>
      <c r="Q1151"/>
      <c r="R1151"/>
    </row>
    <row r="1152" spans="1:18" s="7" customFormat="1" ht="20.25" customHeight="1" x14ac:dyDescent="0.25">
      <c r="A1152"/>
      <c r="B1152"/>
      <c r="C1152" s="235" t="s">
        <v>8</v>
      </c>
      <c r="D1152" s="235" t="s">
        <v>7</v>
      </c>
      <c r="E1152" s="235" t="s">
        <v>6</v>
      </c>
      <c r="F1152" s="235" t="s">
        <v>5</v>
      </c>
      <c r="G1152" s="237" t="s">
        <v>4</v>
      </c>
      <c r="H1152" s="237" t="s">
        <v>3</v>
      </c>
      <c r="I1152" s="235" t="s">
        <v>2</v>
      </c>
      <c r="J1152" s="236" t="s">
        <v>1</v>
      </c>
      <c r="K1152" s="236" t="s">
        <v>0</v>
      </c>
      <c r="L1152"/>
      <c r="M1152"/>
      <c r="N1152"/>
      <c r="O1152"/>
      <c r="P1152"/>
      <c r="Q1152"/>
      <c r="R1152"/>
    </row>
    <row r="1153" spans="1:18" s="21" customFormat="1" ht="20.25" customHeight="1" x14ac:dyDescent="0.25">
      <c r="A1153"/>
      <c r="B1153"/>
      <c r="C1153" s="7" t="s">
        <v>7236</v>
      </c>
      <c r="D1153" s="1" t="s">
        <v>7988</v>
      </c>
      <c r="E1153" s="1" t="s">
        <v>7244</v>
      </c>
      <c r="F1153" s="13" t="s">
        <v>7245</v>
      </c>
      <c r="G1153" s="14">
        <v>1161</v>
      </c>
      <c r="H1153" s="15" t="s">
        <v>7237</v>
      </c>
      <c r="I1153" s="13" t="s">
        <v>7238</v>
      </c>
      <c r="J1153" s="196" t="s">
        <v>6981</v>
      </c>
      <c r="K1153" s="196" t="s">
        <v>7235</v>
      </c>
      <c r="L1153"/>
      <c r="M1153"/>
      <c r="N1153"/>
      <c r="O1153"/>
      <c r="P1153"/>
      <c r="Q1153"/>
      <c r="R1153"/>
    </row>
    <row r="1154" spans="1:18" s="21" customFormat="1" ht="20.25" customHeight="1" x14ac:dyDescent="0.25">
      <c r="A1154"/>
      <c r="B1154"/>
      <c r="C1154" s="7" t="s">
        <v>7236</v>
      </c>
      <c r="D1154" s="1" t="s">
        <v>7988</v>
      </c>
      <c r="E1154" s="1" t="s">
        <v>7233</v>
      </c>
      <c r="F1154" s="13" t="s">
        <v>7234</v>
      </c>
      <c r="G1154" s="14">
        <v>1146</v>
      </c>
      <c r="H1154" s="15" t="s">
        <v>7237</v>
      </c>
      <c r="I1154" s="13" t="s">
        <v>7238</v>
      </c>
      <c r="J1154" s="196" t="s">
        <v>6981</v>
      </c>
      <c r="K1154" s="196" t="s">
        <v>7235</v>
      </c>
      <c r="L1154"/>
      <c r="M1154"/>
      <c r="N1154"/>
      <c r="O1154"/>
      <c r="P1154"/>
      <c r="Q1154"/>
      <c r="R1154"/>
    </row>
    <row r="1155" spans="1:18" s="7" customFormat="1" ht="31.5" customHeight="1" x14ac:dyDescent="0.25">
      <c r="A1155"/>
      <c r="B1155"/>
      <c r="C1155" s="7" t="s">
        <v>7236</v>
      </c>
      <c r="D1155" s="1" t="s">
        <v>7988</v>
      </c>
      <c r="E1155" s="1" t="s">
        <v>7242</v>
      </c>
      <c r="F1155" s="13" t="s">
        <v>7243</v>
      </c>
      <c r="G1155" s="14">
        <v>810</v>
      </c>
      <c r="H1155" s="15" t="s">
        <v>7237</v>
      </c>
      <c r="I1155" s="13" t="s">
        <v>7238</v>
      </c>
      <c r="J1155" s="196" t="s">
        <v>6981</v>
      </c>
      <c r="K1155" s="196" t="s">
        <v>7235</v>
      </c>
      <c r="L1155"/>
      <c r="M1155"/>
      <c r="N1155"/>
      <c r="O1155"/>
      <c r="P1155"/>
      <c r="Q1155"/>
      <c r="R1155"/>
    </row>
    <row r="1156" spans="1:18" s="7" customFormat="1" ht="20.25" customHeight="1" x14ac:dyDescent="0.25">
      <c r="A1156"/>
      <c r="B1156"/>
      <c r="C1156" s="7" t="s">
        <v>7236</v>
      </c>
      <c r="D1156" s="1" t="s">
        <v>7988</v>
      </c>
      <c r="E1156" s="1" t="s">
        <v>7250</v>
      </c>
      <c r="F1156" s="13" t="s">
        <v>7251</v>
      </c>
      <c r="G1156" s="14">
        <v>524</v>
      </c>
      <c r="H1156" s="15" t="s">
        <v>7237</v>
      </c>
      <c r="I1156" s="13" t="s">
        <v>7238</v>
      </c>
      <c r="J1156" s="196" t="s">
        <v>6981</v>
      </c>
      <c r="K1156" s="196" t="s">
        <v>7235</v>
      </c>
      <c r="L1156"/>
      <c r="M1156"/>
      <c r="N1156"/>
      <c r="O1156"/>
      <c r="P1156"/>
      <c r="Q1156"/>
      <c r="R1156"/>
    </row>
    <row r="1157" spans="1:18" s="7" customFormat="1" ht="21" customHeight="1" x14ac:dyDescent="0.25">
      <c r="A1157"/>
      <c r="B1157"/>
      <c r="C1157" s="7" t="s">
        <v>7236</v>
      </c>
      <c r="D1157" s="1" t="s">
        <v>7988</v>
      </c>
      <c r="E1157" s="1" t="s">
        <v>7246</v>
      </c>
      <c r="F1157" s="13" t="s">
        <v>7247</v>
      </c>
      <c r="G1157" s="14">
        <v>707</v>
      </c>
      <c r="H1157" s="15" t="s">
        <v>7237</v>
      </c>
      <c r="I1157" s="13" t="s">
        <v>7238</v>
      </c>
      <c r="J1157" s="196" t="s">
        <v>6981</v>
      </c>
      <c r="K1157" s="196" t="s">
        <v>7235</v>
      </c>
      <c r="L1157"/>
      <c r="M1157"/>
      <c r="N1157"/>
      <c r="O1157"/>
      <c r="P1157"/>
      <c r="Q1157"/>
      <c r="R1157"/>
    </row>
    <row r="1158" spans="1:18" s="7" customFormat="1" ht="31.5" customHeight="1" x14ac:dyDescent="0.25">
      <c r="A1158"/>
      <c r="B1158"/>
      <c r="C1158" s="7" t="s">
        <v>7236</v>
      </c>
      <c r="D1158" s="1" t="s">
        <v>7988</v>
      </c>
      <c r="E1158" s="1" t="s">
        <v>7248</v>
      </c>
      <c r="F1158" s="13" t="s">
        <v>7249</v>
      </c>
      <c r="G1158" s="14">
        <v>550</v>
      </c>
      <c r="H1158" s="15" t="s">
        <v>7237</v>
      </c>
      <c r="I1158" s="13" t="s">
        <v>7238</v>
      </c>
      <c r="J1158" s="196" t="s">
        <v>6981</v>
      </c>
      <c r="K1158" s="196" t="s">
        <v>7235</v>
      </c>
      <c r="L1158"/>
      <c r="M1158"/>
      <c r="N1158"/>
      <c r="O1158"/>
      <c r="P1158"/>
      <c r="Q1158"/>
      <c r="R1158"/>
    </row>
    <row r="1159" spans="1:18" s="7" customFormat="1" ht="20.25" customHeight="1" x14ac:dyDescent="0.25">
      <c r="A1159"/>
      <c r="B1159"/>
      <c r="C1159" s="7" t="s">
        <v>7236</v>
      </c>
      <c r="D1159" s="1" t="s">
        <v>7988</v>
      </c>
      <c r="E1159" s="1" t="s">
        <v>7241</v>
      </c>
      <c r="F1159" s="13" t="s">
        <v>9400</v>
      </c>
      <c r="G1159" s="14">
        <v>477</v>
      </c>
      <c r="H1159" s="15" t="s">
        <v>7237</v>
      </c>
      <c r="I1159" s="13" t="s">
        <v>7238</v>
      </c>
      <c r="J1159" s="196" t="s">
        <v>6981</v>
      </c>
      <c r="K1159" s="196" t="s">
        <v>7235</v>
      </c>
      <c r="L1159"/>
      <c r="M1159"/>
      <c r="N1159"/>
      <c r="O1159"/>
      <c r="P1159"/>
      <c r="Q1159"/>
      <c r="R1159"/>
    </row>
    <row r="1160" spans="1:18" s="7" customFormat="1" ht="20.25" customHeight="1" thickBot="1" x14ac:dyDescent="0.3">
      <c r="A1160"/>
      <c r="B1160"/>
      <c r="C1160" s="7" t="s">
        <v>7236</v>
      </c>
      <c r="D1160" s="1" t="s">
        <v>7988</v>
      </c>
      <c r="E1160" s="1" t="s">
        <v>7239</v>
      </c>
      <c r="F1160" s="13" t="s">
        <v>7240</v>
      </c>
      <c r="G1160" s="14">
        <v>89</v>
      </c>
      <c r="H1160" s="15" t="s">
        <v>7237</v>
      </c>
      <c r="I1160" s="13" t="s">
        <v>7238</v>
      </c>
      <c r="J1160" s="196" t="s">
        <v>6981</v>
      </c>
      <c r="K1160" s="196" t="s">
        <v>7235</v>
      </c>
      <c r="L1160"/>
      <c r="M1160"/>
      <c r="N1160"/>
      <c r="O1160"/>
      <c r="P1160"/>
      <c r="Q1160"/>
      <c r="R1160"/>
    </row>
    <row r="1161" spans="1:18" s="7" customFormat="1" ht="20.25" customHeight="1" thickBot="1" x14ac:dyDescent="0.3">
      <c r="A1161"/>
      <c r="B1161"/>
      <c r="C1161" s="241" t="s">
        <v>7236</v>
      </c>
      <c r="D1161" s="247" t="s">
        <v>7825</v>
      </c>
      <c r="E1161" s="472">
        <f>COUNTA(E1153:E1160)</f>
        <v>8</v>
      </c>
      <c r="F1161" s="242" t="s">
        <v>7826</v>
      </c>
      <c r="G1161" s="473">
        <f>SUM(G1153:G1160)</f>
        <v>5464</v>
      </c>
      <c r="H1161" s="16"/>
      <c r="I1161" s="17"/>
      <c r="J1161" s="209"/>
      <c r="K1161" s="207"/>
      <c r="L1161"/>
      <c r="M1161"/>
      <c r="N1161"/>
      <c r="O1161"/>
      <c r="P1161"/>
      <c r="Q1161"/>
      <c r="R1161"/>
    </row>
    <row r="1162" spans="1:18" s="7" customFormat="1" ht="20.25" customHeight="1" x14ac:dyDescent="0.25">
      <c r="A1162"/>
      <c r="B1162"/>
      <c r="D1162" s="1"/>
      <c r="E1162" s="175"/>
      <c r="F1162" s="228"/>
      <c r="G1162" s="174"/>
      <c r="H1162" s="15"/>
      <c r="I1162" s="13"/>
      <c r="J1162" s="196"/>
      <c r="K1162" s="196"/>
      <c r="L1162"/>
      <c r="M1162"/>
      <c r="N1162"/>
      <c r="O1162"/>
      <c r="P1162"/>
      <c r="Q1162"/>
      <c r="R1162"/>
    </row>
    <row r="1163" spans="1:18" s="7" customFormat="1" ht="20.25" customHeight="1" x14ac:dyDescent="0.25">
      <c r="A1163"/>
      <c r="B1163"/>
      <c r="D1163" s="1"/>
      <c r="E1163" s="175"/>
      <c r="F1163" s="228"/>
      <c r="G1163" s="174"/>
      <c r="H1163" s="15"/>
      <c r="I1163" s="13"/>
      <c r="J1163" s="196"/>
      <c r="K1163" s="196"/>
      <c r="L1163"/>
      <c r="M1163"/>
      <c r="N1163"/>
      <c r="O1163"/>
      <c r="P1163"/>
      <c r="Q1163"/>
      <c r="R1163"/>
    </row>
    <row r="1164" spans="1:18" s="7" customFormat="1" ht="20.25" customHeight="1" x14ac:dyDescent="0.25">
      <c r="A1164"/>
      <c r="B1164"/>
      <c r="C1164" s="235" t="s">
        <v>8</v>
      </c>
      <c r="D1164" s="235" t="s">
        <v>7</v>
      </c>
      <c r="E1164" s="235" t="s">
        <v>6</v>
      </c>
      <c r="F1164" s="235" t="s">
        <v>5</v>
      </c>
      <c r="G1164" s="237" t="s">
        <v>4</v>
      </c>
      <c r="H1164" s="237" t="s">
        <v>3</v>
      </c>
      <c r="I1164" s="235" t="s">
        <v>2</v>
      </c>
      <c r="J1164" s="236" t="s">
        <v>1</v>
      </c>
      <c r="K1164" s="236" t="s">
        <v>0</v>
      </c>
      <c r="L1164"/>
      <c r="M1164"/>
      <c r="N1164"/>
      <c r="O1164"/>
      <c r="P1164"/>
      <c r="Q1164"/>
      <c r="R1164"/>
    </row>
    <row r="1165" spans="1:18" s="7" customFormat="1" ht="20.25" customHeight="1" x14ac:dyDescent="0.25">
      <c r="A1165"/>
      <c r="B1165"/>
      <c r="C1165" s="7" t="s">
        <v>7254</v>
      </c>
      <c r="D1165" s="1" t="s">
        <v>7988</v>
      </c>
      <c r="E1165" s="1" t="s">
        <v>7264</v>
      </c>
      <c r="F1165" s="13" t="s">
        <v>9401</v>
      </c>
      <c r="G1165" s="14">
        <v>614</v>
      </c>
      <c r="H1165" s="15" t="s">
        <v>7237</v>
      </c>
      <c r="I1165" s="13" t="s">
        <v>7238</v>
      </c>
      <c r="J1165" s="196" t="s">
        <v>6981</v>
      </c>
      <c r="K1165" s="196" t="s">
        <v>7235</v>
      </c>
      <c r="L1165"/>
      <c r="M1165"/>
      <c r="N1165"/>
      <c r="O1165"/>
      <c r="P1165"/>
      <c r="Q1165"/>
      <c r="R1165"/>
    </row>
    <row r="1166" spans="1:18" s="7" customFormat="1" ht="20.25" customHeight="1" x14ac:dyDescent="0.25">
      <c r="A1166"/>
      <c r="B1166"/>
      <c r="C1166" s="7" t="s">
        <v>7254</v>
      </c>
      <c r="D1166" s="1" t="s">
        <v>7988</v>
      </c>
      <c r="E1166" s="1" t="s">
        <v>7258</v>
      </c>
      <c r="F1166" s="13" t="s">
        <v>9402</v>
      </c>
      <c r="G1166" s="14">
        <v>580</v>
      </c>
      <c r="H1166" s="15" t="s">
        <v>7237</v>
      </c>
      <c r="I1166" s="13" t="s">
        <v>7238</v>
      </c>
      <c r="J1166" s="196" t="s">
        <v>6981</v>
      </c>
      <c r="K1166" s="196" t="s">
        <v>7235</v>
      </c>
      <c r="L1166"/>
      <c r="M1166"/>
      <c r="N1166"/>
      <c r="O1166"/>
      <c r="P1166"/>
      <c r="Q1166"/>
      <c r="R1166"/>
    </row>
    <row r="1167" spans="1:18" s="7" customFormat="1" ht="20.25" customHeight="1" x14ac:dyDescent="0.25">
      <c r="A1167"/>
      <c r="B1167"/>
      <c r="C1167" s="7" t="s">
        <v>7254</v>
      </c>
      <c r="D1167" s="1" t="s">
        <v>7988</v>
      </c>
      <c r="E1167" s="1" t="s">
        <v>7256</v>
      </c>
      <c r="F1167" s="13" t="s">
        <v>7257</v>
      </c>
      <c r="G1167" s="14">
        <v>561</v>
      </c>
      <c r="H1167" s="15" t="s">
        <v>7237</v>
      </c>
      <c r="I1167" s="13" t="s">
        <v>7238</v>
      </c>
      <c r="J1167" s="196" t="s">
        <v>6981</v>
      </c>
      <c r="K1167" s="196" t="s">
        <v>7235</v>
      </c>
      <c r="L1167"/>
      <c r="M1167"/>
      <c r="N1167"/>
      <c r="O1167"/>
      <c r="P1167"/>
      <c r="Q1167"/>
      <c r="R1167"/>
    </row>
    <row r="1168" spans="1:18" s="7" customFormat="1" ht="20.25" customHeight="1" x14ac:dyDescent="0.25">
      <c r="A1168"/>
      <c r="B1168"/>
      <c r="C1168" s="7" t="s">
        <v>7254</v>
      </c>
      <c r="D1168" s="1" t="s">
        <v>7988</v>
      </c>
      <c r="E1168" s="1" t="s">
        <v>7261</v>
      </c>
      <c r="F1168" s="13" t="s">
        <v>7262</v>
      </c>
      <c r="G1168" s="14">
        <v>557</v>
      </c>
      <c r="H1168" s="15" t="s">
        <v>7237</v>
      </c>
      <c r="I1168" s="13" t="s">
        <v>7238</v>
      </c>
      <c r="J1168" s="196" t="s">
        <v>6981</v>
      </c>
      <c r="K1168" s="196" t="s">
        <v>7235</v>
      </c>
      <c r="L1168"/>
      <c r="M1168"/>
      <c r="N1168"/>
      <c r="O1168"/>
      <c r="P1168"/>
      <c r="Q1168"/>
      <c r="R1168"/>
    </row>
    <row r="1169" spans="1:18" s="7" customFormat="1" ht="20.25" customHeight="1" x14ac:dyDescent="0.25">
      <c r="A1169"/>
      <c r="B1169"/>
      <c r="C1169" s="7" t="s">
        <v>7254</v>
      </c>
      <c r="D1169" s="1" t="s">
        <v>7988</v>
      </c>
      <c r="E1169" s="1" t="s">
        <v>7252</v>
      </c>
      <c r="F1169" s="13" t="s">
        <v>7253</v>
      </c>
      <c r="G1169" s="14">
        <v>394</v>
      </c>
      <c r="H1169" s="15" t="s">
        <v>7237</v>
      </c>
      <c r="I1169" s="13" t="s">
        <v>7238</v>
      </c>
      <c r="J1169" s="196" t="s">
        <v>6981</v>
      </c>
      <c r="K1169" s="196" t="s">
        <v>7235</v>
      </c>
      <c r="L1169"/>
      <c r="M1169"/>
      <c r="N1169"/>
      <c r="O1169"/>
      <c r="P1169"/>
      <c r="Q1169"/>
      <c r="R1169"/>
    </row>
    <row r="1170" spans="1:18" s="7" customFormat="1" ht="20.25" customHeight="1" x14ac:dyDescent="0.25">
      <c r="A1170"/>
      <c r="B1170"/>
      <c r="C1170" s="7" t="s">
        <v>7254</v>
      </c>
      <c r="D1170" s="1" t="s">
        <v>7988</v>
      </c>
      <c r="E1170" s="1" t="s">
        <v>7263</v>
      </c>
      <c r="F1170" s="13" t="s">
        <v>9403</v>
      </c>
      <c r="G1170" s="14">
        <v>496</v>
      </c>
      <c r="H1170" s="15" t="s">
        <v>7237</v>
      </c>
      <c r="I1170" s="13" t="s">
        <v>7238</v>
      </c>
      <c r="J1170" s="196" t="s">
        <v>6981</v>
      </c>
      <c r="K1170" s="196" t="s">
        <v>7235</v>
      </c>
      <c r="L1170"/>
      <c r="M1170"/>
      <c r="N1170"/>
      <c r="O1170"/>
      <c r="P1170"/>
      <c r="Q1170"/>
      <c r="R1170"/>
    </row>
    <row r="1171" spans="1:18" s="7" customFormat="1" ht="20.25" customHeight="1" x14ac:dyDescent="0.25">
      <c r="A1171"/>
      <c r="B1171"/>
      <c r="C1171" s="7" t="s">
        <v>7254</v>
      </c>
      <c r="D1171" s="1" t="s">
        <v>7988</v>
      </c>
      <c r="E1171" s="1" t="s">
        <v>7259</v>
      </c>
      <c r="F1171" s="13" t="s">
        <v>9404</v>
      </c>
      <c r="G1171" s="14">
        <v>134</v>
      </c>
      <c r="H1171" s="15" t="s">
        <v>7237</v>
      </c>
      <c r="I1171" s="13" t="s">
        <v>7238</v>
      </c>
      <c r="J1171" s="196" t="s">
        <v>6981</v>
      </c>
      <c r="K1171" s="196" t="s">
        <v>7235</v>
      </c>
      <c r="L1171"/>
      <c r="M1171"/>
      <c r="N1171"/>
      <c r="O1171"/>
      <c r="P1171"/>
      <c r="Q1171"/>
      <c r="R1171"/>
    </row>
    <row r="1172" spans="1:18" s="7" customFormat="1" ht="20.25" customHeight="1" x14ac:dyDescent="0.25">
      <c r="A1172"/>
      <c r="B1172"/>
      <c r="C1172" s="7" t="s">
        <v>7254</v>
      </c>
      <c r="D1172" s="1" t="s">
        <v>7988</v>
      </c>
      <c r="E1172" s="1" t="s">
        <v>7260</v>
      </c>
      <c r="F1172" s="13" t="s">
        <v>9405</v>
      </c>
      <c r="G1172" s="14">
        <v>52</v>
      </c>
      <c r="H1172" s="15" t="s">
        <v>7237</v>
      </c>
      <c r="I1172" s="13" t="s">
        <v>7238</v>
      </c>
      <c r="J1172" s="196" t="s">
        <v>6981</v>
      </c>
      <c r="K1172" s="196" t="s">
        <v>7235</v>
      </c>
      <c r="L1172"/>
      <c r="M1172"/>
      <c r="N1172"/>
      <c r="O1172"/>
      <c r="P1172"/>
      <c r="Q1172"/>
      <c r="R1172"/>
    </row>
    <row r="1173" spans="1:18" s="7" customFormat="1" ht="20.25" customHeight="1" x14ac:dyDescent="0.25">
      <c r="A1173"/>
      <c r="B1173"/>
      <c r="C1173" s="21" t="s">
        <v>7254</v>
      </c>
      <c r="D1173" s="1" t="s">
        <v>7988</v>
      </c>
      <c r="E1173" s="1" t="s">
        <v>7265</v>
      </c>
      <c r="F1173" s="13" t="s">
        <v>7266</v>
      </c>
      <c r="G1173" s="14">
        <v>440</v>
      </c>
      <c r="H1173" s="15" t="s">
        <v>7237</v>
      </c>
      <c r="I1173" s="13" t="s">
        <v>7238</v>
      </c>
      <c r="J1173" s="196" t="s">
        <v>6981</v>
      </c>
      <c r="K1173" s="196" t="s">
        <v>7235</v>
      </c>
      <c r="L1173"/>
      <c r="M1173"/>
      <c r="N1173"/>
      <c r="O1173"/>
      <c r="P1173"/>
      <c r="Q1173"/>
      <c r="R1173"/>
    </row>
    <row r="1174" spans="1:18" s="7" customFormat="1" ht="20.25" customHeight="1" thickBot="1" x14ac:dyDescent="0.3">
      <c r="A1174"/>
      <c r="B1174"/>
      <c r="C1174" s="21" t="s">
        <v>7254</v>
      </c>
      <c r="D1174" s="1" t="s">
        <v>7988</v>
      </c>
      <c r="E1174" s="1" t="s">
        <v>7255</v>
      </c>
      <c r="F1174" s="13" t="s">
        <v>2071</v>
      </c>
      <c r="G1174" s="14">
        <v>236</v>
      </c>
      <c r="H1174" s="15" t="s">
        <v>7237</v>
      </c>
      <c r="I1174" s="13" t="s">
        <v>7238</v>
      </c>
      <c r="J1174" s="196" t="s">
        <v>6981</v>
      </c>
      <c r="K1174" s="196" t="s">
        <v>7235</v>
      </c>
      <c r="L1174"/>
      <c r="M1174"/>
      <c r="N1174"/>
      <c r="O1174"/>
      <c r="P1174"/>
      <c r="Q1174"/>
      <c r="R1174"/>
    </row>
    <row r="1175" spans="1:18" s="7" customFormat="1" ht="20.25" customHeight="1" thickBot="1" x14ac:dyDescent="0.3">
      <c r="A1175"/>
      <c r="B1175"/>
      <c r="C1175" s="241" t="s">
        <v>7254</v>
      </c>
      <c r="D1175" s="247" t="s">
        <v>7825</v>
      </c>
      <c r="E1175" s="472">
        <f>COUNTA(E1165:E1174)</f>
        <v>10</v>
      </c>
      <c r="F1175" s="242" t="s">
        <v>7826</v>
      </c>
      <c r="G1175" s="473">
        <f>SUM(G1165:G1174)</f>
        <v>4064</v>
      </c>
      <c r="H1175" s="16"/>
      <c r="I1175" s="17"/>
      <c r="J1175" s="209"/>
      <c r="K1175" s="207"/>
      <c r="L1175"/>
      <c r="M1175"/>
      <c r="N1175"/>
      <c r="O1175"/>
      <c r="P1175"/>
      <c r="Q1175"/>
      <c r="R1175"/>
    </row>
    <row r="1176" spans="1:18" s="7" customFormat="1" ht="20.25" customHeight="1" x14ac:dyDescent="0.25">
      <c r="A1176"/>
      <c r="B1176"/>
      <c r="D1176" s="1"/>
      <c r="E1176" s="175"/>
      <c r="F1176" s="228"/>
      <c r="G1176" s="174"/>
      <c r="H1176" s="15"/>
      <c r="I1176" s="13"/>
      <c r="J1176" s="196"/>
      <c r="K1176" s="196"/>
      <c r="L1176"/>
      <c r="M1176"/>
      <c r="N1176"/>
      <c r="O1176"/>
      <c r="P1176"/>
      <c r="Q1176"/>
      <c r="R1176"/>
    </row>
    <row r="1177" spans="1:18" s="7" customFormat="1" ht="20.25" customHeight="1" x14ac:dyDescent="0.25">
      <c r="A1177"/>
      <c r="B1177"/>
      <c r="D1177" s="1"/>
      <c r="E1177" s="175"/>
      <c r="F1177" s="228"/>
      <c r="G1177" s="174"/>
      <c r="H1177" s="15"/>
      <c r="I1177" s="13"/>
      <c r="J1177" s="196"/>
      <c r="K1177" s="196"/>
      <c r="L1177"/>
      <c r="M1177"/>
      <c r="N1177"/>
      <c r="O1177"/>
      <c r="P1177"/>
      <c r="Q1177"/>
      <c r="R1177"/>
    </row>
    <row r="1178" spans="1:18" s="7" customFormat="1" ht="20.25" customHeight="1" x14ac:dyDescent="0.25">
      <c r="A1178"/>
      <c r="B1178"/>
      <c r="C1178" s="235" t="s">
        <v>8</v>
      </c>
      <c r="D1178" s="235" t="s">
        <v>7</v>
      </c>
      <c r="E1178" s="235" t="s">
        <v>6</v>
      </c>
      <c r="F1178" s="235" t="s">
        <v>5</v>
      </c>
      <c r="G1178" s="237" t="s">
        <v>4</v>
      </c>
      <c r="H1178" s="237" t="s">
        <v>3</v>
      </c>
      <c r="I1178" s="235" t="s">
        <v>2</v>
      </c>
      <c r="J1178" s="236" t="s">
        <v>1</v>
      </c>
      <c r="K1178" s="236" t="s">
        <v>0</v>
      </c>
      <c r="L1178"/>
      <c r="M1178"/>
      <c r="N1178"/>
      <c r="O1178"/>
      <c r="P1178"/>
      <c r="Q1178"/>
      <c r="R1178"/>
    </row>
    <row r="1179" spans="1:18" s="7" customFormat="1" ht="20.25" customHeight="1" x14ac:dyDescent="0.25">
      <c r="A1179"/>
      <c r="B1179"/>
      <c r="C1179" s="7" t="s">
        <v>7271</v>
      </c>
      <c r="D1179" s="1" t="s">
        <v>7988</v>
      </c>
      <c r="E1179" s="1" t="s">
        <v>7310</v>
      </c>
      <c r="F1179" s="13" t="s">
        <v>807</v>
      </c>
      <c r="G1179" s="14">
        <v>886</v>
      </c>
      <c r="H1179" s="15" t="s">
        <v>7237</v>
      </c>
      <c r="I1179" s="13" t="s">
        <v>4267</v>
      </c>
      <c r="J1179" s="196" t="s">
        <v>6981</v>
      </c>
      <c r="K1179" s="196" t="s">
        <v>7270</v>
      </c>
      <c r="L1179"/>
      <c r="M1179"/>
      <c r="N1179"/>
      <c r="O1179"/>
      <c r="P1179"/>
      <c r="Q1179"/>
      <c r="R1179"/>
    </row>
    <row r="1180" spans="1:18" s="7" customFormat="1" ht="20.25" customHeight="1" x14ac:dyDescent="0.25">
      <c r="A1180"/>
      <c r="B1180"/>
      <c r="C1180" s="7" t="s">
        <v>7271</v>
      </c>
      <c r="D1180" s="1" t="s">
        <v>7988</v>
      </c>
      <c r="E1180" s="1" t="s">
        <v>7303</v>
      </c>
      <c r="F1180" s="13" t="s">
        <v>9406</v>
      </c>
      <c r="G1180" s="14">
        <v>649</v>
      </c>
      <c r="H1180" s="15" t="s">
        <v>7237</v>
      </c>
      <c r="I1180" s="13" t="s">
        <v>4267</v>
      </c>
      <c r="J1180" s="196" t="s">
        <v>6981</v>
      </c>
      <c r="K1180" s="196" t="s">
        <v>7270</v>
      </c>
      <c r="L1180"/>
      <c r="M1180"/>
      <c r="N1180"/>
      <c r="O1180"/>
      <c r="P1180"/>
      <c r="Q1180"/>
      <c r="R1180"/>
    </row>
    <row r="1181" spans="1:18" s="7" customFormat="1" ht="20.25" customHeight="1" x14ac:dyDescent="0.25">
      <c r="A1181"/>
      <c r="B1181"/>
      <c r="C1181" s="7" t="s">
        <v>7271</v>
      </c>
      <c r="D1181" s="1" t="s">
        <v>7988</v>
      </c>
      <c r="E1181" s="1" t="s">
        <v>7291</v>
      </c>
      <c r="F1181" s="13" t="s">
        <v>7292</v>
      </c>
      <c r="G1181" s="14">
        <v>305</v>
      </c>
      <c r="H1181" s="15" t="s">
        <v>7237</v>
      </c>
      <c r="I1181" s="13" t="s">
        <v>7272</v>
      </c>
      <c r="J1181" s="196" t="s">
        <v>6981</v>
      </c>
      <c r="K1181" s="196" t="s">
        <v>7270</v>
      </c>
      <c r="L1181"/>
      <c r="M1181"/>
      <c r="N1181"/>
      <c r="O1181"/>
      <c r="P1181"/>
      <c r="Q1181"/>
      <c r="R1181"/>
    </row>
    <row r="1182" spans="1:18" s="7" customFormat="1" ht="20.25" customHeight="1" x14ac:dyDescent="0.25">
      <c r="A1182"/>
      <c r="B1182"/>
      <c r="C1182" s="7" t="s">
        <v>7271</v>
      </c>
      <c r="D1182" s="1" t="s">
        <v>7988</v>
      </c>
      <c r="E1182" s="1" t="s">
        <v>7297</v>
      </c>
      <c r="F1182" s="13" t="s">
        <v>7298</v>
      </c>
      <c r="G1182" s="14">
        <v>457</v>
      </c>
      <c r="H1182" s="15" t="s">
        <v>7237</v>
      </c>
      <c r="I1182" s="13" t="s">
        <v>7272</v>
      </c>
      <c r="J1182" s="196" t="s">
        <v>6981</v>
      </c>
      <c r="K1182" s="196" t="s">
        <v>7270</v>
      </c>
      <c r="L1182"/>
      <c r="M1182"/>
      <c r="N1182"/>
      <c r="O1182"/>
      <c r="P1182"/>
      <c r="Q1182"/>
      <c r="R1182"/>
    </row>
    <row r="1183" spans="1:18" s="7" customFormat="1" ht="20.25" customHeight="1" x14ac:dyDescent="0.25">
      <c r="A1183"/>
      <c r="B1183"/>
      <c r="C1183" s="7" t="s">
        <v>7271</v>
      </c>
      <c r="D1183" s="1" t="s">
        <v>7988</v>
      </c>
      <c r="E1183" s="1" t="s">
        <v>7269</v>
      </c>
      <c r="F1183" s="13" t="s">
        <v>9407</v>
      </c>
      <c r="G1183" s="14">
        <v>410</v>
      </c>
      <c r="H1183" s="15" t="s">
        <v>7237</v>
      </c>
      <c r="I1183" s="13" t="s">
        <v>7272</v>
      </c>
      <c r="J1183" s="196" t="s">
        <v>6981</v>
      </c>
      <c r="K1183" s="196" t="s">
        <v>7270</v>
      </c>
      <c r="L1183"/>
      <c r="M1183"/>
      <c r="N1183"/>
      <c r="O1183"/>
      <c r="P1183"/>
      <c r="Q1183"/>
      <c r="R1183"/>
    </row>
    <row r="1184" spans="1:18" s="7" customFormat="1" ht="20.25" customHeight="1" x14ac:dyDescent="0.25">
      <c r="A1184"/>
      <c r="B1184"/>
      <c r="C1184" s="7" t="s">
        <v>7271</v>
      </c>
      <c r="D1184" s="1" t="s">
        <v>7988</v>
      </c>
      <c r="E1184" s="1" t="s">
        <v>7285</v>
      </c>
      <c r="F1184" s="13" t="s">
        <v>7286</v>
      </c>
      <c r="G1184" s="14">
        <v>280</v>
      </c>
      <c r="H1184" s="15" t="s">
        <v>7237</v>
      </c>
      <c r="I1184" s="13" t="s">
        <v>7272</v>
      </c>
      <c r="J1184" s="196" t="s">
        <v>6981</v>
      </c>
      <c r="K1184" s="196" t="s">
        <v>7270</v>
      </c>
      <c r="L1184"/>
      <c r="M1184"/>
      <c r="N1184"/>
      <c r="O1184"/>
      <c r="P1184"/>
      <c r="Q1184"/>
      <c r="R1184"/>
    </row>
    <row r="1185" spans="1:18" s="7" customFormat="1" ht="20.25" customHeight="1" x14ac:dyDescent="0.25">
      <c r="A1185"/>
      <c r="B1185"/>
      <c r="C1185" s="7" t="s">
        <v>7271</v>
      </c>
      <c r="D1185" s="1" t="s">
        <v>7988</v>
      </c>
      <c r="E1185" s="1" t="s">
        <v>7296</v>
      </c>
      <c r="F1185" s="13" t="s">
        <v>160</v>
      </c>
      <c r="G1185" s="14">
        <v>346</v>
      </c>
      <c r="H1185" s="15" t="s">
        <v>7237</v>
      </c>
      <c r="I1185" s="13" t="s">
        <v>7272</v>
      </c>
      <c r="J1185" s="196" t="s">
        <v>6981</v>
      </c>
      <c r="K1185" s="196" t="s">
        <v>7270</v>
      </c>
      <c r="L1185"/>
      <c r="M1185"/>
      <c r="N1185"/>
      <c r="O1185"/>
      <c r="P1185"/>
      <c r="Q1185"/>
      <c r="R1185"/>
    </row>
    <row r="1186" spans="1:18" s="7" customFormat="1" ht="20.25" customHeight="1" x14ac:dyDescent="0.25">
      <c r="A1186"/>
      <c r="B1186"/>
      <c r="C1186" s="7" t="s">
        <v>7271</v>
      </c>
      <c r="D1186" s="1" t="s">
        <v>7988</v>
      </c>
      <c r="E1186" s="1" t="s">
        <v>7309</v>
      </c>
      <c r="F1186" s="13" t="s">
        <v>9408</v>
      </c>
      <c r="G1186" s="14">
        <v>325</v>
      </c>
      <c r="H1186" s="15" t="s">
        <v>7237</v>
      </c>
      <c r="I1186" s="13" t="s">
        <v>4267</v>
      </c>
      <c r="J1186" s="196" t="s">
        <v>6981</v>
      </c>
      <c r="K1186" s="196" t="s">
        <v>7270</v>
      </c>
      <c r="L1186"/>
      <c r="M1186"/>
      <c r="N1186"/>
      <c r="O1186"/>
      <c r="P1186"/>
      <c r="Q1186"/>
      <c r="R1186"/>
    </row>
    <row r="1187" spans="1:18" s="7" customFormat="1" ht="20.25" customHeight="1" x14ac:dyDescent="0.25">
      <c r="A1187"/>
      <c r="B1187"/>
      <c r="C1187" s="7" t="s">
        <v>7271</v>
      </c>
      <c r="D1187" s="1" t="s">
        <v>7988</v>
      </c>
      <c r="E1187" s="1" t="s">
        <v>7312</v>
      </c>
      <c r="F1187" s="13" t="s">
        <v>9409</v>
      </c>
      <c r="G1187" s="14">
        <v>244</v>
      </c>
      <c r="H1187" s="15" t="s">
        <v>7237</v>
      </c>
      <c r="I1187" s="13" t="s">
        <v>4267</v>
      </c>
      <c r="J1187" s="196" t="s">
        <v>6981</v>
      </c>
      <c r="K1187" s="196" t="s">
        <v>7270</v>
      </c>
      <c r="L1187"/>
      <c r="M1187"/>
      <c r="N1187"/>
      <c r="O1187"/>
      <c r="P1187"/>
      <c r="Q1187"/>
      <c r="R1187"/>
    </row>
    <row r="1188" spans="1:18" s="7" customFormat="1" ht="20.25" customHeight="1" x14ac:dyDescent="0.25">
      <c r="A1188"/>
      <c r="B1188"/>
      <c r="C1188" s="7" t="s">
        <v>7271</v>
      </c>
      <c r="D1188" s="1" t="s">
        <v>7988</v>
      </c>
      <c r="E1188" s="1" t="s">
        <v>7304</v>
      </c>
      <c r="F1188" s="13" t="s">
        <v>9410</v>
      </c>
      <c r="G1188" s="14">
        <v>249</v>
      </c>
      <c r="H1188" s="15" t="s">
        <v>7237</v>
      </c>
      <c r="I1188" s="13" t="s">
        <v>4267</v>
      </c>
      <c r="J1188" s="196" t="s">
        <v>6981</v>
      </c>
      <c r="K1188" s="196" t="s">
        <v>7270</v>
      </c>
      <c r="L1188"/>
      <c r="M1188"/>
      <c r="N1188"/>
      <c r="O1188"/>
      <c r="P1188"/>
      <c r="Q1188"/>
      <c r="R1188"/>
    </row>
    <row r="1189" spans="1:18" s="7" customFormat="1" ht="20.25" customHeight="1" x14ac:dyDescent="0.25">
      <c r="A1189"/>
      <c r="B1189"/>
      <c r="C1189" s="7" t="s">
        <v>7271</v>
      </c>
      <c r="D1189" s="1" t="s">
        <v>7988</v>
      </c>
      <c r="E1189" s="1" t="s">
        <v>7287</v>
      </c>
      <c r="F1189" s="13" t="s">
        <v>7288</v>
      </c>
      <c r="G1189" s="14">
        <v>221</v>
      </c>
      <c r="H1189" s="15" t="s">
        <v>7237</v>
      </c>
      <c r="I1189" s="13" t="s">
        <v>7272</v>
      </c>
      <c r="J1189" s="196" t="s">
        <v>6981</v>
      </c>
      <c r="K1189" s="196" t="s">
        <v>7270</v>
      </c>
      <c r="L1189"/>
      <c r="M1189"/>
      <c r="N1189"/>
      <c r="O1189"/>
      <c r="P1189"/>
      <c r="Q1189"/>
      <c r="R1189"/>
    </row>
    <row r="1190" spans="1:18" s="7" customFormat="1" ht="20.25" customHeight="1" x14ac:dyDescent="0.25">
      <c r="A1190"/>
      <c r="B1190"/>
      <c r="C1190" s="7" t="s">
        <v>7271</v>
      </c>
      <c r="D1190" s="1" t="s">
        <v>7988</v>
      </c>
      <c r="E1190" s="535" t="s">
        <v>7313</v>
      </c>
      <c r="F1190" s="13" t="s">
        <v>1430</v>
      </c>
      <c r="G1190" s="25">
        <v>191</v>
      </c>
      <c r="H1190" s="15" t="s">
        <v>7237</v>
      </c>
      <c r="I1190" s="13" t="s">
        <v>4267</v>
      </c>
      <c r="J1190" s="198" t="s">
        <v>6981</v>
      </c>
      <c r="K1190" s="198" t="s">
        <v>7270</v>
      </c>
      <c r="L1190"/>
      <c r="M1190"/>
      <c r="N1190"/>
      <c r="O1190"/>
      <c r="P1190"/>
      <c r="Q1190"/>
      <c r="R1190"/>
    </row>
    <row r="1191" spans="1:18" s="7" customFormat="1" ht="20.25" customHeight="1" x14ac:dyDescent="0.25">
      <c r="A1191"/>
      <c r="B1191"/>
      <c r="C1191" s="7" t="s">
        <v>7271</v>
      </c>
      <c r="D1191" s="1" t="s">
        <v>7988</v>
      </c>
      <c r="E1191" s="535" t="s">
        <v>7299</v>
      </c>
      <c r="F1191" s="13" t="s">
        <v>7300</v>
      </c>
      <c r="G1191" s="25">
        <v>190</v>
      </c>
      <c r="H1191" s="15" t="s">
        <v>7237</v>
      </c>
      <c r="I1191" s="13" t="s">
        <v>7272</v>
      </c>
      <c r="J1191" s="198" t="s">
        <v>6981</v>
      </c>
      <c r="K1191" s="198" t="s">
        <v>7270</v>
      </c>
      <c r="L1191"/>
      <c r="M1191"/>
      <c r="N1191"/>
      <c r="O1191"/>
      <c r="P1191"/>
      <c r="Q1191"/>
      <c r="R1191"/>
    </row>
    <row r="1192" spans="1:18" s="7" customFormat="1" ht="20.25" customHeight="1" x14ac:dyDescent="0.25">
      <c r="A1192"/>
      <c r="B1192"/>
      <c r="C1192" s="7" t="s">
        <v>7271</v>
      </c>
      <c r="D1192" s="1" t="s">
        <v>7988</v>
      </c>
      <c r="E1192" s="1" t="s">
        <v>7311</v>
      </c>
      <c r="F1192" s="13" t="s">
        <v>9411</v>
      </c>
      <c r="G1192" s="14">
        <v>174</v>
      </c>
      <c r="H1192" s="15" t="s">
        <v>7237</v>
      </c>
      <c r="I1192" s="13" t="s">
        <v>4267</v>
      </c>
      <c r="J1192" s="196" t="s">
        <v>6981</v>
      </c>
      <c r="K1192" s="196" t="s">
        <v>7270</v>
      </c>
      <c r="L1192"/>
      <c r="M1192"/>
      <c r="N1192"/>
      <c r="O1192"/>
      <c r="P1192"/>
      <c r="Q1192"/>
      <c r="R1192"/>
    </row>
    <row r="1193" spans="1:18" s="7" customFormat="1" ht="31.5" customHeight="1" x14ac:dyDescent="0.25">
      <c r="A1193"/>
      <c r="B1193"/>
      <c r="C1193" s="7" t="s">
        <v>7271</v>
      </c>
      <c r="D1193" s="1" t="s">
        <v>7988</v>
      </c>
      <c r="E1193" s="1" t="s">
        <v>7283</v>
      </c>
      <c r="F1193" s="13" t="s">
        <v>7284</v>
      </c>
      <c r="G1193" s="14">
        <v>183</v>
      </c>
      <c r="H1193" s="15" t="s">
        <v>7237</v>
      </c>
      <c r="I1193" s="13" t="s">
        <v>7272</v>
      </c>
      <c r="J1193" s="196" t="s">
        <v>6981</v>
      </c>
      <c r="K1193" s="196" t="s">
        <v>7270</v>
      </c>
      <c r="L1193"/>
      <c r="M1193"/>
      <c r="N1193"/>
      <c r="O1193"/>
      <c r="P1193"/>
      <c r="Q1193"/>
      <c r="R1193"/>
    </row>
    <row r="1194" spans="1:18" s="7" customFormat="1" ht="20.25" customHeight="1" x14ac:dyDescent="0.25">
      <c r="A1194"/>
      <c r="B1194"/>
      <c r="C1194" s="7" t="s">
        <v>7271</v>
      </c>
      <c r="D1194" s="1" t="s">
        <v>7988</v>
      </c>
      <c r="E1194" s="1" t="s">
        <v>7275</v>
      </c>
      <c r="F1194" s="13" t="s">
        <v>9412</v>
      </c>
      <c r="G1194" s="14">
        <v>119</v>
      </c>
      <c r="H1194" s="15" t="s">
        <v>7237</v>
      </c>
      <c r="I1194" s="13" t="s">
        <v>7272</v>
      </c>
      <c r="J1194" s="196" t="s">
        <v>6981</v>
      </c>
      <c r="K1194" s="196" t="s">
        <v>7270</v>
      </c>
      <c r="L1194"/>
      <c r="M1194"/>
      <c r="N1194"/>
      <c r="O1194"/>
      <c r="P1194"/>
      <c r="Q1194"/>
      <c r="R1194"/>
    </row>
    <row r="1195" spans="1:18" s="7" customFormat="1" ht="21" customHeight="1" x14ac:dyDescent="0.25">
      <c r="A1195"/>
      <c r="B1195"/>
      <c r="C1195" s="7" t="s">
        <v>7271</v>
      </c>
      <c r="D1195" s="1" t="s">
        <v>7988</v>
      </c>
      <c r="E1195" s="1" t="s">
        <v>7277</v>
      </c>
      <c r="F1195" s="13" t="s">
        <v>7278</v>
      </c>
      <c r="G1195" s="14">
        <v>112</v>
      </c>
      <c r="H1195" s="15" t="s">
        <v>7237</v>
      </c>
      <c r="I1195" s="13" t="s">
        <v>7272</v>
      </c>
      <c r="J1195" s="196" t="s">
        <v>6981</v>
      </c>
      <c r="K1195" s="196" t="s">
        <v>7270</v>
      </c>
      <c r="L1195"/>
      <c r="M1195"/>
      <c r="N1195"/>
      <c r="O1195"/>
      <c r="P1195"/>
      <c r="Q1195"/>
      <c r="R1195"/>
    </row>
    <row r="1196" spans="1:18" s="7" customFormat="1" ht="31.5" customHeight="1" x14ac:dyDescent="0.25">
      <c r="A1196"/>
      <c r="B1196"/>
      <c r="C1196" s="7" t="s">
        <v>7271</v>
      </c>
      <c r="D1196" s="1" t="s">
        <v>7988</v>
      </c>
      <c r="E1196" s="1" t="s">
        <v>7279</v>
      </c>
      <c r="F1196" s="13" t="s">
        <v>9413</v>
      </c>
      <c r="G1196" s="14">
        <v>93</v>
      </c>
      <c r="H1196" s="15" t="s">
        <v>7237</v>
      </c>
      <c r="I1196" s="13" t="s">
        <v>7272</v>
      </c>
      <c r="J1196" s="196" t="s">
        <v>6981</v>
      </c>
      <c r="K1196" s="196" t="s">
        <v>7270</v>
      </c>
      <c r="L1196"/>
      <c r="M1196"/>
      <c r="N1196"/>
      <c r="O1196"/>
      <c r="P1196"/>
      <c r="Q1196"/>
      <c r="R1196"/>
    </row>
    <row r="1197" spans="1:18" s="21" customFormat="1" ht="20.25" customHeight="1" x14ac:dyDescent="0.25">
      <c r="A1197"/>
      <c r="B1197"/>
      <c r="C1197" s="7" t="s">
        <v>7271</v>
      </c>
      <c r="D1197" s="1" t="s">
        <v>7988</v>
      </c>
      <c r="E1197" s="1" t="s">
        <v>7305</v>
      </c>
      <c r="F1197" s="13" t="s">
        <v>9414</v>
      </c>
      <c r="G1197" s="14">
        <v>135</v>
      </c>
      <c r="H1197" s="15" t="s">
        <v>7237</v>
      </c>
      <c r="I1197" s="13" t="s">
        <v>4267</v>
      </c>
      <c r="J1197" s="196" t="s">
        <v>6981</v>
      </c>
      <c r="K1197" s="196" t="s">
        <v>7270</v>
      </c>
      <c r="L1197"/>
      <c r="M1197"/>
      <c r="N1197"/>
      <c r="O1197"/>
      <c r="P1197"/>
      <c r="Q1197"/>
      <c r="R1197"/>
    </row>
    <row r="1198" spans="1:18" s="21" customFormat="1" ht="20.25" customHeight="1" x14ac:dyDescent="0.25">
      <c r="A1198"/>
      <c r="B1198"/>
      <c r="C1198" s="7" t="s">
        <v>7271</v>
      </c>
      <c r="D1198" s="1" t="s">
        <v>7988</v>
      </c>
      <c r="E1198" s="1" t="s">
        <v>7282</v>
      </c>
      <c r="F1198" s="13" t="s">
        <v>9415</v>
      </c>
      <c r="G1198" s="14">
        <v>88</v>
      </c>
      <c r="H1198" s="15" t="s">
        <v>7237</v>
      </c>
      <c r="I1198" s="13" t="s">
        <v>7272</v>
      </c>
      <c r="J1198" s="196" t="s">
        <v>6981</v>
      </c>
      <c r="K1198" s="196" t="s">
        <v>7270</v>
      </c>
      <c r="L1198"/>
      <c r="M1198"/>
      <c r="N1198"/>
      <c r="O1198"/>
      <c r="P1198"/>
      <c r="Q1198"/>
      <c r="R1198"/>
    </row>
    <row r="1199" spans="1:18" s="21" customFormat="1" ht="20.25" customHeight="1" x14ac:dyDescent="0.25">
      <c r="A1199"/>
      <c r="B1199"/>
      <c r="C1199" s="7" t="s">
        <v>7271</v>
      </c>
      <c r="D1199" s="1" t="s">
        <v>7988</v>
      </c>
      <c r="E1199" s="1" t="s">
        <v>7307</v>
      </c>
      <c r="F1199" s="13" t="s">
        <v>9416</v>
      </c>
      <c r="G1199" s="14">
        <v>77</v>
      </c>
      <c r="H1199" s="15" t="s">
        <v>7237</v>
      </c>
      <c r="I1199" s="13" t="s">
        <v>4267</v>
      </c>
      <c r="J1199" s="196" t="s">
        <v>6981</v>
      </c>
      <c r="K1199" s="196" t="s">
        <v>7270</v>
      </c>
      <c r="L1199"/>
      <c r="M1199"/>
      <c r="N1199"/>
      <c r="O1199"/>
      <c r="P1199"/>
      <c r="Q1199"/>
      <c r="R1199"/>
    </row>
    <row r="1200" spans="1:18" s="7" customFormat="1" ht="20.25" customHeight="1" x14ac:dyDescent="0.25">
      <c r="A1200"/>
      <c r="B1200"/>
      <c r="C1200" s="7" t="s">
        <v>7271</v>
      </c>
      <c r="D1200" s="1" t="s">
        <v>7988</v>
      </c>
      <c r="E1200" s="1" t="s">
        <v>7276</v>
      </c>
      <c r="F1200" s="13" t="s">
        <v>9417</v>
      </c>
      <c r="G1200" s="14">
        <v>77</v>
      </c>
      <c r="H1200" s="15" t="s">
        <v>7237</v>
      </c>
      <c r="I1200" s="13" t="s">
        <v>7272</v>
      </c>
      <c r="J1200" s="196" t="s">
        <v>6981</v>
      </c>
      <c r="K1200" s="196" t="s">
        <v>7270</v>
      </c>
      <c r="L1200"/>
      <c r="M1200"/>
      <c r="N1200"/>
      <c r="O1200"/>
      <c r="P1200"/>
      <c r="Q1200"/>
      <c r="R1200"/>
    </row>
    <row r="1201" spans="1:18" s="7" customFormat="1" ht="20.25" customHeight="1" x14ac:dyDescent="0.25">
      <c r="A1201"/>
      <c r="B1201"/>
      <c r="C1201" s="7" t="s">
        <v>7271</v>
      </c>
      <c r="D1201" s="1" t="s">
        <v>7988</v>
      </c>
      <c r="E1201" s="1" t="s">
        <v>7306</v>
      </c>
      <c r="F1201" s="13" t="s">
        <v>3274</v>
      </c>
      <c r="G1201" s="14">
        <v>73</v>
      </c>
      <c r="H1201" s="15" t="s">
        <v>7237</v>
      </c>
      <c r="I1201" s="13" t="s">
        <v>4267</v>
      </c>
      <c r="J1201" s="196" t="s">
        <v>6981</v>
      </c>
      <c r="K1201" s="196" t="s">
        <v>7270</v>
      </c>
      <c r="L1201"/>
      <c r="M1201"/>
      <c r="N1201"/>
      <c r="O1201"/>
      <c r="P1201"/>
      <c r="Q1201"/>
      <c r="R1201"/>
    </row>
    <row r="1202" spans="1:18" s="7" customFormat="1" ht="20.25" customHeight="1" x14ac:dyDescent="0.25">
      <c r="A1202"/>
      <c r="B1202"/>
      <c r="C1202" s="7" t="s">
        <v>7271</v>
      </c>
      <c r="D1202" s="1" t="s">
        <v>7988</v>
      </c>
      <c r="E1202" s="1" t="s">
        <v>7294</v>
      </c>
      <c r="F1202" s="13" t="s">
        <v>9418</v>
      </c>
      <c r="G1202" s="14">
        <v>60</v>
      </c>
      <c r="H1202" s="15" t="s">
        <v>7237</v>
      </c>
      <c r="I1202" s="13" t="s">
        <v>7272</v>
      </c>
      <c r="J1202" s="196" t="s">
        <v>6981</v>
      </c>
      <c r="K1202" s="196" t="s">
        <v>7270</v>
      </c>
      <c r="L1202"/>
      <c r="M1202"/>
      <c r="N1202"/>
      <c r="O1202"/>
      <c r="P1202"/>
      <c r="Q1202"/>
      <c r="R1202"/>
    </row>
    <row r="1203" spans="1:18" s="7" customFormat="1" ht="20.25" customHeight="1" x14ac:dyDescent="0.25">
      <c r="A1203"/>
      <c r="B1203"/>
      <c r="C1203" s="7" t="s">
        <v>7271</v>
      </c>
      <c r="D1203" s="1" t="s">
        <v>7988</v>
      </c>
      <c r="E1203" s="1" t="s">
        <v>7293</v>
      </c>
      <c r="F1203" s="13" t="s">
        <v>9419</v>
      </c>
      <c r="G1203" s="14">
        <v>52</v>
      </c>
      <c r="H1203" s="15" t="s">
        <v>7237</v>
      </c>
      <c r="I1203" s="13" t="s">
        <v>7272</v>
      </c>
      <c r="J1203" s="196" t="s">
        <v>6981</v>
      </c>
      <c r="K1203" s="196" t="s">
        <v>7270</v>
      </c>
      <c r="L1203"/>
      <c r="M1203"/>
      <c r="N1203"/>
      <c r="O1203"/>
      <c r="P1203"/>
      <c r="Q1203"/>
      <c r="R1203"/>
    </row>
    <row r="1204" spans="1:18" s="7" customFormat="1" ht="20.25" customHeight="1" x14ac:dyDescent="0.25">
      <c r="A1204"/>
      <c r="B1204"/>
      <c r="C1204" s="7" t="s">
        <v>7271</v>
      </c>
      <c r="D1204" s="1" t="s">
        <v>7988</v>
      </c>
      <c r="E1204" s="1" t="s">
        <v>7295</v>
      </c>
      <c r="F1204" s="13" t="s">
        <v>519</v>
      </c>
      <c r="G1204" s="14">
        <v>44</v>
      </c>
      <c r="H1204" s="15" t="s">
        <v>7237</v>
      </c>
      <c r="I1204" s="13" t="s">
        <v>7272</v>
      </c>
      <c r="J1204" s="196" t="s">
        <v>6981</v>
      </c>
      <c r="K1204" s="196" t="s">
        <v>7270</v>
      </c>
      <c r="L1204"/>
      <c r="M1204"/>
      <c r="N1204"/>
      <c r="O1204"/>
      <c r="P1204"/>
      <c r="Q1204"/>
      <c r="R1204"/>
    </row>
    <row r="1205" spans="1:18" s="7" customFormat="1" ht="20.25" customHeight="1" x14ac:dyDescent="0.25">
      <c r="A1205"/>
      <c r="B1205"/>
      <c r="C1205" s="7" t="s">
        <v>7271</v>
      </c>
      <c r="D1205" s="1" t="s">
        <v>7988</v>
      </c>
      <c r="E1205" s="1" t="s">
        <v>7301</v>
      </c>
      <c r="F1205" s="13" t="s">
        <v>9420</v>
      </c>
      <c r="G1205" s="14">
        <v>36</v>
      </c>
      <c r="H1205" s="15" t="s">
        <v>7237</v>
      </c>
      <c r="I1205" s="13" t="s">
        <v>4267</v>
      </c>
      <c r="J1205" s="196" t="s">
        <v>6981</v>
      </c>
      <c r="K1205" s="196" t="s">
        <v>7270</v>
      </c>
      <c r="L1205"/>
      <c r="M1205"/>
      <c r="N1205"/>
      <c r="O1205"/>
      <c r="P1205"/>
      <c r="Q1205"/>
      <c r="R1205"/>
    </row>
    <row r="1206" spans="1:18" s="7" customFormat="1" ht="20.25" customHeight="1" x14ac:dyDescent="0.25">
      <c r="A1206"/>
      <c r="B1206"/>
      <c r="C1206" s="7" t="s">
        <v>7271</v>
      </c>
      <c r="D1206" s="1" t="s">
        <v>7988</v>
      </c>
      <c r="E1206" s="1" t="s">
        <v>7308</v>
      </c>
      <c r="F1206" s="13" t="s">
        <v>9421</v>
      </c>
      <c r="G1206" s="14">
        <v>28</v>
      </c>
      <c r="H1206" s="15" t="s">
        <v>7237</v>
      </c>
      <c r="I1206" s="13" t="s">
        <v>4267</v>
      </c>
      <c r="J1206" s="196" t="s">
        <v>6981</v>
      </c>
      <c r="K1206" s="196" t="s">
        <v>7270</v>
      </c>
      <c r="L1206"/>
      <c r="M1206"/>
      <c r="N1206"/>
      <c r="O1206"/>
      <c r="P1206"/>
      <c r="Q1206"/>
      <c r="R1206"/>
    </row>
    <row r="1207" spans="1:18" s="7" customFormat="1" ht="20.25" customHeight="1" x14ac:dyDescent="0.25">
      <c r="A1207"/>
      <c r="B1207"/>
      <c r="C1207" s="7" t="s">
        <v>7271</v>
      </c>
      <c r="D1207" s="1" t="s">
        <v>7988</v>
      </c>
      <c r="E1207" s="1" t="s">
        <v>7273</v>
      </c>
      <c r="F1207" s="13" t="s">
        <v>9422</v>
      </c>
      <c r="G1207" s="14">
        <v>17</v>
      </c>
      <c r="H1207" s="15" t="s">
        <v>7237</v>
      </c>
      <c r="I1207" s="13" t="s">
        <v>7272</v>
      </c>
      <c r="J1207" s="196" t="s">
        <v>6981</v>
      </c>
      <c r="K1207" s="196" t="s">
        <v>7270</v>
      </c>
      <c r="L1207"/>
      <c r="M1207"/>
      <c r="N1207"/>
      <c r="O1207"/>
      <c r="P1207"/>
      <c r="Q1207"/>
      <c r="R1207"/>
    </row>
    <row r="1208" spans="1:18" s="7" customFormat="1" ht="20.25" customHeight="1" x14ac:dyDescent="0.25">
      <c r="A1208"/>
      <c r="B1208"/>
      <c r="C1208" s="7" t="s">
        <v>7271</v>
      </c>
      <c r="D1208" s="1" t="s">
        <v>7988</v>
      </c>
      <c r="E1208" s="1" t="s">
        <v>7280</v>
      </c>
      <c r="F1208" s="13" t="s">
        <v>7281</v>
      </c>
      <c r="G1208" s="14">
        <v>23</v>
      </c>
      <c r="H1208" s="15" t="s">
        <v>7237</v>
      </c>
      <c r="I1208" s="13" t="s">
        <v>7272</v>
      </c>
      <c r="J1208" s="196" t="s">
        <v>6981</v>
      </c>
      <c r="K1208" s="196" t="s">
        <v>7270</v>
      </c>
      <c r="L1208"/>
      <c r="M1208"/>
      <c r="N1208"/>
      <c r="O1208"/>
      <c r="P1208"/>
      <c r="Q1208"/>
      <c r="R1208"/>
    </row>
    <row r="1209" spans="1:18" s="7" customFormat="1" ht="20.25" customHeight="1" x14ac:dyDescent="0.25">
      <c r="A1209"/>
      <c r="B1209"/>
      <c r="C1209" s="7" t="s">
        <v>7271</v>
      </c>
      <c r="D1209" s="1" t="s">
        <v>7988</v>
      </c>
      <c r="E1209" s="1" t="s">
        <v>7302</v>
      </c>
      <c r="F1209" s="13" t="s">
        <v>276</v>
      </c>
      <c r="G1209" s="14">
        <v>14</v>
      </c>
      <c r="H1209" s="15" t="s">
        <v>7237</v>
      </c>
      <c r="I1209" s="13" t="s">
        <v>4267</v>
      </c>
      <c r="J1209" s="196" t="s">
        <v>6981</v>
      </c>
      <c r="K1209" s="196" t="s">
        <v>7270</v>
      </c>
      <c r="L1209"/>
      <c r="M1209"/>
      <c r="N1209"/>
      <c r="O1209"/>
      <c r="P1209"/>
      <c r="Q1209"/>
      <c r="R1209"/>
    </row>
    <row r="1210" spans="1:18" s="7" customFormat="1" ht="31.5" customHeight="1" x14ac:dyDescent="0.25">
      <c r="A1210"/>
      <c r="B1210"/>
      <c r="C1210" s="7" t="s">
        <v>7271</v>
      </c>
      <c r="D1210" s="1" t="s">
        <v>7988</v>
      </c>
      <c r="E1210" s="1" t="s">
        <v>7274</v>
      </c>
      <c r="F1210" s="13" t="s">
        <v>9423</v>
      </c>
      <c r="G1210" s="14">
        <v>114</v>
      </c>
      <c r="H1210" s="15" t="s">
        <v>7237</v>
      </c>
      <c r="I1210" s="13" t="s">
        <v>7272</v>
      </c>
      <c r="J1210" s="196" t="s">
        <v>6981</v>
      </c>
      <c r="K1210" s="196" t="s">
        <v>7270</v>
      </c>
      <c r="L1210"/>
      <c r="M1210"/>
      <c r="N1210"/>
      <c r="O1210"/>
      <c r="P1210"/>
      <c r="Q1210"/>
      <c r="R1210"/>
    </row>
    <row r="1211" spans="1:18" s="7" customFormat="1" ht="20.25" customHeight="1" thickBot="1" x14ac:dyDescent="0.3">
      <c r="A1211"/>
      <c r="B1211"/>
      <c r="C1211" s="7" t="s">
        <v>7271</v>
      </c>
      <c r="D1211" s="1" t="s">
        <v>7988</v>
      </c>
      <c r="E1211" s="1" t="s">
        <v>7289</v>
      </c>
      <c r="F1211" s="13" t="s">
        <v>7290</v>
      </c>
      <c r="G1211" s="14">
        <v>886</v>
      </c>
      <c r="H1211" s="15" t="s">
        <v>7237</v>
      </c>
      <c r="I1211" s="13" t="s">
        <v>7272</v>
      </c>
      <c r="J1211" s="196" t="s">
        <v>6981</v>
      </c>
      <c r="K1211" s="196" t="s">
        <v>7270</v>
      </c>
      <c r="L1211"/>
      <c r="M1211"/>
      <c r="N1211"/>
      <c r="O1211"/>
      <c r="P1211"/>
      <c r="Q1211"/>
      <c r="R1211"/>
    </row>
    <row r="1212" spans="1:18" s="7" customFormat="1" ht="21" customHeight="1" thickBot="1" x14ac:dyDescent="0.3">
      <c r="A1212"/>
      <c r="B1212"/>
      <c r="C1212" s="241" t="s">
        <v>7271</v>
      </c>
      <c r="D1212" s="247" t="s">
        <v>7825</v>
      </c>
      <c r="E1212" s="472">
        <f>COUNTA(E1179:E1211)</f>
        <v>33</v>
      </c>
      <c r="F1212" s="242" t="s">
        <v>7826</v>
      </c>
      <c r="G1212" s="473">
        <f>SUM(G1179:G1211)</f>
        <v>7158</v>
      </c>
      <c r="H1212" s="16"/>
      <c r="I1212" s="17"/>
      <c r="J1212" s="209"/>
      <c r="K1212" s="207"/>
      <c r="L1212"/>
      <c r="M1212"/>
      <c r="N1212"/>
      <c r="O1212"/>
      <c r="P1212"/>
      <c r="Q1212"/>
      <c r="R1212"/>
    </row>
    <row r="1213" spans="1:18" s="7" customFormat="1" ht="31.5" customHeight="1" x14ac:dyDescent="0.25">
      <c r="A1213"/>
      <c r="B1213"/>
      <c r="D1213" s="1"/>
      <c r="E1213" s="175"/>
      <c r="F1213" s="228"/>
      <c r="G1213" s="174"/>
      <c r="H1213" s="15"/>
      <c r="I1213" s="13"/>
      <c r="J1213" s="196"/>
      <c r="K1213" s="196"/>
      <c r="L1213"/>
      <c r="M1213"/>
      <c r="N1213"/>
      <c r="O1213"/>
      <c r="P1213"/>
      <c r="Q1213"/>
      <c r="R1213"/>
    </row>
    <row r="1214" spans="1:18" s="21" customFormat="1" ht="20.25" customHeight="1" x14ac:dyDescent="0.25">
      <c r="A1214"/>
      <c r="B1214"/>
      <c r="C1214" s="7"/>
      <c r="D1214" s="1"/>
      <c r="E1214" s="175"/>
      <c r="F1214" s="228"/>
      <c r="G1214" s="174"/>
      <c r="H1214" s="15"/>
      <c r="I1214" s="13"/>
      <c r="J1214" s="196"/>
      <c r="K1214" s="196"/>
      <c r="L1214"/>
      <c r="M1214"/>
      <c r="N1214"/>
      <c r="O1214"/>
      <c r="P1214"/>
      <c r="Q1214"/>
      <c r="R1214"/>
    </row>
    <row r="1215" spans="1:18" s="21" customFormat="1" ht="20.25" customHeight="1" x14ac:dyDescent="0.25">
      <c r="A1215"/>
      <c r="B1215"/>
      <c r="C1215" s="235" t="s">
        <v>8</v>
      </c>
      <c r="D1215" s="235" t="s">
        <v>7</v>
      </c>
      <c r="E1215" s="235" t="s">
        <v>6</v>
      </c>
      <c r="F1215" s="235" t="s">
        <v>5</v>
      </c>
      <c r="G1215" s="237" t="s">
        <v>4</v>
      </c>
      <c r="H1215" s="237" t="s">
        <v>3</v>
      </c>
      <c r="I1215" s="235" t="s">
        <v>2</v>
      </c>
      <c r="J1215" s="236" t="s">
        <v>1</v>
      </c>
      <c r="K1215" s="236" t="s">
        <v>0</v>
      </c>
      <c r="L1215"/>
      <c r="M1215"/>
      <c r="N1215"/>
      <c r="O1215"/>
      <c r="P1215"/>
      <c r="Q1215"/>
      <c r="R1215"/>
    </row>
    <row r="1216" spans="1:18" s="7" customFormat="1" ht="20.25" customHeight="1" x14ac:dyDescent="0.25">
      <c r="A1216"/>
      <c r="B1216"/>
      <c r="C1216" s="21" t="s">
        <v>7333</v>
      </c>
      <c r="D1216" s="1" t="s">
        <v>7988</v>
      </c>
      <c r="E1216" s="1" t="s">
        <v>9424</v>
      </c>
      <c r="F1216" s="13" t="s">
        <v>9425</v>
      </c>
      <c r="G1216" s="14">
        <v>290</v>
      </c>
      <c r="H1216" s="15" t="s">
        <v>7237</v>
      </c>
      <c r="I1216" s="13" t="s">
        <v>7238</v>
      </c>
      <c r="J1216" s="196" t="s">
        <v>6981</v>
      </c>
      <c r="K1216" s="196" t="s">
        <v>7329</v>
      </c>
      <c r="L1216"/>
      <c r="M1216"/>
      <c r="N1216"/>
      <c r="O1216"/>
      <c r="P1216"/>
      <c r="Q1216"/>
      <c r="R1216"/>
    </row>
    <row r="1217" spans="1:18" s="7" customFormat="1" ht="20.25" customHeight="1" x14ac:dyDescent="0.25">
      <c r="A1217"/>
      <c r="B1217"/>
      <c r="C1217" s="21" t="s">
        <v>7333</v>
      </c>
      <c r="D1217" s="1" t="s">
        <v>7988</v>
      </c>
      <c r="E1217" s="1" t="s">
        <v>7338</v>
      </c>
      <c r="F1217" s="13" t="s">
        <v>7339</v>
      </c>
      <c r="G1217" s="14">
        <v>74</v>
      </c>
      <c r="H1217" s="15" t="s">
        <v>7237</v>
      </c>
      <c r="I1217" s="13" t="s">
        <v>7238</v>
      </c>
      <c r="J1217" s="196" t="s">
        <v>6981</v>
      </c>
      <c r="K1217" s="196" t="s">
        <v>7329</v>
      </c>
      <c r="L1217"/>
      <c r="M1217"/>
      <c r="N1217"/>
      <c r="O1217"/>
      <c r="P1217"/>
      <c r="Q1217"/>
      <c r="R1217"/>
    </row>
    <row r="1218" spans="1:18" ht="21.75" customHeight="1" x14ac:dyDescent="0.25">
      <c r="C1218" s="21" t="s">
        <v>7333</v>
      </c>
      <c r="D1218" s="1" t="s">
        <v>7988</v>
      </c>
      <c r="E1218" s="1" t="s">
        <v>7331</v>
      </c>
      <c r="F1218" s="13" t="s">
        <v>7332</v>
      </c>
      <c r="G1218" s="14">
        <v>29</v>
      </c>
      <c r="H1218" s="15" t="s">
        <v>7237</v>
      </c>
      <c r="I1218" s="13" t="s">
        <v>7238</v>
      </c>
      <c r="J1218" s="196" t="s">
        <v>6981</v>
      </c>
      <c r="K1218" s="196" t="s">
        <v>7329</v>
      </c>
    </row>
    <row r="1219" spans="1:18" ht="21.75" customHeight="1" x14ac:dyDescent="0.25">
      <c r="C1219" s="21" t="s">
        <v>7333</v>
      </c>
      <c r="D1219" s="1" t="s">
        <v>7988</v>
      </c>
      <c r="E1219" s="535" t="s">
        <v>7341</v>
      </c>
      <c r="F1219" s="13" t="s">
        <v>9426</v>
      </c>
      <c r="G1219" s="25">
        <v>159</v>
      </c>
      <c r="H1219" s="15" t="s">
        <v>7237</v>
      </c>
      <c r="I1219" s="13" t="s">
        <v>7238</v>
      </c>
      <c r="J1219" s="198" t="s">
        <v>6981</v>
      </c>
      <c r="K1219" s="198" t="s">
        <v>7329</v>
      </c>
    </row>
    <row r="1220" spans="1:18" ht="21.75" customHeight="1" x14ac:dyDescent="0.25">
      <c r="C1220" s="21" t="s">
        <v>7333</v>
      </c>
      <c r="D1220" s="1" t="s">
        <v>7988</v>
      </c>
      <c r="E1220" s="1" t="s">
        <v>7335</v>
      </c>
      <c r="F1220" s="13" t="s">
        <v>9427</v>
      </c>
      <c r="G1220" s="14">
        <v>877</v>
      </c>
      <c r="H1220" s="15" t="s">
        <v>7237</v>
      </c>
      <c r="I1220" s="13" t="s">
        <v>7238</v>
      </c>
      <c r="J1220" s="196" t="s">
        <v>6981</v>
      </c>
      <c r="K1220" s="196" t="s">
        <v>7329</v>
      </c>
    </row>
    <row r="1221" spans="1:18" ht="21.75" customHeight="1" x14ac:dyDescent="0.25">
      <c r="C1221" s="21" t="s">
        <v>7333</v>
      </c>
      <c r="D1221" s="1" t="s">
        <v>7988</v>
      </c>
      <c r="E1221" s="1" t="s">
        <v>7336</v>
      </c>
      <c r="F1221" s="13" t="s">
        <v>9428</v>
      </c>
      <c r="G1221" s="14">
        <v>791</v>
      </c>
      <c r="H1221" s="15" t="s">
        <v>7237</v>
      </c>
      <c r="I1221" s="13" t="s">
        <v>7238</v>
      </c>
      <c r="J1221" s="196" t="s">
        <v>6981</v>
      </c>
      <c r="K1221" s="196" t="s">
        <v>7329</v>
      </c>
    </row>
    <row r="1222" spans="1:18" s="7" customFormat="1" ht="20.25" customHeight="1" x14ac:dyDescent="0.25">
      <c r="A1222"/>
      <c r="B1222"/>
      <c r="C1222" s="21" t="s">
        <v>7333</v>
      </c>
      <c r="D1222" s="1" t="s">
        <v>7988</v>
      </c>
      <c r="E1222" s="1" t="s">
        <v>7340</v>
      </c>
      <c r="F1222" s="13" t="s">
        <v>9429</v>
      </c>
      <c r="G1222" s="14">
        <v>581</v>
      </c>
      <c r="H1222" s="15" t="s">
        <v>7237</v>
      </c>
      <c r="I1222" s="13" t="s">
        <v>7238</v>
      </c>
      <c r="J1222" s="196" t="s">
        <v>6981</v>
      </c>
      <c r="K1222" s="196" t="s">
        <v>7329</v>
      </c>
      <c r="L1222"/>
      <c r="M1222"/>
      <c r="N1222"/>
      <c r="O1222"/>
      <c r="P1222"/>
      <c r="Q1222"/>
      <c r="R1222"/>
    </row>
    <row r="1223" spans="1:18" s="7" customFormat="1" ht="20.25" customHeight="1" x14ac:dyDescent="0.25">
      <c r="A1223"/>
      <c r="B1223"/>
      <c r="C1223" s="21" t="s">
        <v>7333</v>
      </c>
      <c r="D1223" s="1" t="s">
        <v>7988</v>
      </c>
      <c r="E1223" s="1" t="s">
        <v>7348</v>
      </c>
      <c r="F1223" s="13" t="s">
        <v>7349</v>
      </c>
      <c r="G1223" s="14">
        <v>553</v>
      </c>
      <c r="H1223" s="15" t="s">
        <v>7237</v>
      </c>
      <c r="I1223" s="13" t="s">
        <v>7238</v>
      </c>
      <c r="J1223" s="196" t="s">
        <v>6981</v>
      </c>
      <c r="K1223" s="196" t="s">
        <v>7329</v>
      </c>
      <c r="L1223"/>
      <c r="M1223"/>
      <c r="N1223"/>
      <c r="O1223"/>
      <c r="P1223"/>
      <c r="Q1223"/>
      <c r="R1223"/>
    </row>
    <row r="1224" spans="1:18" s="7" customFormat="1" ht="20.25" customHeight="1" x14ac:dyDescent="0.25">
      <c r="A1224"/>
      <c r="B1224"/>
      <c r="C1224" s="21" t="s">
        <v>7333</v>
      </c>
      <c r="D1224" s="1" t="s">
        <v>7988</v>
      </c>
      <c r="E1224" s="1" t="s">
        <v>7347</v>
      </c>
      <c r="F1224" s="13" t="s">
        <v>8566</v>
      </c>
      <c r="G1224" s="14">
        <v>387</v>
      </c>
      <c r="H1224" s="15" t="s">
        <v>7237</v>
      </c>
      <c r="I1224" s="13" t="s">
        <v>7238</v>
      </c>
      <c r="J1224" s="196" t="s">
        <v>6981</v>
      </c>
      <c r="K1224" s="196" t="s">
        <v>7329</v>
      </c>
      <c r="L1224"/>
      <c r="M1224"/>
      <c r="N1224"/>
      <c r="O1224"/>
      <c r="P1224"/>
      <c r="Q1224"/>
      <c r="R1224"/>
    </row>
    <row r="1225" spans="1:18" s="7" customFormat="1" ht="20.25" customHeight="1" x14ac:dyDescent="0.25">
      <c r="A1225"/>
      <c r="B1225"/>
      <c r="C1225" s="21" t="s">
        <v>7333</v>
      </c>
      <c r="D1225" s="1" t="s">
        <v>7988</v>
      </c>
      <c r="E1225" s="1" t="s">
        <v>7342</v>
      </c>
      <c r="F1225" s="13" t="s">
        <v>7343</v>
      </c>
      <c r="G1225" s="14">
        <v>354</v>
      </c>
      <c r="H1225" s="15" t="s">
        <v>7237</v>
      </c>
      <c r="I1225" s="13" t="s">
        <v>7238</v>
      </c>
      <c r="J1225" s="196" t="s">
        <v>6981</v>
      </c>
      <c r="K1225" s="196" t="s">
        <v>7329</v>
      </c>
      <c r="L1225"/>
      <c r="M1225"/>
      <c r="N1225"/>
      <c r="O1225"/>
      <c r="P1225"/>
      <c r="Q1225"/>
      <c r="R1225"/>
    </row>
    <row r="1226" spans="1:18" s="7" customFormat="1" ht="20.25" customHeight="1" x14ac:dyDescent="0.25">
      <c r="A1226"/>
      <c r="B1226"/>
      <c r="C1226" s="21" t="s">
        <v>7333</v>
      </c>
      <c r="D1226" s="1" t="s">
        <v>7988</v>
      </c>
      <c r="E1226" s="1" t="s">
        <v>7337</v>
      </c>
      <c r="F1226" s="13" t="s">
        <v>9430</v>
      </c>
      <c r="G1226" s="14">
        <v>293</v>
      </c>
      <c r="H1226" s="15" t="s">
        <v>7237</v>
      </c>
      <c r="I1226" s="13" t="s">
        <v>7238</v>
      </c>
      <c r="J1226" s="196" t="s">
        <v>6981</v>
      </c>
      <c r="K1226" s="196" t="s">
        <v>7329</v>
      </c>
      <c r="L1226"/>
      <c r="M1226"/>
      <c r="N1226"/>
      <c r="O1226"/>
      <c r="P1226"/>
      <c r="Q1226"/>
      <c r="R1226"/>
    </row>
    <row r="1227" spans="1:18" s="7" customFormat="1" ht="20.25" customHeight="1" x14ac:dyDescent="0.25">
      <c r="A1227"/>
      <c r="B1227"/>
      <c r="C1227" s="21" t="s">
        <v>7333</v>
      </c>
      <c r="D1227" s="1" t="s">
        <v>7988</v>
      </c>
      <c r="E1227" s="1" t="s">
        <v>7344</v>
      </c>
      <c r="F1227" s="13" t="s">
        <v>7345</v>
      </c>
      <c r="G1227" s="14">
        <v>98</v>
      </c>
      <c r="H1227" s="15" t="s">
        <v>7237</v>
      </c>
      <c r="I1227" s="13" t="s">
        <v>7238</v>
      </c>
      <c r="J1227" s="196" t="s">
        <v>6981</v>
      </c>
      <c r="K1227" s="196" t="s">
        <v>7329</v>
      </c>
      <c r="L1227"/>
      <c r="M1227"/>
      <c r="N1227"/>
      <c r="O1227"/>
      <c r="P1227"/>
      <c r="Q1227"/>
      <c r="R1227"/>
    </row>
    <row r="1228" spans="1:18" s="7" customFormat="1" ht="20.25" customHeight="1" x14ac:dyDescent="0.25">
      <c r="A1228"/>
      <c r="B1228"/>
      <c r="C1228" s="21" t="s">
        <v>7333</v>
      </c>
      <c r="D1228" s="1" t="s">
        <v>7988</v>
      </c>
      <c r="E1228" s="1" t="s">
        <v>7346</v>
      </c>
      <c r="F1228" s="13" t="s">
        <v>9431</v>
      </c>
      <c r="G1228" s="14">
        <v>77</v>
      </c>
      <c r="H1228" s="15" t="s">
        <v>7237</v>
      </c>
      <c r="I1228" s="13" t="s">
        <v>7238</v>
      </c>
      <c r="J1228" s="196" t="s">
        <v>6981</v>
      </c>
      <c r="K1228" s="196" t="s">
        <v>7329</v>
      </c>
      <c r="L1228"/>
      <c r="M1228"/>
      <c r="N1228"/>
      <c r="O1228"/>
      <c r="P1228"/>
      <c r="Q1228"/>
      <c r="R1228"/>
    </row>
    <row r="1229" spans="1:18" s="7" customFormat="1" ht="20.25" customHeight="1" thickBot="1" x14ac:dyDescent="0.3">
      <c r="A1229"/>
      <c r="B1229"/>
      <c r="C1229" s="21" t="s">
        <v>7333</v>
      </c>
      <c r="D1229" s="1" t="s">
        <v>7988</v>
      </c>
      <c r="E1229" s="1" t="s">
        <v>7334</v>
      </c>
      <c r="F1229" s="13" t="s">
        <v>9432</v>
      </c>
      <c r="G1229" s="14">
        <v>46</v>
      </c>
      <c r="H1229" s="15" t="s">
        <v>7237</v>
      </c>
      <c r="I1229" s="13" t="s">
        <v>7238</v>
      </c>
      <c r="J1229" s="196" t="s">
        <v>6981</v>
      </c>
      <c r="K1229" s="196" t="s">
        <v>7329</v>
      </c>
      <c r="L1229"/>
      <c r="M1229"/>
      <c r="N1229"/>
      <c r="O1229"/>
      <c r="P1229"/>
      <c r="Q1229"/>
      <c r="R1229"/>
    </row>
    <row r="1230" spans="1:18" s="7" customFormat="1" ht="20.25" customHeight="1" thickBot="1" x14ac:dyDescent="0.3">
      <c r="A1230"/>
      <c r="B1230"/>
      <c r="C1230" s="241" t="s">
        <v>7333</v>
      </c>
      <c r="D1230" s="247" t="s">
        <v>7825</v>
      </c>
      <c r="E1230" s="472">
        <f>COUNTA(E1216:E1229)</f>
        <v>14</v>
      </c>
      <c r="F1230" s="242" t="s">
        <v>7826</v>
      </c>
      <c r="G1230" s="473">
        <f>SUM(G1216:G1229)</f>
        <v>4609</v>
      </c>
      <c r="H1230" s="16"/>
      <c r="I1230" s="17"/>
      <c r="J1230" s="209"/>
      <c r="K1230" s="207"/>
      <c r="L1230"/>
      <c r="M1230"/>
      <c r="N1230"/>
      <c r="O1230"/>
      <c r="P1230"/>
      <c r="Q1230"/>
      <c r="R1230"/>
    </row>
    <row r="1231" spans="1:18" s="7" customFormat="1" ht="20.25" customHeight="1" x14ac:dyDescent="0.25">
      <c r="A1231"/>
      <c r="B1231"/>
      <c r="D1231" s="1"/>
      <c r="E1231" s="175"/>
      <c r="F1231" s="228"/>
      <c r="G1231" s="174"/>
      <c r="H1231" s="15"/>
      <c r="I1231" s="13"/>
      <c r="J1231" s="196"/>
      <c r="K1231" s="196"/>
      <c r="L1231"/>
      <c r="M1231"/>
      <c r="N1231"/>
      <c r="O1231"/>
      <c r="P1231"/>
      <c r="Q1231"/>
      <c r="R1231"/>
    </row>
    <row r="1232" spans="1:18" s="7" customFormat="1" ht="20.25" customHeight="1" x14ac:dyDescent="0.25">
      <c r="A1232"/>
      <c r="B1232"/>
      <c r="D1232" s="1"/>
      <c r="E1232" s="175"/>
      <c r="F1232" s="228"/>
      <c r="G1232" s="174"/>
      <c r="H1232" s="15"/>
      <c r="I1232" s="13"/>
      <c r="J1232" s="196"/>
      <c r="K1232" s="196"/>
      <c r="L1232"/>
      <c r="M1232"/>
      <c r="N1232"/>
      <c r="O1232"/>
      <c r="P1232"/>
      <c r="Q1232"/>
      <c r="R1232"/>
    </row>
    <row r="1233" spans="1:18" s="7" customFormat="1" ht="20.25" customHeight="1" x14ac:dyDescent="0.25">
      <c r="A1233"/>
      <c r="B1233"/>
      <c r="C1233" s="235" t="s">
        <v>8</v>
      </c>
      <c r="D1233" s="235" t="s">
        <v>7</v>
      </c>
      <c r="E1233" s="235" t="s">
        <v>6</v>
      </c>
      <c r="F1233" s="235" t="s">
        <v>5</v>
      </c>
      <c r="G1233" s="237" t="s">
        <v>4</v>
      </c>
      <c r="H1233" s="237" t="s">
        <v>3</v>
      </c>
      <c r="I1233" s="235" t="s">
        <v>2</v>
      </c>
      <c r="J1233" s="236" t="s">
        <v>1</v>
      </c>
      <c r="K1233" s="236" t="s">
        <v>0</v>
      </c>
      <c r="L1233"/>
      <c r="M1233"/>
      <c r="N1233"/>
      <c r="O1233"/>
      <c r="P1233"/>
      <c r="Q1233"/>
      <c r="R1233"/>
    </row>
    <row r="1234" spans="1:18" s="7" customFormat="1" ht="20.25" customHeight="1" x14ac:dyDescent="0.25">
      <c r="A1234"/>
      <c r="B1234"/>
      <c r="C1234" s="21" t="s">
        <v>7330</v>
      </c>
      <c r="D1234" s="1" t="s">
        <v>7988</v>
      </c>
      <c r="E1234" s="1" t="s">
        <v>7363</v>
      </c>
      <c r="F1234" s="13" t="s">
        <v>8587</v>
      </c>
      <c r="G1234" s="14">
        <v>282</v>
      </c>
      <c r="H1234" s="15" t="s">
        <v>7237</v>
      </c>
      <c r="I1234" s="13" t="s">
        <v>7238</v>
      </c>
      <c r="J1234" s="196" t="s">
        <v>6981</v>
      </c>
      <c r="K1234" s="196" t="s">
        <v>7329</v>
      </c>
      <c r="L1234"/>
      <c r="M1234"/>
      <c r="N1234"/>
      <c r="O1234"/>
      <c r="P1234"/>
      <c r="Q1234"/>
      <c r="R1234"/>
    </row>
    <row r="1235" spans="1:18" s="7" customFormat="1" ht="20.25" customHeight="1" x14ac:dyDescent="0.25">
      <c r="A1235"/>
      <c r="B1235"/>
      <c r="C1235" s="21" t="s">
        <v>7330</v>
      </c>
      <c r="D1235" s="1" t="s">
        <v>7988</v>
      </c>
      <c r="E1235" s="1" t="s">
        <v>7356</v>
      </c>
      <c r="F1235" s="13" t="s">
        <v>9433</v>
      </c>
      <c r="G1235" s="14">
        <v>14</v>
      </c>
      <c r="H1235" s="15" t="s">
        <v>7237</v>
      </c>
      <c r="I1235" s="13" t="s">
        <v>7238</v>
      </c>
      <c r="J1235" s="196" t="s">
        <v>6981</v>
      </c>
      <c r="K1235" s="196" t="s">
        <v>7329</v>
      </c>
      <c r="L1235"/>
      <c r="M1235"/>
      <c r="N1235"/>
      <c r="O1235"/>
      <c r="P1235"/>
      <c r="Q1235"/>
      <c r="R1235"/>
    </row>
    <row r="1236" spans="1:18" s="7" customFormat="1" ht="20.25" customHeight="1" x14ac:dyDescent="0.25">
      <c r="A1236"/>
      <c r="B1236"/>
      <c r="C1236" s="21" t="s">
        <v>7330</v>
      </c>
      <c r="D1236" s="1" t="s">
        <v>7988</v>
      </c>
      <c r="E1236" s="1" t="s">
        <v>7366</v>
      </c>
      <c r="F1236" s="13" t="s">
        <v>7367</v>
      </c>
      <c r="G1236" s="14">
        <v>538</v>
      </c>
      <c r="H1236" s="15" t="s">
        <v>7237</v>
      </c>
      <c r="I1236" s="13" t="s">
        <v>7238</v>
      </c>
      <c r="J1236" s="196" t="s">
        <v>6981</v>
      </c>
      <c r="K1236" s="196" t="s">
        <v>7329</v>
      </c>
      <c r="L1236"/>
      <c r="M1236"/>
      <c r="N1236"/>
      <c r="O1236"/>
      <c r="P1236"/>
      <c r="Q1236"/>
      <c r="R1236"/>
    </row>
    <row r="1237" spans="1:18" s="7" customFormat="1" ht="20.25" customHeight="1" x14ac:dyDescent="0.25">
      <c r="A1237"/>
      <c r="B1237"/>
      <c r="C1237" s="21" t="s">
        <v>7330</v>
      </c>
      <c r="D1237" s="1" t="s">
        <v>7988</v>
      </c>
      <c r="E1237" s="1" t="s">
        <v>7360</v>
      </c>
      <c r="F1237" s="13" t="s">
        <v>9434</v>
      </c>
      <c r="G1237" s="14">
        <v>466</v>
      </c>
      <c r="H1237" s="15" t="s">
        <v>7237</v>
      </c>
      <c r="I1237" s="13" t="s">
        <v>7238</v>
      </c>
      <c r="J1237" s="196" t="s">
        <v>6981</v>
      </c>
      <c r="K1237" s="196" t="s">
        <v>7329</v>
      </c>
      <c r="L1237"/>
      <c r="M1237"/>
      <c r="N1237"/>
      <c r="O1237"/>
      <c r="P1237"/>
      <c r="Q1237"/>
      <c r="R1237"/>
    </row>
    <row r="1238" spans="1:18" s="7" customFormat="1" ht="20.25" customHeight="1" x14ac:dyDescent="0.25">
      <c r="A1238"/>
      <c r="B1238"/>
      <c r="C1238" s="21" t="s">
        <v>7330</v>
      </c>
      <c r="D1238" s="1" t="s">
        <v>7988</v>
      </c>
      <c r="E1238" s="535" t="s">
        <v>7379</v>
      </c>
      <c r="F1238" s="13" t="s">
        <v>9435</v>
      </c>
      <c r="G1238" s="14">
        <v>115</v>
      </c>
      <c r="H1238" s="15" t="s">
        <v>7237</v>
      </c>
      <c r="I1238" s="13" t="s">
        <v>7238</v>
      </c>
      <c r="J1238" s="198" t="s">
        <v>6981</v>
      </c>
      <c r="K1238" s="198" t="s">
        <v>7329</v>
      </c>
      <c r="L1238"/>
      <c r="M1238"/>
      <c r="N1238"/>
      <c r="O1238"/>
      <c r="P1238"/>
      <c r="Q1238"/>
      <c r="R1238"/>
    </row>
    <row r="1239" spans="1:18" s="7" customFormat="1" ht="20.25" customHeight="1" x14ac:dyDescent="0.25">
      <c r="A1239"/>
      <c r="B1239"/>
      <c r="C1239" s="21" t="s">
        <v>7330</v>
      </c>
      <c r="D1239" s="1" t="s">
        <v>7988</v>
      </c>
      <c r="E1239" s="1" t="s">
        <v>7350</v>
      </c>
      <c r="F1239" s="13" t="s">
        <v>9436</v>
      </c>
      <c r="G1239" s="14">
        <v>158</v>
      </c>
      <c r="H1239" s="15" t="s">
        <v>7237</v>
      </c>
      <c r="I1239" s="13" t="s">
        <v>7238</v>
      </c>
      <c r="J1239" s="196" t="s">
        <v>6981</v>
      </c>
      <c r="K1239" s="196" t="s">
        <v>7329</v>
      </c>
      <c r="L1239"/>
      <c r="M1239"/>
      <c r="N1239"/>
      <c r="O1239"/>
      <c r="P1239"/>
      <c r="Q1239"/>
      <c r="R1239"/>
    </row>
    <row r="1240" spans="1:18" s="7" customFormat="1" ht="20.25" customHeight="1" x14ac:dyDescent="0.25">
      <c r="A1240"/>
      <c r="B1240"/>
      <c r="C1240" s="21" t="s">
        <v>7330</v>
      </c>
      <c r="D1240" s="1" t="s">
        <v>7988</v>
      </c>
      <c r="E1240" s="535" t="s">
        <v>7380</v>
      </c>
      <c r="F1240" s="13" t="s">
        <v>7381</v>
      </c>
      <c r="G1240" s="14">
        <v>367</v>
      </c>
      <c r="H1240" s="15" t="s">
        <v>7237</v>
      </c>
      <c r="I1240" s="13" t="s">
        <v>7238</v>
      </c>
      <c r="J1240" s="198" t="s">
        <v>6981</v>
      </c>
      <c r="K1240" s="196" t="s">
        <v>7329</v>
      </c>
      <c r="L1240"/>
      <c r="M1240"/>
      <c r="N1240"/>
      <c r="O1240"/>
      <c r="P1240"/>
      <c r="Q1240"/>
      <c r="R1240"/>
    </row>
    <row r="1241" spans="1:18" s="7" customFormat="1" ht="20.25" customHeight="1" x14ac:dyDescent="0.25">
      <c r="A1241"/>
      <c r="B1241"/>
      <c r="C1241" s="21" t="s">
        <v>7330</v>
      </c>
      <c r="D1241" s="1" t="s">
        <v>7988</v>
      </c>
      <c r="E1241" s="23" t="s">
        <v>7371</v>
      </c>
      <c r="F1241" s="24" t="s">
        <v>7372</v>
      </c>
      <c r="G1241" s="23">
        <v>93</v>
      </c>
      <c r="H1241" s="15" t="s">
        <v>7237</v>
      </c>
      <c r="I1241" s="24" t="s">
        <v>7238</v>
      </c>
      <c r="J1241" s="196" t="s">
        <v>6981</v>
      </c>
      <c r="K1241" s="196" t="s">
        <v>7329</v>
      </c>
      <c r="L1241"/>
      <c r="M1241"/>
      <c r="N1241"/>
      <c r="O1241"/>
      <c r="P1241"/>
      <c r="Q1241"/>
      <c r="R1241"/>
    </row>
    <row r="1242" spans="1:18" s="7" customFormat="1" ht="31.5" customHeight="1" x14ac:dyDescent="0.25">
      <c r="A1242"/>
      <c r="B1242"/>
      <c r="C1242" s="21" t="s">
        <v>7330</v>
      </c>
      <c r="D1242" s="1" t="s">
        <v>7988</v>
      </c>
      <c r="E1242" s="535" t="s">
        <v>7378</v>
      </c>
      <c r="F1242" s="13" t="s">
        <v>9437</v>
      </c>
      <c r="G1242" s="14">
        <v>448</v>
      </c>
      <c r="H1242" s="15" t="s">
        <v>7237</v>
      </c>
      <c r="I1242" s="24" t="s">
        <v>7238</v>
      </c>
      <c r="J1242" s="198" t="s">
        <v>6981</v>
      </c>
      <c r="K1242" s="198" t="s">
        <v>7329</v>
      </c>
      <c r="L1242"/>
      <c r="M1242"/>
      <c r="N1242"/>
      <c r="O1242"/>
      <c r="P1242"/>
      <c r="Q1242"/>
      <c r="R1242"/>
    </row>
    <row r="1243" spans="1:18" s="7" customFormat="1" ht="20.25" customHeight="1" x14ac:dyDescent="0.25">
      <c r="A1243"/>
      <c r="B1243"/>
      <c r="C1243" s="21" t="s">
        <v>7330</v>
      </c>
      <c r="D1243" s="1" t="s">
        <v>7988</v>
      </c>
      <c r="E1243" s="1" t="s">
        <v>7327</v>
      </c>
      <c r="F1243" s="13" t="s">
        <v>7328</v>
      </c>
      <c r="G1243" s="14">
        <v>286</v>
      </c>
      <c r="H1243" s="15" t="s">
        <v>7237</v>
      </c>
      <c r="I1243" s="13" t="s">
        <v>7238</v>
      </c>
      <c r="J1243" s="196" t="s">
        <v>6981</v>
      </c>
      <c r="K1243" s="196" t="s">
        <v>7329</v>
      </c>
      <c r="L1243"/>
      <c r="M1243"/>
      <c r="N1243"/>
      <c r="O1243"/>
      <c r="P1243"/>
      <c r="Q1243"/>
      <c r="R1243"/>
    </row>
    <row r="1244" spans="1:18" s="7" customFormat="1" ht="21" customHeight="1" x14ac:dyDescent="0.25">
      <c r="A1244"/>
      <c r="B1244"/>
      <c r="C1244" s="21" t="s">
        <v>7330</v>
      </c>
      <c r="D1244" s="1" t="s">
        <v>7988</v>
      </c>
      <c r="E1244" s="1" t="s">
        <v>7358</v>
      </c>
      <c r="F1244" s="13" t="s">
        <v>7359</v>
      </c>
      <c r="G1244" s="14">
        <v>412</v>
      </c>
      <c r="H1244" s="15" t="s">
        <v>7237</v>
      </c>
      <c r="I1244" s="13" t="s">
        <v>7238</v>
      </c>
      <c r="J1244" s="196" t="s">
        <v>6981</v>
      </c>
      <c r="K1244" s="196" t="s">
        <v>7329</v>
      </c>
      <c r="L1244"/>
      <c r="M1244"/>
      <c r="N1244"/>
      <c r="O1244"/>
      <c r="P1244"/>
      <c r="Q1244"/>
      <c r="R1244"/>
    </row>
    <row r="1245" spans="1:18" s="7" customFormat="1" ht="20.25" customHeight="1" x14ac:dyDescent="0.25">
      <c r="A1245"/>
      <c r="B1245"/>
      <c r="C1245" s="21" t="s">
        <v>7330</v>
      </c>
      <c r="D1245" s="1" t="s">
        <v>7988</v>
      </c>
      <c r="E1245" s="1" t="s">
        <v>7370</v>
      </c>
      <c r="F1245" s="13" t="s">
        <v>9438</v>
      </c>
      <c r="G1245" s="14">
        <v>375</v>
      </c>
      <c r="H1245" s="15" t="s">
        <v>7237</v>
      </c>
      <c r="I1245" s="13" t="s">
        <v>7238</v>
      </c>
      <c r="J1245" s="196" t="s">
        <v>6981</v>
      </c>
      <c r="K1245" s="196" t="s">
        <v>7329</v>
      </c>
      <c r="L1245"/>
      <c r="M1245"/>
      <c r="N1245"/>
      <c r="O1245"/>
      <c r="P1245"/>
      <c r="Q1245"/>
      <c r="R1245"/>
    </row>
    <row r="1246" spans="1:18" s="7" customFormat="1" ht="20.25" customHeight="1" x14ac:dyDescent="0.25">
      <c r="A1246"/>
      <c r="B1246"/>
      <c r="C1246" s="21" t="s">
        <v>7330</v>
      </c>
      <c r="D1246" s="1" t="s">
        <v>7988</v>
      </c>
      <c r="E1246" s="1" t="s">
        <v>7377</v>
      </c>
      <c r="F1246" s="13" t="s">
        <v>9439</v>
      </c>
      <c r="G1246" s="14">
        <v>174</v>
      </c>
      <c r="H1246" s="15" t="s">
        <v>7237</v>
      </c>
      <c r="I1246" s="13" t="s">
        <v>7238</v>
      </c>
      <c r="J1246" s="196" t="s">
        <v>6981</v>
      </c>
      <c r="K1246" s="196" t="s">
        <v>7329</v>
      </c>
      <c r="L1246"/>
      <c r="M1246"/>
      <c r="N1246"/>
      <c r="O1246"/>
      <c r="P1246"/>
      <c r="Q1246"/>
      <c r="R1246"/>
    </row>
    <row r="1247" spans="1:18" s="7" customFormat="1" ht="20.25" customHeight="1" x14ac:dyDescent="0.25">
      <c r="A1247"/>
      <c r="B1247"/>
      <c r="C1247" s="21" t="s">
        <v>7330</v>
      </c>
      <c r="D1247" s="1" t="s">
        <v>7988</v>
      </c>
      <c r="E1247" s="1" t="s">
        <v>7374</v>
      </c>
      <c r="F1247" s="13" t="s">
        <v>9440</v>
      </c>
      <c r="G1247" s="14">
        <v>279</v>
      </c>
      <c r="H1247" s="15" t="s">
        <v>7237</v>
      </c>
      <c r="I1247" s="13" t="s">
        <v>7238</v>
      </c>
      <c r="J1247" s="196" t="s">
        <v>6981</v>
      </c>
      <c r="K1247" s="196" t="s">
        <v>7329</v>
      </c>
      <c r="L1247"/>
      <c r="M1247"/>
      <c r="N1247"/>
      <c r="O1247"/>
      <c r="P1247"/>
      <c r="Q1247"/>
      <c r="R1247"/>
    </row>
    <row r="1248" spans="1:18" s="7" customFormat="1" ht="20.25" customHeight="1" x14ac:dyDescent="0.25">
      <c r="A1248"/>
      <c r="B1248"/>
      <c r="C1248" s="21" t="s">
        <v>7330</v>
      </c>
      <c r="D1248" s="1" t="s">
        <v>7988</v>
      </c>
      <c r="E1248" s="1" t="s">
        <v>7368</v>
      </c>
      <c r="F1248" s="13" t="s">
        <v>9441</v>
      </c>
      <c r="G1248" s="14">
        <v>298</v>
      </c>
      <c r="H1248" s="15" t="s">
        <v>7237</v>
      </c>
      <c r="I1248" s="13" t="s">
        <v>7238</v>
      </c>
      <c r="J1248" s="196" t="s">
        <v>6981</v>
      </c>
      <c r="K1248" s="196" t="s">
        <v>7329</v>
      </c>
      <c r="L1248"/>
      <c r="M1248"/>
      <c r="N1248"/>
      <c r="O1248"/>
      <c r="P1248"/>
      <c r="Q1248"/>
      <c r="R1248"/>
    </row>
    <row r="1249" spans="1:18" s="7" customFormat="1" ht="20.25" customHeight="1" x14ac:dyDescent="0.25">
      <c r="A1249"/>
      <c r="B1249"/>
      <c r="C1249" s="21" t="s">
        <v>7330</v>
      </c>
      <c r="D1249" s="1" t="s">
        <v>7988</v>
      </c>
      <c r="E1249" s="1" t="s">
        <v>7362</v>
      </c>
      <c r="F1249" s="13" t="s">
        <v>9442</v>
      </c>
      <c r="G1249" s="14">
        <v>260</v>
      </c>
      <c r="H1249" s="15" t="s">
        <v>7237</v>
      </c>
      <c r="I1249" s="13" t="s">
        <v>7238</v>
      </c>
      <c r="J1249" s="196" t="s">
        <v>6981</v>
      </c>
      <c r="K1249" s="196" t="s">
        <v>7329</v>
      </c>
      <c r="L1249"/>
      <c r="M1249"/>
      <c r="N1249"/>
      <c r="O1249"/>
      <c r="P1249"/>
      <c r="Q1249"/>
      <c r="R1249"/>
    </row>
    <row r="1250" spans="1:18" s="7" customFormat="1" ht="20.25" customHeight="1" x14ac:dyDescent="0.25">
      <c r="A1250"/>
      <c r="B1250"/>
      <c r="C1250" s="21" t="s">
        <v>7330</v>
      </c>
      <c r="D1250" s="1" t="s">
        <v>7988</v>
      </c>
      <c r="E1250" s="1" t="s">
        <v>7373</v>
      </c>
      <c r="F1250" s="13" t="s">
        <v>1430</v>
      </c>
      <c r="G1250" s="14">
        <v>180</v>
      </c>
      <c r="H1250" s="15" t="s">
        <v>7237</v>
      </c>
      <c r="I1250" s="13" t="s">
        <v>7238</v>
      </c>
      <c r="J1250" s="196" t="s">
        <v>6981</v>
      </c>
      <c r="K1250" s="196" t="s">
        <v>7329</v>
      </c>
      <c r="L1250"/>
      <c r="M1250"/>
      <c r="N1250"/>
      <c r="O1250"/>
      <c r="P1250"/>
      <c r="Q1250"/>
      <c r="R1250"/>
    </row>
    <row r="1251" spans="1:18" s="7" customFormat="1" ht="20.25" customHeight="1" x14ac:dyDescent="0.25">
      <c r="A1251"/>
      <c r="B1251"/>
      <c r="C1251" s="21" t="s">
        <v>7330</v>
      </c>
      <c r="D1251" s="1" t="s">
        <v>7988</v>
      </c>
      <c r="E1251" s="1" t="s">
        <v>7351</v>
      </c>
      <c r="F1251" s="13" t="s">
        <v>9443</v>
      </c>
      <c r="G1251" s="14">
        <v>158</v>
      </c>
      <c r="H1251" s="15" t="s">
        <v>7237</v>
      </c>
      <c r="I1251" s="13" t="s">
        <v>7238</v>
      </c>
      <c r="J1251" s="196" t="s">
        <v>6981</v>
      </c>
      <c r="K1251" s="196" t="s">
        <v>7329</v>
      </c>
      <c r="L1251"/>
      <c r="M1251"/>
      <c r="N1251"/>
      <c r="O1251"/>
      <c r="P1251"/>
      <c r="Q1251"/>
      <c r="R1251"/>
    </row>
    <row r="1252" spans="1:18" s="7" customFormat="1" ht="20.25" customHeight="1" x14ac:dyDescent="0.25">
      <c r="A1252"/>
      <c r="B1252"/>
      <c r="C1252" s="21" t="s">
        <v>7330</v>
      </c>
      <c r="D1252" s="1" t="s">
        <v>7988</v>
      </c>
      <c r="E1252" s="1" t="s">
        <v>7364</v>
      </c>
      <c r="F1252" s="13" t="s">
        <v>9444</v>
      </c>
      <c r="G1252" s="14">
        <v>132</v>
      </c>
      <c r="H1252" s="15" t="s">
        <v>7237</v>
      </c>
      <c r="I1252" s="13" t="s">
        <v>7238</v>
      </c>
      <c r="J1252" s="196" t="s">
        <v>6981</v>
      </c>
      <c r="K1252" s="196" t="s">
        <v>7329</v>
      </c>
      <c r="L1252"/>
      <c r="M1252"/>
      <c r="N1252"/>
      <c r="O1252"/>
      <c r="P1252"/>
      <c r="Q1252"/>
      <c r="R1252"/>
    </row>
    <row r="1253" spans="1:18" s="7" customFormat="1" ht="20.25" customHeight="1" x14ac:dyDescent="0.25">
      <c r="A1253"/>
      <c r="B1253"/>
      <c r="C1253" s="21" t="s">
        <v>7330</v>
      </c>
      <c r="D1253" s="1" t="s">
        <v>7988</v>
      </c>
      <c r="E1253" s="1" t="s">
        <v>7369</v>
      </c>
      <c r="F1253" s="13" t="s">
        <v>9445</v>
      </c>
      <c r="G1253" s="14">
        <v>124</v>
      </c>
      <c r="H1253" s="15" t="s">
        <v>7237</v>
      </c>
      <c r="I1253" s="13" t="s">
        <v>7238</v>
      </c>
      <c r="J1253" s="196" t="s">
        <v>6981</v>
      </c>
      <c r="K1253" s="196" t="s">
        <v>7329</v>
      </c>
      <c r="L1253"/>
      <c r="M1253"/>
      <c r="N1253"/>
      <c r="O1253"/>
      <c r="P1253"/>
      <c r="Q1253"/>
      <c r="R1253"/>
    </row>
    <row r="1254" spans="1:18" s="7" customFormat="1" ht="20.25" customHeight="1" x14ac:dyDescent="0.25">
      <c r="A1254"/>
      <c r="B1254"/>
      <c r="C1254" s="21" t="s">
        <v>7330</v>
      </c>
      <c r="D1254" s="1" t="s">
        <v>7988</v>
      </c>
      <c r="E1254" s="1" t="s">
        <v>7376</v>
      </c>
      <c r="F1254" s="13" t="s">
        <v>9446</v>
      </c>
      <c r="G1254" s="14">
        <v>110</v>
      </c>
      <c r="H1254" s="15" t="s">
        <v>7237</v>
      </c>
      <c r="I1254" s="13" t="s">
        <v>7238</v>
      </c>
      <c r="J1254" s="196" t="s">
        <v>6981</v>
      </c>
      <c r="K1254" s="196" t="s">
        <v>7329</v>
      </c>
      <c r="L1254"/>
      <c r="M1254"/>
      <c r="N1254"/>
      <c r="O1254"/>
      <c r="P1254"/>
      <c r="Q1254"/>
      <c r="R1254"/>
    </row>
    <row r="1255" spans="1:18" s="7" customFormat="1" ht="20.25" customHeight="1" x14ac:dyDescent="0.25">
      <c r="A1255"/>
      <c r="B1255"/>
      <c r="C1255" s="21" t="s">
        <v>7330</v>
      </c>
      <c r="D1255" s="1" t="s">
        <v>7988</v>
      </c>
      <c r="E1255" s="1" t="s">
        <v>7375</v>
      </c>
      <c r="F1255" s="13" t="s">
        <v>9447</v>
      </c>
      <c r="G1255" s="14">
        <v>97</v>
      </c>
      <c r="H1255" s="15" t="s">
        <v>7237</v>
      </c>
      <c r="I1255" s="13" t="s">
        <v>7238</v>
      </c>
      <c r="J1255" s="196" t="s">
        <v>6981</v>
      </c>
      <c r="K1255" s="196" t="s">
        <v>7329</v>
      </c>
      <c r="L1255"/>
      <c r="M1255"/>
      <c r="N1255"/>
      <c r="O1255"/>
      <c r="P1255"/>
      <c r="Q1255"/>
      <c r="R1255"/>
    </row>
    <row r="1256" spans="1:18" s="7" customFormat="1" ht="20.25" customHeight="1" x14ac:dyDescent="0.25">
      <c r="A1256"/>
      <c r="B1256"/>
      <c r="C1256" s="21" t="s">
        <v>7330</v>
      </c>
      <c r="D1256" s="1" t="s">
        <v>7988</v>
      </c>
      <c r="E1256" s="1" t="s">
        <v>7365</v>
      </c>
      <c r="F1256" s="13" t="s">
        <v>9448</v>
      </c>
      <c r="G1256" s="14">
        <v>65</v>
      </c>
      <c r="H1256" s="15" t="s">
        <v>7237</v>
      </c>
      <c r="I1256" s="13" t="s">
        <v>7238</v>
      </c>
      <c r="J1256" s="196" t="s">
        <v>6981</v>
      </c>
      <c r="K1256" s="196" t="s">
        <v>7329</v>
      </c>
      <c r="L1256"/>
      <c r="M1256"/>
      <c r="N1256"/>
      <c r="O1256"/>
      <c r="P1256"/>
      <c r="Q1256"/>
      <c r="R1256"/>
    </row>
    <row r="1257" spans="1:18" s="7" customFormat="1" ht="20.25" customHeight="1" x14ac:dyDescent="0.25">
      <c r="A1257"/>
      <c r="B1257"/>
      <c r="C1257" s="21" t="s">
        <v>7330</v>
      </c>
      <c r="D1257" s="1" t="s">
        <v>7988</v>
      </c>
      <c r="E1257" s="1" t="s">
        <v>7357</v>
      </c>
      <c r="F1257" s="13" t="s">
        <v>9449</v>
      </c>
      <c r="G1257" s="14">
        <v>46</v>
      </c>
      <c r="H1257" s="15" t="s">
        <v>7237</v>
      </c>
      <c r="I1257" s="13" t="s">
        <v>7238</v>
      </c>
      <c r="J1257" s="196" t="s">
        <v>6981</v>
      </c>
      <c r="K1257" s="196" t="s">
        <v>7329</v>
      </c>
      <c r="L1257"/>
      <c r="M1257"/>
      <c r="N1257"/>
      <c r="O1257"/>
      <c r="P1257"/>
      <c r="Q1257"/>
      <c r="R1257"/>
    </row>
    <row r="1258" spans="1:18" s="7" customFormat="1" ht="20.25" customHeight="1" x14ac:dyDescent="0.25">
      <c r="A1258"/>
      <c r="B1258"/>
      <c r="C1258" s="21" t="s">
        <v>7330</v>
      </c>
      <c r="D1258" s="1" t="s">
        <v>7988</v>
      </c>
      <c r="E1258" s="1" t="s">
        <v>7354</v>
      </c>
      <c r="F1258" s="13" t="s">
        <v>9450</v>
      </c>
      <c r="G1258" s="14">
        <v>26</v>
      </c>
      <c r="H1258" s="15" t="s">
        <v>7237</v>
      </c>
      <c r="I1258" s="13" t="s">
        <v>7238</v>
      </c>
      <c r="J1258" s="196" t="s">
        <v>6981</v>
      </c>
      <c r="K1258" s="196" t="s">
        <v>7329</v>
      </c>
      <c r="L1258"/>
      <c r="M1258"/>
      <c r="N1258"/>
      <c r="O1258"/>
      <c r="P1258"/>
      <c r="Q1258"/>
      <c r="R1258"/>
    </row>
    <row r="1259" spans="1:18" s="7" customFormat="1" ht="20.25" customHeight="1" x14ac:dyDescent="0.25">
      <c r="A1259"/>
      <c r="B1259"/>
      <c r="C1259" s="21" t="s">
        <v>7330</v>
      </c>
      <c r="D1259" s="1" t="s">
        <v>7988</v>
      </c>
      <c r="E1259" s="1" t="s">
        <v>7355</v>
      </c>
      <c r="F1259" s="13" t="s">
        <v>9451</v>
      </c>
      <c r="G1259" s="14">
        <v>11</v>
      </c>
      <c r="H1259" s="15" t="s">
        <v>7237</v>
      </c>
      <c r="I1259" s="13" t="s">
        <v>7238</v>
      </c>
      <c r="J1259" s="196" t="s">
        <v>6981</v>
      </c>
      <c r="K1259" s="196" t="s">
        <v>7329</v>
      </c>
      <c r="L1259"/>
      <c r="M1259"/>
      <c r="N1259"/>
      <c r="O1259"/>
      <c r="P1259"/>
      <c r="Q1259"/>
      <c r="R1259"/>
    </row>
    <row r="1260" spans="1:18" s="7" customFormat="1" ht="20.25" customHeight="1" x14ac:dyDescent="0.25">
      <c r="A1260"/>
      <c r="B1260"/>
      <c r="C1260" s="21" t="s">
        <v>7330</v>
      </c>
      <c r="D1260" s="1" t="s">
        <v>7988</v>
      </c>
      <c r="E1260" s="1" t="s">
        <v>7361</v>
      </c>
      <c r="F1260" s="13" t="s">
        <v>9452</v>
      </c>
      <c r="G1260" s="14">
        <v>18</v>
      </c>
      <c r="H1260" s="15" t="s">
        <v>7237</v>
      </c>
      <c r="I1260" s="13" t="s">
        <v>7238</v>
      </c>
      <c r="J1260" s="196" t="s">
        <v>6981</v>
      </c>
      <c r="K1260" s="196" t="s">
        <v>7329</v>
      </c>
      <c r="L1260"/>
      <c r="M1260"/>
      <c r="N1260"/>
      <c r="O1260"/>
      <c r="P1260"/>
      <c r="Q1260"/>
      <c r="R1260"/>
    </row>
    <row r="1261" spans="1:18" s="7" customFormat="1" ht="20.25" customHeight="1" thickBot="1" x14ac:dyDescent="0.3">
      <c r="A1261"/>
      <c r="B1261"/>
      <c r="C1261" s="21" t="s">
        <v>7330</v>
      </c>
      <c r="D1261" s="1" t="s">
        <v>7988</v>
      </c>
      <c r="E1261" s="1" t="s">
        <v>7352</v>
      </c>
      <c r="F1261" s="13" t="s">
        <v>7353</v>
      </c>
      <c r="G1261" s="14">
        <v>10</v>
      </c>
      <c r="H1261" s="15" t="s">
        <v>7237</v>
      </c>
      <c r="I1261" s="13" t="s">
        <v>7238</v>
      </c>
      <c r="J1261" s="196" t="s">
        <v>6981</v>
      </c>
      <c r="K1261" s="196" t="s">
        <v>7329</v>
      </c>
      <c r="L1261"/>
      <c r="M1261"/>
      <c r="N1261"/>
      <c r="O1261"/>
      <c r="P1261"/>
      <c r="Q1261"/>
      <c r="R1261"/>
    </row>
    <row r="1262" spans="1:18" s="7" customFormat="1" ht="30.75" customHeight="1" thickBot="1" x14ac:dyDescent="0.3">
      <c r="A1262"/>
      <c r="B1262"/>
      <c r="C1262" s="241" t="s">
        <v>7330</v>
      </c>
      <c r="D1262" s="247" t="s">
        <v>7825</v>
      </c>
      <c r="E1262" s="472">
        <f>COUNTA(E1234:E1261)</f>
        <v>28</v>
      </c>
      <c r="F1262" s="242" t="s">
        <v>7826</v>
      </c>
      <c r="G1262" s="473">
        <f>SUM(G1234:G1261)</f>
        <v>5542</v>
      </c>
      <c r="H1262" s="16"/>
      <c r="I1262" s="17"/>
      <c r="J1262" s="209"/>
      <c r="K1262" s="207"/>
      <c r="L1262"/>
      <c r="M1262"/>
      <c r="N1262"/>
      <c r="O1262"/>
      <c r="P1262"/>
      <c r="Q1262"/>
      <c r="R1262"/>
    </row>
    <row r="1263" spans="1:18" s="7" customFormat="1" ht="20.25" customHeight="1" x14ac:dyDescent="0.25">
      <c r="A1263"/>
      <c r="B1263"/>
      <c r="D1263" s="1"/>
      <c r="E1263" s="170"/>
      <c r="F1263" s="171"/>
      <c r="G1263" s="175"/>
      <c r="H1263" s="13"/>
      <c r="I1263" s="15"/>
      <c r="J1263" s="195"/>
      <c r="K1263" s="196"/>
      <c r="L1263"/>
      <c r="M1263"/>
      <c r="N1263"/>
      <c r="O1263"/>
      <c r="P1263"/>
      <c r="Q1263"/>
      <c r="R1263"/>
    </row>
    <row r="1264" spans="1:18" s="7" customFormat="1" ht="20.25" customHeight="1" x14ac:dyDescent="0.25">
      <c r="A1264"/>
      <c r="B1264"/>
      <c r="D1264" s="1"/>
      <c r="E1264" s="170"/>
      <c r="F1264" s="171"/>
      <c r="G1264" s="175"/>
      <c r="H1264" s="13"/>
      <c r="I1264" s="15"/>
      <c r="J1264" s="195"/>
      <c r="K1264" s="196"/>
      <c r="L1264"/>
      <c r="M1264"/>
      <c r="N1264"/>
      <c r="O1264"/>
      <c r="P1264"/>
      <c r="Q1264"/>
      <c r="R1264"/>
    </row>
    <row r="1265" spans="1:18" s="7" customFormat="1" ht="20.25" customHeight="1" x14ac:dyDescent="0.25">
      <c r="A1265"/>
      <c r="B1265"/>
      <c r="C1265" s="725" t="s">
        <v>7962</v>
      </c>
      <c r="D1265" s="725"/>
      <c r="E1265" s="725"/>
      <c r="F1265" s="725"/>
      <c r="G1265" s="725"/>
      <c r="H1265" s="725"/>
      <c r="I1265" s="725"/>
      <c r="J1265" s="725"/>
      <c r="K1265" s="725"/>
      <c r="L1265"/>
      <c r="M1265"/>
      <c r="N1265"/>
      <c r="O1265"/>
      <c r="P1265"/>
      <c r="Q1265"/>
      <c r="R1265"/>
    </row>
    <row r="1266" spans="1:18" s="7" customFormat="1" ht="20.25" customHeight="1" x14ac:dyDescent="0.25">
      <c r="A1266"/>
      <c r="B1266"/>
      <c r="E1266" s="167"/>
      <c r="F1266" s="171"/>
      <c r="G1266" s="212"/>
      <c r="H1266" s="48"/>
      <c r="I1266" s="48"/>
      <c r="J1266" s="220"/>
      <c r="K1266" s="220"/>
      <c r="L1266"/>
      <c r="M1266"/>
      <c r="N1266"/>
      <c r="O1266"/>
      <c r="P1266"/>
      <c r="Q1266"/>
      <c r="R1266"/>
    </row>
    <row r="1267" spans="1:18" s="7" customFormat="1" ht="20.25" customHeight="1" x14ac:dyDescent="0.25">
      <c r="A1267"/>
      <c r="B1267"/>
      <c r="E1267" s="167"/>
      <c r="F1267" s="171"/>
      <c r="G1267" s="212"/>
      <c r="H1267" s="48"/>
      <c r="I1267" s="48"/>
      <c r="J1267" s="220"/>
      <c r="K1267" s="220"/>
      <c r="L1267"/>
      <c r="M1267"/>
      <c r="N1267"/>
      <c r="O1267"/>
      <c r="P1267"/>
      <c r="Q1267"/>
      <c r="R1267"/>
    </row>
    <row r="1268" spans="1:18" s="7" customFormat="1" ht="20.25" customHeight="1" x14ac:dyDescent="0.25">
      <c r="A1268"/>
      <c r="B1268" s="156"/>
      <c r="C1268" s="248" t="s">
        <v>8</v>
      </c>
      <c r="D1268" s="248" t="s">
        <v>7</v>
      </c>
      <c r="E1268" s="248" t="s">
        <v>6</v>
      </c>
      <c r="F1268" s="248" t="s">
        <v>5</v>
      </c>
      <c r="G1268" s="249" t="s">
        <v>4</v>
      </c>
      <c r="H1268" s="249" t="s">
        <v>3</v>
      </c>
      <c r="I1268" s="248" t="s">
        <v>2</v>
      </c>
      <c r="J1268" s="250" t="s">
        <v>1</v>
      </c>
      <c r="K1268" s="250" t="s">
        <v>0</v>
      </c>
      <c r="L1268"/>
      <c r="M1268"/>
      <c r="N1268"/>
      <c r="O1268"/>
      <c r="P1268"/>
      <c r="Q1268"/>
      <c r="R1268"/>
    </row>
    <row r="1269" spans="1:18" s="7" customFormat="1" ht="20.25" customHeight="1" x14ac:dyDescent="0.25">
      <c r="A1269"/>
      <c r="B1269" s="156"/>
      <c r="C1269" s="111" t="s">
        <v>2283</v>
      </c>
      <c r="D1269" s="110" t="s">
        <v>7989</v>
      </c>
      <c r="E1269" s="110" t="s">
        <v>2284</v>
      </c>
      <c r="F1269" s="112" t="s">
        <v>2285</v>
      </c>
      <c r="G1269" s="113">
        <v>1376</v>
      </c>
      <c r="H1269" s="113" t="s">
        <v>2218</v>
      </c>
      <c r="I1269" s="112" t="s">
        <v>2219</v>
      </c>
      <c r="J1269" s="200" t="s">
        <v>2176</v>
      </c>
      <c r="K1269" s="200" t="s">
        <v>2216</v>
      </c>
      <c r="L1269"/>
      <c r="M1269"/>
      <c r="N1269"/>
      <c r="O1269"/>
      <c r="P1269"/>
      <c r="Q1269"/>
      <c r="R1269"/>
    </row>
    <row r="1270" spans="1:18" s="7" customFormat="1" ht="20.25" customHeight="1" x14ac:dyDescent="0.25">
      <c r="A1270"/>
      <c r="B1270" s="156"/>
      <c r="C1270" s="111" t="s">
        <v>2283</v>
      </c>
      <c r="D1270" s="110" t="s">
        <v>7989</v>
      </c>
      <c r="E1270" s="110" t="s">
        <v>2286</v>
      </c>
      <c r="F1270" s="112" t="s">
        <v>2287</v>
      </c>
      <c r="G1270" s="113">
        <v>599</v>
      </c>
      <c r="H1270" s="113" t="s">
        <v>2218</v>
      </c>
      <c r="I1270" s="112" t="s">
        <v>2219</v>
      </c>
      <c r="J1270" s="200" t="s">
        <v>2176</v>
      </c>
      <c r="K1270" s="200" t="s">
        <v>2216</v>
      </c>
      <c r="L1270"/>
      <c r="M1270"/>
      <c r="N1270"/>
      <c r="O1270"/>
      <c r="P1270"/>
      <c r="Q1270"/>
      <c r="R1270"/>
    </row>
    <row r="1271" spans="1:18" s="7" customFormat="1" ht="20.25" customHeight="1" x14ac:dyDescent="0.25">
      <c r="A1271"/>
      <c r="B1271" s="156"/>
      <c r="C1271" s="111" t="s">
        <v>2283</v>
      </c>
      <c r="D1271" s="110" t="s">
        <v>7989</v>
      </c>
      <c r="E1271" s="110" t="s">
        <v>2288</v>
      </c>
      <c r="F1271" s="112" t="s">
        <v>2289</v>
      </c>
      <c r="G1271" s="113">
        <v>896</v>
      </c>
      <c r="H1271" s="113" t="s">
        <v>2218</v>
      </c>
      <c r="I1271" s="112" t="s">
        <v>2219</v>
      </c>
      <c r="J1271" s="200" t="s">
        <v>2176</v>
      </c>
      <c r="K1271" s="200" t="s">
        <v>2216</v>
      </c>
      <c r="L1271"/>
      <c r="M1271"/>
      <c r="N1271"/>
      <c r="O1271"/>
      <c r="P1271"/>
      <c r="Q1271"/>
      <c r="R1271"/>
    </row>
    <row r="1272" spans="1:18" s="7" customFormat="1" ht="20.25" customHeight="1" thickBot="1" x14ac:dyDescent="0.3">
      <c r="A1272"/>
      <c r="B1272" s="156"/>
      <c r="C1272" s="111" t="s">
        <v>2283</v>
      </c>
      <c r="D1272" s="110" t="s">
        <v>7989</v>
      </c>
      <c r="E1272" s="110" t="s">
        <v>2281</v>
      </c>
      <c r="F1272" s="112" t="s">
        <v>2282</v>
      </c>
      <c r="G1272" s="113">
        <v>999</v>
      </c>
      <c r="H1272" s="113" t="s">
        <v>2218</v>
      </c>
      <c r="I1272" s="112" t="s">
        <v>2219</v>
      </c>
      <c r="J1272" s="200" t="s">
        <v>2176</v>
      </c>
      <c r="K1272" s="200" t="s">
        <v>2216</v>
      </c>
      <c r="L1272"/>
      <c r="M1272"/>
      <c r="N1272"/>
      <c r="O1272"/>
      <c r="P1272"/>
      <c r="Q1272"/>
      <c r="R1272"/>
    </row>
    <row r="1273" spans="1:18" s="7" customFormat="1" ht="20.25" customHeight="1" thickBot="1" x14ac:dyDescent="0.3">
      <c r="A1273"/>
      <c r="B1273" s="156"/>
      <c r="C1273" s="245" t="s">
        <v>2283</v>
      </c>
      <c r="D1273" s="246" t="s">
        <v>7825</v>
      </c>
      <c r="E1273" s="659">
        <f>COUNTA(E1269:E1272)</f>
        <v>4</v>
      </c>
      <c r="F1273" s="660" t="s">
        <v>7826</v>
      </c>
      <c r="G1273" s="661">
        <f>SUM(G1269:G1272)</f>
        <v>3870</v>
      </c>
      <c r="H1273" s="142"/>
      <c r="I1273" s="115"/>
      <c r="J1273" s="210"/>
      <c r="K1273" s="208"/>
      <c r="L1273"/>
      <c r="M1273"/>
      <c r="N1273"/>
      <c r="O1273"/>
      <c r="P1273"/>
      <c r="Q1273"/>
      <c r="R1273"/>
    </row>
    <row r="1274" spans="1:18" s="7" customFormat="1" ht="20.25" customHeight="1" x14ac:dyDescent="0.25">
      <c r="A1274"/>
      <c r="B1274" s="156"/>
      <c r="C1274" s="157"/>
      <c r="D1274" s="122"/>
      <c r="E1274" s="178"/>
      <c r="F1274" s="230"/>
      <c r="G1274" s="178"/>
      <c r="H1274" s="111"/>
      <c r="I1274" s="158"/>
      <c r="J1274" s="203"/>
      <c r="K1274" s="203"/>
      <c r="L1274"/>
      <c r="M1274"/>
      <c r="N1274"/>
      <c r="O1274"/>
      <c r="P1274"/>
      <c r="Q1274"/>
      <c r="R1274"/>
    </row>
    <row r="1275" spans="1:18" s="7" customFormat="1" ht="20.25" customHeight="1" x14ac:dyDescent="0.25">
      <c r="A1275"/>
      <c r="B1275" s="156"/>
      <c r="C1275" s="157"/>
      <c r="D1275" s="122"/>
      <c r="E1275" s="178"/>
      <c r="F1275" s="230"/>
      <c r="G1275" s="178"/>
      <c r="H1275" s="111"/>
      <c r="I1275" s="158"/>
      <c r="J1275" s="203"/>
      <c r="K1275" s="203"/>
      <c r="L1275"/>
      <c r="M1275"/>
      <c r="N1275"/>
      <c r="O1275"/>
      <c r="P1275"/>
      <c r="Q1275"/>
      <c r="R1275"/>
    </row>
    <row r="1276" spans="1:18" s="7" customFormat="1" ht="20.25" customHeight="1" x14ac:dyDescent="0.25">
      <c r="A1276"/>
      <c r="B1276" s="156"/>
      <c r="C1276" s="248" t="s">
        <v>8</v>
      </c>
      <c r="D1276" s="248" t="s">
        <v>7</v>
      </c>
      <c r="E1276" s="248" t="s">
        <v>6</v>
      </c>
      <c r="F1276" s="248" t="s">
        <v>5</v>
      </c>
      <c r="G1276" s="249" t="s">
        <v>4</v>
      </c>
      <c r="H1276" s="249" t="s">
        <v>3</v>
      </c>
      <c r="I1276" s="248" t="s">
        <v>2</v>
      </c>
      <c r="J1276" s="250" t="s">
        <v>1</v>
      </c>
      <c r="K1276" s="250" t="s">
        <v>0</v>
      </c>
      <c r="L1276"/>
      <c r="M1276"/>
      <c r="N1276"/>
      <c r="O1276"/>
      <c r="P1276"/>
      <c r="Q1276"/>
      <c r="R1276"/>
    </row>
    <row r="1277" spans="1:18" s="7" customFormat="1" ht="20.25" customHeight="1" x14ac:dyDescent="0.25">
      <c r="A1277"/>
      <c r="B1277" s="156"/>
      <c r="C1277" s="111" t="s">
        <v>2297</v>
      </c>
      <c r="D1277" s="110" t="s">
        <v>7989</v>
      </c>
      <c r="E1277" s="110" t="s">
        <v>2367</v>
      </c>
      <c r="F1277" s="112" t="s">
        <v>2368</v>
      </c>
      <c r="G1277" s="113">
        <v>1104</v>
      </c>
      <c r="H1277" s="113" t="s">
        <v>2218</v>
      </c>
      <c r="I1277" s="112" t="s">
        <v>2293</v>
      </c>
      <c r="J1277" s="200" t="s">
        <v>2176</v>
      </c>
      <c r="K1277" s="200" t="s">
        <v>2291</v>
      </c>
      <c r="L1277"/>
      <c r="M1277"/>
      <c r="N1277"/>
      <c r="O1277"/>
      <c r="P1277"/>
      <c r="Q1277"/>
      <c r="R1277"/>
    </row>
    <row r="1278" spans="1:18" s="7" customFormat="1" ht="20.25" customHeight="1" x14ac:dyDescent="0.25">
      <c r="A1278"/>
      <c r="B1278" s="156"/>
      <c r="C1278" s="111" t="s">
        <v>2297</v>
      </c>
      <c r="D1278" s="110" t="s">
        <v>7989</v>
      </c>
      <c r="E1278" s="110" t="s">
        <v>2385</v>
      </c>
      <c r="F1278" s="112" t="s">
        <v>2386</v>
      </c>
      <c r="G1278" s="113">
        <v>920</v>
      </c>
      <c r="H1278" s="113" t="s">
        <v>2218</v>
      </c>
      <c r="I1278" s="112" t="s">
        <v>2293</v>
      </c>
      <c r="J1278" s="200" t="s">
        <v>2176</v>
      </c>
      <c r="K1278" s="200" t="s">
        <v>2291</v>
      </c>
      <c r="L1278"/>
      <c r="M1278"/>
      <c r="N1278"/>
      <c r="O1278"/>
      <c r="P1278"/>
      <c r="Q1278"/>
      <c r="R1278"/>
    </row>
    <row r="1279" spans="1:18" s="7" customFormat="1" ht="20.25" customHeight="1" x14ac:dyDescent="0.25">
      <c r="A1279"/>
      <c r="B1279" s="156"/>
      <c r="C1279" s="111" t="s">
        <v>2297</v>
      </c>
      <c r="D1279" s="110" t="s">
        <v>7989</v>
      </c>
      <c r="E1279" s="110" t="s">
        <v>2362</v>
      </c>
      <c r="F1279" s="112" t="s">
        <v>2363</v>
      </c>
      <c r="G1279" s="113">
        <v>207</v>
      </c>
      <c r="H1279" s="113" t="s">
        <v>2218</v>
      </c>
      <c r="I1279" s="112" t="s">
        <v>2293</v>
      </c>
      <c r="J1279" s="200" t="s">
        <v>2176</v>
      </c>
      <c r="K1279" s="200" t="s">
        <v>2291</v>
      </c>
      <c r="L1279"/>
      <c r="M1279"/>
      <c r="N1279"/>
      <c r="O1279"/>
      <c r="P1279"/>
      <c r="Q1279"/>
      <c r="R1279"/>
    </row>
    <row r="1280" spans="1:18" s="7" customFormat="1" ht="20.25" customHeight="1" x14ac:dyDescent="0.25">
      <c r="A1280"/>
      <c r="B1280" s="156"/>
      <c r="C1280" s="111" t="s">
        <v>2297</v>
      </c>
      <c r="D1280" s="110" t="s">
        <v>7989</v>
      </c>
      <c r="E1280" s="110" t="s">
        <v>2366</v>
      </c>
      <c r="F1280" s="112" t="s">
        <v>9453</v>
      </c>
      <c r="G1280" s="113">
        <v>124</v>
      </c>
      <c r="H1280" s="113" t="s">
        <v>2218</v>
      </c>
      <c r="I1280" s="112" t="s">
        <v>2293</v>
      </c>
      <c r="J1280" s="200" t="s">
        <v>2176</v>
      </c>
      <c r="K1280" s="200" t="s">
        <v>2291</v>
      </c>
      <c r="L1280"/>
      <c r="M1280"/>
      <c r="N1280"/>
      <c r="O1280"/>
      <c r="P1280"/>
      <c r="Q1280"/>
      <c r="R1280"/>
    </row>
    <row r="1281" spans="1:18" s="7" customFormat="1" ht="20.25" customHeight="1" x14ac:dyDescent="0.25">
      <c r="A1281"/>
      <c r="B1281" s="156"/>
      <c r="C1281" s="111" t="s">
        <v>2297</v>
      </c>
      <c r="D1281" s="110" t="s">
        <v>7989</v>
      </c>
      <c r="E1281" s="110" t="s">
        <v>2371</v>
      </c>
      <c r="F1281" s="112" t="s">
        <v>2372</v>
      </c>
      <c r="G1281" s="113">
        <v>22</v>
      </c>
      <c r="H1281" s="113" t="s">
        <v>2218</v>
      </c>
      <c r="I1281" s="112" t="s">
        <v>2293</v>
      </c>
      <c r="J1281" s="200" t="s">
        <v>2176</v>
      </c>
      <c r="K1281" s="200" t="s">
        <v>2291</v>
      </c>
      <c r="L1281"/>
      <c r="M1281"/>
      <c r="N1281"/>
      <c r="O1281"/>
      <c r="P1281"/>
      <c r="Q1281"/>
      <c r="R1281"/>
    </row>
    <row r="1282" spans="1:18" s="7" customFormat="1" ht="20.25" customHeight="1" x14ac:dyDescent="0.25">
      <c r="A1282"/>
      <c r="B1282" s="156"/>
      <c r="C1282" s="111" t="s">
        <v>2297</v>
      </c>
      <c r="D1282" s="110" t="s">
        <v>7989</v>
      </c>
      <c r="E1282" s="110" t="s">
        <v>2381</v>
      </c>
      <c r="F1282" s="112" t="s">
        <v>2382</v>
      </c>
      <c r="G1282" s="113">
        <v>47</v>
      </c>
      <c r="H1282" s="113" t="s">
        <v>2218</v>
      </c>
      <c r="I1282" s="112" t="s">
        <v>2293</v>
      </c>
      <c r="J1282" s="200" t="s">
        <v>2176</v>
      </c>
      <c r="K1282" s="200" t="s">
        <v>2291</v>
      </c>
      <c r="L1282"/>
      <c r="M1282"/>
      <c r="N1282"/>
      <c r="O1282"/>
      <c r="P1282"/>
      <c r="Q1282"/>
      <c r="R1282"/>
    </row>
    <row r="1283" spans="1:18" s="7" customFormat="1" ht="20.25" customHeight="1" x14ac:dyDescent="0.25">
      <c r="A1283"/>
      <c r="B1283" s="156"/>
      <c r="C1283" s="111" t="s">
        <v>2297</v>
      </c>
      <c r="D1283" s="110" t="s">
        <v>7989</v>
      </c>
      <c r="E1283" s="110" t="s">
        <v>2296</v>
      </c>
      <c r="F1283" s="112" t="s">
        <v>9454</v>
      </c>
      <c r="G1283" s="113">
        <v>20</v>
      </c>
      <c r="H1283" s="113" t="s">
        <v>2218</v>
      </c>
      <c r="I1283" s="112" t="s">
        <v>2293</v>
      </c>
      <c r="J1283" s="200" t="s">
        <v>2176</v>
      </c>
      <c r="K1283" s="200" t="s">
        <v>2291</v>
      </c>
      <c r="L1283"/>
      <c r="M1283"/>
      <c r="N1283"/>
      <c r="O1283"/>
      <c r="P1283"/>
      <c r="Q1283"/>
      <c r="R1283"/>
    </row>
    <row r="1284" spans="1:18" s="7" customFormat="1" ht="20.25" customHeight="1" x14ac:dyDescent="0.25">
      <c r="A1284"/>
      <c r="B1284" s="156"/>
      <c r="C1284" s="111" t="s">
        <v>2297</v>
      </c>
      <c r="D1284" s="110" t="s">
        <v>7989</v>
      </c>
      <c r="E1284" s="110" t="s">
        <v>2373</v>
      </c>
      <c r="F1284" s="112" t="s">
        <v>90</v>
      </c>
      <c r="G1284" s="113">
        <v>14</v>
      </c>
      <c r="H1284" s="113" t="s">
        <v>2218</v>
      </c>
      <c r="I1284" s="112" t="s">
        <v>2293</v>
      </c>
      <c r="J1284" s="200" t="s">
        <v>2176</v>
      </c>
      <c r="K1284" s="200" t="s">
        <v>2291</v>
      </c>
      <c r="L1284"/>
      <c r="M1284"/>
      <c r="N1284"/>
      <c r="O1284"/>
      <c r="P1284"/>
      <c r="Q1284"/>
      <c r="R1284"/>
    </row>
    <row r="1285" spans="1:18" s="7" customFormat="1" ht="20.25" customHeight="1" x14ac:dyDescent="0.25">
      <c r="A1285"/>
      <c r="B1285" s="156"/>
      <c r="C1285" s="111" t="s">
        <v>2297</v>
      </c>
      <c r="D1285" s="110" t="s">
        <v>7989</v>
      </c>
      <c r="E1285" s="110" t="s">
        <v>2369</v>
      </c>
      <c r="F1285" s="112" t="s">
        <v>2370</v>
      </c>
      <c r="G1285" s="113">
        <v>22</v>
      </c>
      <c r="H1285" s="113" t="s">
        <v>2218</v>
      </c>
      <c r="I1285" s="112" t="s">
        <v>2293</v>
      </c>
      <c r="J1285" s="200" t="s">
        <v>2176</v>
      </c>
      <c r="K1285" s="200" t="s">
        <v>2291</v>
      </c>
      <c r="L1285"/>
      <c r="M1285"/>
      <c r="N1285"/>
      <c r="O1285"/>
      <c r="P1285"/>
      <c r="Q1285"/>
      <c r="R1285"/>
    </row>
    <row r="1286" spans="1:18" s="7" customFormat="1" ht="20.25" customHeight="1" x14ac:dyDescent="0.25">
      <c r="A1286"/>
      <c r="B1286" s="156"/>
      <c r="C1286" s="111" t="s">
        <v>2297</v>
      </c>
      <c r="D1286" s="110" t="s">
        <v>7989</v>
      </c>
      <c r="E1286" s="110" t="s">
        <v>2374</v>
      </c>
      <c r="F1286" s="112" t="s">
        <v>549</v>
      </c>
      <c r="G1286" s="113">
        <v>27</v>
      </c>
      <c r="H1286" s="113" t="s">
        <v>2218</v>
      </c>
      <c r="I1286" s="112" t="s">
        <v>2293</v>
      </c>
      <c r="J1286" s="200" t="s">
        <v>2176</v>
      </c>
      <c r="K1286" s="200" t="s">
        <v>2291</v>
      </c>
      <c r="L1286"/>
      <c r="M1286"/>
      <c r="N1286"/>
      <c r="O1286"/>
      <c r="P1286"/>
      <c r="Q1286"/>
      <c r="R1286"/>
    </row>
    <row r="1287" spans="1:18" s="7" customFormat="1" ht="20.25" customHeight="1" x14ac:dyDescent="0.25">
      <c r="A1287"/>
      <c r="B1287" s="156"/>
      <c r="C1287" s="111" t="s">
        <v>2297</v>
      </c>
      <c r="D1287" s="110" t="s">
        <v>7989</v>
      </c>
      <c r="E1287" s="110" t="s">
        <v>2379</v>
      </c>
      <c r="F1287" s="112" t="s">
        <v>2380</v>
      </c>
      <c r="G1287" s="113">
        <v>22</v>
      </c>
      <c r="H1287" s="113" t="s">
        <v>2218</v>
      </c>
      <c r="I1287" s="112" t="s">
        <v>2293</v>
      </c>
      <c r="J1287" s="200" t="s">
        <v>2176</v>
      </c>
      <c r="K1287" s="200" t="s">
        <v>2291</v>
      </c>
      <c r="L1287"/>
      <c r="M1287"/>
      <c r="N1287"/>
      <c r="O1287"/>
      <c r="P1287"/>
      <c r="Q1287"/>
      <c r="R1287"/>
    </row>
    <row r="1288" spans="1:18" s="7" customFormat="1" ht="20.25" customHeight="1" x14ac:dyDescent="0.25">
      <c r="A1288"/>
      <c r="B1288" s="156"/>
      <c r="C1288" s="111" t="s">
        <v>2297</v>
      </c>
      <c r="D1288" s="110" t="s">
        <v>7989</v>
      </c>
      <c r="E1288" s="110" t="s">
        <v>2376</v>
      </c>
      <c r="F1288" s="112" t="s">
        <v>2377</v>
      </c>
      <c r="G1288" s="113">
        <v>18</v>
      </c>
      <c r="H1288" s="113" t="s">
        <v>2218</v>
      </c>
      <c r="I1288" s="112" t="s">
        <v>2293</v>
      </c>
      <c r="J1288" s="200" t="s">
        <v>2176</v>
      </c>
      <c r="K1288" s="200" t="s">
        <v>2291</v>
      </c>
      <c r="L1288"/>
      <c r="M1288"/>
      <c r="N1288"/>
      <c r="O1288"/>
      <c r="P1288"/>
      <c r="Q1288"/>
      <c r="R1288"/>
    </row>
    <row r="1289" spans="1:18" s="7" customFormat="1" ht="20.25" customHeight="1" x14ac:dyDescent="0.25">
      <c r="A1289"/>
      <c r="B1289" s="156"/>
      <c r="C1289" s="111" t="s">
        <v>2297</v>
      </c>
      <c r="D1289" s="110" t="s">
        <v>7989</v>
      </c>
      <c r="E1289" s="110" t="s">
        <v>2378</v>
      </c>
      <c r="F1289" s="112" t="s">
        <v>9455</v>
      </c>
      <c r="G1289" s="113">
        <v>14</v>
      </c>
      <c r="H1289" s="113" t="s">
        <v>2218</v>
      </c>
      <c r="I1289" s="112" t="s">
        <v>2293</v>
      </c>
      <c r="J1289" s="200" t="s">
        <v>2176</v>
      </c>
      <c r="K1289" s="200" t="s">
        <v>2291</v>
      </c>
      <c r="L1289"/>
      <c r="M1289"/>
      <c r="N1289"/>
      <c r="O1289"/>
      <c r="P1289"/>
      <c r="Q1289"/>
      <c r="R1289"/>
    </row>
    <row r="1290" spans="1:18" s="7" customFormat="1" ht="20.25" customHeight="1" x14ac:dyDescent="0.25">
      <c r="A1290"/>
      <c r="B1290" s="156"/>
      <c r="C1290" s="111" t="s">
        <v>2297</v>
      </c>
      <c r="D1290" s="110" t="s">
        <v>7989</v>
      </c>
      <c r="E1290" s="110" t="s">
        <v>2383</v>
      </c>
      <c r="F1290" s="112" t="s">
        <v>2384</v>
      </c>
      <c r="G1290" s="113">
        <v>15</v>
      </c>
      <c r="H1290" s="113" t="s">
        <v>2218</v>
      </c>
      <c r="I1290" s="112" t="s">
        <v>2293</v>
      </c>
      <c r="J1290" s="200" t="s">
        <v>2176</v>
      </c>
      <c r="K1290" s="200" t="s">
        <v>2291</v>
      </c>
      <c r="L1290"/>
      <c r="M1290"/>
      <c r="N1290"/>
      <c r="O1290"/>
      <c r="P1290"/>
      <c r="Q1290"/>
      <c r="R1290"/>
    </row>
    <row r="1291" spans="1:18" s="7" customFormat="1" ht="20.25" customHeight="1" x14ac:dyDescent="0.25">
      <c r="A1291"/>
      <c r="B1291" s="156"/>
      <c r="C1291" s="111" t="s">
        <v>2297</v>
      </c>
      <c r="D1291" s="110" t="s">
        <v>7989</v>
      </c>
      <c r="E1291" s="110" t="s">
        <v>2375</v>
      </c>
      <c r="F1291" s="112" t="s">
        <v>9456</v>
      </c>
      <c r="G1291" s="113">
        <v>12</v>
      </c>
      <c r="H1291" s="113" t="s">
        <v>2218</v>
      </c>
      <c r="I1291" s="112" t="s">
        <v>2293</v>
      </c>
      <c r="J1291" s="200" t="s">
        <v>2176</v>
      </c>
      <c r="K1291" s="200" t="s">
        <v>2291</v>
      </c>
      <c r="L1291"/>
      <c r="M1291"/>
      <c r="N1291"/>
      <c r="O1291"/>
      <c r="P1291"/>
      <c r="Q1291"/>
      <c r="R1291"/>
    </row>
    <row r="1292" spans="1:18" s="7" customFormat="1" ht="20.25" customHeight="1" x14ac:dyDescent="0.25">
      <c r="A1292"/>
      <c r="B1292" s="156"/>
      <c r="C1292" s="111" t="s">
        <v>2297</v>
      </c>
      <c r="D1292" s="110" t="s">
        <v>7989</v>
      </c>
      <c r="E1292" s="110" t="s">
        <v>2365</v>
      </c>
      <c r="F1292" s="112" t="s">
        <v>9457</v>
      </c>
      <c r="G1292" s="113">
        <v>8</v>
      </c>
      <c r="H1292" s="113" t="s">
        <v>2218</v>
      </c>
      <c r="I1292" s="112" t="s">
        <v>2293</v>
      </c>
      <c r="J1292" s="200" t="s">
        <v>2176</v>
      </c>
      <c r="K1292" s="200" t="s">
        <v>2291</v>
      </c>
      <c r="L1292"/>
      <c r="M1292"/>
      <c r="N1292"/>
      <c r="O1292"/>
      <c r="P1292"/>
      <c r="Q1292"/>
      <c r="R1292"/>
    </row>
    <row r="1293" spans="1:18" s="7" customFormat="1" ht="20.25" customHeight="1" x14ac:dyDescent="0.25">
      <c r="A1293"/>
      <c r="B1293" s="156"/>
      <c r="C1293" s="111" t="s">
        <v>2297</v>
      </c>
      <c r="D1293" s="110" t="s">
        <v>7989</v>
      </c>
      <c r="E1293" s="110" t="s">
        <v>2364</v>
      </c>
      <c r="F1293" s="112" t="s">
        <v>9458</v>
      </c>
      <c r="G1293" s="113">
        <v>6</v>
      </c>
      <c r="H1293" s="113" t="s">
        <v>2218</v>
      </c>
      <c r="I1293" s="112" t="s">
        <v>2293</v>
      </c>
      <c r="J1293" s="200" t="s">
        <v>2176</v>
      </c>
      <c r="K1293" s="200" t="s">
        <v>2291</v>
      </c>
      <c r="L1293"/>
      <c r="M1293"/>
      <c r="N1293"/>
      <c r="O1293"/>
      <c r="P1293"/>
      <c r="Q1293"/>
      <c r="R1293"/>
    </row>
    <row r="1294" spans="1:18" s="7" customFormat="1" ht="20.25" customHeight="1" thickBot="1" x14ac:dyDescent="0.3">
      <c r="A1294"/>
      <c r="B1294" s="156"/>
      <c r="C1294" s="111" t="s">
        <v>2297</v>
      </c>
      <c r="D1294" s="110" t="s">
        <v>7989</v>
      </c>
      <c r="E1294" s="118" t="s">
        <v>2387</v>
      </c>
      <c r="F1294" s="112" t="s">
        <v>2388</v>
      </c>
      <c r="G1294" s="113">
        <v>482</v>
      </c>
      <c r="H1294" s="113" t="s">
        <v>2218</v>
      </c>
      <c r="I1294" s="112" t="s">
        <v>2293</v>
      </c>
      <c r="J1294" s="200" t="s">
        <v>2176</v>
      </c>
      <c r="K1294" s="204" t="s">
        <v>2291</v>
      </c>
      <c r="L1294"/>
      <c r="M1294"/>
      <c r="N1294"/>
      <c r="O1294"/>
      <c r="P1294"/>
      <c r="Q1294"/>
      <c r="R1294"/>
    </row>
    <row r="1295" spans="1:18" s="7" customFormat="1" ht="20.25" customHeight="1" thickBot="1" x14ac:dyDescent="0.3">
      <c r="A1295"/>
      <c r="B1295" s="156"/>
      <c r="C1295" s="245" t="s">
        <v>2297</v>
      </c>
      <c r="D1295" s="246" t="s">
        <v>7825</v>
      </c>
      <c r="E1295" s="659">
        <f>COUNTA(E1277:E1294)</f>
        <v>18</v>
      </c>
      <c r="F1295" s="660" t="s">
        <v>7826</v>
      </c>
      <c r="G1295" s="661">
        <f>SUM(G1277:G1294)</f>
        <v>3084</v>
      </c>
      <c r="H1295" s="142"/>
      <c r="I1295" s="115"/>
      <c r="J1295" s="210"/>
      <c r="K1295" s="208"/>
      <c r="L1295"/>
      <c r="M1295"/>
      <c r="N1295"/>
      <c r="O1295"/>
      <c r="P1295"/>
      <c r="Q1295"/>
      <c r="R1295"/>
    </row>
    <row r="1296" spans="1:18" s="7" customFormat="1" ht="20.25" customHeight="1" x14ac:dyDescent="0.25">
      <c r="A1296"/>
      <c r="B1296" s="156"/>
      <c r="C1296" s="157"/>
      <c r="D1296" s="122"/>
      <c r="E1296" s="178"/>
      <c r="F1296" s="230"/>
      <c r="G1296" s="178"/>
      <c r="H1296" s="111"/>
      <c r="I1296" s="158"/>
      <c r="J1296" s="203"/>
      <c r="K1296" s="203"/>
      <c r="L1296"/>
      <c r="M1296"/>
      <c r="N1296"/>
      <c r="O1296"/>
      <c r="P1296"/>
      <c r="Q1296"/>
      <c r="R1296"/>
    </row>
    <row r="1297" spans="1:18" s="7" customFormat="1" ht="20.25" customHeight="1" x14ac:dyDescent="0.25">
      <c r="A1297"/>
      <c r="B1297" s="156"/>
      <c r="C1297" s="157"/>
      <c r="D1297" s="122"/>
      <c r="E1297" s="178"/>
      <c r="F1297" s="230"/>
      <c r="G1297" s="178"/>
      <c r="H1297" s="111"/>
      <c r="I1297" s="158"/>
      <c r="J1297" s="203"/>
      <c r="K1297" s="203"/>
      <c r="L1297"/>
      <c r="M1297"/>
      <c r="N1297"/>
      <c r="O1297"/>
      <c r="P1297"/>
      <c r="Q1297"/>
      <c r="R1297"/>
    </row>
    <row r="1298" spans="1:18" s="7" customFormat="1" ht="20.25" customHeight="1" x14ac:dyDescent="0.25">
      <c r="A1298"/>
      <c r="B1298" s="156"/>
      <c r="C1298" s="248" t="s">
        <v>8</v>
      </c>
      <c r="D1298" s="248" t="s">
        <v>7</v>
      </c>
      <c r="E1298" s="248" t="s">
        <v>6</v>
      </c>
      <c r="F1298" s="248" t="s">
        <v>5</v>
      </c>
      <c r="G1298" s="249" t="s">
        <v>4</v>
      </c>
      <c r="H1298" s="249" t="s">
        <v>3</v>
      </c>
      <c r="I1298" s="248" t="s">
        <v>2</v>
      </c>
      <c r="J1298" s="250" t="s">
        <v>1</v>
      </c>
      <c r="K1298" s="250" t="s">
        <v>0</v>
      </c>
      <c r="L1298"/>
      <c r="M1298"/>
      <c r="N1298"/>
      <c r="O1298"/>
      <c r="P1298"/>
      <c r="Q1298"/>
      <c r="R1298"/>
    </row>
    <row r="1299" spans="1:18" s="7" customFormat="1" ht="30" customHeight="1" x14ac:dyDescent="0.25">
      <c r="A1299"/>
      <c r="B1299" s="156"/>
      <c r="C1299" s="111" t="s">
        <v>2485</v>
      </c>
      <c r="D1299" s="110" t="s">
        <v>7989</v>
      </c>
      <c r="E1299" s="110" t="s">
        <v>2494</v>
      </c>
      <c r="F1299" s="112" t="s">
        <v>2495</v>
      </c>
      <c r="G1299" s="113">
        <v>115</v>
      </c>
      <c r="H1299" s="113" t="s">
        <v>2218</v>
      </c>
      <c r="I1299" s="112" t="s">
        <v>2392</v>
      </c>
      <c r="J1299" s="200" t="s">
        <v>2176</v>
      </c>
      <c r="K1299" s="200" t="s">
        <v>2390</v>
      </c>
      <c r="L1299"/>
      <c r="M1299"/>
      <c r="N1299"/>
      <c r="O1299"/>
      <c r="P1299"/>
      <c r="Q1299"/>
      <c r="R1299"/>
    </row>
    <row r="1300" spans="1:18" s="7" customFormat="1" ht="30" customHeight="1" x14ac:dyDescent="0.25">
      <c r="A1300"/>
      <c r="B1300" s="156"/>
      <c r="C1300" s="111" t="s">
        <v>2485</v>
      </c>
      <c r="D1300" s="110" t="s">
        <v>7989</v>
      </c>
      <c r="E1300" s="110" t="s">
        <v>2487</v>
      </c>
      <c r="F1300" s="112" t="s">
        <v>2488</v>
      </c>
      <c r="G1300" s="113">
        <v>21</v>
      </c>
      <c r="H1300" s="113" t="s">
        <v>2218</v>
      </c>
      <c r="I1300" s="112" t="s">
        <v>2392</v>
      </c>
      <c r="J1300" s="200" t="s">
        <v>2176</v>
      </c>
      <c r="K1300" s="200" t="s">
        <v>2390</v>
      </c>
      <c r="L1300"/>
      <c r="M1300"/>
      <c r="N1300"/>
      <c r="O1300"/>
      <c r="P1300"/>
      <c r="Q1300"/>
      <c r="R1300"/>
    </row>
    <row r="1301" spans="1:18" s="7" customFormat="1" ht="30" customHeight="1" x14ac:dyDescent="0.25">
      <c r="A1301"/>
      <c r="B1301" s="156"/>
      <c r="C1301" s="111" t="s">
        <v>2485</v>
      </c>
      <c r="D1301" s="110" t="s">
        <v>7989</v>
      </c>
      <c r="E1301" s="110" t="s">
        <v>2496</v>
      </c>
      <c r="F1301" s="112" t="s">
        <v>9459</v>
      </c>
      <c r="G1301" s="113">
        <v>50</v>
      </c>
      <c r="H1301" s="113" t="s">
        <v>2218</v>
      </c>
      <c r="I1301" s="112" t="s">
        <v>2392</v>
      </c>
      <c r="J1301" s="200" t="s">
        <v>2176</v>
      </c>
      <c r="K1301" s="200" t="s">
        <v>2390</v>
      </c>
      <c r="L1301"/>
      <c r="M1301"/>
      <c r="N1301"/>
      <c r="O1301"/>
      <c r="P1301"/>
      <c r="Q1301"/>
      <c r="R1301"/>
    </row>
    <row r="1302" spans="1:18" s="7" customFormat="1" ht="30" customHeight="1" x14ac:dyDescent="0.25">
      <c r="A1302"/>
      <c r="B1302" s="156"/>
      <c r="C1302" s="111" t="s">
        <v>2485</v>
      </c>
      <c r="D1302" s="110" t="s">
        <v>7989</v>
      </c>
      <c r="E1302" s="110" t="s">
        <v>2497</v>
      </c>
      <c r="F1302" s="112" t="s">
        <v>9460</v>
      </c>
      <c r="G1302" s="113">
        <v>40</v>
      </c>
      <c r="H1302" s="113" t="s">
        <v>2218</v>
      </c>
      <c r="I1302" s="112" t="s">
        <v>2392</v>
      </c>
      <c r="J1302" s="200" t="s">
        <v>2176</v>
      </c>
      <c r="K1302" s="200" t="s">
        <v>2390</v>
      </c>
      <c r="L1302"/>
      <c r="M1302"/>
      <c r="N1302"/>
      <c r="O1302"/>
      <c r="P1302"/>
      <c r="Q1302"/>
      <c r="R1302"/>
    </row>
    <row r="1303" spans="1:18" s="7" customFormat="1" ht="30" customHeight="1" x14ac:dyDescent="0.25">
      <c r="A1303"/>
      <c r="B1303" s="156"/>
      <c r="C1303" s="111" t="s">
        <v>2485</v>
      </c>
      <c r="D1303" s="110" t="s">
        <v>7989</v>
      </c>
      <c r="E1303" s="110" t="s">
        <v>2484</v>
      </c>
      <c r="F1303" s="112" t="s">
        <v>9461</v>
      </c>
      <c r="G1303" s="113">
        <v>23</v>
      </c>
      <c r="H1303" s="113" t="s">
        <v>2218</v>
      </c>
      <c r="I1303" s="112" t="s">
        <v>2392</v>
      </c>
      <c r="J1303" s="200" t="s">
        <v>2176</v>
      </c>
      <c r="K1303" s="200" t="s">
        <v>2390</v>
      </c>
      <c r="L1303"/>
      <c r="M1303"/>
      <c r="N1303"/>
      <c r="O1303"/>
      <c r="P1303"/>
      <c r="Q1303"/>
      <c r="R1303"/>
    </row>
    <row r="1304" spans="1:18" s="7" customFormat="1" ht="30" customHeight="1" x14ac:dyDescent="0.25">
      <c r="A1304"/>
      <c r="B1304" s="156"/>
      <c r="C1304" s="111" t="s">
        <v>2485</v>
      </c>
      <c r="D1304" s="110" t="s">
        <v>7989</v>
      </c>
      <c r="E1304" s="110" t="s">
        <v>2489</v>
      </c>
      <c r="F1304" s="112" t="s">
        <v>9462</v>
      </c>
      <c r="G1304" s="113">
        <v>34</v>
      </c>
      <c r="H1304" s="113" t="s">
        <v>2218</v>
      </c>
      <c r="I1304" s="112" t="s">
        <v>2392</v>
      </c>
      <c r="J1304" s="200" t="s">
        <v>2176</v>
      </c>
      <c r="K1304" s="200" t="s">
        <v>2390</v>
      </c>
      <c r="L1304"/>
      <c r="M1304"/>
      <c r="N1304"/>
      <c r="O1304"/>
      <c r="P1304"/>
      <c r="Q1304"/>
      <c r="R1304"/>
    </row>
    <row r="1305" spans="1:18" s="7" customFormat="1" ht="30" customHeight="1" x14ac:dyDescent="0.25">
      <c r="A1305"/>
      <c r="B1305" s="156"/>
      <c r="C1305" s="111" t="s">
        <v>2485</v>
      </c>
      <c r="D1305" s="110" t="s">
        <v>7989</v>
      </c>
      <c r="E1305" s="110" t="s">
        <v>2499</v>
      </c>
      <c r="F1305" s="112" t="s">
        <v>2500</v>
      </c>
      <c r="G1305" s="113">
        <v>25</v>
      </c>
      <c r="H1305" s="113" t="s">
        <v>2218</v>
      </c>
      <c r="I1305" s="112" t="s">
        <v>2392</v>
      </c>
      <c r="J1305" s="200" t="s">
        <v>2176</v>
      </c>
      <c r="K1305" s="200" t="s">
        <v>2390</v>
      </c>
      <c r="L1305"/>
      <c r="M1305"/>
      <c r="N1305"/>
      <c r="O1305"/>
      <c r="P1305"/>
      <c r="Q1305"/>
      <c r="R1305"/>
    </row>
    <row r="1306" spans="1:18" s="7" customFormat="1" ht="30" customHeight="1" x14ac:dyDescent="0.25">
      <c r="A1306"/>
      <c r="B1306" s="156"/>
      <c r="C1306" s="111" t="s">
        <v>2485</v>
      </c>
      <c r="D1306" s="110" t="s">
        <v>7989</v>
      </c>
      <c r="E1306" s="110" t="s">
        <v>2486</v>
      </c>
      <c r="F1306" s="112" t="s">
        <v>9463</v>
      </c>
      <c r="G1306" s="113">
        <v>23</v>
      </c>
      <c r="H1306" s="113" t="s">
        <v>2218</v>
      </c>
      <c r="I1306" s="112" t="s">
        <v>2392</v>
      </c>
      <c r="J1306" s="200" t="s">
        <v>2176</v>
      </c>
      <c r="K1306" s="200" t="s">
        <v>2390</v>
      </c>
      <c r="L1306"/>
      <c r="M1306"/>
      <c r="N1306"/>
      <c r="O1306"/>
      <c r="P1306"/>
      <c r="Q1306"/>
      <c r="R1306"/>
    </row>
    <row r="1307" spans="1:18" s="7" customFormat="1" ht="30" customHeight="1" x14ac:dyDescent="0.25">
      <c r="A1307"/>
      <c r="B1307" s="156"/>
      <c r="C1307" s="111" t="s">
        <v>2485</v>
      </c>
      <c r="D1307" s="110" t="s">
        <v>7989</v>
      </c>
      <c r="E1307" s="110" t="s">
        <v>2498</v>
      </c>
      <c r="F1307" s="112" t="s">
        <v>9464</v>
      </c>
      <c r="G1307" s="113">
        <v>20</v>
      </c>
      <c r="H1307" s="113" t="s">
        <v>2218</v>
      </c>
      <c r="I1307" s="112" t="s">
        <v>2392</v>
      </c>
      <c r="J1307" s="200" t="s">
        <v>2176</v>
      </c>
      <c r="K1307" s="200" t="s">
        <v>2390</v>
      </c>
      <c r="L1307"/>
      <c r="M1307"/>
      <c r="N1307"/>
      <c r="O1307"/>
      <c r="P1307"/>
      <c r="Q1307"/>
      <c r="R1307"/>
    </row>
    <row r="1308" spans="1:18" s="7" customFormat="1" ht="30" customHeight="1" x14ac:dyDescent="0.25">
      <c r="A1308"/>
      <c r="B1308" s="156"/>
      <c r="C1308" s="111" t="s">
        <v>2485</v>
      </c>
      <c r="D1308" s="110" t="s">
        <v>7989</v>
      </c>
      <c r="E1308" s="110" t="s">
        <v>2501</v>
      </c>
      <c r="F1308" s="112" t="s">
        <v>2502</v>
      </c>
      <c r="G1308" s="113">
        <v>15</v>
      </c>
      <c r="H1308" s="113" t="s">
        <v>2218</v>
      </c>
      <c r="I1308" s="112" t="s">
        <v>2392</v>
      </c>
      <c r="J1308" s="200" t="s">
        <v>2176</v>
      </c>
      <c r="K1308" s="200" t="s">
        <v>2390</v>
      </c>
      <c r="L1308"/>
      <c r="M1308"/>
      <c r="N1308"/>
      <c r="O1308"/>
      <c r="P1308"/>
      <c r="Q1308"/>
      <c r="R1308"/>
    </row>
    <row r="1309" spans="1:18" s="7" customFormat="1" ht="30" customHeight="1" x14ac:dyDescent="0.25">
      <c r="A1309"/>
      <c r="B1309" s="156"/>
      <c r="C1309" s="111" t="s">
        <v>2485</v>
      </c>
      <c r="D1309" s="110" t="s">
        <v>7989</v>
      </c>
      <c r="E1309" s="110" t="s">
        <v>2503</v>
      </c>
      <c r="F1309" s="112" t="s">
        <v>9465</v>
      </c>
      <c r="G1309" s="113">
        <v>11</v>
      </c>
      <c r="H1309" s="113" t="s">
        <v>2218</v>
      </c>
      <c r="I1309" s="112" t="s">
        <v>2504</v>
      </c>
      <c r="J1309" s="200" t="s">
        <v>2176</v>
      </c>
      <c r="K1309" s="200" t="s">
        <v>2390</v>
      </c>
      <c r="L1309"/>
      <c r="M1309"/>
      <c r="N1309"/>
      <c r="O1309"/>
      <c r="P1309"/>
      <c r="Q1309"/>
      <c r="R1309"/>
    </row>
    <row r="1310" spans="1:18" s="7" customFormat="1" ht="30" customHeight="1" x14ac:dyDescent="0.25">
      <c r="A1310"/>
      <c r="B1310" s="156"/>
      <c r="C1310" s="111" t="s">
        <v>2485</v>
      </c>
      <c r="D1310" s="110" t="s">
        <v>7989</v>
      </c>
      <c r="E1310" s="110" t="s">
        <v>2490</v>
      </c>
      <c r="F1310" s="112" t="s">
        <v>2491</v>
      </c>
      <c r="G1310" s="113">
        <v>286</v>
      </c>
      <c r="H1310" s="113" t="s">
        <v>2218</v>
      </c>
      <c r="I1310" s="112" t="s">
        <v>2392</v>
      </c>
      <c r="J1310" s="200" t="s">
        <v>2176</v>
      </c>
      <c r="K1310" s="200" t="s">
        <v>2390</v>
      </c>
      <c r="L1310"/>
      <c r="M1310"/>
      <c r="N1310"/>
      <c r="O1310"/>
      <c r="P1310"/>
      <c r="Q1310"/>
      <c r="R1310"/>
    </row>
    <row r="1311" spans="1:18" s="7" customFormat="1" ht="30" customHeight="1" thickBot="1" x14ac:dyDescent="0.3">
      <c r="A1311"/>
      <c r="B1311" s="156"/>
      <c r="C1311" s="111" t="s">
        <v>2485</v>
      </c>
      <c r="D1311" s="110" t="s">
        <v>7989</v>
      </c>
      <c r="E1311" s="119" t="s">
        <v>2492</v>
      </c>
      <c r="F1311" s="120" t="s">
        <v>2493</v>
      </c>
      <c r="G1311" s="119">
        <v>35</v>
      </c>
      <c r="H1311" s="113" t="s">
        <v>2218</v>
      </c>
      <c r="I1311" s="120" t="s">
        <v>2392</v>
      </c>
      <c r="J1311" s="200" t="s">
        <v>2176</v>
      </c>
      <c r="K1311" s="200" t="s">
        <v>2390</v>
      </c>
      <c r="L1311"/>
      <c r="M1311"/>
      <c r="N1311"/>
      <c r="O1311"/>
      <c r="P1311"/>
      <c r="Q1311"/>
      <c r="R1311"/>
    </row>
    <row r="1312" spans="1:18" s="7" customFormat="1" ht="20.25" customHeight="1" thickBot="1" x14ac:dyDescent="0.3">
      <c r="A1312"/>
      <c r="B1312" s="156"/>
      <c r="C1312" s="245" t="s">
        <v>2485</v>
      </c>
      <c r="D1312" s="246" t="s">
        <v>7825</v>
      </c>
      <c r="E1312" s="659">
        <f>COUNTA(E1299:E1311)</f>
        <v>13</v>
      </c>
      <c r="F1312" s="660" t="s">
        <v>7826</v>
      </c>
      <c r="G1312" s="661">
        <f>SUM(G1299:G1311)</f>
        <v>698</v>
      </c>
      <c r="H1312" s="142"/>
      <c r="I1312" s="115"/>
      <c r="J1312" s="210"/>
      <c r="K1312" s="208"/>
      <c r="L1312"/>
      <c r="M1312"/>
      <c r="N1312"/>
      <c r="O1312"/>
      <c r="P1312"/>
      <c r="Q1312"/>
      <c r="R1312"/>
    </row>
    <row r="1313" spans="1:18" s="7" customFormat="1" ht="20.25" customHeight="1" x14ac:dyDescent="0.25">
      <c r="A1313"/>
      <c r="B1313" s="156"/>
      <c r="C1313" s="157"/>
      <c r="D1313" s="122"/>
      <c r="E1313" s="178"/>
      <c r="F1313" s="230"/>
      <c r="G1313" s="178"/>
      <c r="H1313" s="111"/>
      <c r="I1313" s="158"/>
      <c r="J1313" s="203"/>
      <c r="K1313" s="203"/>
      <c r="L1313"/>
      <c r="M1313"/>
      <c r="N1313"/>
      <c r="O1313"/>
      <c r="P1313"/>
      <c r="Q1313"/>
      <c r="R1313"/>
    </row>
    <row r="1314" spans="1:18" s="7" customFormat="1" ht="20.25" customHeight="1" x14ac:dyDescent="0.25">
      <c r="A1314"/>
      <c r="B1314" s="156"/>
      <c r="C1314" s="157"/>
      <c r="D1314" s="122"/>
      <c r="E1314" s="178"/>
      <c r="F1314" s="230"/>
      <c r="G1314" s="178"/>
      <c r="H1314" s="111"/>
      <c r="I1314" s="158"/>
      <c r="J1314" s="203"/>
      <c r="K1314" s="203"/>
      <c r="L1314"/>
      <c r="M1314"/>
      <c r="N1314"/>
      <c r="O1314"/>
      <c r="P1314"/>
      <c r="Q1314"/>
      <c r="R1314"/>
    </row>
    <row r="1315" spans="1:18" s="7" customFormat="1" ht="20.25" customHeight="1" x14ac:dyDescent="0.25">
      <c r="A1315"/>
      <c r="B1315" s="156"/>
      <c r="C1315" s="248" t="s">
        <v>8</v>
      </c>
      <c r="D1315" s="248" t="s">
        <v>7</v>
      </c>
      <c r="E1315" s="248" t="s">
        <v>6</v>
      </c>
      <c r="F1315" s="248" t="s">
        <v>5</v>
      </c>
      <c r="G1315" s="249" t="s">
        <v>4</v>
      </c>
      <c r="H1315" s="249" t="s">
        <v>3</v>
      </c>
      <c r="I1315" s="248" t="s">
        <v>2</v>
      </c>
      <c r="J1315" s="250" t="s">
        <v>1</v>
      </c>
      <c r="K1315" s="250" t="s">
        <v>0</v>
      </c>
      <c r="L1315"/>
      <c r="M1315"/>
      <c r="N1315"/>
      <c r="O1315"/>
      <c r="P1315"/>
      <c r="Q1315"/>
      <c r="R1315"/>
    </row>
    <row r="1316" spans="1:18" s="7" customFormat="1" ht="20.25" customHeight="1" x14ac:dyDescent="0.25">
      <c r="A1316"/>
      <c r="B1316" s="156"/>
      <c r="C1316" s="111" t="s">
        <v>2749</v>
      </c>
      <c r="D1316" s="110" t="s">
        <v>7989</v>
      </c>
      <c r="E1316" s="110" t="s">
        <v>2750</v>
      </c>
      <c r="F1316" s="112" t="s">
        <v>2751</v>
      </c>
      <c r="G1316" s="113">
        <v>723</v>
      </c>
      <c r="H1316" s="113" t="s">
        <v>2179</v>
      </c>
      <c r="I1316" s="112" t="s">
        <v>2679</v>
      </c>
      <c r="J1316" s="200" t="s">
        <v>2176</v>
      </c>
      <c r="K1316" s="200" t="s">
        <v>2677</v>
      </c>
      <c r="L1316"/>
      <c r="M1316"/>
      <c r="N1316"/>
      <c r="O1316"/>
      <c r="P1316"/>
      <c r="Q1316"/>
      <c r="R1316"/>
    </row>
    <row r="1317" spans="1:18" customFormat="1" ht="20.25" customHeight="1" x14ac:dyDescent="0.25">
      <c r="C1317" s="111" t="s">
        <v>2749</v>
      </c>
      <c r="D1317" s="110" t="s">
        <v>7989</v>
      </c>
      <c r="E1317" s="110" t="s">
        <v>7997</v>
      </c>
      <c r="F1317" s="112" t="s">
        <v>9466</v>
      </c>
      <c r="G1317" s="113">
        <v>787</v>
      </c>
      <c r="H1317" s="113" t="s">
        <v>2179</v>
      </c>
      <c r="I1317" s="112" t="s">
        <v>2186</v>
      </c>
      <c r="J1317" s="200" t="s">
        <v>2176</v>
      </c>
      <c r="K1317" s="200" t="s">
        <v>2677</v>
      </c>
    </row>
    <row r="1318" spans="1:18" s="7" customFormat="1" ht="20.25" customHeight="1" x14ac:dyDescent="0.25">
      <c r="A1318"/>
      <c r="B1318" s="156"/>
      <c r="C1318" s="111" t="s">
        <v>2749</v>
      </c>
      <c r="D1318" s="110" t="s">
        <v>7989</v>
      </c>
      <c r="E1318" s="110" t="s">
        <v>2748</v>
      </c>
      <c r="F1318" s="112" t="s">
        <v>9467</v>
      </c>
      <c r="G1318" s="113">
        <v>740</v>
      </c>
      <c r="H1318" s="113" t="s">
        <v>2179</v>
      </c>
      <c r="I1318" s="112" t="s">
        <v>2679</v>
      </c>
      <c r="J1318" s="200" t="s">
        <v>2176</v>
      </c>
      <c r="K1318" s="200" t="s">
        <v>2677</v>
      </c>
      <c r="L1318"/>
      <c r="M1318"/>
      <c r="N1318"/>
      <c r="O1318"/>
      <c r="P1318"/>
      <c r="Q1318"/>
      <c r="R1318"/>
    </row>
    <row r="1319" spans="1:18" s="7" customFormat="1" ht="20.25" customHeight="1" x14ac:dyDescent="0.25">
      <c r="A1319"/>
      <c r="B1319" s="156"/>
      <c r="C1319" s="111" t="s">
        <v>2749</v>
      </c>
      <c r="D1319" s="110" t="s">
        <v>7989</v>
      </c>
      <c r="E1319" s="110" t="s">
        <v>2752</v>
      </c>
      <c r="F1319" s="112" t="s">
        <v>2753</v>
      </c>
      <c r="G1319" s="113">
        <v>337</v>
      </c>
      <c r="H1319" s="113" t="s">
        <v>2179</v>
      </c>
      <c r="I1319" s="112" t="s">
        <v>2679</v>
      </c>
      <c r="J1319" s="200" t="s">
        <v>2176</v>
      </c>
      <c r="K1319" s="200" t="s">
        <v>2677</v>
      </c>
      <c r="L1319"/>
      <c r="M1319"/>
      <c r="N1319"/>
      <c r="O1319"/>
      <c r="P1319"/>
      <c r="Q1319"/>
      <c r="R1319"/>
    </row>
    <row r="1320" spans="1:18" s="7" customFormat="1" ht="20.25" customHeight="1" thickBot="1" x14ac:dyDescent="0.3">
      <c r="A1320" s="251"/>
      <c r="B1320" s="156"/>
      <c r="C1320" s="111" t="s">
        <v>2749</v>
      </c>
      <c r="D1320" s="110" t="s">
        <v>7989</v>
      </c>
      <c r="E1320" s="110" t="s">
        <v>9468</v>
      </c>
      <c r="F1320" s="112" t="s">
        <v>9469</v>
      </c>
      <c r="G1320" s="113">
        <v>756</v>
      </c>
      <c r="H1320" s="113" t="s">
        <v>2179</v>
      </c>
      <c r="I1320" s="112" t="s">
        <v>2186</v>
      </c>
      <c r="J1320" s="200" t="s">
        <v>2176</v>
      </c>
      <c r="K1320" s="200" t="s">
        <v>2677</v>
      </c>
      <c r="L1320" s="251"/>
      <c r="M1320" s="251"/>
      <c r="N1320" s="251"/>
      <c r="O1320" s="251"/>
      <c r="P1320" s="251"/>
      <c r="Q1320" s="251"/>
      <c r="R1320" s="251"/>
    </row>
    <row r="1321" spans="1:18" s="7" customFormat="1" ht="24.75" customHeight="1" thickBot="1" x14ac:dyDescent="0.3">
      <c r="A1321"/>
      <c r="B1321" s="156"/>
      <c r="C1321" s="245" t="s">
        <v>2749</v>
      </c>
      <c r="D1321" s="246" t="s">
        <v>7825</v>
      </c>
      <c r="E1321" s="659">
        <f>COUNTA(E1316:E1320)</f>
        <v>5</v>
      </c>
      <c r="F1321" s="660" t="s">
        <v>7826</v>
      </c>
      <c r="G1321" s="661">
        <f>SUM(G1316:G1320)</f>
        <v>3343</v>
      </c>
      <c r="H1321" s="142"/>
      <c r="I1321" s="115"/>
      <c r="J1321" s="210"/>
      <c r="K1321" s="208"/>
      <c r="L1321"/>
      <c r="M1321"/>
      <c r="N1321"/>
      <c r="O1321"/>
      <c r="P1321"/>
      <c r="Q1321"/>
      <c r="R1321"/>
    </row>
    <row r="1322" spans="1:18" s="7" customFormat="1" ht="20.25" customHeight="1" x14ac:dyDescent="0.25">
      <c r="A1322"/>
      <c r="B1322" s="156"/>
      <c r="C1322" s="157"/>
      <c r="D1322" s="122"/>
      <c r="E1322" s="178"/>
      <c r="F1322" s="230"/>
      <c r="G1322" s="178"/>
      <c r="H1322" s="111"/>
      <c r="I1322" s="158"/>
      <c r="J1322" s="203"/>
      <c r="K1322" s="203"/>
      <c r="L1322"/>
      <c r="M1322"/>
      <c r="N1322"/>
      <c r="O1322"/>
      <c r="P1322"/>
      <c r="Q1322"/>
      <c r="R1322"/>
    </row>
    <row r="1323" spans="1:18" s="7" customFormat="1" ht="20.25" customHeight="1" x14ac:dyDescent="0.25">
      <c r="A1323"/>
      <c r="B1323" s="156"/>
      <c r="C1323" s="157"/>
      <c r="D1323" s="122"/>
      <c r="E1323" s="178"/>
      <c r="F1323" s="230"/>
      <c r="G1323" s="178"/>
      <c r="H1323" s="111"/>
      <c r="I1323" s="158"/>
      <c r="J1323" s="203"/>
      <c r="K1323" s="203"/>
      <c r="L1323"/>
      <c r="M1323"/>
      <c r="N1323"/>
      <c r="O1323"/>
      <c r="P1323"/>
      <c r="Q1323"/>
      <c r="R1323"/>
    </row>
    <row r="1324" spans="1:18" s="7" customFormat="1" ht="20.25" customHeight="1" x14ac:dyDescent="0.25">
      <c r="A1324"/>
      <c r="B1324" s="156"/>
      <c r="C1324" s="248" t="s">
        <v>8</v>
      </c>
      <c r="D1324" s="248" t="s">
        <v>7</v>
      </c>
      <c r="E1324" s="248" t="s">
        <v>6</v>
      </c>
      <c r="F1324" s="248" t="s">
        <v>5</v>
      </c>
      <c r="G1324" s="249" t="s">
        <v>4</v>
      </c>
      <c r="H1324" s="249" t="s">
        <v>3</v>
      </c>
      <c r="I1324" s="248" t="s">
        <v>2</v>
      </c>
      <c r="J1324" s="250" t="s">
        <v>1</v>
      </c>
      <c r="K1324" s="250" t="s">
        <v>0</v>
      </c>
      <c r="L1324"/>
      <c r="M1324"/>
      <c r="N1324"/>
      <c r="O1324"/>
      <c r="P1324"/>
      <c r="Q1324"/>
      <c r="R1324"/>
    </row>
    <row r="1325" spans="1:18" s="7" customFormat="1" ht="20.25" customHeight="1" x14ac:dyDescent="0.25">
      <c r="A1325"/>
      <c r="B1325" s="156"/>
      <c r="C1325" s="111" t="s">
        <v>2688</v>
      </c>
      <c r="D1325" s="110" t="s">
        <v>7989</v>
      </c>
      <c r="E1325" s="110" t="s">
        <v>2687</v>
      </c>
      <c r="F1325" s="112" t="s">
        <v>9470</v>
      </c>
      <c r="G1325" s="113">
        <v>666</v>
      </c>
      <c r="H1325" s="113" t="s">
        <v>2179</v>
      </c>
      <c r="I1325" s="112" t="s">
        <v>2679</v>
      </c>
      <c r="J1325" s="200" t="s">
        <v>2176</v>
      </c>
      <c r="K1325" s="200" t="s">
        <v>2677</v>
      </c>
      <c r="L1325"/>
      <c r="M1325"/>
      <c r="N1325"/>
      <c r="O1325"/>
      <c r="P1325"/>
      <c r="Q1325"/>
      <c r="R1325"/>
    </row>
    <row r="1326" spans="1:18" s="7" customFormat="1" ht="20.25" customHeight="1" x14ac:dyDescent="0.25">
      <c r="A1326"/>
      <c r="B1326" s="156"/>
      <c r="C1326" s="111" t="s">
        <v>2688</v>
      </c>
      <c r="D1326" s="110" t="s">
        <v>7989</v>
      </c>
      <c r="E1326" s="110" t="s">
        <v>2689</v>
      </c>
      <c r="F1326" s="112" t="s">
        <v>9471</v>
      </c>
      <c r="G1326" s="113">
        <v>911</v>
      </c>
      <c r="H1326" s="113" t="s">
        <v>2179</v>
      </c>
      <c r="I1326" s="112" t="s">
        <v>2679</v>
      </c>
      <c r="J1326" s="200" t="s">
        <v>2176</v>
      </c>
      <c r="K1326" s="200" t="s">
        <v>2677</v>
      </c>
      <c r="L1326"/>
      <c r="M1326"/>
      <c r="N1326"/>
      <c r="O1326"/>
      <c r="P1326"/>
      <c r="Q1326"/>
      <c r="R1326"/>
    </row>
    <row r="1327" spans="1:18" s="7" customFormat="1" ht="20.25" customHeight="1" x14ac:dyDescent="0.25">
      <c r="A1327"/>
      <c r="B1327" s="156"/>
      <c r="C1327" s="111" t="s">
        <v>2688</v>
      </c>
      <c r="D1327" s="110" t="s">
        <v>7989</v>
      </c>
      <c r="E1327" s="110" t="s">
        <v>2758</v>
      </c>
      <c r="F1327" s="112" t="s">
        <v>2759</v>
      </c>
      <c r="G1327" s="113">
        <v>473</v>
      </c>
      <c r="H1327" s="113" t="s">
        <v>2179</v>
      </c>
      <c r="I1327" s="112" t="s">
        <v>2679</v>
      </c>
      <c r="J1327" s="200" t="s">
        <v>2176</v>
      </c>
      <c r="K1327" s="200" t="s">
        <v>2677</v>
      </c>
      <c r="L1327"/>
      <c r="M1327"/>
      <c r="N1327"/>
      <c r="O1327"/>
      <c r="P1327"/>
      <c r="Q1327"/>
      <c r="R1327"/>
    </row>
    <row r="1328" spans="1:18" s="7" customFormat="1" ht="20.25" customHeight="1" x14ac:dyDescent="0.25">
      <c r="A1328"/>
      <c r="B1328" s="156"/>
      <c r="C1328" s="111" t="s">
        <v>2688</v>
      </c>
      <c r="D1328" s="110" t="s">
        <v>7989</v>
      </c>
      <c r="E1328" s="110" t="s">
        <v>2754</v>
      </c>
      <c r="F1328" s="112" t="s">
        <v>9472</v>
      </c>
      <c r="G1328" s="113">
        <v>93</v>
      </c>
      <c r="H1328" s="113" t="s">
        <v>2179</v>
      </c>
      <c r="I1328" s="112" t="s">
        <v>2679</v>
      </c>
      <c r="J1328" s="200" t="s">
        <v>2176</v>
      </c>
      <c r="K1328" s="200" t="s">
        <v>2677</v>
      </c>
      <c r="L1328"/>
      <c r="M1328"/>
      <c r="N1328"/>
      <c r="O1328"/>
      <c r="P1328"/>
      <c r="Q1328"/>
      <c r="R1328"/>
    </row>
    <row r="1329" spans="1:18" s="7" customFormat="1" ht="20.25" customHeight="1" x14ac:dyDescent="0.25">
      <c r="A1329"/>
      <c r="B1329" s="156"/>
      <c r="C1329" s="111" t="s">
        <v>2688</v>
      </c>
      <c r="D1329" s="110" t="s">
        <v>7989</v>
      </c>
      <c r="E1329" s="110" t="s">
        <v>2755</v>
      </c>
      <c r="F1329" s="112" t="s">
        <v>2756</v>
      </c>
      <c r="G1329" s="113">
        <v>63</v>
      </c>
      <c r="H1329" s="113" t="s">
        <v>2179</v>
      </c>
      <c r="I1329" s="112" t="s">
        <v>2679</v>
      </c>
      <c r="J1329" s="200" t="s">
        <v>2176</v>
      </c>
      <c r="K1329" s="200" t="s">
        <v>2677</v>
      </c>
      <c r="L1329"/>
      <c r="M1329"/>
      <c r="N1329"/>
      <c r="O1329"/>
      <c r="P1329"/>
      <c r="Q1329"/>
      <c r="R1329"/>
    </row>
    <row r="1330" spans="1:18" s="7" customFormat="1" ht="20.25" customHeight="1" thickBot="1" x14ac:dyDescent="0.3">
      <c r="A1330"/>
      <c r="B1330" s="156"/>
      <c r="C1330" s="111" t="s">
        <v>2688</v>
      </c>
      <c r="D1330" s="110" t="s">
        <v>7989</v>
      </c>
      <c r="E1330" s="110" t="s">
        <v>2757</v>
      </c>
      <c r="F1330" s="112" t="s">
        <v>9473</v>
      </c>
      <c r="G1330" s="113">
        <v>50</v>
      </c>
      <c r="H1330" s="113" t="s">
        <v>2179</v>
      </c>
      <c r="I1330" s="112" t="s">
        <v>2679</v>
      </c>
      <c r="J1330" s="200" t="s">
        <v>2176</v>
      </c>
      <c r="K1330" s="200" t="s">
        <v>2677</v>
      </c>
      <c r="L1330"/>
      <c r="M1330"/>
      <c r="N1330"/>
      <c r="O1330"/>
      <c r="P1330"/>
      <c r="Q1330"/>
      <c r="R1330"/>
    </row>
    <row r="1331" spans="1:18" s="7" customFormat="1" ht="20.25" customHeight="1" thickBot="1" x14ac:dyDescent="0.3">
      <c r="A1331"/>
      <c r="B1331" s="156"/>
      <c r="C1331" s="245" t="s">
        <v>2688</v>
      </c>
      <c r="D1331" s="246" t="s">
        <v>7825</v>
      </c>
      <c r="E1331" s="659">
        <f>COUNTA(E1325:E1330)</f>
        <v>6</v>
      </c>
      <c r="F1331" s="660" t="s">
        <v>7826</v>
      </c>
      <c r="G1331" s="661">
        <f>SUM(G1325:G1330)</f>
        <v>2256</v>
      </c>
      <c r="H1331" s="142"/>
      <c r="I1331" s="115"/>
      <c r="J1331" s="210"/>
      <c r="K1331" s="208"/>
      <c r="L1331"/>
      <c r="M1331"/>
      <c r="N1331"/>
      <c r="O1331"/>
      <c r="P1331"/>
      <c r="Q1331"/>
      <c r="R1331"/>
    </row>
    <row r="1332" spans="1:18" s="7" customFormat="1" ht="20.25" customHeight="1" x14ac:dyDescent="0.25">
      <c r="A1332"/>
      <c r="B1332" s="156"/>
      <c r="C1332" s="157"/>
      <c r="D1332" s="122"/>
      <c r="E1332" s="178"/>
      <c r="F1332" s="230"/>
      <c r="G1332" s="178"/>
      <c r="H1332" s="111"/>
      <c r="I1332" s="158"/>
      <c r="J1332" s="203"/>
      <c r="K1332" s="203"/>
      <c r="L1332"/>
      <c r="M1332"/>
      <c r="N1332"/>
      <c r="O1332"/>
      <c r="P1332"/>
      <c r="Q1332"/>
      <c r="R1332"/>
    </row>
    <row r="1333" spans="1:18" s="7" customFormat="1" ht="20.25" customHeight="1" x14ac:dyDescent="0.25">
      <c r="A1333"/>
      <c r="B1333" s="156"/>
      <c r="C1333" s="157"/>
      <c r="D1333" s="122"/>
      <c r="E1333" s="178"/>
      <c r="F1333" s="230"/>
      <c r="G1333" s="178"/>
      <c r="H1333" s="111"/>
      <c r="I1333" s="158"/>
      <c r="J1333" s="203"/>
      <c r="K1333" s="203"/>
      <c r="L1333"/>
      <c r="M1333"/>
      <c r="N1333"/>
      <c r="O1333"/>
      <c r="P1333"/>
      <c r="Q1333"/>
      <c r="R1333"/>
    </row>
    <row r="1334" spans="1:18" s="7" customFormat="1" ht="20.25" customHeight="1" x14ac:dyDescent="0.25">
      <c r="A1334"/>
      <c r="B1334" s="156"/>
      <c r="C1334" s="248" t="s">
        <v>8</v>
      </c>
      <c r="D1334" s="248" t="s">
        <v>7</v>
      </c>
      <c r="E1334" s="248" t="s">
        <v>6</v>
      </c>
      <c r="F1334" s="248" t="s">
        <v>5</v>
      </c>
      <c r="G1334" s="249" t="s">
        <v>4</v>
      </c>
      <c r="H1334" s="249" t="s">
        <v>3</v>
      </c>
      <c r="I1334" s="248" t="s">
        <v>2</v>
      </c>
      <c r="J1334" s="250" t="s">
        <v>1</v>
      </c>
      <c r="K1334" s="250" t="s">
        <v>0</v>
      </c>
      <c r="L1334"/>
      <c r="M1334"/>
      <c r="N1334"/>
      <c r="O1334"/>
      <c r="P1334"/>
      <c r="Q1334"/>
      <c r="R1334"/>
    </row>
    <row r="1335" spans="1:18" s="7" customFormat="1" ht="20.25" customHeight="1" x14ac:dyDescent="0.25">
      <c r="A1335"/>
      <c r="B1335" s="156"/>
      <c r="C1335" s="111" t="s">
        <v>2762</v>
      </c>
      <c r="D1335" s="110" t="s">
        <v>7989</v>
      </c>
      <c r="E1335" s="110" t="s">
        <v>2769</v>
      </c>
      <c r="F1335" s="112" t="s">
        <v>2770</v>
      </c>
      <c r="G1335" s="113">
        <v>1691</v>
      </c>
      <c r="H1335" s="113" t="s">
        <v>2179</v>
      </c>
      <c r="I1335" s="112" t="s">
        <v>2679</v>
      </c>
      <c r="J1335" s="200" t="s">
        <v>2176</v>
      </c>
      <c r="K1335" s="200" t="s">
        <v>2677</v>
      </c>
      <c r="L1335"/>
      <c r="M1335"/>
      <c r="N1335"/>
      <c r="O1335"/>
      <c r="P1335"/>
      <c r="Q1335"/>
      <c r="R1335"/>
    </row>
    <row r="1336" spans="1:18" s="7" customFormat="1" ht="20.25" customHeight="1" x14ac:dyDescent="0.25">
      <c r="A1336"/>
      <c r="B1336" s="156"/>
      <c r="C1336" s="111" t="s">
        <v>2762</v>
      </c>
      <c r="D1336" s="110" t="s">
        <v>7989</v>
      </c>
      <c r="E1336" s="110" t="s">
        <v>2773</v>
      </c>
      <c r="F1336" s="112" t="s">
        <v>2774</v>
      </c>
      <c r="G1336" s="113">
        <v>260</v>
      </c>
      <c r="H1336" s="113" t="s">
        <v>2179</v>
      </c>
      <c r="I1336" s="112" t="s">
        <v>2679</v>
      </c>
      <c r="J1336" s="200" t="s">
        <v>2176</v>
      </c>
      <c r="K1336" s="200" t="s">
        <v>2677</v>
      </c>
      <c r="L1336"/>
      <c r="M1336"/>
      <c r="N1336"/>
      <c r="O1336"/>
      <c r="P1336"/>
      <c r="Q1336"/>
      <c r="R1336"/>
    </row>
    <row r="1337" spans="1:18" s="7" customFormat="1" ht="20.25" customHeight="1" x14ac:dyDescent="0.25">
      <c r="A1337"/>
      <c r="B1337" s="156"/>
      <c r="C1337" s="111" t="s">
        <v>2762</v>
      </c>
      <c r="D1337" s="110" t="s">
        <v>7989</v>
      </c>
      <c r="E1337" s="110" t="s">
        <v>2760</v>
      </c>
      <c r="F1337" s="112" t="s">
        <v>2761</v>
      </c>
      <c r="G1337" s="113">
        <v>341</v>
      </c>
      <c r="H1337" s="113" t="s">
        <v>2179</v>
      </c>
      <c r="I1337" s="112" t="s">
        <v>2679</v>
      </c>
      <c r="J1337" s="200" t="s">
        <v>2176</v>
      </c>
      <c r="K1337" s="200" t="s">
        <v>2677</v>
      </c>
      <c r="L1337"/>
      <c r="M1337"/>
      <c r="N1337"/>
      <c r="O1337"/>
      <c r="P1337"/>
      <c r="Q1337"/>
      <c r="R1337"/>
    </row>
    <row r="1338" spans="1:18" s="7" customFormat="1" ht="20.25" customHeight="1" x14ac:dyDescent="0.25">
      <c r="A1338"/>
      <c r="B1338" s="156"/>
      <c r="C1338" s="111" t="s">
        <v>2762</v>
      </c>
      <c r="D1338" s="110" t="s">
        <v>7989</v>
      </c>
      <c r="E1338" s="110" t="s">
        <v>2763</v>
      </c>
      <c r="F1338" s="112" t="s">
        <v>9474</v>
      </c>
      <c r="G1338" s="113">
        <v>187</v>
      </c>
      <c r="H1338" s="113" t="s">
        <v>2179</v>
      </c>
      <c r="I1338" s="112" t="s">
        <v>2679</v>
      </c>
      <c r="J1338" s="200" t="s">
        <v>2176</v>
      </c>
      <c r="K1338" s="200" t="s">
        <v>2677</v>
      </c>
      <c r="L1338"/>
      <c r="M1338"/>
      <c r="N1338"/>
      <c r="O1338"/>
      <c r="P1338"/>
      <c r="Q1338"/>
      <c r="R1338"/>
    </row>
    <row r="1339" spans="1:18" s="7" customFormat="1" ht="20.25" customHeight="1" x14ac:dyDescent="0.25">
      <c r="A1339"/>
      <c r="B1339" s="156"/>
      <c r="C1339" s="111" t="s">
        <v>2762</v>
      </c>
      <c r="D1339" s="110" t="s">
        <v>7989</v>
      </c>
      <c r="E1339" s="110" t="s">
        <v>2766</v>
      </c>
      <c r="F1339" s="112" t="s">
        <v>9475</v>
      </c>
      <c r="G1339" s="113">
        <v>148</v>
      </c>
      <c r="H1339" s="113" t="s">
        <v>2179</v>
      </c>
      <c r="I1339" s="112" t="s">
        <v>2679</v>
      </c>
      <c r="J1339" s="200" t="s">
        <v>2176</v>
      </c>
      <c r="K1339" s="200" t="s">
        <v>2677</v>
      </c>
      <c r="L1339"/>
      <c r="M1339"/>
      <c r="N1339"/>
      <c r="O1339"/>
      <c r="P1339"/>
      <c r="Q1339"/>
      <c r="R1339"/>
    </row>
    <row r="1340" spans="1:18" s="7" customFormat="1" ht="20.25" customHeight="1" x14ac:dyDescent="0.25">
      <c r="A1340"/>
      <c r="B1340" s="156"/>
      <c r="C1340" s="111" t="s">
        <v>2762</v>
      </c>
      <c r="D1340" s="110" t="s">
        <v>7989</v>
      </c>
      <c r="E1340" s="110" t="s">
        <v>2764</v>
      </c>
      <c r="F1340" s="112" t="s">
        <v>2765</v>
      </c>
      <c r="G1340" s="113">
        <v>139</v>
      </c>
      <c r="H1340" s="113" t="s">
        <v>2179</v>
      </c>
      <c r="I1340" s="112" t="s">
        <v>2679</v>
      </c>
      <c r="J1340" s="200" t="s">
        <v>2176</v>
      </c>
      <c r="K1340" s="200" t="s">
        <v>2677</v>
      </c>
      <c r="L1340"/>
      <c r="M1340"/>
      <c r="N1340"/>
      <c r="O1340"/>
      <c r="P1340"/>
      <c r="Q1340"/>
      <c r="R1340"/>
    </row>
    <row r="1341" spans="1:18" s="7" customFormat="1" ht="20.25" customHeight="1" x14ac:dyDescent="0.25">
      <c r="A1341"/>
      <c r="B1341" s="156"/>
      <c r="C1341" s="111" t="s">
        <v>2762</v>
      </c>
      <c r="D1341" s="110" t="s">
        <v>7989</v>
      </c>
      <c r="E1341" s="110" t="s">
        <v>2767</v>
      </c>
      <c r="F1341" s="112" t="s">
        <v>9476</v>
      </c>
      <c r="G1341" s="113">
        <v>139</v>
      </c>
      <c r="H1341" s="113" t="s">
        <v>2179</v>
      </c>
      <c r="I1341" s="112" t="s">
        <v>2679</v>
      </c>
      <c r="J1341" s="200" t="s">
        <v>2176</v>
      </c>
      <c r="K1341" s="200" t="s">
        <v>2677</v>
      </c>
      <c r="L1341"/>
      <c r="M1341"/>
      <c r="N1341"/>
      <c r="O1341"/>
      <c r="P1341"/>
      <c r="Q1341"/>
      <c r="R1341"/>
    </row>
    <row r="1342" spans="1:18" s="7" customFormat="1" ht="20.25" customHeight="1" x14ac:dyDescent="0.25">
      <c r="A1342"/>
      <c r="B1342" s="156"/>
      <c r="C1342" s="111" t="s">
        <v>2762</v>
      </c>
      <c r="D1342" s="110" t="s">
        <v>7989</v>
      </c>
      <c r="E1342" s="110" t="s">
        <v>2768</v>
      </c>
      <c r="F1342" s="112" t="s">
        <v>9477</v>
      </c>
      <c r="G1342" s="113">
        <v>8</v>
      </c>
      <c r="H1342" s="113" t="s">
        <v>2179</v>
      </c>
      <c r="I1342" s="112" t="s">
        <v>2679</v>
      </c>
      <c r="J1342" s="200" t="s">
        <v>2176</v>
      </c>
      <c r="K1342" s="200" t="s">
        <v>2677</v>
      </c>
      <c r="L1342"/>
      <c r="M1342"/>
      <c r="N1342"/>
      <c r="O1342"/>
      <c r="P1342"/>
      <c r="Q1342"/>
      <c r="R1342"/>
    </row>
    <row r="1343" spans="1:18" s="7" customFormat="1" ht="20.25" customHeight="1" thickBot="1" x14ac:dyDescent="0.3">
      <c r="A1343"/>
      <c r="B1343" s="156"/>
      <c r="C1343" s="111" t="s">
        <v>2762</v>
      </c>
      <c r="D1343" s="110" t="s">
        <v>7989</v>
      </c>
      <c r="E1343" s="119" t="s">
        <v>2771</v>
      </c>
      <c r="F1343" s="120" t="s">
        <v>2772</v>
      </c>
      <c r="G1343" s="119">
        <v>35</v>
      </c>
      <c r="H1343" s="113" t="s">
        <v>2179</v>
      </c>
      <c r="I1343" s="120" t="s">
        <v>2679</v>
      </c>
      <c r="J1343" s="200" t="s">
        <v>2176</v>
      </c>
      <c r="K1343" s="200" t="s">
        <v>2677</v>
      </c>
      <c r="L1343"/>
      <c r="M1343"/>
      <c r="N1343"/>
      <c r="O1343"/>
      <c r="P1343"/>
      <c r="Q1343"/>
      <c r="R1343"/>
    </row>
    <row r="1344" spans="1:18" s="7" customFormat="1" ht="20.25" customHeight="1" thickBot="1" x14ac:dyDescent="0.3">
      <c r="A1344"/>
      <c r="B1344" s="156"/>
      <c r="C1344" s="245" t="s">
        <v>2762</v>
      </c>
      <c r="D1344" s="246" t="s">
        <v>7825</v>
      </c>
      <c r="E1344" s="659">
        <f>COUNTA(E1335:E1343)</f>
        <v>9</v>
      </c>
      <c r="F1344" s="660" t="s">
        <v>7826</v>
      </c>
      <c r="G1344" s="661">
        <f>SUM(G1335:G1343)</f>
        <v>2948</v>
      </c>
      <c r="H1344" s="142"/>
      <c r="I1344" s="115"/>
      <c r="J1344" s="210"/>
      <c r="K1344" s="208"/>
      <c r="L1344"/>
      <c r="M1344"/>
      <c r="N1344"/>
      <c r="O1344"/>
      <c r="P1344"/>
      <c r="Q1344"/>
      <c r="R1344"/>
    </row>
    <row r="1345" spans="1:18" s="7" customFormat="1" ht="20.25" customHeight="1" x14ac:dyDescent="0.25">
      <c r="A1345"/>
      <c r="B1345" s="156"/>
      <c r="C1345" s="157"/>
      <c r="D1345" s="122"/>
      <c r="E1345" s="178"/>
      <c r="F1345" s="230"/>
      <c r="G1345" s="178"/>
      <c r="H1345" s="111"/>
      <c r="I1345" s="158"/>
      <c r="J1345" s="203"/>
      <c r="K1345" s="203"/>
      <c r="L1345"/>
      <c r="M1345"/>
      <c r="N1345"/>
      <c r="O1345"/>
      <c r="P1345"/>
      <c r="Q1345"/>
      <c r="R1345"/>
    </row>
    <row r="1346" spans="1:18" s="7" customFormat="1" ht="20.25" customHeight="1" x14ac:dyDescent="0.25">
      <c r="A1346"/>
      <c r="B1346" s="156"/>
      <c r="C1346" s="157"/>
      <c r="D1346" s="122"/>
      <c r="E1346" s="178"/>
      <c r="F1346" s="230"/>
      <c r="G1346" s="178"/>
      <c r="H1346" s="111"/>
      <c r="I1346" s="158"/>
      <c r="J1346" s="203"/>
      <c r="K1346" s="203"/>
      <c r="L1346"/>
      <c r="M1346"/>
      <c r="N1346"/>
      <c r="O1346"/>
      <c r="P1346"/>
      <c r="Q1346"/>
      <c r="R1346"/>
    </row>
    <row r="1347" spans="1:18" s="7" customFormat="1" ht="20.25" customHeight="1" x14ac:dyDescent="0.25">
      <c r="A1347"/>
      <c r="B1347" s="156"/>
      <c r="C1347" s="248" t="s">
        <v>8</v>
      </c>
      <c r="D1347" s="248" t="s">
        <v>7</v>
      </c>
      <c r="E1347" s="248" t="s">
        <v>6</v>
      </c>
      <c r="F1347" s="248" t="s">
        <v>5</v>
      </c>
      <c r="G1347" s="249" t="s">
        <v>4</v>
      </c>
      <c r="H1347" s="249" t="s">
        <v>3</v>
      </c>
      <c r="I1347" s="248" t="s">
        <v>2</v>
      </c>
      <c r="J1347" s="250" t="s">
        <v>1</v>
      </c>
      <c r="K1347" s="250" t="s">
        <v>0</v>
      </c>
      <c r="L1347"/>
      <c r="M1347"/>
      <c r="N1347"/>
      <c r="O1347"/>
      <c r="P1347"/>
      <c r="Q1347"/>
      <c r="R1347"/>
    </row>
    <row r="1348" spans="1:18" s="7" customFormat="1" ht="20.25" customHeight="1" x14ac:dyDescent="0.25">
      <c r="A1348"/>
      <c r="B1348" s="156"/>
      <c r="C1348" s="111" t="s">
        <v>2883</v>
      </c>
      <c r="D1348" s="110" t="s">
        <v>7989</v>
      </c>
      <c r="E1348" s="110" t="s">
        <v>2886</v>
      </c>
      <c r="F1348" s="112" t="s">
        <v>1936</v>
      </c>
      <c r="G1348" s="113">
        <v>733</v>
      </c>
      <c r="H1348" s="113" t="s">
        <v>2179</v>
      </c>
      <c r="I1348" s="112" t="s">
        <v>2190</v>
      </c>
      <c r="J1348" s="200" t="s">
        <v>2176</v>
      </c>
      <c r="K1348" s="200" t="s">
        <v>2810</v>
      </c>
      <c r="L1348"/>
      <c r="M1348"/>
      <c r="N1348"/>
      <c r="O1348"/>
      <c r="P1348"/>
      <c r="Q1348"/>
      <c r="R1348"/>
    </row>
    <row r="1349" spans="1:18" s="7" customFormat="1" ht="20.25" customHeight="1" x14ac:dyDescent="0.25">
      <c r="A1349"/>
      <c r="B1349" s="156"/>
      <c r="C1349" s="111" t="s">
        <v>2883</v>
      </c>
      <c r="D1349" s="110" t="s">
        <v>7989</v>
      </c>
      <c r="E1349" s="110" t="s">
        <v>2881</v>
      </c>
      <c r="F1349" s="112" t="s">
        <v>2882</v>
      </c>
      <c r="G1349" s="113">
        <v>723</v>
      </c>
      <c r="H1349" s="113" t="s">
        <v>2179</v>
      </c>
      <c r="I1349" s="112" t="s">
        <v>2190</v>
      </c>
      <c r="J1349" s="200" t="s">
        <v>2176</v>
      </c>
      <c r="K1349" s="200" t="s">
        <v>2810</v>
      </c>
      <c r="L1349"/>
      <c r="M1349"/>
      <c r="N1349"/>
      <c r="O1349"/>
      <c r="P1349"/>
      <c r="Q1349"/>
      <c r="R1349"/>
    </row>
    <row r="1350" spans="1:18" s="7" customFormat="1" ht="20.25" customHeight="1" x14ac:dyDescent="0.25">
      <c r="A1350"/>
      <c r="B1350" s="156"/>
      <c r="C1350" s="111" t="s">
        <v>2883</v>
      </c>
      <c r="D1350" s="110" t="s">
        <v>7989</v>
      </c>
      <c r="E1350" s="110" t="s">
        <v>2884</v>
      </c>
      <c r="F1350" s="112" t="s">
        <v>2885</v>
      </c>
      <c r="G1350" s="113">
        <v>457</v>
      </c>
      <c r="H1350" s="113" t="s">
        <v>2179</v>
      </c>
      <c r="I1350" s="112" t="s">
        <v>2190</v>
      </c>
      <c r="J1350" s="200" t="s">
        <v>2176</v>
      </c>
      <c r="K1350" s="200" t="s">
        <v>2810</v>
      </c>
      <c r="L1350"/>
      <c r="M1350"/>
      <c r="N1350"/>
      <c r="O1350"/>
      <c r="P1350"/>
      <c r="Q1350"/>
      <c r="R1350"/>
    </row>
    <row r="1351" spans="1:18" s="7" customFormat="1" ht="20.25" customHeight="1" x14ac:dyDescent="0.25">
      <c r="A1351"/>
      <c r="B1351" s="156"/>
      <c r="C1351" s="111" t="s">
        <v>2883</v>
      </c>
      <c r="D1351" s="110" t="s">
        <v>7989</v>
      </c>
      <c r="E1351" s="110" t="s">
        <v>2890</v>
      </c>
      <c r="F1351" s="112" t="s">
        <v>2891</v>
      </c>
      <c r="G1351" s="113">
        <v>51</v>
      </c>
      <c r="H1351" s="113" t="s">
        <v>2179</v>
      </c>
      <c r="I1351" s="112" t="s">
        <v>2190</v>
      </c>
      <c r="J1351" s="200" t="s">
        <v>2176</v>
      </c>
      <c r="K1351" s="200" t="s">
        <v>2810</v>
      </c>
      <c r="L1351"/>
      <c r="M1351"/>
      <c r="N1351"/>
      <c r="O1351"/>
      <c r="P1351"/>
      <c r="Q1351"/>
      <c r="R1351"/>
    </row>
    <row r="1352" spans="1:18" s="7" customFormat="1" ht="20.25" customHeight="1" x14ac:dyDescent="0.25">
      <c r="A1352"/>
      <c r="B1352" s="156"/>
      <c r="C1352" s="111" t="s">
        <v>2883</v>
      </c>
      <c r="D1352" s="110" t="s">
        <v>7989</v>
      </c>
      <c r="E1352" s="110" t="s">
        <v>2888</v>
      </c>
      <c r="F1352" s="112" t="s">
        <v>9478</v>
      </c>
      <c r="G1352" s="113">
        <v>21</v>
      </c>
      <c r="H1352" s="113" t="s">
        <v>2179</v>
      </c>
      <c r="I1352" s="112" t="s">
        <v>2190</v>
      </c>
      <c r="J1352" s="200" t="s">
        <v>2176</v>
      </c>
      <c r="K1352" s="200" t="s">
        <v>2810</v>
      </c>
      <c r="L1352"/>
      <c r="M1352"/>
      <c r="N1352"/>
      <c r="O1352"/>
      <c r="P1352"/>
      <c r="Q1352"/>
      <c r="R1352"/>
    </row>
    <row r="1353" spans="1:18" s="7" customFormat="1" ht="20.25" customHeight="1" x14ac:dyDescent="0.25">
      <c r="A1353"/>
      <c r="B1353" s="156"/>
      <c r="C1353" s="111" t="s">
        <v>2883</v>
      </c>
      <c r="D1353" s="110" t="s">
        <v>7989</v>
      </c>
      <c r="E1353" s="110" t="s">
        <v>2889</v>
      </c>
      <c r="F1353" s="112" t="s">
        <v>9479</v>
      </c>
      <c r="G1353" s="113">
        <v>22</v>
      </c>
      <c r="H1353" s="113" t="s">
        <v>2179</v>
      </c>
      <c r="I1353" s="112" t="s">
        <v>2190</v>
      </c>
      <c r="J1353" s="200" t="s">
        <v>2176</v>
      </c>
      <c r="K1353" s="200" t="s">
        <v>2810</v>
      </c>
      <c r="L1353"/>
      <c r="M1353"/>
      <c r="N1353"/>
      <c r="O1353"/>
      <c r="P1353"/>
      <c r="Q1353"/>
      <c r="R1353"/>
    </row>
    <row r="1354" spans="1:18" s="7" customFormat="1" ht="20.25" customHeight="1" x14ac:dyDescent="0.25">
      <c r="A1354"/>
      <c r="B1354" s="156"/>
      <c r="C1354" s="111" t="s">
        <v>2883</v>
      </c>
      <c r="D1354" s="110" t="s">
        <v>7989</v>
      </c>
      <c r="E1354" s="110" t="s">
        <v>2887</v>
      </c>
      <c r="F1354" s="112" t="s">
        <v>9480</v>
      </c>
      <c r="G1354" s="113">
        <v>8</v>
      </c>
      <c r="H1354" s="113" t="s">
        <v>2179</v>
      </c>
      <c r="I1354" s="112" t="s">
        <v>2190</v>
      </c>
      <c r="J1354" s="200" t="s">
        <v>2176</v>
      </c>
      <c r="K1354" s="200" t="s">
        <v>2810</v>
      </c>
      <c r="L1354"/>
      <c r="M1354"/>
      <c r="N1354"/>
      <c r="O1354"/>
      <c r="P1354"/>
      <c r="Q1354"/>
      <c r="R1354"/>
    </row>
    <row r="1355" spans="1:18" s="7" customFormat="1" ht="26.25" customHeight="1" x14ac:dyDescent="0.25">
      <c r="A1355"/>
      <c r="B1355" s="156"/>
      <c r="C1355" s="111" t="s">
        <v>2883</v>
      </c>
      <c r="D1355" s="110" t="s">
        <v>7989</v>
      </c>
      <c r="E1355" s="110" t="s">
        <v>7998</v>
      </c>
      <c r="F1355" s="112" t="s">
        <v>9481</v>
      </c>
      <c r="G1355" s="113">
        <v>735</v>
      </c>
      <c r="H1355" s="113" t="s">
        <v>2179</v>
      </c>
      <c r="I1355" s="112" t="s">
        <v>2190</v>
      </c>
      <c r="J1355" s="200" t="s">
        <v>2176</v>
      </c>
      <c r="K1355" s="200" t="s">
        <v>2810</v>
      </c>
      <c r="L1355"/>
      <c r="M1355"/>
      <c r="N1355"/>
      <c r="O1355"/>
      <c r="P1355"/>
      <c r="Q1355"/>
      <c r="R1355"/>
    </row>
    <row r="1356" spans="1:18" s="7" customFormat="1" ht="20.25" customHeight="1" x14ac:dyDescent="0.25">
      <c r="A1356"/>
      <c r="B1356" s="156"/>
      <c r="C1356" s="111" t="s">
        <v>2883</v>
      </c>
      <c r="D1356" s="110" t="s">
        <v>7989</v>
      </c>
      <c r="E1356" s="110" t="s">
        <v>2893</v>
      </c>
      <c r="F1356" s="112" t="s">
        <v>2894</v>
      </c>
      <c r="G1356" s="113">
        <v>73</v>
      </c>
      <c r="H1356" s="113" t="s">
        <v>2179</v>
      </c>
      <c r="I1356" s="112" t="s">
        <v>2190</v>
      </c>
      <c r="J1356" s="200" t="s">
        <v>2176</v>
      </c>
      <c r="K1356" s="200" t="s">
        <v>2810</v>
      </c>
      <c r="L1356"/>
      <c r="M1356"/>
      <c r="N1356"/>
      <c r="O1356"/>
      <c r="P1356"/>
      <c r="Q1356"/>
      <c r="R1356"/>
    </row>
    <row r="1357" spans="1:18" s="7" customFormat="1" ht="20.25" customHeight="1" x14ac:dyDescent="0.25">
      <c r="A1357"/>
      <c r="B1357" s="156"/>
      <c r="C1357" s="111" t="s">
        <v>2883</v>
      </c>
      <c r="D1357" s="110" t="s">
        <v>7989</v>
      </c>
      <c r="E1357" s="110" t="s">
        <v>2897</v>
      </c>
      <c r="F1357" s="112" t="s">
        <v>2898</v>
      </c>
      <c r="G1357" s="113">
        <v>108</v>
      </c>
      <c r="H1357" s="113" t="s">
        <v>2179</v>
      </c>
      <c r="I1357" s="112" t="s">
        <v>2190</v>
      </c>
      <c r="J1357" s="200" t="s">
        <v>2176</v>
      </c>
      <c r="K1357" s="200" t="s">
        <v>2810</v>
      </c>
      <c r="L1357"/>
      <c r="M1357"/>
      <c r="N1357"/>
      <c r="O1357"/>
      <c r="P1357"/>
      <c r="Q1357"/>
      <c r="R1357"/>
    </row>
    <row r="1358" spans="1:18" s="7" customFormat="1" ht="20.25" customHeight="1" x14ac:dyDescent="0.25">
      <c r="A1358"/>
      <c r="B1358" s="156"/>
      <c r="C1358" s="111" t="s">
        <v>2883</v>
      </c>
      <c r="D1358" s="110" t="s">
        <v>7989</v>
      </c>
      <c r="E1358" s="110" t="s">
        <v>2895</v>
      </c>
      <c r="F1358" s="112" t="s">
        <v>2896</v>
      </c>
      <c r="G1358" s="113">
        <v>125</v>
      </c>
      <c r="H1358" s="113" t="s">
        <v>2179</v>
      </c>
      <c r="I1358" s="112" t="s">
        <v>2190</v>
      </c>
      <c r="J1358" s="200" t="s">
        <v>2176</v>
      </c>
      <c r="K1358" s="200" t="s">
        <v>2810</v>
      </c>
      <c r="L1358"/>
      <c r="M1358"/>
      <c r="N1358"/>
      <c r="O1358"/>
      <c r="P1358"/>
      <c r="Q1358"/>
      <c r="R1358"/>
    </row>
    <row r="1359" spans="1:18" s="7" customFormat="1" ht="20.25" customHeight="1" thickBot="1" x14ac:dyDescent="0.3">
      <c r="A1359"/>
      <c r="B1359" s="156"/>
      <c r="C1359" s="111" t="s">
        <v>2883</v>
      </c>
      <c r="D1359" s="110" t="s">
        <v>7989</v>
      </c>
      <c r="E1359" s="119" t="s">
        <v>2892</v>
      </c>
      <c r="F1359" s="120" t="s">
        <v>2821</v>
      </c>
      <c r="G1359" s="119">
        <v>401</v>
      </c>
      <c r="H1359" s="113" t="s">
        <v>2179</v>
      </c>
      <c r="I1359" s="120" t="s">
        <v>2190</v>
      </c>
      <c r="J1359" s="200" t="s">
        <v>2176</v>
      </c>
      <c r="K1359" s="200" t="s">
        <v>2810</v>
      </c>
      <c r="L1359"/>
      <c r="M1359"/>
      <c r="N1359"/>
      <c r="O1359"/>
      <c r="P1359"/>
      <c r="Q1359"/>
      <c r="R1359"/>
    </row>
    <row r="1360" spans="1:18" s="7" customFormat="1" ht="20.25" customHeight="1" thickBot="1" x14ac:dyDescent="0.3">
      <c r="A1360"/>
      <c r="B1360" s="156"/>
      <c r="C1360" s="245" t="s">
        <v>2883</v>
      </c>
      <c r="D1360" s="246" t="s">
        <v>7825</v>
      </c>
      <c r="E1360" s="659">
        <f>COUNTA(E1348:E1359)</f>
        <v>12</v>
      </c>
      <c r="F1360" s="660" t="s">
        <v>7826</v>
      </c>
      <c r="G1360" s="661">
        <f>SUM(G1348:G1359)</f>
        <v>3457</v>
      </c>
      <c r="H1360" s="142"/>
      <c r="I1360" s="115"/>
      <c r="J1360" s="210"/>
      <c r="K1360" s="208"/>
      <c r="L1360"/>
      <c r="M1360"/>
      <c r="N1360"/>
      <c r="O1360"/>
      <c r="P1360"/>
      <c r="Q1360"/>
      <c r="R1360"/>
    </row>
    <row r="1361" spans="1:18" s="7" customFormat="1" ht="20.25" customHeight="1" x14ac:dyDescent="0.25">
      <c r="A1361"/>
      <c r="B1361" s="156"/>
      <c r="C1361" s="157"/>
      <c r="D1361" s="122"/>
      <c r="E1361" s="178"/>
      <c r="F1361" s="230"/>
      <c r="G1361" s="178"/>
      <c r="H1361" s="111"/>
      <c r="I1361" s="158"/>
      <c r="J1361" s="203"/>
      <c r="K1361" s="203"/>
      <c r="L1361"/>
      <c r="M1361"/>
      <c r="N1361"/>
      <c r="O1361"/>
      <c r="P1361"/>
      <c r="Q1361"/>
      <c r="R1361"/>
    </row>
    <row r="1362" spans="1:18" s="7" customFormat="1" ht="20.25" customHeight="1" x14ac:dyDescent="0.25">
      <c r="A1362"/>
      <c r="B1362" s="156"/>
      <c r="C1362" s="157"/>
      <c r="D1362" s="122"/>
      <c r="E1362" s="178"/>
      <c r="F1362" s="230"/>
      <c r="G1362" s="178"/>
      <c r="H1362" s="111"/>
      <c r="I1362" s="158"/>
      <c r="J1362" s="203"/>
      <c r="K1362" s="203"/>
      <c r="L1362"/>
      <c r="M1362"/>
      <c r="N1362"/>
      <c r="O1362"/>
      <c r="P1362"/>
      <c r="Q1362"/>
      <c r="R1362"/>
    </row>
    <row r="1363" spans="1:18" s="7" customFormat="1" ht="20.25" customHeight="1" x14ac:dyDescent="0.25">
      <c r="A1363"/>
      <c r="B1363" s="156"/>
      <c r="C1363" s="248" t="s">
        <v>8</v>
      </c>
      <c r="D1363" s="248" t="s">
        <v>7</v>
      </c>
      <c r="E1363" s="248" t="s">
        <v>6</v>
      </c>
      <c r="F1363" s="248" t="s">
        <v>5</v>
      </c>
      <c r="G1363" s="249" t="s">
        <v>4</v>
      </c>
      <c r="H1363" s="249" t="s">
        <v>3</v>
      </c>
      <c r="I1363" s="248" t="s">
        <v>2</v>
      </c>
      <c r="J1363" s="250" t="s">
        <v>1</v>
      </c>
      <c r="K1363" s="250" t="s">
        <v>0</v>
      </c>
      <c r="L1363"/>
      <c r="M1363"/>
      <c r="N1363"/>
      <c r="O1363"/>
      <c r="P1363"/>
      <c r="Q1363"/>
      <c r="R1363"/>
    </row>
    <row r="1364" spans="1:18" s="7" customFormat="1" ht="20.25" customHeight="1" x14ac:dyDescent="0.25">
      <c r="A1364"/>
      <c r="B1364" s="156"/>
      <c r="C1364" s="111" t="s">
        <v>2902</v>
      </c>
      <c r="D1364" s="110" t="s">
        <v>7989</v>
      </c>
      <c r="E1364" s="110" t="s">
        <v>2938</v>
      </c>
      <c r="F1364" s="112" t="s">
        <v>2939</v>
      </c>
      <c r="G1364" s="113">
        <v>288</v>
      </c>
      <c r="H1364" s="113" t="s">
        <v>1510</v>
      </c>
      <c r="I1364" s="112" t="s">
        <v>2903</v>
      </c>
      <c r="J1364" s="200" t="s">
        <v>2900</v>
      </c>
      <c r="K1364" s="200" t="s">
        <v>2901</v>
      </c>
      <c r="L1364"/>
      <c r="M1364"/>
      <c r="N1364"/>
      <c r="O1364"/>
      <c r="P1364"/>
      <c r="Q1364"/>
      <c r="R1364"/>
    </row>
    <row r="1365" spans="1:18" s="7" customFormat="1" ht="20.25" customHeight="1" x14ac:dyDescent="0.25">
      <c r="A1365"/>
      <c r="B1365" s="156"/>
      <c r="C1365" s="111" t="s">
        <v>2902</v>
      </c>
      <c r="D1365" s="110" t="s">
        <v>7989</v>
      </c>
      <c r="E1365" s="110" t="s">
        <v>2929</v>
      </c>
      <c r="F1365" s="112" t="s">
        <v>2857</v>
      </c>
      <c r="G1365" s="113">
        <v>149</v>
      </c>
      <c r="H1365" s="113" t="s">
        <v>1510</v>
      </c>
      <c r="I1365" s="112" t="s">
        <v>2903</v>
      </c>
      <c r="J1365" s="200" t="s">
        <v>2900</v>
      </c>
      <c r="K1365" s="200" t="s">
        <v>2901</v>
      </c>
      <c r="L1365"/>
      <c r="M1365"/>
      <c r="N1365"/>
      <c r="O1365"/>
      <c r="P1365"/>
      <c r="Q1365"/>
      <c r="R1365"/>
    </row>
    <row r="1366" spans="1:18" s="7" customFormat="1" ht="20.25" customHeight="1" x14ac:dyDescent="0.25">
      <c r="A1366"/>
      <c r="B1366" s="156"/>
      <c r="C1366" s="111" t="s">
        <v>2902</v>
      </c>
      <c r="D1366" s="110" t="s">
        <v>7989</v>
      </c>
      <c r="E1366" s="110" t="s">
        <v>2943</v>
      </c>
      <c r="F1366" s="112" t="s">
        <v>9482</v>
      </c>
      <c r="G1366" s="113">
        <v>51</v>
      </c>
      <c r="H1366" s="113" t="s">
        <v>1510</v>
      </c>
      <c r="I1366" s="112" t="s">
        <v>2942</v>
      </c>
      <c r="J1366" s="200" t="s">
        <v>2900</v>
      </c>
      <c r="K1366" s="200" t="s">
        <v>2901</v>
      </c>
      <c r="L1366"/>
      <c r="M1366"/>
      <c r="N1366"/>
      <c r="O1366"/>
      <c r="P1366"/>
      <c r="Q1366"/>
      <c r="R1366"/>
    </row>
    <row r="1367" spans="1:18" s="7" customFormat="1" ht="20.25" customHeight="1" x14ac:dyDescent="0.25">
      <c r="A1367"/>
      <c r="B1367" s="156"/>
      <c r="C1367" s="111" t="s">
        <v>2902</v>
      </c>
      <c r="D1367" s="110" t="s">
        <v>7989</v>
      </c>
      <c r="E1367" s="110" t="s">
        <v>2928</v>
      </c>
      <c r="F1367" s="112" t="s">
        <v>197</v>
      </c>
      <c r="G1367" s="113">
        <v>29</v>
      </c>
      <c r="H1367" s="113" t="s">
        <v>1510</v>
      </c>
      <c r="I1367" s="112" t="s">
        <v>2903</v>
      </c>
      <c r="J1367" s="200" t="s">
        <v>2900</v>
      </c>
      <c r="K1367" s="200" t="s">
        <v>2901</v>
      </c>
      <c r="L1367"/>
      <c r="M1367"/>
      <c r="N1367"/>
      <c r="O1367"/>
      <c r="P1367"/>
      <c r="Q1367"/>
      <c r="R1367"/>
    </row>
    <row r="1368" spans="1:18" s="7" customFormat="1" ht="20.25" customHeight="1" x14ac:dyDescent="0.25">
      <c r="A1368"/>
      <c r="B1368" s="156"/>
      <c r="C1368" s="111" t="s">
        <v>2902</v>
      </c>
      <c r="D1368" s="110" t="s">
        <v>7989</v>
      </c>
      <c r="E1368" s="110" t="s">
        <v>2930</v>
      </c>
      <c r="F1368" s="112" t="s">
        <v>9483</v>
      </c>
      <c r="G1368" s="113">
        <v>27</v>
      </c>
      <c r="H1368" s="113" t="s">
        <v>1510</v>
      </c>
      <c r="I1368" s="112" t="s">
        <v>2903</v>
      </c>
      <c r="J1368" s="200" t="s">
        <v>2900</v>
      </c>
      <c r="K1368" s="200" t="s">
        <v>2901</v>
      </c>
      <c r="L1368"/>
      <c r="M1368"/>
      <c r="N1368"/>
      <c r="O1368"/>
      <c r="P1368"/>
      <c r="Q1368"/>
      <c r="R1368"/>
    </row>
    <row r="1369" spans="1:18" s="7" customFormat="1" ht="20.25" customHeight="1" x14ac:dyDescent="0.25">
      <c r="A1369"/>
      <c r="B1369" s="156"/>
      <c r="C1369" s="111" t="s">
        <v>2902</v>
      </c>
      <c r="D1369" s="110" t="s">
        <v>7989</v>
      </c>
      <c r="E1369" s="110" t="s">
        <v>2931</v>
      </c>
      <c r="F1369" s="112" t="s">
        <v>9484</v>
      </c>
      <c r="G1369" s="113">
        <v>17</v>
      </c>
      <c r="H1369" s="113" t="s">
        <v>1510</v>
      </c>
      <c r="I1369" s="112" t="s">
        <v>2903</v>
      </c>
      <c r="J1369" s="200" t="s">
        <v>2900</v>
      </c>
      <c r="K1369" s="200" t="s">
        <v>2901</v>
      </c>
      <c r="L1369"/>
      <c r="M1369"/>
      <c r="N1369"/>
      <c r="O1369"/>
      <c r="P1369"/>
      <c r="Q1369"/>
      <c r="R1369"/>
    </row>
    <row r="1370" spans="1:18" s="7" customFormat="1" ht="20.25" customHeight="1" x14ac:dyDescent="0.25">
      <c r="A1370"/>
      <c r="B1370" s="156"/>
      <c r="C1370" s="111" t="s">
        <v>2902</v>
      </c>
      <c r="D1370" s="110" t="s">
        <v>7989</v>
      </c>
      <c r="E1370" s="110" t="s">
        <v>2936</v>
      </c>
      <c r="F1370" s="112" t="s">
        <v>2937</v>
      </c>
      <c r="G1370" s="113">
        <v>14</v>
      </c>
      <c r="H1370" s="113" t="s">
        <v>1510</v>
      </c>
      <c r="I1370" s="112" t="s">
        <v>2903</v>
      </c>
      <c r="J1370" s="200" t="s">
        <v>2900</v>
      </c>
      <c r="K1370" s="200" t="s">
        <v>2901</v>
      </c>
      <c r="L1370"/>
      <c r="M1370"/>
      <c r="N1370"/>
      <c r="O1370"/>
      <c r="P1370"/>
      <c r="Q1370"/>
      <c r="R1370"/>
    </row>
    <row r="1371" spans="1:18" s="7" customFormat="1" ht="20.25" customHeight="1" x14ac:dyDescent="0.25">
      <c r="A1371"/>
      <c r="B1371" s="156"/>
      <c r="C1371" s="111" t="s">
        <v>2902</v>
      </c>
      <c r="D1371" s="110" t="s">
        <v>7989</v>
      </c>
      <c r="E1371" s="110" t="s">
        <v>2933</v>
      </c>
      <c r="F1371" s="112" t="s">
        <v>2934</v>
      </c>
      <c r="G1371" s="113">
        <v>10</v>
      </c>
      <c r="H1371" s="113" t="s">
        <v>1510</v>
      </c>
      <c r="I1371" s="112" t="s">
        <v>2903</v>
      </c>
      <c r="J1371" s="200" t="s">
        <v>2900</v>
      </c>
      <c r="K1371" s="200" t="s">
        <v>2901</v>
      </c>
      <c r="L1371"/>
      <c r="M1371"/>
      <c r="N1371"/>
      <c r="O1371"/>
      <c r="P1371"/>
      <c r="Q1371"/>
      <c r="R1371"/>
    </row>
    <row r="1372" spans="1:18" s="7" customFormat="1" ht="20.25" customHeight="1" x14ac:dyDescent="0.25">
      <c r="A1372"/>
      <c r="B1372" s="156"/>
      <c r="C1372" s="111" t="s">
        <v>2902</v>
      </c>
      <c r="D1372" s="110" t="s">
        <v>7989</v>
      </c>
      <c r="E1372" s="110" t="s">
        <v>2932</v>
      </c>
      <c r="F1372" s="112" t="s">
        <v>9485</v>
      </c>
      <c r="G1372" s="113">
        <v>12</v>
      </c>
      <c r="H1372" s="113" t="s">
        <v>1510</v>
      </c>
      <c r="I1372" s="112" t="s">
        <v>2903</v>
      </c>
      <c r="J1372" s="200" t="s">
        <v>2900</v>
      </c>
      <c r="K1372" s="200" t="s">
        <v>2901</v>
      </c>
      <c r="L1372"/>
      <c r="M1372"/>
      <c r="N1372"/>
      <c r="O1372"/>
      <c r="P1372"/>
      <c r="Q1372"/>
      <c r="R1372"/>
    </row>
    <row r="1373" spans="1:18" s="7" customFormat="1" ht="20.25" customHeight="1" x14ac:dyDescent="0.25">
      <c r="A1373"/>
      <c r="B1373" s="156"/>
      <c r="C1373" s="111" t="s">
        <v>2902</v>
      </c>
      <c r="D1373" s="110" t="s">
        <v>7989</v>
      </c>
      <c r="E1373" s="110" t="s">
        <v>2935</v>
      </c>
      <c r="F1373" s="112" t="s">
        <v>8734</v>
      </c>
      <c r="G1373" s="113">
        <v>7</v>
      </c>
      <c r="H1373" s="113" t="s">
        <v>1510</v>
      </c>
      <c r="I1373" s="112" t="s">
        <v>2903</v>
      </c>
      <c r="J1373" s="200" t="s">
        <v>2900</v>
      </c>
      <c r="K1373" s="200" t="s">
        <v>2901</v>
      </c>
      <c r="L1373"/>
      <c r="M1373"/>
      <c r="N1373"/>
      <c r="O1373"/>
      <c r="P1373"/>
      <c r="Q1373"/>
      <c r="R1373"/>
    </row>
    <row r="1374" spans="1:18" s="7" customFormat="1" ht="20.25" customHeight="1" x14ac:dyDescent="0.25">
      <c r="A1374"/>
      <c r="B1374" s="156"/>
      <c r="C1374" s="111" t="s">
        <v>2902</v>
      </c>
      <c r="D1374" s="110" t="s">
        <v>7989</v>
      </c>
      <c r="E1374" s="110" t="s">
        <v>2916</v>
      </c>
      <c r="F1374" s="112" t="s">
        <v>549</v>
      </c>
      <c r="G1374" s="113">
        <v>228</v>
      </c>
      <c r="H1374" s="113" t="s">
        <v>1510</v>
      </c>
      <c r="I1374" s="112" t="s">
        <v>2903</v>
      </c>
      <c r="J1374" s="200" t="s">
        <v>2900</v>
      </c>
      <c r="K1374" s="200" t="s">
        <v>2901</v>
      </c>
      <c r="L1374"/>
      <c r="M1374"/>
      <c r="N1374"/>
      <c r="O1374"/>
      <c r="P1374"/>
      <c r="Q1374"/>
      <c r="R1374"/>
    </row>
    <row r="1375" spans="1:18" s="7" customFormat="1" ht="20.25" customHeight="1" x14ac:dyDescent="0.25">
      <c r="A1375"/>
      <c r="B1375" s="156"/>
      <c r="C1375" s="111" t="s">
        <v>2902</v>
      </c>
      <c r="D1375" s="110" t="s">
        <v>7989</v>
      </c>
      <c r="E1375" s="110" t="s">
        <v>2925</v>
      </c>
      <c r="F1375" s="112" t="s">
        <v>2926</v>
      </c>
      <c r="G1375" s="113">
        <v>155</v>
      </c>
      <c r="H1375" s="113" t="s">
        <v>1510</v>
      </c>
      <c r="I1375" s="112" t="s">
        <v>2903</v>
      </c>
      <c r="J1375" s="200" t="s">
        <v>2900</v>
      </c>
      <c r="K1375" s="200" t="s">
        <v>2901</v>
      </c>
      <c r="L1375"/>
      <c r="M1375"/>
      <c r="N1375"/>
      <c r="O1375"/>
      <c r="P1375"/>
      <c r="Q1375"/>
      <c r="R1375"/>
    </row>
    <row r="1376" spans="1:18" s="7" customFormat="1" ht="20.25" customHeight="1" x14ac:dyDescent="0.25">
      <c r="A1376"/>
      <c r="B1376" s="156"/>
      <c r="C1376" s="111" t="s">
        <v>2902</v>
      </c>
      <c r="D1376" s="110" t="s">
        <v>7989</v>
      </c>
      <c r="E1376" s="110" t="s">
        <v>2920</v>
      </c>
      <c r="F1376" s="112" t="s">
        <v>2921</v>
      </c>
      <c r="G1376" s="113">
        <v>188</v>
      </c>
      <c r="H1376" s="113" t="s">
        <v>1510</v>
      </c>
      <c r="I1376" s="112" t="s">
        <v>2903</v>
      </c>
      <c r="J1376" s="200" t="s">
        <v>2900</v>
      </c>
      <c r="K1376" s="200" t="s">
        <v>2901</v>
      </c>
      <c r="L1376"/>
      <c r="M1376"/>
      <c r="N1376"/>
      <c r="O1376"/>
      <c r="P1376"/>
      <c r="Q1376"/>
      <c r="R1376"/>
    </row>
    <row r="1377" spans="1:18" s="7" customFormat="1" ht="20.25" customHeight="1" x14ac:dyDescent="0.25">
      <c r="A1377"/>
      <c r="B1377" s="156"/>
      <c r="C1377" s="111" t="s">
        <v>2902</v>
      </c>
      <c r="D1377" s="110" t="s">
        <v>7989</v>
      </c>
      <c r="E1377" s="110" t="s">
        <v>2913</v>
      </c>
      <c r="F1377" s="112" t="s">
        <v>2914</v>
      </c>
      <c r="G1377" s="113">
        <v>111</v>
      </c>
      <c r="H1377" s="113" t="s">
        <v>1510</v>
      </c>
      <c r="I1377" s="112" t="s">
        <v>2903</v>
      </c>
      <c r="J1377" s="200" t="s">
        <v>2900</v>
      </c>
      <c r="K1377" s="200" t="s">
        <v>2901</v>
      </c>
      <c r="L1377"/>
      <c r="M1377"/>
      <c r="N1377"/>
      <c r="O1377"/>
      <c r="P1377"/>
      <c r="Q1377"/>
      <c r="R1377"/>
    </row>
    <row r="1378" spans="1:18" s="7" customFormat="1" ht="20.25" customHeight="1" x14ac:dyDescent="0.25">
      <c r="A1378"/>
      <c r="B1378" s="156"/>
      <c r="C1378" s="111" t="s">
        <v>2902</v>
      </c>
      <c r="D1378" s="110" t="s">
        <v>7989</v>
      </c>
      <c r="E1378" s="110" t="s">
        <v>2906</v>
      </c>
      <c r="F1378" s="112" t="s">
        <v>2907</v>
      </c>
      <c r="G1378" s="113">
        <v>118</v>
      </c>
      <c r="H1378" s="113" t="s">
        <v>1510</v>
      </c>
      <c r="I1378" s="112" t="s">
        <v>2903</v>
      </c>
      <c r="J1378" s="200" t="s">
        <v>2900</v>
      </c>
      <c r="K1378" s="200" t="s">
        <v>2901</v>
      </c>
      <c r="L1378"/>
      <c r="M1378"/>
      <c r="N1378"/>
      <c r="O1378"/>
      <c r="P1378"/>
      <c r="Q1378"/>
      <c r="R1378"/>
    </row>
    <row r="1379" spans="1:18" s="7" customFormat="1" ht="20.25" customHeight="1" x14ac:dyDescent="0.25">
      <c r="A1379"/>
      <c r="B1379" s="156"/>
      <c r="C1379" s="111" t="s">
        <v>2902</v>
      </c>
      <c r="D1379" s="110" t="s">
        <v>7989</v>
      </c>
      <c r="E1379" s="110" t="s">
        <v>2919</v>
      </c>
      <c r="F1379" s="112" t="s">
        <v>9486</v>
      </c>
      <c r="G1379" s="113">
        <v>120</v>
      </c>
      <c r="H1379" s="113" t="s">
        <v>1510</v>
      </c>
      <c r="I1379" s="112" t="s">
        <v>2903</v>
      </c>
      <c r="J1379" s="200" t="s">
        <v>2900</v>
      </c>
      <c r="K1379" s="200" t="s">
        <v>2901</v>
      </c>
      <c r="L1379"/>
      <c r="M1379"/>
      <c r="N1379"/>
      <c r="O1379"/>
      <c r="P1379"/>
      <c r="Q1379"/>
      <c r="R1379"/>
    </row>
    <row r="1380" spans="1:18" s="7" customFormat="1" ht="20.25" customHeight="1" x14ac:dyDescent="0.25">
      <c r="A1380"/>
      <c r="B1380" s="156"/>
      <c r="C1380" s="111" t="s">
        <v>2902</v>
      </c>
      <c r="D1380" s="110" t="s">
        <v>7989</v>
      </c>
      <c r="E1380" s="110" t="s">
        <v>2908</v>
      </c>
      <c r="F1380" s="112" t="s">
        <v>2909</v>
      </c>
      <c r="G1380" s="113">
        <v>75</v>
      </c>
      <c r="H1380" s="113" t="s">
        <v>1510</v>
      </c>
      <c r="I1380" s="112" t="s">
        <v>2903</v>
      </c>
      <c r="J1380" s="200" t="s">
        <v>2900</v>
      </c>
      <c r="K1380" s="200" t="s">
        <v>2901</v>
      </c>
      <c r="L1380"/>
      <c r="M1380"/>
      <c r="N1380"/>
      <c r="O1380"/>
      <c r="P1380"/>
      <c r="Q1380"/>
      <c r="R1380"/>
    </row>
    <row r="1381" spans="1:18" s="7" customFormat="1" ht="20.25" customHeight="1" x14ac:dyDescent="0.25">
      <c r="A1381"/>
      <c r="B1381" s="156"/>
      <c r="C1381" s="111" t="s">
        <v>2902</v>
      </c>
      <c r="D1381" s="110" t="s">
        <v>7989</v>
      </c>
      <c r="E1381" s="110" t="s">
        <v>2922</v>
      </c>
      <c r="F1381" s="112" t="s">
        <v>9487</v>
      </c>
      <c r="G1381" s="113">
        <v>77</v>
      </c>
      <c r="H1381" s="113" t="s">
        <v>1510</v>
      </c>
      <c r="I1381" s="112" t="s">
        <v>2903</v>
      </c>
      <c r="J1381" s="200" t="s">
        <v>2900</v>
      </c>
      <c r="K1381" s="200" t="s">
        <v>2901</v>
      </c>
      <c r="L1381"/>
      <c r="M1381"/>
      <c r="N1381"/>
      <c r="O1381"/>
      <c r="P1381"/>
      <c r="Q1381"/>
      <c r="R1381"/>
    </row>
    <row r="1382" spans="1:18" s="7" customFormat="1" ht="20.25" customHeight="1" x14ac:dyDescent="0.25">
      <c r="A1382"/>
      <c r="B1382" s="156"/>
      <c r="C1382" s="111" t="s">
        <v>2902</v>
      </c>
      <c r="D1382" s="110" t="s">
        <v>7989</v>
      </c>
      <c r="E1382" s="110" t="s">
        <v>2923</v>
      </c>
      <c r="F1382" s="112" t="s">
        <v>2924</v>
      </c>
      <c r="G1382" s="113">
        <v>60</v>
      </c>
      <c r="H1382" s="113" t="s">
        <v>1510</v>
      </c>
      <c r="I1382" s="112" t="s">
        <v>2903</v>
      </c>
      <c r="J1382" s="200" t="s">
        <v>2900</v>
      </c>
      <c r="K1382" s="200" t="s">
        <v>2901</v>
      </c>
      <c r="L1382"/>
      <c r="M1382"/>
      <c r="N1382"/>
      <c r="O1382"/>
      <c r="P1382"/>
      <c r="Q1382"/>
      <c r="R1382"/>
    </row>
    <row r="1383" spans="1:18" s="7" customFormat="1" ht="20.25" customHeight="1" x14ac:dyDescent="0.25">
      <c r="A1383"/>
      <c r="B1383" s="156"/>
      <c r="C1383" s="111" t="s">
        <v>2902</v>
      </c>
      <c r="D1383" s="110" t="s">
        <v>7989</v>
      </c>
      <c r="E1383" s="110" t="s">
        <v>2912</v>
      </c>
      <c r="F1383" s="112" t="s">
        <v>9488</v>
      </c>
      <c r="G1383" s="113">
        <v>88</v>
      </c>
      <c r="H1383" s="113" t="s">
        <v>1510</v>
      </c>
      <c r="I1383" s="112" t="s">
        <v>2903</v>
      </c>
      <c r="J1383" s="200" t="s">
        <v>2900</v>
      </c>
      <c r="K1383" s="200" t="s">
        <v>2901</v>
      </c>
      <c r="L1383"/>
      <c r="M1383"/>
      <c r="N1383"/>
      <c r="O1383"/>
      <c r="P1383"/>
      <c r="Q1383"/>
      <c r="R1383"/>
    </row>
    <row r="1384" spans="1:18" s="7" customFormat="1" ht="20.25" customHeight="1" x14ac:dyDescent="0.25">
      <c r="A1384"/>
      <c r="B1384" s="156"/>
      <c r="C1384" s="111" t="s">
        <v>2902</v>
      </c>
      <c r="D1384" s="110" t="s">
        <v>7989</v>
      </c>
      <c r="E1384" s="110" t="s">
        <v>2899</v>
      </c>
      <c r="F1384" s="112" t="s">
        <v>9489</v>
      </c>
      <c r="G1384" s="113">
        <v>42</v>
      </c>
      <c r="H1384" s="113" t="s">
        <v>1510</v>
      </c>
      <c r="I1384" s="112" t="s">
        <v>2903</v>
      </c>
      <c r="J1384" s="200" t="s">
        <v>2900</v>
      </c>
      <c r="K1384" s="200" t="s">
        <v>2901</v>
      </c>
      <c r="L1384"/>
      <c r="M1384"/>
      <c r="N1384"/>
      <c r="O1384"/>
      <c r="P1384"/>
      <c r="Q1384"/>
      <c r="R1384"/>
    </row>
    <row r="1385" spans="1:18" s="7" customFormat="1" ht="20.25" customHeight="1" x14ac:dyDescent="0.25">
      <c r="A1385"/>
      <c r="B1385" s="156"/>
      <c r="C1385" s="111" t="s">
        <v>2902</v>
      </c>
      <c r="D1385" s="110" t="s">
        <v>7989</v>
      </c>
      <c r="E1385" s="110" t="s">
        <v>2917</v>
      </c>
      <c r="F1385" s="112" t="s">
        <v>2918</v>
      </c>
      <c r="G1385" s="113">
        <v>39</v>
      </c>
      <c r="H1385" s="113" t="s">
        <v>1510</v>
      </c>
      <c r="I1385" s="112" t="s">
        <v>2903</v>
      </c>
      <c r="J1385" s="200" t="s">
        <v>2900</v>
      </c>
      <c r="K1385" s="200" t="s">
        <v>2901</v>
      </c>
      <c r="L1385"/>
      <c r="M1385"/>
      <c r="N1385"/>
      <c r="O1385"/>
      <c r="P1385"/>
      <c r="Q1385"/>
      <c r="R1385"/>
    </row>
    <row r="1386" spans="1:18" s="7" customFormat="1" ht="20.25" customHeight="1" x14ac:dyDescent="0.25">
      <c r="A1386"/>
      <c r="B1386" s="156"/>
      <c r="C1386" s="111" t="s">
        <v>2902</v>
      </c>
      <c r="D1386" s="110" t="s">
        <v>7989</v>
      </c>
      <c r="E1386" s="110" t="s">
        <v>2910</v>
      </c>
      <c r="F1386" s="112" t="s">
        <v>9490</v>
      </c>
      <c r="G1386" s="113">
        <v>40</v>
      </c>
      <c r="H1386" s="113" t="s">
        <v>1510</v>
      </c>
      <c r="I1386" s="112" t="s">
        <v>2903</v>
      </c>
      <c r="J1386" s="200" t="s">
        <v>2900</v>
      </c>
      <c r="K1386" s="200" t="s">
        <v>2901</v>
      </c>
      <c r="L1386"/>
      <c r="M1386"/>
      <c r="N1386"/>
      <c r="O1386"/>
      <c r="P1386"/>
      <c r="Q1386"/>
      <c r="R1386"/>
    </row>
    <row r="1387" spans="1:18" s="7" customFormat="1" ht="20.25" customHeight="1" x14ac:dyDescent="0.25">
      <c r="A1387"/>
      <c r="B1387" s="156"/>
      <c r="C1387" s="111" t="s">
        <v>2902</v>
      </c>
      <c r="D1387" s="110" t="s">
        <v>7989</v>
      </c>
      <c r="E1387" s="110" t="s">
        <v>2940</v>
      </c>
      <c r="F1387" s="112" t="s">
        <v>2941</v>
      </c>
      <c r="G1387" s="113">
        <v>37</v>
      </c>
      <c r="H1387" s="113" t="s">
        <v>1510</v>
      </c>
      <c r="I1387" s="112" t="s">
        <v>2942</v>
      </c>
      <c r="J1387" s="200" t="s">
        <v>2900</v>
      </c>
      <c r="K1387" s="200" t="s">
        <v>2901</v>
      </c>
      <c r="L1387"/>
      <c r="M1387"/>
      <c r="N1387"/>
      <c r="O1387"/>
      <c r="P1387"/>
      <c r="Q1387"/>
      <c r="R1387"/>
    </row>
    <row r="1388" spans="1:18" s="7" customFormat="1" ht="20.25" customHeight="1" x14ac:dyDescent="0.25">
      <c r="A1388"/>
      <c r="B1388" s="156"/>
      <c r="C1388" s="111" t="s">
        <v>2902</v>
      </c>
      <c r="D1388" s="110" t="s">
        <v>7989</v>
      </c>
      <c r="E1388" s="110" t="s">
        <v>2915</v>
      </c>
      <c r="F1388" s="112" t="s">
        <v>9491</v>
      </c>
      <c r="G1388" s="113">
        <v>25</v>
      </c>
      <c r="H1388" s="113" t="s">
        <v>1510</v>
      </c>
      <c r="I1388" s="112" t="s">
        <v>2903</v>
      </c>
      <c r="J1388" s="200" t="s">
        <v>2900</v>
      </c>
      <c r="K1388" s="200" t="s">
        <v>2901</v>
      </c>
      <c r="L1388"/>
      <c r="M1388"/>
      <c r="N1388"/>
      <c r="O1388"/>
      <c r="P1388"/>
      <c r="Q1388"/>
      <c r="R1388"/>
    </row>
    <row r="1389" spans="1:18" s="7" customFormat="1" ht="20.25" customHeight="1" x14ac:dyDescent="0.25">
      <c r="A1389"/>
      <c r="B1389" s="156"/>
      <c r="C1389" s="111" t="s">
        <v>2902</v>
      </c>
      <c r="D1389" s="110" t="s">
        <v>7989</v>
      </c>
      <c r="E1389" s="110" t="s">
        <v>2927</v>
      </c>
      <c r="F1389" s="112" t="s">
        <v>530</v>
      </c>
      <c r="G1389" s="113">
        <v>27</v>
      </c>
      <c r="H1389" s="113" t="s">
        <v>1510</v>
      </c>
      <c r="I1389" s="112" t="s">
        <v>2903</v>
      </c>
      <c r="J1389" s="200" t="s">
        <v>2900</v>
      </c>
      <c r="K1389" s="200" t="s">
        <v>2901</v>
      </c>
      <c r="L1389"/>
      <c r="M1389"/>
      <c r="N1389"/>
      <c r="O1389"/>
      <c r="P1389"/>
      <c r="Q1389"/>
      <c r="R1389"/>
    </row>
    <row r="1390" spans="1:18" s="7" customFormat="1" ht="20.25" customHeight="1" x14ac:dyDescent="0.25">
      <c r="A1390"/>
      <c r="B1390" s="156"/>
      <c r="C1390" s="111" t="s">
        <v>2902</v>
      </c>
      <c r="D1390" s="110" t="s">
        <v>7989</v>
      </c>
      <c r="E1390" s="110" t="s">
        <v>2911</v>
      </c>
      <c r="F1390" s="112" t="s">
        <v>9492</v>
      </c>
      <c r="G1390" s="113">
        <v>10</v>
      </c>
      <c r="H1390" s="113" t="s">
        <v>1510</v>
      </c>
      <c r="I1390" s="112" t="s">
        <v>2903</v>
      </c>
      <c r="J1390" s="200" t="s">
        <v>2900</v>
      </c>
      <c r="K1390" s="200" t="s">
        <v>2901</v>
      </c>
      <c r="L1390"/>
      <c r="M1390"/>
      <c r="N1390"/>
      <c r="O1390"/>
      <c r="P1390"/>
      <c r="Q1390"/>
      <c r="R1390"/>
    </row>
    <row r="1391" spans="1:18" s="7" customFormat="1" ht="20.25" customHeight="1" x14ac:dyDescent="0.25">
      <c r="A1391"/>
      <c r="B1391" s="156"/>
      <c r="C1391" s="121" t="s">
        <v>2902</v>
      </c>
      <c r="D1391" s="121" t="s">
        <v>7989</v>
      </c>
      <c r="E1391" s="157" t="s">
        <v>2944</v>
      </c>
      <c r="F1391" s="157" t="s">
        <v>2945</v>
      </c>
      <c r="G1391" s="157">
        <v>12</v>
      </c>
      <c r="H1391" s="121" t="s">
        <v>1510</v>
      </c>
      <c r="I1391" s="121" t="s">
        <v>2946</v>
      </c>
      <c r="J1391" s="201" t="s">
        <v>2900</v>
      </c>
      <c r="K1391" s="201" t="s">
        <v>2901</v>
      </c>
      <c r="L1391"/>
      <c r="M1391"/>
      <c r="N1391"/>
      <c r="O1391"/>
      <c r="P1391"/>
      <c r="Q1391"/>
      <c r="R1391"/>
    </row>
    <row r="1392" spans="1:18" s="7" customFormat="1" ht="20.25" customHeight="1" thickBot="1" x14ac:dyDescent="0.3">
      <c r="A1392"/>
      <c r="B1392" s="156"/>
      <c r="C1392" s="111" t="s">
        <v>2902</v>
      </c>
      <c r="D1392" s="110" t="s">
        <v>7989</v>
      </c>
      <c r="E1392" s="110" t="s">
        <v>2904</v>
      </c>
      <c r="F1392" s="112" t="s">
        <v>2905</v>
      </c>
      <c r="G1392" s="113">
        <v>17</v>
      </c>
      <c r="H1392" s="113" t="s">
        <v>1510</v>
      </c>
      <c r="I1392" s="112" t="s">
        <v>2903</v>
      </c>
      <c r="J1392" s="200" t="s">
        <v>2900</v>
      </c>
      <c r="K1392" s="200" t="s">
        <v>2901</v>
      </c>
      <c r="L1392"/>
      <c r="M1392"/>
      <c r="N1392"/>
      <c r="O1392"/>
      <c r="P1392"/>
      <c r="Q1392"/>
      <c r="R1392"/>
    </row>
    <row r="1393" spans="1:18" s="7" customFormat="1" ht="20.25" customHeight="1" thickBot="1" x14ac:dyDescent="0.3">
      <c r="A1393"/>
      <c r="B1393" s="156"/>
      <c r="C1393" s="245" t="s">
        <v>2902</v>
      </c>
      <c r="D1393" s="246" t="s">
        <v>7825</v>
      </c>
      <c r="E1393" s="659">
        <f>COUNTA(E1364:E1392)</f>
        <v>29</v>
      </c>
      <c r="F1393" s="660" t="s">
        <v>7826</v>
      </c>
      <c r="G1393" s="661">
        <f>SUM(G1364:G1392)</f>
        <v>2073</v>
      </c>
      <c r="H1393" s="142"/>
      <c r="I1393" s="115"/>
      <c r="J1393" s="210"/>
      <c r="K1393" s="208"/>
      <c r="L1393"/>
      <c r="M1393"/>
      <c r="N1393"/>
      <c r="O1393"/>
      <c r="P1393"/>
      <c r="Q1393"/>
      <c r="R1393"/>
    </row>
    <row r="1394" spans="1:18" s="7" customFormat="1" ht="20.25" customHeight="1" x14ac:dyDescent="0.25">
      <c r="A1394"/>
      <c r="B1394" s="156"/>
      <c r="C1394" s="157"/>
      <c r="D1394" s="122"/>
      <c r="E1394" s="178"/>
      <c r="F1394" s="230"/>
      <c r="G1394" s="178"/>
      <c r="H1394" s="111"/>
      <c r="I1394" s="158"/>
      <c r="J1394" s="203"/>
      <c r="K1394" s="203"/>
      <c r="L1394"/>
      <c r="M1394"/>
      <c r="N1394"/>
      <c r="O1394"/>
      <c r="P1394"/>
      <c r="Q1394"/>
      <c r="R1394"/>
    </row>
    <row r="1395" spans="1:18" s="7" customFormat="1" ht="20.25" customHeight="1" x14ac:dyDescent="0.25">
      <c r="A1395"/>
      <c r="B1395" s="156"/>
      <c r="C1395" s="157"/>
      <c r="D1395" s="122"/>
      <c r="E1395" s="178"/>
      <c r="F1395" s="230"/>
      <c r="G1395" s="178"/>
      <c r="H1395" s="111"/>
      <c r="I1395" s="158"/>
      <c r="J1395" s="203"/>
      <c r="K1395" s="203"/>
      <c r="L1395"/>
      <c r="M1395"/>
      <c r="N1395"/>
      <c r="O1395"/>
      <c r="P1395"/>
      <c r="Q1395"/>
      <c r="R1395"/>
    </row>
    <row r="1396" spans="1:18" s="7" customFormat="1" ht="20.25" customHeight="1" x14ac:dyDescent="0.25">
      <c r="A1396"/>
      <c r="B1396" s="156"/>
      <c r="C1396" s="248" t="s">
        <v>8</v>
      </c>
      <c r="D1396" s="248" t="s">
        <v>7</v>
      </c>
      <c r="E1396" s="248" t="s">
        <v>6</v>
      </c>
      <c r="F1396" s="248" t="s">
        <v>5</v>
      </c>
      <c r="G1396" s="249" t="s">
        <v>4</v>
      </c>
      <c r="H1396" s="249" t="s">
        <v>3</v>
      </c>
      <c r="I1396" s="248" t="s">
        <v>2</v>
      </c>
      <c r="J1396" s="250" t="s">
        <v>1</v>
      </c>
      <c r="K1396" s="250" t="s">
        <v>0</v>
      </c>
      <c r="L1396"/>
      <c r="M1396"/>
      <c r="N1396"/>
      <c r="O1396"/>
      <c r="P1396"/>
      <c r="Q1396"/>
      <c r="R1396"/>
    </row>
    <row r="1397" spans="1:18" s="7" customFormat="1" ht="20.25" customHeight="1" x14ac:dyDescent="0.25">
      <c r="A1397"/>
      <c r="B1397" s="156"/>
      <c r="C1397" s="111" t="s">
        <v>2966</v>
      </c>
      <c r="D1397" s="110" t="s">
        <v>7989</v>
      </c>
      <c r="E1397" s="110" t="s">
        <v>2985</v>
      </c>
      <c r="F1397" s="112" t="s">
        <v>2986</v>
      </c>
      <c r="G1397" s="113">
        <v>500</v>
      </c>
      <c r="H1397" s="113" t="s">
        <v>1510</v>
      </c>
      <c r="I1397" s="112" t="s">
        <v>2963</v>
      </c>
      <c r="J1397" s="200" t="s">
        <v>2900</v>
      </c>
      <c r="K1397" s="200" t="s">
        <v>2960</v>
      </c>
      <c r="L1397"/>
      <c r="M1397"/>
      <c r="N1397"/>
      <c r="O1397"/>
      <c r="P1397"/>
      <c r="Q1397"/>
      <c r="R1397"/>
    </row>
    <row r="1398" spans="1:18" s="7" customFormat="1" ht="20.25" customHeight="1" x14ac:dyDescent="0.25">
      <c r="A1398"/>
      <c r="B1398" s="156"/>
      <c r="C1398" s="111" t="s">
        <v>2966</v>
      </c>
      <c r="D1398" s="110" t="s">
        <v>7989</v>
      </c>
      <c r="E1398" s="110" t="s">
        <v>2983</v>
      </c>
      <c r="F1398" s="112" t="s">
        <v>2984</v>
      </c>
      <c r="G1398" s="113">
        <v>221</v>
      </c>
      <c r="H1398" s="113" t="s">
        <v>1510</v>
      </c>
      <c r="I1398" s="112" t="s">
        <v>2963</v>
      </c>
      <c r="J1398" s="200" t="s">
        <v>2900</v>
      </c>
      <c r="K1398" s="200" t="s">
        <v>2960</v>
      </c>
      <c r="L1398"/>
      <c r="M1398"/>
      <c r="N1398"/>
      <c r="O1398"/>
      <c r="P1398"/>
      <c r="Q1398"/>
      <c r="R1398"/>
    </row>
    <row r="1399" spans="1:18" s="7" customFormat="1" ht="20.25" customHeight="1" x14ac:dyDescent="0.25">
      <c r="A1399"/>
      <c r="B1399" s="156"/>
      <c r="C1399" s="111" t="s">
        <v>2966</v>
      </c>
      <c r="D1399" s="110" t="s">
        <v>7989</v>
      </c>
      <c r="E1399" s="110" t="s">
        <v>2977</v>
      </c>
      <c r="F1399" s="112" t="s">
        <v>2978</v>
      </c>
      <c r="G1399" s="113">
        <v>179</v>
      </c>
      <c r="H1399" s="113" t="s">
        <v>1510</v>
      </c>
      <c r="I1399" s="112" t="s">
        <v>2963</v>
      </c>
      <c r="J1399" s="200" t="s">
        <v>2900</v>
      </c>
      <c r="K1399" s="200" t="s">
        <v>2960</v>
      </c>
      <c r="L1399"/>
      <c r="M1399"/>
      <c r="N1399"/>
      <c r="O1399"/>
      <c r="P1399"/>
      <c r="Q1399"/>
      <c r="R1399"/>
    </row>
    <row r="1400" spans="1:18" s="7" customFormat="1" ht="20.25" customHeight="1" x14ac:dyDescent="0.25">
      <c r="A1400"/>
      <c r="B1400" s="156"/>
      <c r="C1400" s="111" t="s">
        <v>2966</v>
      </c>
      <c r="D1400" s="110" t="s">
        <v>7989</v>
      </c>
      <c r="E1400" s="110" t="s">
        <v>2976</v>
      </c>
      <c r="F1400" s="112" t="s">
        <v>9493</v>
      </c>
      <c r="G1400" s="113">
        <v>82</v>
      </c>
      <c r="H1400" s="113" t="s">
        <v>1510</v>
      </c>
      <c r="I1400" s="112" t="s">
        <v>2963</v>
      </c>
      <c r="J1400" s="200" t="s">
        <v>2900</v>
      </c>
      <c r="K1400" s="200" t="s">
        <v>2960</v>
      </c>
      <c r="L1400"/>
      <c r="M1400"/>
      <c r="N1400"/>
      <c r="O1400"/>
      <c r="P1400"/>
      <c r="Q1400"/>
      <c r="R1400"/>
    </row>
    <row r="1401" spans="1:18" s="7" customFormat="1" ht="20.25" customHeight="1" x14ac:dyDescent="0.25">
      <c r="A1401"/>
      <c r="B1401" s="156"/>
      <c r="C1401" s="111" t="s">
        <v>2966</v>
      </c>
      <c r="D1401" s="110" t="s">
        <v>7989</v>
      </c>
      <c r="E1401" s="110" t="s">
        <v>2982</v>
      </c>
      <c r="F1401" s="112" t="s">
        <v>9494</v>
      </c>
      <c r="G1401" s="113">
        <v>53</v>
      </c>
      <c r="H1401" s="113" t="s">
        <v>1510</v>
      </c>
      <c r="I1401" s="112" t="s">
        <v>2963</v>
      </c>
      <c r="J1401" s="200" t="s">
        <v>2900</v>
      </c>
      <c r="K1401" s="200" t="s">
        <v>2960</v>
      </c>
      <c r="L1401"/>
      <c r="M1401"/>
      <c r="N1401"/>
      <c r="O1401"/>
      <c r="P1401"/>
      <c r="Q1401"/>
      <c r="R1401"/>
    </row>
    <row r="1402" spans="1:18" s="7" customFormat="1" ht="26.25" customHeight="1" x14ac:dyDescent="0.25">
      <c r="A1402"/>
      <c r="B1402" s="156"/>
      <c r="C1402" s="111" t="s">
        <v>2966</v>
      </c>
      <c r="D1402" s="110" t="s">
        <v>7989</v>
      </c>
      <c r="E1402" s="110" t="s">
        <v>2974</v>
      </c>
      <c r="F1402" s="112" t="s">
        <v>9495</v>
      </c>
      <c r="G1402" s="113">
        <v>49</v>
      </c>
      <c r="H1402" s="113" t="s">
        <v>1510</v>
      </c>
      <c r="I1402" s="112" t="s">
        <v>2963</v>
      </c>
      <c r="J1402" s="200" t="s">
        <v>2900</v>
      </c>
      <c r="K1402" s="200" t="s">
        <v>2960</v>
      </c>
      <c r="L1402"/>
      <c r="M1402"/>
      <c r="N1402"/>
      <c r="O1402"/>
      <c r="P1402"/>
      <c r="Q1402"/>
      <c r="R1402"/>
    </row>
    <row r="1403" spans="1:18" s="7" customFormat="1" ht="20.25" customHeight="1" x14ac:dyDescent="0.25">
      <c r="A1403"/>
      <c r="B1403" s="156"/>
      <c r="C1403" s="111" t="s">
        <v>2966</v>
      </c>
      <c r="D1403" s="110" t="s">
        <v>7989</v>
      </c>
      <c r="E1403" s="110" t="s">
        <v>2979</v>
      </c>
      <c r="F1403" s="112" t="s">
        <v>2980</v>
      </c>
      <c r="G1403" s="113">
        <v>43</v>
      </c>
      <c r="H1403" s="113" t="s">
        <v>1510</v>
      </c>
      <c r="I1403" s="112" t="s">
        <v>2963</v>
      </c>
      <c r="J1403" s="200" t="s">
        <v>2900</v>
      </c>
      <c r="K1403" s="200" t="s">
        <v>2960</v>
      </c>
      <c r="L1403"/>
      <c r="M1403"/>
      <c r="N1403"/>
      <c r="O1403"/>
      <c r="P1403"/>
      <c r="Q1403"/>
      <c r="R1403"/>
    </row>
    <row r="1404" spans="1:18" s="7" customFormat="1" ht="20.25" customHeight="1" x14ac:dyDescent="0.25">
      <c r="A1404"/>
      <c r="B1404" s="156"/>
      <c r="C1404" s="111" t="s">
        <v>2966</v>
      </c>
      <c r="D1404" s="110" t="s">
        <v>7989</v>
      </c>
      <c r="E1404" s="110" t="s">
        <v>2975</v>
      </c>
      <c r="F1404" s="112" t="s">
        <v>9496</v>
      </c>
      <c r="G1404" s="113">
        <v>38</v>
      </c>
      <c r="H1404" s="113" t="s">
        <v>1510</v>
      </c>
      <c r="I1404" s="112" t="s">
        <v>2963</v>
      </c>
      <c r="J1404" s="200" t="s">
        <v>2900</v>
      </c>
      <c r="K1404" s="200" t="s">
        <v>2960</v>
      </c>
      <c r="L1404"/>
      <c r="M1404"/>
      <c r="N1404"/>
      <c r="O1404"/>
      <c r="P1404"/>
      <c r="Q1404"/>
      <c r="R1404"/>
    </row>
    <row r="1405" spans="1:18" s="7" customFormat="1" ht="20.25" customHeight="1" x14ac:dyDescent="0.25">
      <c r="A1405"/>
      <c r="B1405" s="156"/>
      <c r="C1405" s="111" t="s">
        <v>2966</v>
      </c>
      <c r="D1405" s="110" t="s">
        <v>7989</v>
      </c>
      <c r="E1405" s="110" t="s">
        <v>2981</v>
      </c>
      <c r="F1405" s="112" t="s">
        <v>9201</v>
      </c>
      <c r="G1405" s="113">
        <v>24</v>
      </c>
      <c r="H1405" s="113" t="s">
        <v>1510</v>
      </c>
      <c r="I1405" s="112" t="s">
        <v>2963</v>
      </c>
      <c r="J1405" s="200" t="s">
        <v>2900</v>
      </c>
      <c r="K1405" s="200" t="s">
        <v>2960</v>
      </c>
      <c r="L1405"/>
      <c r="M1405"/>
      <c r="N1405"/>
      <c r="O1405"/>
      <c r="P1405"/>
      <c r="Q1405"/>
      <c r="R1405"/>
    </row>
    <row r="1406" spans="1:18" s="7" customFormat="1" ht="20.25" customHeight="1" x14ac:dyDescent="0.25">
      <c r="A1406"/>
      <c r="B1406" s="156"/>
      <c r="C1406" s="111" t="s">
        <v>2966</v>
      </c>
      <c r="D1406" s="110" t="s">
        <v>7989</v>
      </c>
      <c r="E1406" s="110" t="s">
        <v>2969</v>
      </c>
      <c r="F1406" s="112" t="s">
        <v>2970</v>
      </c>
      <c r="G1406" s="113">
        <v>14</v>
      </c>
      <c r="H1406" s="113" t="s">
        <v>1510</v>
      </c>
      <c r="I1406" s="112" t="s">
        <v>2963</v>
      </c>
      <c r="J1406" s="200" t="s">
        <v>2900</v>
      </c>
      <c r="K1406" s="200" t="s">
        <v>2960</v>
      </c>
      <c r="L1406"/>
      <c r="M1406"/>
      <c r="N1406"/>
      <c r="O1406"/>
      <c r="P1406"/>
      <c r="Q1406"/>
      <c r="R1406"/>
    </row>
    <row r="1407" spans="1:18" s="7" customFormat="1" ht="20.25" customHeight="1" x14ac:dyDescent="0.25">
      <c r="A1407"/>
      <c r="B1407" s="156"/>
      <c r="C1407" s="111" t="s">
        <v>2966</v>
      </c>
      <c r="D1407" s="110" t="s">
        <v>7989</v>
      </c>
      <c r="E1407" s="110" t="s">
        <v>2971</v>
      </c>
      <c r="F1407" s="112" t="s">
        <v>8921</v>
      </c>
      <c r="G1407" s="113">
        <v>11</v>
      </c>
      <c r="H1407" s="113" t="s">
        <v>1510</v>
      </c>
      <c r="I1407" s="112" t="s">
        <v>2963</v>
      </c>
      <c r="J1407" s="200" t="s">
        <v>2900</v>
      </c>
      <c r="K1407" s="200" t="s">
        <v>2960</v>
      </c>
      <c r="L1407"/>
      <c r="M1407"/>
      <c r="N1407"/>
      <c r="O1407"/>
      <c r="P1407"/>
      <c r="Q1407"/>
      <c r="R1407"/>
    </row>
    <row r="1408" spans="1:18" s="7" customFormat="1" ht="20.25" customHeight="1" x14ac:dyDescent="0.25">
      <c r="A1408"/>
      <c r="B1408" s="156"/>
      <c r="C1408" s="111" t="s">
        <v>2966</v>
      </c>
      <c r="D1408" s="110" t="s">
        <v>7989</v>
      </c>
      <c r="E1408" s="110" t="s">
        <v>2972</v>
      </c>
      <c r="F1408" s="112" t="s">
        <v>2973</v>
      </c>
      <c r="G1408" s="113">
        <v>7</v>
      </c>
      <c r="H1408" s="113" t="s">
        <v>1510</v>
      </c>
      <c r="I1408" s="112" t="s">
        <v>2963</v>
      </c>
      <c r="J1408" s="200" t="s">
        <v>2900</v>
      </c>
      <c r="K1408" s="200" t="s">
        <v>2960</v>
      </c>
      <c r="L1408"/>
      <c r="M1408"/>
      <c r="N1408"/>
      <c r="O1408"/>
      <c r="P1408"/>
      <c r="Q1408"/>
      <c r="R1408"/>
    </row>
    <row r="1409" spans="1:18" s="7" customFormat="1" ht="20.25" customHeight="1" x14ac:dyDescent="0.25">
      <c r="A1409"/>
      <c r="B1409" s="156"/>
      <c r="C1409" s="111" t="s">
        <v>2966</v>
      </c>
      <c r="D1409" s="110" t="s">
        <v>7989</v>
      </c>
      <c r="E1409" s="110" t="s">
        <v>2967</v>
      </c>
      <c r="F1409" s="112" t="s">
        <v>2968</v>
      </c>
      <c r="G1409" s="113">
        <v>185</v>
      </c>
      <c r="H1409" s="113" t="s">
        <v>1510</v>
      </c>
      <c r="I1409" s="112" t="s">
        <v>2963</v>
      </c>
      <c r="J1409" s="200" t="s">
        <v>2900</v>
      </c>
      <c r="K1409" s="200" t="s">
        <v>2960</v>
      </c>
      <c r="L1409"/>
      <c r="M1409"/>
      <c r="N1409"/>
      <c r="O1409"/>
      <c r="P1409"/>
      <c r="Q1409"/>
      <c r="R1409"/>
    </row>
    <row r="1410" spans="1:18" s="7" customFormat="1" ht="20.25" customHeight="1" thickBot="1" x14ac:dyDescent="0.3">
      <c r="A1410"/>
      <c r="B1410" s="156"/>
      <c r="C1410" s="111" t="s">
        <v>2966</v>
      </c>
      <c r="D1410" s="110" t="s">
        <v>7989</v>
      </c>
      <c r="E1410" s="110" t="s">
        <v>2965</v>
      </c>
      <c r="F1410" s="112" t="s">
        <v>9497</v>
      </c>
      <c r="G1410" s="113">
        <v>132</v>
      </c>
      <c r="H1410" s="113" t="s">
        <v>1510</v>
      </c>
      <c r="I1410" s="112" t="s">
        <v>2963</v>
      </c>
      <c r="J1410" s="200" t="s">
        <v>2900</v>
      </c>
      <c r="K1410" s="200" t="s">
        <v>2960</v>
      </c>
      <c r="L1410"/>
      <c r="M1410"/>
      <c r="N1410"/>
      <c r="O1410"/>
      <c r="P1410"/>
      <c r="Q1410"/>
      <c r="R1410"/>
    </row>
    <row r="1411" spans="1:18" s="7" customFormat="1" ht="20.25" customHeight="1" thickBot="1" x14ac:dyDescent="0.3">
      <c r="A1411"/>
      <c r="B1411" s="156"/>
      <c r="C1411" s="245" t="s">
        <v>2966</v>
      </c>
      <c r="D1411" s="246" t="s">
        <v>7825</v>
      </c>
      <c r="E1411" s="659">
        <f>COUNTA(E1397:E1410)</f>
        <v>14</v>
      </c>
      <c r="F1411" s="660" t="s">
        <v>7826</v>
      </c>
      <c r="G1411" s="661">
        <f>SUM(G1397:G1410)</f>
        <v>1538</v>
      </c>
      <c r="H1411" s="142"/>
      <c r="I1411" s="115"/>
      <c r="J1411" s="210"/>
      <c r="K1411" s="208"/>
      <c r="L1411"/>
      <c r="M1411"/>
      <c r="N1411"/>
      <c r="O1411"/>
      <c r="P1411"/>
      <c r="Q1411"/>
      <c r="R1411"/>
    </row>
    <row r="1412" spans="1:18" s="7" customFormat="1" ht="20.25" customHeight="1" x14ac:dyDescent="0.25">
      <c r="A1412"/>
      <c r="B1412" s="156"/>
      <c r="C1412" s="157"/>
      <c r="D1412" s="122"/>
      <c r="E1412" s="178"/>
      <c r="F1412" s="230"/>
      <c r="G1412" s="178"/>
      <c r="H1412" s="111"/>
      <c r="I1412" s="158"/>
      <c r="J1412" s="203"/>
      <c r="K1412" s="203"/>
      <c r="L1412"/>
      <c r="M1412"/>
      <c r="N1412"/>
      <c r="O1412"/>
      <c r="P1412"/>
      <c r="Q1412"/>
      <c r="R1412"/>
    </row>
    <row r="1413" spans="1:18" s="7" customFormat="1" ht="20.25" customHeight="1" x14ac:dyDescent="0.25">
      <c r="A1413"/>
      <c r="B1413" s="156"/>
      <c r="C1413" s="157"/>
      <c r="D1413" s="122"/>
      <c r="E1413" s="178"/>
      <c r="F1413" s="230"/>
      <c r="G1413" s="178"/>
      <c r="H1413" s="111"/>
      <c r="I1413" s="158"/>
      <c r="J1413" s="203"/>
      <c r="K1413" s="203"/>
      <c r="L1413"/>
      <c r="M1413"/>
      <c r="N1413"/>
      <c r="O1413"/>
      <c r="P1413"/>
      <c r="Q1413"/>
      <c r="R1413"/>
    </row>
    <row r="1414" spans="1:18" s="7" customFormat="1" ht="20.25" customHeight="1" x14ac:dyDescent="0.25">
      <c r="A1414"/>
      <c r="B1414" s="156"/>
      <c r="C1414" s="248" t="s">
        <v>8</v>
      </c>
      <c r="D1414" s="248" t="s">
        <v>7</v>
      </c>
      <c r="E1414" s="248" t="s">
        <v>6</v>
      </c>
      <c r="F1414" s="248" t="s">
        <v>5</v>
      </c>
      <c r="G1414" s="249" t="s">
        <v>4</v>
      </c>
      <c r="H1414" s="249" t="s">
        <v>3</v>
      </c>
      <c r="I1414" s="248" t="s">
        <v>2</v>
      </c>
      <c r="J1414" s="250" t="s">
        <v>1</v>
      </c>
      <c r="K1414" s="250" t="s">
        <v>0</v>
      </c>
      <c r="L1414"/>
      <c r="M1414"/>
      <c r="N1414"/>
      <c r="O1414"/>
      <c r="P1414"/>
      <c r="Q1414"/>
      <c r="R1414"/>
    </row>
    <row r="1415" spans="1:18" s="7" customFormat="1" ht="20.25" customHeight="1" x14ac:dyDescent="0.25">
      <c r="A1415"/>
      <c r="B1415" s="156"/>
      <c r="C1415" s="111" t="s">
        <v>3209</v>
      </c>
      <c r="D1415" s="110" t="s">
        <v>7989</v>
      </c>
      <c r="E1415" s="110" t="s">
        <v>3295</v>
      </c>
      <c r="F1415" s="112" t="s">
        <v>3296</v>
      </c>
      <c r="G1415" s="113">
        <v>1330</v>
      </c>
      <c r="H1415" s="113" t="s">
        <v>707</v>
      </c>
      <c r="I1415" s="112" t="s">
        <v>2959</v>
      </c>
      <c r="J1415" s="200" t="s">
        <v>2900</v>
      </c>
      <c r="K1415" s="200" t="s">
        <v>3198</v>
      </c>
      <c r="L1415"/>
      <c r="M1415"/>
      <c r="N1415"/>
      <c r="O1415"/>
      <c r="P1415"/>
      <c r="Q1415"/>
      <c r="R1415"/>
    </row>
    <row r="1416" spans="1:18" s="7" customFormat="1" ht="20.25" customHeight="1" x14ac:dyDescent="0.25">
      <c r="A1416"/>
      <c r="B1416" s="156"/>
      <c r="C1416" s="111" t="s">
        <v>3209</v>
      </c>
      <c r="D1416" s="110" t="s">
        <v>7989</v>
      </c>
      <c r="E1416" s="110" t="s">
        <v>3294</v>
      </c>
      <c r="F1416" s="112" t="s">
        <v>9498</v>
      </c>
      <c r="G1416" s="113">
        <v>147</v>
      </c>
      <c r="H1416" s="113" t="s">
        <v>707</v>
      </c>
      <c r="I1416" s="112" t="s">
        <v>2959</v>
      </c>
      <c r="J1416" s="200" t="s">
        <v>2900</v>
      </c>
      <c r="K1416" s="200" t="s">
        <v>3198</v>
      </c>
      <c r="L1416"/>
      <c r="M1416"/>
      <c r="N1416"/>
      <c r="O1416"/>
      <c r="P1416"/>
      <c r="Q1416"/>
      <c r="R1416"/>
    </row>
    <row r="1417" spans="1:18" s="7" customFormat="1" ht="20.25" customHeight="1" x14ac:dyDescent="0.25">
      <c r="A1417"/>
      <c r="B1417" s="156"/>
      <c r="C1417" s="111" t="s">
        <v>3209</v>
      </c>
      <c r="D1417" s="110" t="s">
        <v>7989</v>
      </c>
      <c r="E1417" s="119" t="s">
        <v>3208</v>
      </c>
      <c r="F1417" s="120" t="s">
        <v>9499</v>
      </c>
      <c r="G1417" s="119">
        <v>2101</v>
      </c>
      <c r="H1417" s="113" t="s">
        <v>707</v>
      </c>
      <c r="I1417" s="120" t="s">
        <v>2959</v>
      </c>
      <c r="J1417" s="200" t="s">
        <v>2900</v>
      </c>
      <c r="K1417" s="200" t="s">
        <v>3198</v>
      </c>
      <c r="L1417"/>
      <c r="M1417"/>
      <c r="N1417"/>
      <c r="O1417"/>
      <c r="P1417"/>
      <c r="Q1417"/>
      <c r="R1417"/>
    </row>
    <row r="1418" spans="1:18" s="7" customFormat="1" ht="20.25" customHeight="1" thickBot="1" x14ac:dyDescent="0.3">
      <c r="A1418"/>
      <c r="B1418" s="156"/>
      <c r="C1418" s="111" t="s">
        <v>3209</v>
      </c>
      <c r="D1418" s="110" t="s">
        <v>7989</v>
      </c>
      <c r="E1418" s="110" t="s">
        <v>3293</v>
      </c>
      <c r="F1418" s="112" t="s">
        <v>9500</v>
      </c>
      <c r="G1418" s="113">
        <v>630</v>
      </c>
      <c r="H1418" s="113" t="s">
        <v>707</v>
      </c>
      <c r="I1418" s="112" t="s">
        <v>3261</v>
      </c>
      <c r="J1418" s="200" t="s">
        <v>2900</v>
      </c>
      <c r="K1418" s="200" t="s">
        <v>3198</v>
      </c>
      <c r="L1418"/>
      <c r="M1418"/>
      <c r="N1418"/>
      <c r="O1418"/>
      <c r="P1418"/>
      <c r="Q1418"/>
      <c r="R1418"/>
    </row>
    <row r="1419" spans="1:18" s="7" customFormat="1" ht="20.25" customHeight="1" thickBot="1" x14ac:dyDescent="0.3">
      <c r="A1419"/>
      <c r="B1419" s="156"/>
      <c r="C1419" s="245" t="s">
        <v>3209</v>
      </c>
      <c r="D1419" s="246" t="s">
        <v>7825</v>
      </c>
      <c r="E1419" s="659">
        <f>COUNTA(E1415:E1418)</f>
        <v>4</v>
      </c>
      <c r="F1419" s="660" t="s">
        <v>7826</v>
      </c>
      <c r="G1419" s="661">
        <v>4208</v>
      </c>
      <c r="H1419" s="142"/>
      <c r="I1419" s="115"/>
      <c r="J1419" s="210"/>
      <c r="K1419" s="208"/>
      <c r="L1419"/>
      <c r="M1419"/>
      <c r="N1419"/>
      <c r="O1419"/>
      <c r="P1419"/>
      <c r="Q1419"/>
      <c r="R1419"/>
    </row>
    <row r="1420" spans="1:18" s="7" customFormat="1" ht="20.25" customHeight="1" x14ac:dyDescent="0.25">
      <c r="A1420"/>
      <c r="B1420" s="156"/>
      <c r="C1420" s="157"/>
      <c r="D1420" s="122"/>
      <c r="E1420" s="178"/>
      <c r="F1420" s="230"/>
      <c r="G1420" s="216"/>
      <c r="H1420" s="111"/>
      <c r="I1420" s="158"/>
      <c r="J1420" s="203"/>
      <c r="K1420" s="203"/>
      <c r="L1420"/>
      <c r="M1420"/>
      <c r="N1420"/>
      <c r="O1420"/>
      <c r="P1420"/>
      <c r="Q1420"/>
      <c r="R1420"/>
    </row>
    <row r="1421" spans="1:18" s="7" customFormat="1" ht="20.25" customHeight="1" x14ac:dyDescent="0.25">
      <c r="A1421"/>
      <c r="B1421" s="156"/>
      <c r="C1421" s="157"/>
      <c r="D1421" s="122"/>
      <c r="E1421" s="178"/>
      <c r="F1421" s="230"/>
      <c r="G1421" s="178"/>
      <c r="H1421" s="111"/>
      <c r="I1421" s="158"/>
      <c r="J1421" s="203"/>
      <c r="K1421" s="203"/>
      <c r="L1421"/>
      <c r="M1421"/>
      <c r="N1421"/>
      <c r="O1421"/>
      <c r="P1421"/>
      <c r="Q1421"/>
      <c r="R1421"/>
    </row>
    <row r="1422" spans="1:18" s="7" customFormat="1" ht="20.25" customHeight="1" x14ac:dyDescent="0.25">
      <c r="A1422"/>
      <c r="B1422" s="156"/>
      <c r="C1422" s="248" t="s">
        <v>8</v>
      </c>
      <c r="D1422" s="248" t="s">
        <v>7</v>
      </c>
      <c r="E1422" s="248" t="s">
        <v>6</v>
      </c>
      <c r="F1422" s="248" t="s">
        <v>5</v>
      </c>
      <c r="G1422" s="249" t="s">
        <v>4</v>
      </c>
      <c r="H1422" s="249" t="s">
        <v>3</v>
      </c>
      <c r="I1422" s="248" t="s">
        <v>2</v>
      </c>
      <c r="J1422" s="250" t="s">
        <v>1</v>
      </c>
      <c r="K1422" s="250" t="s">
        <v>0</v>
      </c>
      <c r="L1422"/>
      <c r="M1422"/>
      <c r="N1422"/>
      <c r="O1422"/>
      <c r="P1422"/>
      <c r="Q1422"/>
      <c r="R1422"/>
    </row>
    <row r="1423" spans="1:18" s="7" customFormat="1" ht="30" customHeight="1" x14ac:dyDescent="0.25">
      <c r="A1423"/>
      <c r="B1423" s="156"/>
      <c r="C1423" s="111" t="s">
        <v>3374</v>
      </c>
      <c r="D1423" s="110" t="s">
        <v>7989</v>
      </c>
      <c r="E1423" s="110" t="s">
        <v>3384</v>
      </c>
      <c r="F1423" s="112" t="s">
        <v>3385</v>
      </c>
      <c r="G1423" s="113">
        <v>669</v>
      </c>
      <c r="H1423" s="113" t="s">
        <v>707</v>
      </c>
      <c r="I1423" s="112" t="s">
        <v>2959</v>
      </c>
      <c r="J1423" s="200" t="s">
        <v>2900</v>
      </c>
      <c r="K1423" s="200" t="s">
        <v>3299</v>
      </c>
      <c r="L1423"/>
      <c r="M1423"/>
      <c r="N1423"/>
      <c r="O1423"/>
      <c r="P1423"/>
      <c r="Q1423"/>
      <c r="R1423"/>
    </row>
    <row r="1424" spans="1:18" s="7" customFormat="1" ht="30" customHeight="1" x14ac:dyDescent="0.25">
      <c r="A1424"/>
      <c r="B1424" s="156"/>
      <c r="C1424" s="111" t="s">
        <v>3374</v>
      </c>
      <c r="D1424" s="110" t="s">
        <v>7989</v>
      </c>
      <c r="E1424" s="110" t="s">
        <v>3380</v>
      </c>
      <c r="F1424" s="112" t="s">
        <v>3381</v>
      </c>
      <c r="G1424" s="113">
        <v>866</v>
      </c>
      <c r="H1424" s="113" t="s">
        <v>707</v>
      </c>
      <c r="I1424" s="112" t="s">
        <v>2959</v>
      </c>
      <c r="J1424" s="200" t="s">
        <v>2900</v>
      </c>
      <c r="K1424" s="200" t="s">
        <v>3299</v>
      </c>
      <c r="L1424"/>
      <c r="M1424"/>
      <c r="N1424"/>
      <c r="O1424"/>
      <c r="P1424"/>
      <c r="Q1424"/>
      <c r="R1424"/>
    </row>
    <row r="1425" spans="1:18" s="7" customFormat="1" ht="30" customHeight="1" x14ac:dyDescent="0.25">
      <c r="A1425"/>
      <c r="B1425" s="156"/>
      <c r="C1425" s="111" t="s">
        <v>3374</v>
      </c>
      <c r="D1425" s="110" t="s">
        <v>7989</v>
      </c>
      <c r="E1425" s="110" t="s">
        <v>3388</v>
      </c>
      <c r="F1425" s="112" t="s">
        <v>3389</v>
      </c>
      <c r="G1425" s="113">
        <v>658</v>
      </c>
      <c r="H1425" s="113" t="s">
        <v>707</v>
      </c>
      <c r="I1425" s="112" t="s">
        <v>2959</v>
      </c>
      <c r="J1425" s="200" t="s">
        <v>2900</v>
      </c>
      <c r="K1425" s="200" t="s">
        <v>3299</v>
      </c>
      <c r="L1425"/>
      <c r="M1425"/>
      <c r="N1425"/>
      <c r="O1425"/>
      <c r="P1425"/>
      <c r="Q1425"/>
      <c r="R1425"/>
    </row>
    <row r="1426" spans="1:18" s="7" customFormat="1" ht="30" customHeight="1" x14ac:dyDescent="0.25">
      <c r="A1426"/>
      <c r="B1426" s="156"/>
      <c r="C1426" s="111" t="s">
        <v>3374</v>
      </c>
      <c r="D1426" s="110" t="s">
        <v>7989</v>
      </c>
      <c r="E1426" s="110" t="s">
        <v>3377</v>
      </c>
      <c r="F1426" s="112" t="s">
        <v>3378</v>
      </c>
      <c r="G1426" s="113">
        <v>261</v>
      </c>
      <c r="H1426" s="113" t="s">
        <v>707</v>
      </c>
      <c r="I1426" s="112" t="s">
        <v>3261</v>
      </c>
      <c r="J1426" s="200" t="s">
        <v>2900</v>
      </c>
      <c r="K1426" s="200" t="s">
        <v>3299</v>
      </c>
      <c r="L1426"/>
      <c r="M1426"/>
      <c r="N1426"/>
      <c r="O1426"/>
      <c r="P1426"/>
      <c r="Q1426"/>
      <c r="R1426"/>
    </row>
    <row r="1427" spans="1:18" s="7" customFormat="1" ht="30" customHeight="1" x14ac:dyDescent="0.25">
      <c r="A1427"/>
      <c r="B1427" s="156"/>
      <c r="C1427" s="111" t="s">
        <v>3374</v>
      </c>
      <c r="D1427" s="110" t="s">
        <v>7989</v>
      </c>
      <c r="E1427" s="110" t="s">
        <v>3386</v>
      </c>
      <c r="F1427" s="112" t="s">
        <v>3387</v>
      </c>
      <c r="G1427" s="113">
        <v>117</v>
      </c>
      <c r="H1427" s="113" t="s">
        <v>707</v>
      </c>
      <c r="I1427" s="112" t="s">
        <v>2959</v>
      </c>
      <c r="J1427" s="200" t="s">
        <v>2900</v>
      </c>
      <c r="K1427" s="200" t="s">
        <v>3299</v>
      </c>
      <c r="L1427"/>
      <c r="M1427"/>
      <c r="N1427"/>
      <c r="O1427"/>
      <c r="P1427"/>
      <c r="Q1427"/>
      <c r="R1427"/>
    </row>
    <row r="1428" spans="1:18" s="7" customFormat="1" ht="30" customHeight="1" x14ac:dyDescent="0.25">
      <c r="A1428"/>
      <c r="B1428" s="156"/>
      <c r="C1428" s="111" t="s">
        <v>3374</v>
      </c>
      <c r="D1428" s="110" t="s">
        <v>7989</v>
      </c>
      <c r="E1428" s="110" t="s">
        <v>3390</v>
      </c>
      <c r="F1428" s="112" t="s">
        <v>8911</v>
      </c>
      <c r="G1428" s="113">
        <v>136</v>
      </c>
      <c r="H1428" s="113" t="s">
        <v>707</v>
      </c>
      <c r="I1428" s="112" t="s">
        <v>2959</v>
      </c>
      <c r="J1428" s="200" t="s">
        <v>2900</v>
      </c>
      <c r="K1428" s="200" t="s">
        <v>3299</v>
      </c>
      <c r="L1428"/>
      <c r="M1428"/>
      <c r="N1428"/>
      <c r="O1428"/>
      <c r="P1428"/>
      <c r="Q1428"/>
      <c r="R1428"/>
    </row>
    <row r="1429" spans="1:18" s="7" customFormat="1" ht="30" customHeight="1" x14ac:dyDescent="0.25">
      <c r="A1429"/>
      <c r="B1429" s="156"/>
      <c r="C1429" s="111" t="s">
        <v>3374</v>
      </c>
      <c r="D1429" s="110" t="s">
        <v>7989</v>
      </c>
      <c r="E1429" s="110" t="s">
        <v>3375</v>
      </c>
      <c r="F1429" s="112" t="s">
        <v>3376</v>
      </c>
      <c r="G1429" s="113">
        <v>79</v>
      </c>
      <c r="H1429" s="113" t="s">
        <v>707</v>
      </c>
      <c r="I1429" s="112" t="s">
        <v>3261</v>
      </c>
      <c r="J1429" s="200" t="s">
        <v>2900</v>
      </c>
      <c r="K1429" s="200" t="s">
        <v>3299</v>
      </c>
      <c r="L1429"/>
      <c r="M1429"/>
      <c r="N1429"/>
      <c r="O1429"/>
      <c r="P1429"/>
      <c r="Q1429"/>
      <c r="R1429"/>
    </row>
    <row r="1430" spans="1:18" s="7" customFormat="1" ht="30" customHeight="1" x14ac:dyDescent="0.25">
      <c r="A1430"/>
      <c r="B1430" s="156"/>
      <c r="C1430" s="111" t="s">
        <v>3374</v>
      </c>
      <c r="D1430" s="110" t="s">
        <v>7989</v>
      </c>
      <c r="E1430" s="110" t="s">
        <v>3391</v>
      </c>
      <c r="F1430" s="112" t="s">
        <v>2924</v>
      </c>
      <c r="G1430" s="113">
        <v>67</v>
      </c>
      <c r="H1430" s="113" t="s">
        <v>707</v>
      </c>
      <c r="I1430" s="112" t="s">
        <v>2959</v>
      </c>
      <c r="J1430" s="200" t="s">
        <v>2900</v>
      </c>
      <c r="K1430" s="200" t="s">
        <v>3299</v>
      </c>
      <c r="L1430"/>
      <c r="M1430"/>
      <c r="N1430"/>
      <c r="O1430"/>
      <c r="P1430"/>
      <c r="Q1430"/>
      <c r="R1430"/>
    </row>
    <row r="1431" spans="1:18" s="7" customFormat="1" ht="30" customHeight="1" x14ac:dyDescent="0.25">
      <c r="A1431"/>
      <c r="B1431" s="156"/>
      <c r="C1431" s="111" t="s">
        <v>3374</v>
      </c>
      <c r="D1431" s="110" t="s">
        <v>7989</v>
      </c>
      <c r="E1431" s="110" t="s">
        <v>3382</v>
      </c>
      <c r="F1431" s="112" t="s">
        <v>3383</v>
      </c>
      <c r="G1431" s="113">
        <v>20</v>
      </c>
      <c r="H1431" s="113" t="s">
        <v>707</v>
      </c>
      <c r="I1431" s="112" t="s">
        <v>2959</v>
      </c>
      <c r="J1431" s="200" t="s">
        <v>2900</v>
      </c>
      <c r="K1431" s="200" t="s">
        <v>3299</v>
      </c>
      <c r="L1431"/>
      <c r="M1431"/>
      <c r="N1431"/>
      <c r="O1431"/>
      <c r="P1431"/>
      <c r="Q1431"/>
      <c r="R1431"/>
    </row>
    <row r="1432" spans="1:18" s="7" customFormat="1" ht="30" customHeight="1" thickBot="1" x14ac:dyDescent="0.3">
      <c r="A1432"/>
      <c r="B1432" s="156"/>
      <c r="C1432" s="111" t="s">
        <v>3374</v>
      </c>
      <c r="D1432" s="110" t="s">
        <v>7989</v>
      </c>
      <c r="E1432" s="110" t="s">
        <v>3379</v>
      </c>
      <c r="F1432" s="112" t="s">
        <v>9501</v>
      </c>
      <c r="G1432" s="113">
        <v>10</v>
      </c>
      <c r="H1432" s="113" t="s">
        <v>707</v>
      </c>
      <c r="I1432" s="112" t="s">
        <v>2959</v>
      </c>
      <c r="J1432" s="200" t="s">
        <v>2900</v>
      </c>
      <c r="K1432" s="200" t="s">
        <v>3299</v>
      </c>
      <c r="L1432"/>
      <c r="M1432"/>
      <c r="N1432"/>
      <c r="O1432"/>
      <c r="P1432"/>
      <c r="Q1432"/>
      <c r="R1432"/>
    </row>
    <row r="1433" spans="1:18" s="7" customFormat="1" ht="20.25" customHeight="1" thickBot="1" x14ac:dyDescent="0.3">
      <c r="A1433"/>
      <c r="B1433" s="156"/>
      <c r="C1433" s="245" t="s">
        <v>3374</v>
      </c>
      <c r="D1433" s="246" t="s">
        <v>7825</v>
      </c>
      <c r="E1433" s="659">
        <f>COUNTA(E1423:E1432)</f>
        <v>10</v>
      </c>
      <c r="F1433" s="660" t="s">
        <v>7826</v>
      </c>
      <c r="G1433" s="661">
        <f>SUM(G1423:G1432)</f>
        <v>2883</v>
      </c>
      <c r="H1433" s="142"/>
      <c r="I1433" s="115"/>
      <c r="J1433" s="210"/>
      <c r="K1433" s="208"/>
      <c r="L1433"/>
      <c r="M1433"/>
      <c r="N1433"/>
      <c r="O1433"/>
      <c r="P1433"/>
      <c r="Q1433"/>
      <c r="R1433"/>
    </row>
    <row r="1434" spans="1:18" s="7" customFormat="1" ht="20.25" customHeight="1" x14ac:dyDescent="0.25">
      <c r="A1434"/>
      <c r="B1434" s="156"/>
      <c r="C1434" s="157"/>
      <c r="D1434" s="122"/>
      <c r="E1434" s="178"/>
      <c r="F1434" s="230"/>
      <c r="G1434" s="178"/>
      <c r="H1434" s="111"/>
      <c r="I1434" s="158"/>
      <c r="J1434" s="203"/>
      <c r="K1434" s="203"/>
      <c r="L1434"/>
      <c r="M1434"/>
      <c r="N1434"/>
      <c r="O1434"/>
      <c r="P1434"/>
      <c r="Q1434"/>
      <c r="R1434"/>
    </row>
    <row r="1435" spans="1:18" s="7" customFormat="1" ht="20.25" customHeight="1" x14ac:dyDescent="0.25">
      <c r="A1435"/>
      <c r="B1435" s="156"/>
      <c r="C1435" s="157"/>
      <c r="D1435" s="122"/>
      <c r="E1435" s="178"/>
      <c r="F1435" s="230"/>
      <c r="G1435" s="178"/>
      <c r="H1435" s="111"/>
      <c r="I1435" s="158"/>
      <c r="J1435" s="203"/>
      <c r="K1435" s="203"/>
      <c r="L1435"/>
      <c r="M1435"/>
      <c r="N1435"/>
      <c r="O1435"/>
      <c r="P1435"/>
      <c r="Q1435"/>
      <c r="R1435"/>
    </row>
    <row r="1436" spans="1:18" s="7" customFormat="1" ht="20.25" customHeight="1" x14ac:dyDescent="0.25">
      <c r="A1436"/>
      <c r="B1436" s="156"/>
      <c r="C1436" s="248" t="s">
        <v>8</v>
      </c>
      <c r="D1436" s="248" t="s">
        <v>7</v>
      </c>
      <c r="E1436" s="248" t="s">
        <v>6</v>
      </c>
      <c r="F1436" s="248" t="s">
        <v>5</v>
      </c>
      <c r="G1436" s="249" t="s">
        <v>4</v>
      </c>
      <c r="H1436" s="249" t="s">
        <v>3</v>
      </c>
      <c r="I1436" s="248" t="s">
        <v>2</v>
      </c>
      <c r="J1436" s="250" t="s">
        <v>1</v>
      </c>
      <c r="K1436" s="250" t="s">
        <v>0</v>
      </c>
      <c r="L1436"/>
      <c r="M1436"/>
      <c r="N1436"/>
      <c r="O1436"/>
      <c r="P1436"/>
      <c r="Q1436"/>
      <c r="R1436"/>
    </row>
    <row r="1437" spans="1:18" s="7" customFormat="1" ht="20.25" customHeight="1" x14ac:dyDescent="0.25">
      <c r="A1437"/>
      <c r="B1437" s="156"/>
      <c r="C1437" s="111" t="s">
        <v>3444</v>
      </c>
      <c r="D1437" s="110" t="s">
        <v>7989</v>
      </c>
      <c r="E1437" s="110" t="s">
        <v>3446</v>
      </c>
      <c r="F1437" s="112" t="s">
        <v>3447</v>
      </c>
      <c r="G1437" s="113">
        <v>1030</v>
      </c>
      <c r="H1437" s="113" t="s">
        <v>707</v>
      </c>
      <c r="I1437" s="112" t="s">
        <v>2959</v>
      </c>
      <c r="J1437" s="200" t="s">
        <v>2900</v>
      </c>
      <c r="K1437" s="200" t="s">
        <v>3299</v>
      </c>
      <c r="L1437"/>
      <c r="M1437"/>
      <c r="N1437"/>
      <c r="O1437"/>
      <c r="P1437"/>
      <c r="Q1437"/>
      <c r="R1437"/>
    </row>
    <row r="1438" spans="1:18" s="7" customFormat="1" ht="20.25" customHeight="1" x14ac:dyDescent="0.25">
      <c r="A1438"/>
      <c r="B1438" s="156"/>
      <c r="C1438" s="111" t="s">
        <v>3444</v>
      </c>
      <c r="D1438" s="110" t="s">
        <v>7989</v>
      </c>
      <c r="E1438" s="110" t="s">
        <v>3445</v>
      </c>
      <c r="F1438" s="112" t="s">
        <v>9502</v>
      </c>
      <c r="G1438" s="113">
        <v>173</v>
      </c>
      <c r="H1438" s="113" t="s">
        <v>707</v>
      </c>
      <c r="I1438" s="112" t="s">
        <v>2959</v>
      </c>
      <c r="J1438" s="200" t="s">
        <v>2900</v>
      </c>
      <c r="K1438" s="200" t="s">
        <v>3299</v>
      </c>
      <c r="L1438"/>
      <c r="M1438"/>
      <c r="N1438"/>
      <c r="O1438"/>
      <c r="P1438"/>
      <c r="Q1438"/>
      <c r="R1438"/>
    </row>
    <row r="1439" spans="1:18" s="7" customFormat="1" ht="20.25" customHeight="1" thickBot="1" x14ac:dyDescent="0.3">
      <c r="A1439"/>
      <c r="B1439" s="156"/>
      <c r="C1439" s="111" t="s">
        <v>3444</v>
      </c>
      <c r="D1439" s="110" t="s">
        <v>7989</v>
      </c>
      <c r="E1439" s="110" t="s">
        <v>3442</v>
      </c>
      <c r="F1439" s="112" t="s">
        <v>3443</v>
      </c>
      <c r="G1439" s="113">
        <v>17</v>
      </c>
      <c r="H1439" s="113" t="s">
        <v>707</v>
      </c>
      <c r="I1439" s="112" t="s">
        <v>3261</v>
      </c>
      <c r="J1439" s="200" t="s">
        <v>2900</v>
      </c>
      <c r="K1439" s="200" t="s">
        <v>3299</v>
      </c>
      <c r="L1439"/>
      <c r="M1439"/>
      <c r="N1439"/>
      <c r="O1439"/>
      <c r="P1439"/>
      <c r="Q1439"/>
      <c r="R1439"/>
    </row>
    <row r="1440" spans="1:18" s="7" customFormat="1" ht="24.75" customHeight="1" thickBot="1" x14ac:dyDescent="0.3">
      <c r="A1440"/>
      <c r="B1440" s="156"/>
      <c r="C1440" s="256" t="s">
        <v>3444</v>
      </c>
      <c r="D1440" s="260" t="s">
        <v>7825</v>
      </c>
      <c r="E1440" s="659">
        <f>COUNTA(E1437:E1439)</f>
        <v>3</v>
      </c>
      <c r="F1440" s="662" t="s">
        <v>7826</v>
      </c>
      <c r="G1440" s="661">
        <f>SUM(G1437:G1439)</f>
        <v>1220</v>
      </c>
      <c r="H1440" s="142"/>
      <c r="I1440" s="115"/>
      <c r="J1440" s="210"/>
      <c r="K1440" s="208"/>
      <c r="L1440"/>
      <c r="M1440"/>
      <c r="N1440"/>
      <c r="O1440"/>
      <c r="P1440"/>
      <c r="Q1440"/>
      <c r="R1440"/>
    </row>
    <row r="1441" spans="1:16384" s="7" customFormat="1" ht="20.25" customHeight="1" x14ac:dyDescent="0.25">
      <c r="A1441"/>
      <c r="B1441" s="156"/>
      <c r="C1441" s="157"/>
      <c r="D1441" s="122"/>
      <c r="E1441" s="178"/>
      <c r="F1441" s="230"/>
      <c r="G1441" s="178"/>
      <c r="H1441" s="111"/>
      <c r="I1441" s="158"/>
      <c r="J1441" s="203"/>
      <c r="K1441" s="203"/>
      <c r="L1441"/>
      <c r="M1441"/>
      <c r="N1441"/>
      <c r="O1441"/>
      <c r="P1441"/>
      <c r="Q1441"/>
      <c r="R1441"/>
    </row>
    <row r="1442" spans="1:16384" s="7" customFormat="1" ht="20.25" customHeight="1" x14ac:dyDescent="0.25">
      <c r="A1442"/>
      <c r="B1442" s="156"/>
      <c r="C1442" s="157"/>
      <c r="D1442" s="122"/>
      <c r="E1442" s="178"/>
      <c r="F1442" s="230"/>
      <c r="G1442" s="178"/>
      <c r="H1442" s="111"/>
      <c r="I1442" s="158"/>
      <c r="J1442" s="203"/>
      <c r="K1442" s="203"/>
      <c r="L1442"/>
      <c r="M1442"/>
      <c r="N1442"/>
      <c r="O1442"/>
      <c r="P1442"/>
      <c r="Q1442"/>
      <c r="R1442"/>
    </row>
    <row r="1443" spans="1:16384" s="7" customFormat="1" ht="20.25" customHeight="1" x14ac:dyDescent="0.25">
      <c r="A1443"/>
      <c r="B1443" s="156"/>
      <c r="C1443" s="248" t="s">
        <v>8</v>
      </c>
      <c r="D1443" s="248" t="s">
        <v>7</v>
      </c>
      <c r="E1443" s="248" t="s">
        <v>6</v>
      </c>
      <c r="F1443" s="248" t="s">
        <v>5</v>
      </c>
      <c r="G1443" s="249" t="s">
        <v>4</v>
      </c>
      <c r="H1443" s="249" t="s">
        <v>3</v>
      </c>
      <c r="I1443" s="248" t="s">
        <v>2</v>
      </c>
      <c r="J1443" s="250" t="s">
        <v>1</v>
      </c>
      <c r="K1443" s="250" t="s">
        <v>0</v>
      </c>
      <c r="L1443"/>
      <c r="M1443"/>
      <c r="N1443"/>
      <c r="O1443"/>
      <c r="P1443"/>
      <c r="Q1443"/>
      <c r="R1443"/>
    </row>
    <row r="1444" spans="1:16384" s="7" customFormat="1" ht="20.25" customHeight="1" x14ac:dyDescent="0.25">
      <c r="A1444"/>
      <c r="B1444" s="156"/>
      <c r="C1444" s="111" t="s">
        <v>3352</v>
      </c>
      <c r="D1444" s="110" t="s">
        <v>7989</v>
      </c>
      <c r="E1444" s="110" t="s">
        <v>3356</v>
      </c>
      <c r="F1444" s="112" t="s">
        <v>3357</v>
      </c>
      <c r="G1444" s="113">
        <v>983</v>
      </c>
      <c r="H1444" s="113" t="s">
        <v>707</v>
      </c>
      <c r="I1444" s="112" t="s">
        <v>2959</v>
      </c>
      <c r="J1444" s="200" t="s">
        <v>2900</v>
      </c>
      <c r="K1444" s="200" t="s">
        <v>3299</v>
      </c>
      <c r="L1444"/>
      <c r="M1444"/>
      <c r="N1444"/>
      <c r="O1444"/>
      <c r="P1444"/>
      <c r="Q1444"/>
      <c r="R1444"/>
    </row>
    <row r="1445" spans="1:16384" s="7" customFormat="1" ht="20.25" customHeight="1" x14ac:dyDescent="0.25">
      <c r="A1445"/>
      <c r="B1445" s="156"/>
      <c r="C1445" s="111" t="s">
        <v>3352</v>
      </c>
      <c r="D1445" s="110" t="s">
        <v>7989</v>
      </c>
      <c r="E1445" s="110" t="s">
        <v>3358</v>
      </c>
      <c r="F1445" s="112" t="s">
        <v>3359</v>
      </c>
      <c r="G1445" s="113">
        <v>876</v>
      </c>
      <c r="H1445" s="113" t="s">
        <v>707</v>
      </c>
      <c r="I1445" s="112" t="s">
        <v>2959</v>
      </c>
      <c r="J1445" s="200" t="s">
        <v>2900</v>
      </c>
      <c r="K1445" s="200" t="s">
        <v>3299</v>
      </c>
      <c r="L1445"/>
      <c r="M1445"/>
      <c r="N1445"/>
      <c r="O1445"/>
      <c r="P1445"/>
      <c r="Q1445"/>
      <c r="R1445"/>
    </row>
    <row r="1446" spans="1:16384" s="7" customFormat="1" ht="20.25" customHeight="1" x14ac:dyDescent="0.25">
      <c r="A1446"/>
      <c r="B1446" s="156"/>
      <c r="C1446" s="111" t="s">
        <v>3352</v>
      </c>
      <c r="D1446" s="110" t="s">
        <v>7989</v>
      </c>
      <c r="E1446" s="110" t="s">
        <v>3360</v>
      </c>
      <c r="F1446" s="112" t="s">
        <v>721</v>
      </c>
      <c r="G1446" s="113">
        <v>679</v>
      </c>
      <c r="H1446" s="113" t="s">
        <v>707</v>
      </c>
      <c r="I1446" s="112" t="s">
        <v>2959</v>
      </c>
      <c r="J1446" s="200" t="s">
        <v>2900</v>
      </c>
      <c r="K1446" s="200" t="s">
        <v>3299</v>
      </c>
      <c r="L1446"/>
      <c r="M1446"/>
      <c r="N1446"/>
      <c r="O1446"/>
      <c r="P1446"/>
      <c r="Q1446"/>
      <c r="R1446"/>
    </row>
    <row r="1447" spans="1:16384" s="7" customFormat="1" ht="20.25" customHeight="1" x14ac:dyDescent="0.25">
      <c r="A1447"/>
      <c r="B1447" s="156"/>
      <c r="C1447" s="111" t="s">
        <v>3352</v>
      </c>
      <c r="D1447" s="110" t="s">
        <v>7989</v>
      </c>
      <c r="E1447" s="110" t="s">
        <v>3354</v>
      </c>
      <c r="F1447" s="112" t="s">
        <v>3355</v>
      </c>
      <c r="G1447" s="113">
        <v>110</v>
      </c>
      <c r="H1447" s="113" t="s">
        <v>707</v>
      </c>
      <c r="I1447" s="112" t="s">
        <v>2959</v>
      </c>
      <c r="J1447" s="200" t="s">
        <v>2900</v>
      </c>
      <c r="K1447" s="200" t="s">
        <v>3299</v>
      </c>
      <c r="L1447"/>
      <c r="M1447"/>
      <c r="N1447"/>
      <c r="O1447"/>
      <c r="P1447"/>
      <c r="Q1447"/>
      <c r="R1447"/>
    </row>
    <row r="1448" spans="1:16384" s="7" customFormat="1" ht="20.25" customHeight="1" x14ac:dyDescent="0.25">
      <c r="A1448"/>
      <c r="B1448" s="156"/>
      <c r="C1448" s="111" t="s">
        <v>3352</v>
      </c>
      <c r="D1448" s="110" t="s">
        <v>7989</v>
      </c>
      <c r="E1448" s="110" t="s">
        <v>3353</v>
      </c>
      <c r="F1448" s="112" t="s">
        <v>9503</v>
      </c>
      <c r="G1448" s="113">
        <v>107</v>
      </c>
      <c r="H1448" s="113" t="s">
        <v>707</v>
      </c>
      <c r="I1448" s="112" t="s">
        <v>2959</v>
      </c>
      <c r="J1448" s="200" t="s">
        <v>2900</v>
      </c>
      <c r="K1448" s="200" t="s">
        <v>3299</v>
      </c>
      <c r="L1448"/>
      <c r="M1448"/>
      <c r="N1448"/>
      <c r="O1448"/>
      <c r="P1448"/>
      <c r="Q1448"/>
      <c r="R1448"/>
    </row>
    <row r="1449" spans="1:16384" s="7" customFormat="1" ht="20.25" customHeight="1" x14ac:dyDescent="0.25">
      <c r="A1449"/>
      <c r="B1449" s="156"/>
      <c r="C1449" s="111" t="s">
        <v>3352</v>
      </c>
      <c r="D1449" s="110" t="s">
        <v>7989</v>
      </c>
      <c r="E1449" s="110" t="s">
        <v>3362</v>
      </c>
      <c r="F1449" s="112" t="s">
        <v>3363</v>
      </c>
      <c r="G1449" s="113">
        <v>85</v>
      </c>
      <c r="H1449" s="113" t="s">
        <v>707</v>
      </c>
      <c r="I1449" s="112" t="s">
        <v>2959</v>
      </c>
      <c r="J1449" s="200" t="s">
        <v>2900</v>
      </c>
      <c r="K1449" s="200" t="s">
        <v>3299</v>
      </c>
      <c r="L1449"/>
      <c r="M1449"/>
      <c r="N1449"/>
      <c r="O1449"/>
      <c r="P1449"/>
      <c r="Q1449"/>
      <c r="R1449"/>
    </row>
    <row r="1450" spans="1:16384" s="7" customFormat="1" ht="20.25" customHeight="1" x14ac:dyDescent="0.25">
      <c r="A1450"/>
      <c r="B1450"/>
      <c r="C1450" s="20" t="s">
        <v>3352</v>
      </c>
      <c r="D1450" s="20" t="s">
        <v>7989</v>
      </c>
      <c r="E1450" s="49" t="s">
        <v>3392</v>
      </c>
      <c r="F1450" s="49" t="s">
        <v>2129</v>
      </c>
      <c r="G1450" s="49">
        <v>19</v>
      </c>
      <c r="H1450" s="20" t="s">
        <v>707</v>
      </c>
      <c r="I1450" s="20" t="s">
        <v>2959</v>
      </c>
      <c r="J1450" s="197" t="s">
        <v>2900</v>
      </c>
      <c r="K1450" s="197" t="s">
        <v>3299</v>
      </c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  <c r="JB1450"/>
      <c r="JC1450"/>
      <c r="JD1450"/>
      <c r="JE1450"/>
      <c r="JF1450"/>
      <c r="JG1450"/>
      <c r="JH1450"/>
      <c r="JI1450"/>
      <c r="JJ1450"/>
      <c r="JK1450"/>
      <c r="JL1450"/>
      <c r="JM1450"/>
      <c r="JN1450"/>
      <c r="JO1450"/>
      <c r="JP1450"/>
      <c r="JQ1450"/>
      <c r="JR1450"/>
      <c r="JS1450"/>
      <c r="JT1450"/>
      <c r="JU1450"/>
      <c r="JV1450"/>
      <c r="JW1450"/>
      <c r="JX1450"/>
      <c r="JY1450"/>
      <c r="JZ1450"/>
      <c r="KA1450"/>
      <c r="KB1450"/>
      <c r="KC1450"/>
      <c r="KD1450"/>
      <c r="KE1450"/>
      <c r="KF1450"/>
      <c r="KG1450"/>
      <c r="KH1450"/>
      <c r="KI1450"/>
      <c r="KJ1450"/>
      <c r="KK1450"/>
      <c r="KL1450"/>
      <c r="KM1450"/>
      <c r="KN1450"/>
      <c r="KO1450"/>
      <c r="KP1450"/>
      <c r="KQ1450"/>
      <c r="KR1450"/>
      <c r="KS1450"/>
      <c r="KT1450"/>
      <c r="KU1450"/>
      <c r="KV1450"/>
      <c r="KW1450"/>
      <c r="KX1450"/>
      <c r="KY1450"/>
      <c r="KZ1450"/>
      <c r="LA1450"/>
      <c r="LB1450"/>
      <c r="LC1450"/>
      <c r="LD1450"/>
      <c r="LE1450"/>
      <c r="LF1450"/>
      <c r="LG1450"/>
      <c r="LH1450"/>
      <c r="LI1450"/>
      <c r="LJ1450"/>
      <c r="LK1450"/>
      <c r="LL1450"/>
      <c r="LM1450"/>
      <c r="LN1450"/>
      <c r="LO1450"/>
      <c r="LP1450"/>
      <c r="LQ1450"/>
      <c r="LR1450"/>
      <c r="LS1450"/>
      <c r="LT1450"/>
      <c r="LU1450"/>
      <c r="LV1450"/>
      <c r="LW1450"/>
      <c r="LX1450"/>
      <c r="LY1450"/>
      <c r="LZ1450"/>
      <c r="MA1450"/>
      <c r="MB1450"/>
      <c r="MC1450"/>
      <c r="MD1450"/>
      <c r="ME1450"/>
      <c r="MF1450"/>
      <c r="MG1450"/>
      <c r="MH1450"/>
      <c r="MI1450"/>
      <c r="MJ1450"/>
      <c r="MK1450"/>
      <c r="ML1450"/>
      <c r="MM1450"/>
      <c r="MN1450"/>
      <c r="MO1450"/>
      <c r="MP1450"/>
      <c r="MQ1450"/>
      <c r="MR1450"/>
      <c r="MS1450"/>
      <c r="MT1450"/>
      <c r="MU1450"/>
      <c r="MV1450"/>
      <c r="MW1450"/>
      <c r="MX1450"/>
      <c r="MY1450"/>
      <c r="MZ1450"/>
      <c r="NA1450"/>
      <c r="NB1450"/>
      <c r="NC1450"/>
      <c r="ND1450"/>
      <c r="NE1450"/>
      <c r="NF1450"/>
      <c r="NG1450"/>
      <c r="NH1450"/>
      <c r="NI1450"/>
      <c r="NJ1450"/>
      <c r="NK1450"/>
      <c r="NL1450"/>
      <c r="NM1450"/>
      <c r="NN1450"/>
      <c r="NO1450"/>
      <c r="NP1450"/>
      <c r="NQ1450"/>
      <c r="NR1450"/>
      <c r="NS1450"/>
      <c r="NT1450"/>
      <c r="NU1450"/>
      <c r="NV1450"/>
      <c r="NW1450"/>
      <c r="NX1450"/>
      <c r="NY1450"/>
      <c r="NZ1450"/>
      <c r="OA1450"/>
      <c r="OB1450"/>
      <c r="OC1450"/>
      <c r="OD1450"/>
      <c r="OE1450"/>
      <c r="OF1450"/>
      <c r="OG1450"/>
      <c r="OH1450"/>
      <c r="OI1450"/>
      <c r="OJ1450"/>
      <c r="OK1450"/>
      <c r="OL1450"/>
      <c r="OM1450"/>
      <c r="ON1450"/>
      <c r="OO1450"/>
      <c r="OP1450"/>
      <c r="OQ1450"/>
      <c r="OR1450"/>
      <c r="OS1450"/>
      <c r="OT1450"/>
      <c r="OU1450"/>
      <c r="OV1450"/>
      <c r="OW1450"/>
      <c r="OX1450"/>
      <c r="OY1450"/>
      <c r="OZ1450"/>
      <c r="PA1450"/>
      <c r="PB1450"/>
      <c r="PC1450"/>
      <c r="PD1450"/>
      <c r="PE1450"/>
      <c r="PF1450"/>
      <c r="PG1450"/>
      <c r="PH1450"/>
      <c r="PI1450"/>
      <c r="PJ1450"/>
      <c r="PK1450"/>
      <c r="PL1450"/>
      <c r="PM1450"/>
      <c r="PN1450"/>
      <c r="PO1450"/>
      <c r="PP1450"/>
      <c r="PQ1450"/>
      <c r="PR1450"/>
      <c r="PS1450"/>
      <c r="PT1450"/>
      <c r="PU1450"/>
      <c r="PV1450"/>
      <c r="PW1450"/>
      <c r="PX1450"/>
      <c r="PY1450"/>
      <c r="PZ1450"/>
      <c r="QA1450"/>
      <c r="QB1450"/>
      <c r="QC1450"/>
      <c r="QD1450"/>
      <c r="QE1450"/>
      <c r="QF1450"/>
      <c r="QG1450"/>
      <c r="QH1450"/>
      <c r="QI1450"/>
      <c r="QJ1450"/>
      <c r="QK1450"/>
      <c r="QL1450"/>
      <c r="QM1450"/>
      <c r="QN1450"/>
      <c r="QO1450"/>
      <c r="QP1450"/>
      <c r="QQ1450"/>
      <c r="QR1450"/>
      <c r="QS1450"/>
      <c r="QT1450"/>
      <c r="QU1450"/>
      <c r="QV1450"/>
      <c r="QW1450"/>
      <c r="QX1450"/>
      <c r="QY1450"/>
      <c r="QZ1450"/>
      <c r="RA1450"/>
      <c r="RB1450"/>
      <c r="RC1450"/>
      <c r="RD1450"/>
      <c r="RE1450"/>
      <c r="RF1450"/>
      <c r="RG1450"/>
      <c r="RH1450"/>
      <c r="RI1450"/>
      <c r="RJ1450"/>
      <c r="RK1450"/>
      <c r="RL1450"/>
      <c r="RM1450"/>
      <c r="RN1450"/>
      <c r="RO1450"/>
      <c r="RP1450"/>
      <c r="RQ1450"/>
      <c r="RR1450"/>
      <c r="RS1450"/>
      <c r="RT1450"/>
      <c r="RU1450"/>
      <c r="RV1450"/>
      <c r="RW1450"/>
      <c r="RX1450"/>
      <c r="RY1450"/>
      <c r="RZ1450"/>
      <c r="SA1450"/>
      <c r="SB1450"/>
      <c r="SC1450"/>
      <c r="SD1450"/>
      <c r="SE1450"/>
      <c r="SF1450"/>
      <c r="SG1450"/>
      <c r="SH1450"/>
      <c r="SI1450"/>
      <c r="SJ1450"/>
      <c r="SK1450"/>
      <c r="SL1450"/>
      <c r="SM1450"/>
      <c r="SN1450"/>
      <c r="SO1450"/>
      <c r="SP1450"/>
      <c r="SQ1450"/>
      <c r="SR1450"/>
      <c r="SS1450"/>
      <c r="ST1450"/>
      <c r="SU1450"/>
      <c r="SV1450"/>
      <c r="SW1450"/>
      <c r="SX1450"/>
      <c r="SY1450"/>
      <c r="SZ1450"/>
      <c r="TA1450"/>
      <c r="TB1450"/>
      <c r="TC1450"/>
      <c r="TD1450"/>
      <c r="TE1450"/>
      <c r="TF1450"/>
      <c r="TG1450"/>
      <c r="TH1450"/>
      <c r="TI1450"/>
      <c r="TJ1450"/>
      <c r="TK1450"/>
      <c r="TL1450"/>
      <c r="TM1450"/>
      <c r="TN1450"/>
      <c r="TO1450"/>
      <c r="TP1450"/>
      <c r="TQ1450"/>
      <c r="TR1450"/>
      <c r="TS1450"/>
      <c r="TT1450"/>
      <c r="TU1450"/>
      <c r="TV1450"/>
      <c r="TW1450"/>
      <c r="TX1450"/>
      <c r="TY1450"/>
      <c r="TZ1450"/>
      <c r="UA1450"/>
      <c r="UB1450"/>
      <c r="UC1450"/>
      <c r="UD1450"/>
      <c r="UE1450"/>
      <c r="UF1450"/>
      <c r="UG1450"/>
      <c r="UH1450"/>
      <c r="UI1450"/>
      <c r="UJ1450"/>
      <c r="UK1450"/>
      <c r="UL1450"/>
      <c r="UM1450"/>
      <c r="UN1450"/>
      <c r="UO1450"/>
      <c r="UP1450"/>
      <c r="UQ1450"/>
      <c r="UR1450"/>
      <c r="US1450"/>
      <c r="UT1450"/>
      <c r="UU1450"/>
      <c r="UV1450"/>
      <c r="UW1450"/>
      <c r="UX1450"/>
      <c r="UY1450"/>
      <c r="UZ1450"/>
      <c r="VA1450"/>
      <c r="VB1450"/>
      <c r="VC1450"/>
      <c r="VD1450"/>
      <c r="VE1450"/>
      <c r="VF1450"/>
      <c r="VG1450"/>
      <c r="VH1450"/>
      <c r="VI1450"/>
      <c r="VJ1450"/>
      <c r="VK1450"/>
      <c r="VL1450"/>
      <c r="VM1450"/>
      <c r="VN1450"/>
      <c r="VO1450"/>
      <c r="VP1450"/>
      <c r="VQ1450"/>
      <c r="VR1450"/>
      <c r="VS1450"/>
      <c r="VT1450"/>
      <c r="VU1450"/>
      <c r="VV1450"/>
      <c r="VW1450"/>
      <c r="VX1450"/>
      <c r="VY1450"/>
      <c r="VZ1450"/>
      <c r="WA1450"/>
      <c r="WB1450"/>
      <c r="WC1450"/>
      <c r="WD1450"/>
      <c r="WE1450"/>
      <c r="WF1450"/>
      <c r="WG1450"/>
      <c r="WH1450"/>
      <c r="WI1450"/>
      <c r="WJ1450"/>
      <c r="WK1450"/>
      <c r="WL1450"/>
      <c r="WM1450"/>
      <c r="WN1450"/>
      <c r="WO1450"/>
      <c r="WP1450"/>
      <c r="WQ1450"/>
      <c r="WR1450"/>
      <c r="WS1450"/>
      <c r="WT1450"/>
      <c r="WU1450"/>
      <c r="WV1450"/>
      <c r="WW1450"/>
      <c r="WX1450"/>
      <c r="WY1450"/>
      <c r="WZ1450"/>
      <c r="XA1450"/>
      <c r="XB1450"/>
      <c r="XC1450"/>
      <c r="XD1450"/>
      <c r="XE1450"/>
      <c r="XF1450"/>
      <c r="XG1450"/>
      <c r="XH1450"/>
      <c r="XI1450"/>
      <c r="XJ1450"/>
      <c r="XK1450"/>
      <c r="XL1450"/>
      <c r="XM1450"/>
      <c r="XN1450"/>
      <c r="XO1450"/>
      <c r="XP1450"/>
      <c r="XQ1450"/>
      <c r="XR1450"/>
      <c r="XS1450"/>
      <c r="XT1450"/>
      <c r="XU1450"/>
      <c r="XV1450"/>
      <c r="XW1450"/>
      <c r="XX1450"/>
      <c r="XY1450"/>
      <c r="XZ1450"/>
      <c r="YA1450"/>
      <c r="YB1450"/>
      <c r="YC1450"/>
      <c r="YD1450"/>
      <c r="YE1450"/>
      <c r="YF1450"/>
      <c r="YG1450"/>
      <c r="YH1450"/>
      <c r="YI1450"/>
      <c r="YJ1450"/>
      <c r="YK1450"/>
      <c r="YL1450"/>
      <c r="YM1450"/>
      <c r="YN1450"/>
      <c r="YO1450"/>
      <c r="YP1450"/>
      <c r="YQ1450"/>
      <c r="YR1450"/>
      <c r="YS1450"/>
      <c r="YT1450"/>
      <c r="YU1450"/>
      <c r="YV1450"/>
      <c r="YW1450"/>
      <c r="YX1450"/>
      <c r="YY1450"/>
      <c r="YZ1450"/>
      <c r="ZA1450"/>
      <c r="ZB1450"/>
      <c r="ZC1450"/>
      <c r="ZD1450"/>
      <c r="ZE1450"/>
      <c r="ZF1450"/>
      <c r="ZG1450"/>
      <c r="ZH1450"/>
      <c r="ZI1450"/>
      <c r="ZJ1450"/>
      <c r="ZK1450"/>
      <c r="ZL1450"/>
      <c r="ZM1450"/>
      <c r="ZN1450"/>
      <c r="ZO1450"/>
      <c r="ZP1450"/>
      <c r="ZQ1450"/>
      <c r="ZR1450"/>
      <c r="ZS1450"/>
      <c r="ZT1450"/>
      <c r="ZU1450"/>
      <c r="ZV1450"/>
      <c r="ZW1450"/>
      <c r="ZX1450"/>
      <c r="ZY1450"/>
      <c r="ZZ1450"/>
      <c r="AAA1450"/>
      <c r="AAB1450"/>
      <c r="AAC1450"/>
      <c r="AAD1450"/>
      <c r="AAE1450"/>
      <c r="AAF1450"/>
      <c r="AAG1450"/>
      <c r="AAH1450"/>
      <c r="AAI1450"/>
      <c r="AAJ1450"/>
      <c r="AAK1450"/>
      <c r="AAL1450"/>
      <c r="AAM1450"/>
      <c r="AAN1450"/>
      <c r="AAO1450"/>
      <c r="AAP1450"/>
      <c r="AAQ1450"/>
      <c r="AAR1450"/>
      <c r="AAS1450"/>
      <c r="AAT1450"/>
      <c r="AAU1450"/>
      <c r="AAV1450"/>
      <c r="AAW1450"/>
      <c r="AAX1450"/>
      <c r="AAY1450"/>
      <c r="AAZ1450"/>
      <c r="ABA1450"/>
      <c r="ABB1450"/>
      <c r="ABC1450"/>
      <c r="ABD1450"/>
      <c r="ABE1450"/>
      <c r="ABF1450"/>
      <c r="ABG1450"/>
      <c r="ABH1450"/>
      <c r="ABI1450"/>
      <c r="ABJ1450"/>
      <c r="ABK1450"/>
      <c r="ABL1450"/>
      <c r="ABM1450"/>
      <c r="ABN1450"/>
      <c r="ABO1450"/>
      <c r="ABP1450"/>
      <c r="ABQ1450"/>
      <c r="ABR1450"/>
      <c r="ABS1450"/>
      <c r="ABT1450"/>
      <c r="ABU1450"/>
      <c r="ABV1450"/>
      <c r="ABW1450"/>
      <c r="ABX1450"/>
      <c r="ABY1450"/>
      <c r="ABZ1450"/>
      <c r="ACA1450"/>
      <c r="ACB1450"/>
      <c r="ACC1450"/>
      <c r="ACD1450"/>
      <c r="ACE1450"/>
      <c r="ACF1450"/>
      <c r="ACG1450"/>
      <c r="ACH1450"/>
      <c r="ACI1450"/>
      <c r="ACJ1450"/>
      <c r="ACK1450"/>
      <c r="ACL1450"/>
      <c r="ACM1450"/>
      <c r="ACN1450"/>
      <c r="ACO1450"/>
      <c r="ACP1450"/>
      <c r="ACQ1450"/>
      <c r="ACR1450"/>
      <c r="ACS1450"/>
      <c r="ACT1450"/>
      <c r="ACU1450"/>
      <c r="ACV1450"/>
      <c r="ACW1450"/>
      <c r="ACX1450"/>
      <c r="ACY1450"/>
      <c r="ACZ1450"/>
      <c r="ADA1450"/>
      <c r="ADB1450"/>
      <c r="ADC1450"/>
      <c r="ADD1450"/>
      <c r="ADE1450"/>
      <c r="ADF1450"/>
      <c r="ADG1450"/>
      <c r="ADH1450"/>
      <c r="ADI1450"/>
      <c r="ADJ1450"/>
      <c r="ADK1450"/>
      <c r="ADL1450"/>
      <c r="ADM1450"/>
      <c r="ADN1450"/>
      <c r="ADO1450"/>
      <c r="ADP1450"/>
      <c r="ADQ1450"/>
      <c r="ADR1450"/>
      <c r="ADS1450"/>
      <c r="ADT1450"/>
      <c r="ADU1450"/>
      <c r="ADV1450"/>
      <c r="ADW1450"/>
      <c r="ADX1450"/>
      <c r="ADY1450"/>
      <c r="ADZ1450"/>
      <c r="AEA1450"/>
      <c r="AEB1450"/>
      <c r="AEC1450"/>
      <c r="AED1450"/>
      <c r="AEE1450"/>
      <c r="AEF1450"/>
      <c r="AEG1450"/>
      <c r="AEH1450"/>
      <c r="AEI1450"/>
      <c r="AEJ1450"/>
      <c r="AEK1450"/>
      <c r="AEL1450"/>
      <c r="AEM1450"/>
      <c r="AEN1450"/>
      <c r="AEO1450"/>
      <c r="AEP1450"/>
      <c r="AEQ1450"/>
      <c r="AER1450"/>
      <c r="AES1450"/>
      <c r="AET1450"/>
      <c r="AEU1450"/>
      <c r="AEV1450"/>
      <c r="AEW1450"/>
      <c r="AEX1450"/>
      <c r="AEY1450"/>
      <c r="AEZ1450"/>
      <c r="AFA1450"/>
      <c r="AFB1450"/>
      <c r="AFC1450"/>
      <c r="AFD1450"/>
      <c r="AFE1450"/>
      <c r="AFF1450"/>
      <c r="AFG1450"/>
      <c r="AFH1450"/>
      <c r="AFI1450"/>
      <c r="AFJ1450"/>
      <c r="AFK1450"/>
      <c r="AFL1450"/>
      <c r="AFM1450"/>
      <c r="AFN1450"/>
      <c r="AFO1450"/>
      <c r="AFP1450"/>
      <c r="AFQ1450"/>
      <c r="AFR1450"/>
      <c r="AFS1450"/>
      <c r="AFT1450"/>
      <c r="AFU1450"/>
      <c r="AFV1450"/>
      <c r="AFW1450"/>
      <c r="AFX1450"/>
      <c r="AFY1450"/>
      <c r="AFZ1450"/>
      <c r="AGA1450"/>
      <c r="AGB1450"/>
      <c r="AGC1450"/>
      <c r="AGD1450"/>
      <c r="AGE1450"/>
      <c r="AGF1450"/>
      <c r="AGG1450"/>
      <c r="AGH1450"/>
      <c r="AGI1450"/>
      <c r="AGJ1450"/>
      <c r="AGK1450"/>
      <c r="AGL1450"/>
      <c r="AGM1450"/>
      <c r="AGN1450"/>
      <c r="AGO1450"/>
      <c r="AGP1450"/>
      <c r="AGQ1450"/>
      <c r="AGR1450"/>
      <c r="AGS1450"/>
      <c r="AGT1450"/>
      <c r="AGU1450"/>
      <c r="AGV1450"/>
      <c r="AGW1450"/>
      <c r="AGX1450"/>
      <c r="AGY1450"/>
      <c r="AGZ1450"/>
      <c r="AHA1450"/>
      <c r="AHB1450"/>
      <c r="AHC1450"/>
      <c r="AHD1450"/>
      <c r="AHE1450"/>
      <c r="AHF1450"/>
      <c r="AHG1450"/>
      <c r="AHH1450"/>
      <c r="AHI1450"/>
      <c r="AHJ1450"/>
      <c r="AHK1450"/>
      <c r="AHL1450"/>
      <c r="AHM1450"/>
      <c r="AHN1450"/>
      <c r="AHO1450"/>
      <c r="AHP1450"/>
      <c r="AHQ1450"/>
      <c r="AHR1450"/>
      <c r="AHS1450"/>
      <c r="AHT1450"/>
      <c r="AHU1450"/>
      <c r="AHV1450"/>
      <c r="AHW1450"/>
      <c r="AHX1450"/>
      <c r="AHY1450"/>
      <c r="AHZ1450"/>
      <c r="AIA1450"/>
      <c r="AIB1450"/>
      <c r="AIC1450"/>
      <c r="AID1450"/>
      <c r="AIE1450"/>
      <c r="AIF1450"/>
      <c r="AIG1450"/>
      <c r="AIH1450"/>
      <c r="AII1450"/>
      <c r="AIJ1450"/>
      <c r="AIK1450"/>
      <c r="AIL1450"/>
      <c r="AIM1450"/>
      <c r="AIN1450"/>
      <c r="AIO1450"/>
      <c r="AIP1450"/>
      <c r="AIQ1450"/>
      <c r="AIR1450"/>
      <c r="AIS1450"/>
      <c r="AIT1450"/>
      <c r="AIU1450"/>
      <c r="AIV1450"/>
      <c r="AIW1450"/>
      <c r="AIX1450"/>
      <c r="AIY1450"/>
      <c r="AIZ1450"/>
      <c r="AJA1450"/>
      <c r="AJB1450"/>
      <c r="AJC1450"/>
      <c r="AJD1450"/>
      <c r="AJE1450"/>
      <c r="AJF1450"/>
      <c r="AJG1450"/>
      <c r="AJH1450"/>
      <c r="AJI1450"/>
      <c r="AJJ1450"/>
      <c r="AJK1450"/>
      <c r="AJL1450"/>
      <c r="AJM1450"/>
      <c r="AJN1450"/>
      <c r="AJO1450"/>
      <c r="AJP1450"/>
      <c r="AJQ1450"/>
      <c r="AJR1450"/>
      <c r="AJS1450"/>
      <c r="AJT1450"/>
      <c r="AJU1450"/>
      <c r="AJV1450"/>
      <c r="AJW1450"/>
      <c r="AJX1450"/>
      <c r="AJY1450"/>
      <c r="AJZ1450"/>
      <c r="AKA1450"/>
      <c r="AKB1450"/>
      <c r="AKC1450"/>
      <c r="AKD1450"/>
      <c r="AKE1450"/>
      <c r="AKF1450"/>
      <c r="AKG1450"/>
      <c r="AKH1450"/>
      <c r="AKI1450"/>
      <c r="AKJ1450"/>
      <c r="AKK1450"/>
      <c r="AKL1450"/>
      <c r="AKM1450"/>
      <c r="AKN1450"/>
      <c r="AKO1450"/>
      <c r="AKP1450"/>
      <c r="AKQ1450"/>
      <c r="AKR1450"/>
      <c r="AKS1450"/>
      <c r="AKT1450"/>
      <c r="AKU1450"/>
      <c r="AKV1450"/>
      <c r="AKW1450"/>
      <c r="AKX1450"/>
      <c r="AKY1450"/>
      <c r="AKZ1450"/>
      <c r="ALA1450"/>
      <c r="ALB1450"/>
      <c r="ALC1450"/>
      <c r="ALD1450"/>
      <c r="ALE1450"/>
      <c r="ALF1450"/>
      <c r="ALG1450"/>
      <c r="ALH1450"/>
      <c r="ALI1450"/>
      <c r="ALJ1450"/>
      <c r="ALK1450"/>
      <c r="ALL1450"/>
      <c r="ALM1450"/>
      <c r="ALN1450"/>
      <c r="ALO1450"/>
      <c r="ALP1450"/>
      <c r="ALQ1450"/>
      <c r="ALR1450"/>
      <c r="ALS1450"/>
      <c r="ALT1450"/>
      <c r="ALU1450"/>
      <c r="ALV1450"/>
      <c r="ALW1450"/>
      <c r="ALX1450"/>
      <c r="ALY1450"/>
      <c r="ALZ1450"/>
      <c r="AMA1450"/>
      <c r="AMB1450"/>
      <c r="AMC1450"/>
      <c r="AMD1450"/>
      <c r="AME1450"/>
      <c r="AMF1450"/>
      <c r="AMG1450"/>
      <c r="AMH1450"/>
      <c r="AMI1450"/>
      <c r="AMJ1450"/>
      <c r="AMK1450"/>
      <c r="AML1450"/>
      <c r="AMM1450"/>
      <c r="AMN1450"/>
      <c r="AMO1450"/>
      <c r="AMP1450"/>
      <c r="AMQ1450"/>
      <c r="AMR1450"/>
      <c r="AMS1450"/>
      <c r="AMT1450"/>
      <c r="AMU1450"/>
      <c r="AMV1450"/>
      <c r="AMW1450"/>
      <c r="AMX1450"/>
      <c r="AMY1450"/>
      <c r="AMZ1450"/>
      <c r="ANA1450"/>
      <c r="ANB1450"/>
      <c r="ANC1450"/>
      <c r="AND1450"/>
      <c r="ANE1450"/>
      <c r="ANF1450"/>
      <c r="ANG1450"/>
      <c r="ANH1450"/>
      <c r="ANI1450"/>
      <c r="ANJ1450"/>
      <c r="ANK1450"/>
      <c r="ANL1450"/>
      <c r="ANM1450"/>
      <c r="ANN1450"/>
      <c r="ANO1450"/>
      <c r="ANP1450"/>
      <c r="ANQ1450"/>
      <c r="ANR1450"/>
      <c r="ANS1450"/>
      <c r="ANT1450"/>
      <c r="ANU1450"/>
      <c r="ANV1450"/>
      <c r="ANW1450"/>
      <c r="ANX1450"/>
      <c r="ANY1450"/>
      <c r="ANZ1450"/>
      <c r="AOA1450"/>
      <c r="AOB1450"/>
      <c r="AOC1450"/>
      <c r="AOD1450"/>
      <c r="AOE1450"/>
      <c r="AOF1450"/>
      <c r="AOG1450"/>
      <c r="AOH1450"/>
      <c r="AOI1450"/>
      <c r="AOJ1450"/>
      <c r="AOK1450"/>
      <c r="AOL1450"/>
      <c r="AOM1450"/>
      <c r="AON1450"/>
      <c r="AOO1450"/>
      <c r="AOP1450"/>
      <c r="AOQ1450"/>
      <c r="AOR1450"/>
      <c r="AOS1450"/>
      <c r="AOT1450"/>
      <c r="AOU1450"/>
      <c r="AOV1450"/>
      <c r="AOW1450"/>
      <c r="AOX1450"/>
      <c r="AOY1450"/>
      <c r="AOZ1450"/>
      <c r="APA1450"/>
      <c r="APB1450"/>
      <c r="APC1450"/>
      <c r="APD1450"/>
      <c r="APE1450"/>
      <c r="APF1450"/>
      <c r="APG1450"/>
      <c r="APH1450"/>
      <c r="API1450"/>
      <c r="APJ1450"/>
      <c r="APK1450"/>
      <c r="APL1450"/>
      <c r="APM1450"/>
      <c r="APN1450"/>
      <c r="APO1450"/>
      <c r="APP1450"/>
      <c r="APQ1450"/>
      <c r="APR1450"/>
      <c r="APS1450"/>
      <c r="APT1450"/>
      <c r="APU1450"/>
      <c r="APV1450"/>
      <c r="APW1450"/>
      <c r="APX1450"/>
      <c r="APY1450"/>
      <c r="APZ1450"/>
      <c r="AQA1450"/>
      <c r="AQB1450"/>
      <c r="AQC1450"/>
      <c r="AQD1450"/>
      <c r="AQE1450"/>
      <c r="AQF1450"/>
      <c r="AQG1450"/>
      <c r="AQH1450"/>
      <c r="AQI1450"/>
      <c r="AQJ1450"/>
      <c r="AQK1450"/>
      <c r="AQL1450"/>
      <c r="AQM1450"/>
      <c r="AQN1450"/>
      <c r="AQO1450"/>
      <c r="AQP1450"/>
      <c r="AQQ1450"/>
      <c r="AQR1450"/>
      <c r="AQS1450"/>
      <c r="AQT1450"/>
      <c r="AQU1450"/>
      <c r="AQV1450"/>
      <c r="AQW1450"/>
      <c r="AQX1450"/>
      <c r="AQY1450"/>
      <c r="AQZ1450"/>
      <c r="ARA1450"/>
      <c r="ARB1450"/>
      <c r="ARC1450"/>
      <c r="ARD1450"/>
      <c r="ARE1450"/>
      <c r="ARF1450"/>
      <c r="ARG1450"/>
      <c r="ARH1450"/>
      <c r="ARI1450"/>
      <c r="ARJ1450"/>
      <c r="ARK1450"/>
      <c r="ARL1450"/>
      <c r="ARM1450"/>
      <c r="ARN1450"/>
      <c r="ARO1450"/>
      <c r="ARP1450"/>
      <c r="ARQ1450"/>
      <c r="ARR1450"/>
      <c r="ARS1450"/>
      <c r="ART1450"/>
      <c r="ARU1450"/>
      <c r="ARV1450"/>
      <c r="ARW1450"/>
      <c r="ARX1450"/>
      <c r="ARY1450"/>
      <c r="ARZ1450"/>
      <c r="ASA1450"/>
      <c r="ASB1450"/>
      <c r="ASC1450"/>
      <c r="ASD1450"/>
      <c r="ASE1450"/>
      <c r="ASF1450"/>
      <c r="ASG1450"/>
      <c r="ASH1450"/>
      <c r="ASI1450"/>
      <c r="ASJ1450"/>
      <c r="ASK1450"/>
      <c r="ASL1450"/>
      <c r="ASM1450"/>
      <c r="ASN1450"/>
      <c r="ASO1450"/>
      <c r="ASP1450"/>
      <c r="ASQ1450"/>
      <c r="ASR1450"/>
      <c r="ASS1450"/>
      <c r="AST1450"/>
      <c r="ASU1450"/>
      <c r="ASV1450"/>
      <c r="ASW1450"/>
      <c r="ASX1450"/>
      <c r="ASY1450"/>
      <c r="ASZ1450"/>
      <c r="ATA1450"/>
      <c r="ATB1450"/>
      <c r="ATC1450"/>
      <c r="ATD1450"/>
      <c r="ATE1450"/>
      <c r="ATF1450"/>
      <c r="ATG1450"/>
      <c r="ATH1450"/>
      <c r="ATI1450"/>
      <c r="ATJ1450"/>
      <c r="ATK1450"/>
      <c r="ATL1450"/>
      <c r="ATM1450"/>
      <c r="ATN1450"/>
      <c r="ATO1450"/>
      <c r="ATP1450"/>
      <c r="ATQ1450"/>
      <c r="ATR1450"/>
      <c r="ATS1450"/>
      <c r="ATT1450"/>
      <c r="ATU1450"/>
      <c r="ATV1450"/>
      <c r="ATW1450"/>
      <c r="ATX1450"/>
      <c r="ATY1450"/>
      <c r="ATZ1450"/>
      <c r="AUA1450"/>
      <c r="AUB1450"/>
      <c r="AUC1450"/>
      <c r="AUD1450"/>
      <c r="AUE1450"/>
      <c r="AUF1450"/>
      <c r="AUG1450"/>
      <c r="AUH1450"/>
      <c r="AUI1450"/>
      <c r="AUJ1450"/>
      <c r="AUK1450"/>
      <c r="AUL1450"/>
      <c r="AUM1450"/>
      <c r="AUN1450"/>
      <c r="AUO1450"/>
      <c r="AUP1450"/>
      <c r="AUQ1450"/>
      <c r="AUR1450"/>
      <c r="AUS1450"/>
      <c r="AUT1450"/>
      <c r="AUU1450"/>
      <c r="AUV1450"/>
      <c r="AUW1450"/>
      <c r="AUX1450"/>
      <c r="AUY1450"/>
      <c r="AUZ1450"/>
      <c r="AVA1450"/>
      <c r="AVB1450"/>
      <c r="AVC1450"/>
      <c r="AVD1450"/>
      <c r="AVE1450"/>
      <c r="AVF1450"/>
      <c r="AVG1450"/>
      <c r="AVH1450"/>
      <c r="AVI1450"/>
      <c r="AVJ1450"/>
      <c r="AVK1450"/>
      <c r="AVL1450"/>
      <c r="AVM1450"/>
      <c r="AVN1450"/>
      <c r="AVO1450"/>
      <c r="AVP1450"/>
      <c r="AVQ1450"/>
      <c r="AVR1450"/>
      <c r="AVS1450"/>
      <c r="AVT1450"/>
      <c r="AVU1450"/>
      <c r="AVV1450"/>
      <c r="AVW1450"/>
      <c r="AVX1450"/>
      <c r="AVY1450"/>
      <c r="AVZ1450"/>
      <c r="AWA1450"/>
      <c r="AWB1450"/>
      <c r="AWC1450"/>
      <c r="AWD1450"/>
      <c r="AWE1450"/>
      <c r="AWF1450"/>
      <c r="AWG1450"/>
      <c r="AWH1450"/>
      <c r="AWI1450"/>
      <c r="AWJ1450"/>
      <c r="AWK1450"/>
      <c r="AWL1450"/>
      <c r="AWM1450"/>
      <c r="AWN1450"/>
      <c r="AWO1450"/>
      <c r="AWP1450"/>
      <c r="AWQ1450"/>
      <c r="AWR1450"/>
      <c r="AWS1450"/>
      <c r="AWT1450"/>
      <c r="AWU1450"/>
      <c r="AWV1450"/>
      <c r="AWW1450"/>
      <c r="AWX1450"/>
      <c r="AWY1450"/>
      <c r="AWZ1450"/>
      <c r="AXA1450"/>
      <c r="AXB1450"/>
      <c r="AXC1450"/>
      <c r="AXD1450"/>
      <c r="AXE1450"/>
      <c r="AXF1450"/>
      <c r="AXG1450"/>
      <c r="AXH1450"/>
      <c r="AXI1450"/>
      <c r="AXJ1450"/>
      <c r="AXK1450"/>
      <c r="AXL1450"/>
      <c r="AXM1450"/>
      <c r="AXN1450"/>
      <c r="AXO1450"/>
      <c r="AXP1450"/>
      <c r="AXQ1450"/>
      <c r="AXR1450"/>
      <c r="AXS1450"/>
      <c r="AXT1450"/>
      <c r="AXU1450"/>
      <c r="AXV1450"/>
      <c r="AXW1450"/>
      <c r="AXX1450"/>
      <c r="AXY1450"/>
      <c r="AXZ1450"/>
      <c r="AYA1450"/>
      <c r="AYB1450"/>
      <c r="AYC1450"/>
      <c r="AYD1450"/>
      <c r="AYE1450"/>
      <c r="AYF1450"/>
      <c r="AYG1450"/>
      <c r="AYH1450"/>
      <c r="AYI1450"/>
      <c r="AYJ1450"/>
      <c r="AYK1450"/>
      <c r="AYL1450"/>
      <c r="AYM1450"/>
      <c r="AYN1450"/>
      <c r="AYO1450"/>
      <c r="AYP1450"/>
      <c r="AYQ1450"/>
      <c r="AYR1450"/>
      <c r="AYS1450"/>
      <c r="AYT1450"/>
      <c r="AYU1450"/>
      <c r="AYV1450"/>
      <c r="AYW1450"/>
      <c r="AYX1450"/>
      <c r="AYY1450"/>
      <c r="AYZ1450"/>
      <c r="AZA1450"/>
      <c r="AZB1450"/>
      <c r="AZC1450"/>
      <c r="AZD1450"/>
      <c r="AZE1450"/>
      <c r="AZF1450"/>
      <c r="AZG1450"/>
      <c r="AZH1450"/>
      <c r="AZI1450"/>
      <c r="AZJ1450"/>
      <c r="AZK1450"/>
      <c r="AZL1450"/>
      <c r="AZM1450"/>
      <c r="AZN1450"/>
      <c r="AZO1450"/>
      <c r="AZP1450"/>
      <c r="AZQ1450"/>
      <c r="AZR1450"/>
      <c r="AZS1450"/>
      <c r="AZT1450"/>
      <c r="AZU1450"/>
      <c r="AZV1450"/>
      <c r="AZW1450"/>
      <c r="AZX1450"/>
      <c r="AZY1450"/>
      <c r="AZZ1450"/>
      <c r="BAA1450"/>
      <c r="BAB1450"/>
      <c r="BAC1450"/>
      <c r="BAD1450"/>
      <c r="BAE1450"/>
      <c r="BAF1450"/>
      <c r="BAG1450"/>
      <c r="BAH1450"/>
      <c r="BAI1450"/>
      <c r="BAJ1450"/>
      <c r="BAK1450"/>
      <c r="BAL1450"/>
      <c r="BAM1450"/>
      <c r="BAN1450"/>
      <c r="BAO1450"/>
      <c r="BAP1450"/>
      <c r="BAQ1450"/>
      <c r="BAR1450"/>
      <c r="BAS1450"/>
      <c r="BAT1450"/>
      <c r="BAU1450"/>
      <c r="BAV1450"/>
      <c r="BAW1450"/>
      <c r="BAX1450"/>
      <c r="BAY1450"/>
      <c r="BAZ1450"/>
      <c r="BBA1450"/>
      <c r="BBB1450"/>
      <c r="BBC1450"/>
      <c r="BBD1450"/>
      <c r="BBE1450"/>
      <c r="BBF1450"/>
      <c r="BBG1450"/>
      <c r="BBH1450"/>
      <c r="BBI1450"/>
      <c r="BBJ1450"/>
      <c r="BBK1450"/>
      <c r="BBL1450"/>
      <c r="BBM1450"/>
      <c r="BBN1450"/>
      <c r="BBO1450"/>
      <c r="BBP1450"/>
      <c r="BBQ1450"/>
      <c r="BBR1450"/>
      <c r="BBS1450"/>
      <c r="BBT1450"/>
      <c r="BBU1450"/>
      <c r="BBV1450"/>
      <c r="BBW1450"/>
      <c r="BBX1450"/>
      <c r="BBY1450"/>
      <c r="BBZ1450"/>
      <c r="BCA1450"/>
      <c r="BCB1450"/>
      <c r="BCC1450"/>
      <c r="BCD1450"/>
      <c r="BCE1450"/>
      <c r="BCF1450"/>
      <c r="BCG1450"/>
      <c r="BCH1450"/>
      <c r="BCI1450"/>
      <c r="BCJ1450"/>
      <c r="BCK1450"/>
      <c r="BCL1450"/>
      <c r="BCM1450"/>
      <c r="BCN1450"/>
      <c r="BCO1450"/>
      <c r="BCP1450"/>
      <c r="BCQ1450"/>
      <c r="BCR1450"/>
      <c r="BCS1450"/>
      <c r="BCT1450"/>
      <c r="BCU1450"/>
      <c r="BCV1450"/>
      <c r="BCW1450"/>
      <c r="BCX1450"/>
      <c r="BCY1450"/>
      <c r="BCZ1450"/>
      <c r="BDA1450"/>
      <c r="BDB1450"/>
      <c r="BDC1450"/>
      <c r="BDD1450"/>
      <c r="BDE1450"/>
      <c r="BDF1450"/>
      <c r="BDG1450"/>
      <c r="BDH1450"/>
      <c r="BDI1450"/>
      <c r="BDJ1450"/>
      <c r="BDK1450"/>
      <c r="BDL1450"/>
      <c r="BDM1450"/>
      <c r="BDN1450"/>
      <c r="BDO1450"/>
      <c r="BDP1450"/>
      <c r="BDQ1450"/>
      <c r="BDR1450"/>
      <c r="BDS1450"/>
      <c r="BDT1450"/>
      <c r="BDU1450"/>
      <c r="BDV1450"/>
      <c r="BDW1450"/>
      <c r="BDX1450"/>
      <c r="BDY1450"/>
      <c r="BDZ1450"/>
      <c r="BEA1450"/>
      <c r="BEB1450"/>
      <c r="BEC1450"/>
      <c r="BED1450"/>
      <c r="BEE1450"/>
      <c r="BEF1450"/>
      <c r="BEG1450"/>
      <c r="BEH1450"/>
      <c r="BEI1450"/>
      <c r="BEJ1450"/>
      <c r="BEK1450"/>
      <c r="BEL1450"/>
      <c r="BEM1450"/>
      <c r="BEN1450"/>
      <c r="BEO1450"/>
      <c r="BEP1450"/>
      <c r="BEQ1450"/>
      <c r="BER1450"/>
      <c r="BES1450"/>
      <c r="BET1450"/>
      <c r="BEU1450"/>
      <c r="BEV1450"/>
      <c r="BEW1450"/>
      <c r="BEX1450"/>
      <c r="BEY1450"/>
      <c r="BEZ1450"/>
      <c r="BFA1450"/>
      <c r="BFB1450"/>
      <c r="BFC1450"/>
      <c r="BFD1450"/>
      <c r="BFE1450"/>
      <c r="BFF1450"/>
      <c r="BFG1450"/>
      <c r="BFH1450"/>
      <c r="BFI1450"/>
      <c r="BFJ1450"/>
      <c r="BFK1450"/>
      <c r="BFL1450"/>
      <c r="BFM1450"/>
      <c r="BFN1450"/>
      <c r="BFO1450"/>
      <c r="BFP1450"/>
      <c r="BFQ1450"/>
      <c r="BFR1450"/>
      <c r="BFS1450"/>
      <c r="BFT1450"/>
      <c r="BFU1450"/>
      <c r="BFV1450"/>
      <c r="BFW1450"/>
      <c r="BFX1450"/>
      <c r="BFY1450"/>
      <c r="BFZ1450"/>
      <c r="BGA1450"/>
      <c r="BGB1450"/>
      <c r="BGC1450"/>
      <c r="BGD1450"/>
      <c r="BGE1450"/>
      <c r="BGF1450"/>
      <c r="BGG1450"/>
      <c r="BGH1450"/>
      <c r="BGI1450"/>
      <c r="BGJ1450"/>
      <c r="BGK1450"/>
      <c r="BGL1450"/>
      <c r="BGM1450"/>
      <c r="BGN1450"/>
      <c r="BGO1450"/>
      <c r="BGP1450"/>
      <c r="BGQ1450"/>
      <c r="BGR1450"/>
      <c r="BGS1450"/>
      <c r="BGT1450"/>
      <c r="BGU1450"/>
      <c r="BGV1450"/>
      <c r="BGW1450"/>
      <c r="BGX1450"/>
      <c r="BGY1450"/>
      <c r="BGZ1450"/>
      <c r="BHA1450"/>
      <c r="BHB1450"/>
      <c r="BHC1450"/>
      <c r="BHD1450"/>
      <c r="BHE1450"/>
      <c r="BHF1450"/>
      <c r="BHG1450"/>
      <c r="BHH1450"/>
      <c r="BHI1450"/>
      <c r="BHJ1450"/>
      <c r="BHK1450"/>
      <c r="BHL1450"/>
      <c r="BHM1450"/>
      <c r="BHN1450"/>
      <c r="BHO1450"/>
      <c r="BHP1450"/>
      <c r="BHQ1450"/>
      <c r="BHR1450"/>
      <c r="BHS1450"/>
      <c r="BHT1450"/>
      <c r="BHU1450"/>
      <c r="BHV1450"/>
      <c r="BHW1450"/>
      <c r="BHX1450"/>
      <c r="BHY1450"/>
      <c r="BHZ1450"/>
      <c r="BIA1450"/>
      <c r="BIB1450"/>
      <c r="BIC1450"/>
      <c r="BID1450"/>
      <c r="BIE1450"/>
      <c r="BIF1450"/>
      <c r="BIG1450"/>
      <c r="BIH1450"/>
      <c r="BII1450"/>
      <c r="BIJ1450"/>
      <c r="BIK1450"/>
      <c r="BIL1450"/>
      <c r="BIM1450"/>
      <c r="BIN1450"/>
      <c r="BIO1450"/>
      <c r="BIP1450"/>
      <c r="BIQ1450"/>
      <c r="BIR1450"/>
      <c r="BIS1450"/>
      <c r="BIT1450"/>
      <c r="BIU1450"/>
      <c r="BIV1450"/>
      <c r="BIW1450"/>
      <c r="BIX1450"/>
      <c r="BIY1450"/>
      <c r="BIZ1450"/>
      <c r="BJA1450"/>
      <c r="BJB1450"/>
      <c r="BJC1450"/>
      <c r="BJD1450"/>
      <c r="BJE1450"/>
      <c r="BJF1450"/>
      <c r="BJG1450"/>
      <c r="BJH1450"/>
      <c r="BJI1450"/>
      <c r="BJJ1450"/>
      <c r="BJK1450"/>
      <c r="BJL1450"/>
      <c r="BJM1450"/>
      <c r="BJN1450"/>
      <c r="BJO1450"/>
      <c r="BJP1450"/>
      <c r="BJQ1450"/>
      <c r="BJR1450"/>
      <c r="BJS1450"/>
      <c r="BJT1450"/>
      <c r="BJU1450"/>
      <c r="BJV1450"/>
      <c r="BJW1450"/>
      <c r="BJX1450"/>
      <c r="BJY1450"/>
      <c r="BJZ1450"/>
      <c r="BKA1450"/>
      <c r="BKB1450"/>
      <c r="BKC1450"/>
      <c r="BKD1450"/>
      <c r="BKE1450"/>
      <c r="BKF1450"/>
      <c r="BKG1450"/>
      <c r="BKH1450"/>
      <c r="BKI1450"/>
      <c r="BKJ1450"/>
      <c r="BKK1450"/>
      <c r="BKL1450"/>
      <c r="BKM1450"/>
      <c r="BKN1450"/>
      <c r="BKO1450"/>
      <c r="BKP1450"/>
      <c r="BKQ1450"/>
      <c r="BKR1450"/>
      <c r="BKS1450"/>
      <c r="BKT1450"/>
      <c r="BKU1450"/>
      <c r="BKV1450"/>
      <c r="BKW1450"/>
      <c r="BKX1450"/>
      <c r="BKY1450"/>
      <c r="BKZ1450"/>
      <c r="BLA1450"/>
      <c r="BLB1450"/>
      <c r="BLC1450"/>
      <c r="BLD1450"/>
      <c r="BLE1450"/>
      <c r="BLF1450"/>
      <c r="BLG1450"/>
      <c r="BLH1450"/>
      <c r="BLI1450"/>
      <c r="BLJ1450"/>
      <c r="BLK1450"/>
      <c r="BLL1450"/>
      <c r="BLM1450"/>
      <c r="BLN1450"/>
      <c r="BLO1450"/>
      <c r="BLP1450"/>
      <c r="BLQ1450"/>
      <c r="BLR1450"/>
      <c r="BLS1450"/>
      <c r="BLT1450"/>
      <c r="BLU1450"/>
      <c r="BLV1450"/>
      <c r="BLW1450"/>
      <c r="BLX1450"/>
      <c r="BLY1450"/>
      <c r="BLZ1450"/>
      <c r="BMA1450"/>
      <c r="BMB1450"/>
      <c r="BMC1450"/>
      <c r="BMD1450"/>
      <c r="BME1450"/>
      <c r="BMF1450"/>
      <c r="BMG1450"/>
      <c r="BMH1450"/>
      <c r="BMI1450"/>
      <c r="BMJ1450"/>
      <c r="BMK1450"/>
      <c r="BML1450"/>
      <c r="BMM1450"/>
      <c r="BMN1450"/>
      <c r="BMO1450"/>
      <c r="BMP1450"/>
      <c r="BMQ1450"/>
      <c r="BMR1450"/>
      <c r="BMS1450"/>
      <c r="BMT1450"/>
      <c r="BMU1450"/>
      <c r="BMV1450"/>
      <c r="BMW1450"/>
      <c r="BMX1450"/>
      <c r="BMY1450"/>
      <c r="BMZ1450"/>
      <c r="BNA1450"/>
      <c r="BNB1450"/>
      <c r="BNC1450"/>
      <c r="BND1450"/>
      <c r="BNE1450"/>
      <c r="BNF1450"/>
      <c r="BNG1450"/>
      <c r="BNH1450"/>
      <c r="BNI1450"/>
      <c r="BNJ1450"/>
      <c r="BNK1450"/>
      <c r="BNL1450"/>
      <c r="BNM1450"/>
      <c r="BNN1450"/>
      <c r="BNO1450"/>
      <c r="BNP1450"/>
      <c r="BNQ1450"/>
      <c r="BNR1450"/>
      <c r="BNS1450"/>
      <c r="BNT1450"/>
      <c r="BNU1450"/>
      <c r="BNV1450"/>
      <c r="BNW1450"/>
      <c r="BNX1450"/>
      <c r="BNY1450"/>
      <c r="BNZ1450"/>
      <c r="BOA1450"/>
      <c r="BOB1450"/>
      <c r="BOC1450"/>
      <c r="BOD1450"/>
      <c r="BOE1450"/>
      <c r="BOF1450"/>
      <c r="BOG1450"/>
      <c r="BOH1450"/>
      <c r="BOI1450"/>
      <c r="BOJ1450"/>
      <c r="BOK1450"/>
      <c r="BOL1450"/>
      <c r="BOM1450"/>
      <c r="BON1450"/>
      <c r="BOO1450"/>
      <c r="BOP1450"/>
      <c r="BOQ1450"/>
      <c r="BOR1450"/>
      <c r="BOS1450"/>
      <c r="BOT1450"/>
      <c r="BOU1450"/>
      <c r="BOV1450"/>
      <c r="BOW1450"/>
      <c r="BOX1450"/>
      <c r="BOY1450"/>
      <c r="BOZ1450"/>
      <c r="BPA1450"/>
      <c r="BPB1450"/>
      <c r="BPC1450"/>
      <c r="BPD1450"/>
      <c r="BPE1450"/>
      <c r="BPF1450"/>
      <c r="BPG1450"/>
      <c r="BPH1450"/>
      <c r="BPI1450"/>
      <c r="BPJ1450"/>
      <c r="BPK1450"/>
      <c r="BPL1450"/>
      <c r="BPM1450"/>
      <c r="BPN1450"/>
      <c r="BPO1450"/>
      <c r="BPP1450"/>
      <c r="BPQ1450"/>
      <c r="BPR1450"/>
      <c r="BPS1450"/>
      <c r="BPT1450"/>
      <c r="BPU1450"/>
      <c r="BPV1450"/>
      <c r="BPW1450"/>
      <c r="BPX1450"/>
      <c r="BPY1450"/>
      <c r="BPZ1450"/>
      <c r="BQA1450"/>
      <c r="BQB1450"/>
      <c r="BQC1450"/>
      <c r="BQD1450"/>
      <c r="BQE1450"/>
      <c r="BQF1450"/>
      <c r="BQG1450"/>
      <c r="BQH1450"/>
      <c r="BQI1450"/>
      <c r="BQJ1450"/>
      <c r="BQK1450"/>
      <c r="BQL1450"/>
      <c r="BQM1450"/>
      <c r="BQN1450"/>
      <c r="BQO1450"/>
      <c r="BQP1450"/>
      <c r="BQQ1450"/>
      <c r="BQR1450"/>
      <c r="BQS1450"/>
      <c r="BQT1450"/>
      <c r="BQU1450"/>
      <c r="BQV1450"/>
      <c r="BQW1450"/>
      <c r="BQX1450"/>
      <c r="BQY1450"/>
      <c r="BQZ1450"/>
      <c r="BRA1450"/>
      <c r="BRB1450"/>
      <c r="BRC1450"/>
      <c r="BRD1450"/>
      <c r="BRE1450"/>
      <c r="BRF1450"/>
      <c r="BRG1450"/>
      <c r="BRH1450"/>
      <c r="BRI1450"/>
      <c r="BRJ1450"/>
      <c r="BRK1450"/>
      <c r="BRL1450"/>
      <c r="BRM1450"/>
      <c r="BRN1450"/>
      <c r="BRO1450"/>
      <c r="BRP1450"/>
      <c r="BRQ1450"/>
      <c r="BRR1450"/>
      <c r="BRS1450"/>
      <c r="BRT1450"/>
      <c r="BRU1450"/>
      <c r="BRV1450"/>
      <c r="BRW1450"/>
      <c r="BRX1450"/>
      <c r="BRY1450"/>
      <c r="BRZ1450"/>
      <c r="BSA1450"/>
      <c r="BSB1450"/>
      <c r="BSC1450"/>
      <c r="BSD1450"/>
      <c r="BSE1450"/>
      <c r="BSF1450"/>
      <c r="BSG1450"/>
      <c r="BSH1450"/>
      <c r="BSI1450"/>
      <c r="BSJ1450"/>
      <c r="BSK1450"/>
      <c r="BSL1450"/>
      <c r="BSM1450"/>
      <c r="BSN1450"/>
      <c r="BSO1450"/>
      <c r="BSP1450"/>
      <c r="BSQ1450"/>
      <c r="BSR1450"/>
      <c r="BSS1450"/>
      <c r="BST1450"/>
      <c r="BSU1450"/>
      <c r="BSV1450"/>
      <c r="BSW1450"/>
      <c r="BSX1450"/>
      <c r="BSY1450"/>
      <c r="BSZ1450"/>
      <c r="BTA1450"/>
      <c r="BTB1450"/>
      <c r="BTC1450"/>
      <c r="BTD1450"/>
      <c r="BTE1450"/>
      <c r="BTF1450"/>
      <c r="BTG1450"/>
      <c r="BTH1450"/>
      <c r="BTI1450"/>
      <c r="BTJ1450"/>
      <c r="BTK1450"/>
      <c r="BTL1450"/>
      <c r="BTM1450"/>
      <c r="BTN1450"/>
      <c r="BTO1450"/>
      <c r="BTP1450"/>
      <c r="BTQ1450"/>
      <c r="BTR1450"/>
      <c r="BTS1450"/>
      <c r="BTT1450"/>
      <c r="BTU1450"/>
      <c r="BTV1450"/>
      <c r="BTW1450"/>
      <c r="BTX1450"/>
      <c r="BTY1450"/>
      <c r="BTZ1450"/>
      <c r="BUA1450"/>
      <c r="BUB1450"/>
      <c r="BUC1450"/>
      <c r="BUD1450"/>
      <c r="BUE1450"/>
      <c r="BUF1450"/>
      <c r="BUG1450"/>
      <c r="BUH1450"/>
      <c r="BUI1450"/>
      <c r="BUJ1450"/>
      <c r="BUK1450"/>
      <c r="BUL1450"/>
      <c r="BUM1450"/>
      <c r="BUN1450"/>
      <c r="BUO1450"/>
      <c r="BUP1450"/>
      <c r="BUQ1450"/>
      <c r="BUR1450"/>
      <c r="BUS1450"/>
      <c r="BUT1450"/>
      <c r="BUU1450"/>
      <c r="BUV1450"/>
      <c r="BUW1450"/>
      <c r="BUX1450"/>
      <c r="BUY1450"/>
      <c r="BUZ1450"/>
      <c r="BVA1450"/>
      <c r="BVB1450"/>
      <c r="BVC1450"/>
      <c r="BVD1450"/>
      <c r="BVE1450"/>
      <c r="BVF1450"/>
      <c r="BVG1450"/>
      <c r="BVH1450"/>
      <c r="BVI1450"/>
      <c r="BVJ1450"/>
      <c r="BVK1450"/>
      <c r="BVL1450"/>
      <c r="BVM1450"/>
      <c r="BVN1450"/>
      <c r="BVO1450"/>
      <c r="BVP1450"/>
      <c r="BVQ1450"/>
      <c r="BVR1450"/>
      <c r="BVS1450"/>
      <c r="BVT1450"/>
      <c r="BVU1450"/>
      <c r="BVV1450"/>
      <c r="BVW1450"/>
      <c r="BVX1450"/>
      <c r="BVY1450"/>
      <c r="BVZ1450"/>
      <c r="BWA1450"/>
      <c r="BWB1450"/>
      <c r="BWC1450"/>
      <c r="BWD1450"/>
      <c r="BWE1450"/>
      <c r="BWF1450"/>
      <c r="BWG1450"/>
      <c r="BWH1450"/>
      <c r="BWI1450"/>
      <c r="BWJ1450"/>
      <c r="BWK1450"/>
      <c r="BWL1450"/>
      <c r="BWM1450"/>
      <c r="BWN1450"/>
      <c r="BWO1450"/>
      <c r="BWP1450"/>
      <c r="BWQ1450"/>
      <c r="BWR1450"/>
      <c r="BWS1450"/>
      <c r="BWT1450"/>
      <c r="BWU1450"/>
      <c r="BWV1450"/>
      <c r="BWW1450"/>
      <c r="BWX1450"/>
      <c r="BWY1450"/>
      <c r="BWZ1450"/>
      <c r="BXA1450"/>
      <c r="BXB1450"/>
      <c r="BXC1450"/>
      <c r="BXD1450"/>
      <c r="BXE1450"/>
      <c r="BXF1450"/>
      <c r="BXG1450"/>
      <c r="BXH1450"/>
      <c r="BXI1450"/>
      <c r="BXJ1450"/>
      <c r="BXK1450"/>
      <c r="BXL1450"/>
      <c r="BXM1450"/>
      <c r="BXN1450"/>
      <c r="BXO1450"/>
      <c r="BXP1450"/>
      <c r="BXQ1450"/>
      <c r="BXR1450"/>
      <c r="BXS1450"/>
      <c r="BXT1450"/>
      <c r="BXU1450"/>
      <c r="BXV1450"/>
      <c r="BXW1450"/>
      <c r="BXX1450"/>
      <c r="BXY1450"/>
      <c r="BXZ1450"/>
      <c r="BYA1450"/>
      <c r="BYB1450"/>
      <c r="BYC1450"/>
      <c r="BYD1450"/>
      <c r="BYE1450"/>
      <c r="BYF1450"/>
      <c r="BYG1450"/>
      <c r="BYH1450"/>
      <c r="BYI1450"/>
      <c r="BYJ1450"/>
      <c r="BYK1450"/>
      <c r="BYL1450"/>
      <c r="BYM1450"/>
      <c r="BYN1450"/>
      <c r="BYO1450"/>
      <c r="BYP1450"/>
      <c r="BYQ1450"/>
      <c r="BYR1450"/>
      <c r="BYS1450"/>
      <c r="BYT1450"/>
      <c r="BYU1450"/>
      <c r="BYV1450"/>
      <c r="BYW1450"/>
      <c r="BYX1450"/>
      <c r="BYY1450"/>
      <c r="BYZ1450"/>
      <c r="BZA1450"/>
      <c r="BZB1450"/>
      <c r="BZC1450"/>
      <c r="BZD1450"/>
      <c r="BZE1450"/>
      <c r="BZF1450"/>
      <c r="BZG1450"/>
      <c r="BZH1450"/>
      <c r="BZI1450"/>
      <c r="BZJ1450"/>
      <c r="BZK1450"/>
      <c r="BZL1450"/>
      <c r="BZM1450"/>
      <c r="BZN1450"/>
      <c r="BZO1450"/>
      <c r="BZP1450"/>
      <c r="BZQ1450"/>
      <c r="BZR1450"/>
      <c r="BZS1450"/>
      <c r="BZT1450"/>
      <c r="BZU1450"/>
      <c r="BZV1450"/>
      <c r="BZW1450"/>
      <c r="BZX1450"/>
      <c r="BZY1450"/>
      <c r="BZZ1450"/>
      <c r="CAA1450"/>
      <c r="CAB1450"/>
      <c r="CAC1450"/>
      <c r="CAD1450"/>
      <c r="CAE1450"/>
      <c r="CAF1450"/>
      <c r="CAG1450"/>
      <c r="CAH1450"/>
      <c r="CAI1450"/>
      <c r="CAJ1450"/>
      <c r="CAK1450"/>
      <c r="CAL1450"/>
      <c r="CAM1450"/>
      <c r="CAN1450"/>
      <c r="CAO1450"/>
      <c r="CAP1450"/>
      <c r="CAQ1450"/>
      <c r="CAR1450"/>
      <c r="CAS1450"/>
      <c r="CAT1450"/>
      <c r="CAU1450"/>
      <c r="CAV1450"/>
      <c r="CAW1450"/>
      <c r="CAX1450"/>
      <c r="CAY1450"/>
      <c r="CAZ1450"/>
      <c r="CBA1450"/>
      <c r="CBB1450"/>
      <c r="CBC1450"/>
      <c r="CBD1450"/>
      <c r="CBE1450"/>
      <c r="CBF1450"/>
      <c r="CBG1450"/>
      <c r="CBH1450"/>
      <c r="CBI1450"/>
      <c r="CBJ1450"/>
      <c r="CBK1450"/>
      <c r="CBL1450"/>
      <c r="CBM1450"/>
      <c r="CBN1450"/>
      <c r="CBO1450"/>
      <c r="CBP1450"/>
      <c r="CBQ1450"/>
      <c r="CBR1450"/>
      <c r="CBS1450"/>
      <c r="CBT1450"/>
      <c r="CBU1450"/>
      <c r="CBV1450"/>
      <c r="CBW1450"/>
      <c r="CBX1450"/>
      <c r="CBY1450"/>
      <c r="CBZ1450"/>
      <c r="CCA1450"/>
      <c r="CCB1450"/>
      <c r="CCC1450"/>
      <c r="CCD1450"/>
      <c r="CCE1450"/>
      <c r="CCF1450"/>
      <c r="CCG1450"/>
      <c r="CCH1450"/>
      <c r="CCI1450"/>
      <c r="CCJ1450"/>
      <c r="CCK1450"/>
      <c r="CCL1450"/>
      <c r="CCM1450"/>
      <c r="CCN1450"/>
      <c r="CCO1450"/>
      <c r="CCP1450"/>
      <c r="CCQ1450"/>
      <c r="CCR1450"/>
      <c r="CCS1450"/>
      <c r="CCT1450"/>
      <c r="CCU1450"/>
      <c r="CCV1450"/>
      <c r="CCW1450"/>
      <c r="CCX1450"/>
      <c r="CCY1450"/>
      <c r="CCZ1450"/>
      <c r="CDA1450"/>
      <c r="CDB1450"/>
      <c r="CDC1450"/>
      <c r="CDD1450"/>
      <c r="CDE1450"/>
      <c r="CDF1450"/>
      <c r="CDG1450"/>
      <c r="CDH1450"/>
      <c r="CDI1450"/>
      <c r="CDJ1450"/>
      <c r="CDK1450"/>
      <c r="CDL1450"/>
      <c r="CDM1450"/>
      <c r="CDN1450"/>
      <c r="CDO1450"/>
      <c r="CDP1450"/>
      <c r="CDQ1450"/>
      <c r="CDR1450"/>
      <c r="CDS1450"/>
      <c r="CDT1450"/>
      <c r="CDU1450"/>
      <c r="CDV1450"/>
      <c r="CDW1450"/>
      <c r="CDX1450"/>
      <c r="CDY1450"/>
      <c r="CDZ1450"/>
      <c r="CEA1450"/>
      <c r="CEB1450"/>
      <c r="CEC1450"/>
      <c r="CED1450"/>
      <c r="CEE1450"/>
      <c r="CEF1450"/>
      <c r="CEG1450"/>
      <c r="CEH1450"/>
      <c r="CEI1450"/>
      <c r="CEJ1450"/>
      <c r="CEK1450"/>
      <c r="CEL1450"/>
      <c r="CEM1450"/>
      <c r="CEN1450"/>
      <c r="CEO1450"/>
      <c r="CEP1450"/>
      <c r="CEQ1450"/>
      <c r="CER1450"/>
      <c r="CES1450"/>
      <c r="CET1450"/>
      <c r="CEU1450"/>
      <c r="CEV1450"/>
      <c r="CEW1450"/>
      <c r="CEX1450"/>
      <c r="CEY1450"/>
      <c r="CEZ1450"/>
      <c r="CFA1450"/>
      <c r="CFB1450"/>
      <c r="CFC1450"/>
      <c r="CFD1450"/>
      <c r="CFE1450"/>
      <c r="CFF1450"/>
      <c r="CFG1450"/>
      <c r="CFH1450"/>
      <c r="CFI1450"/>
      <c r="CFJ1450"/>
      <c r="CFK1450"/>
      <c r="CFL1450"/>
      <c r="CFM1450"/>
      <c r="CFN1450"/>
      <c r="CFO1450"/>
      <c r="CFP1450"/>
      <c r="CFQ1450"/>
      <c r="CFR1450"/>
      <c r="CFS1450"/>
      <c r="CFT1450"/>
      <c r="CFU1450"/>
      <c r="CFV1450"/>
      <c r="CFW1450"/>
      <c r="CFX1450"/>
      <c r="CFY1450"/>
      <c r="CFZ1450"/>
      <c r="CGA1450"/>
      <c r="CGB1450"/>
      <c r="CGC1450"/>
      <c r="CGD1450"/>
      <c r="CGE1450"/>
      <c r="CGF1450"/>
      <c r="CGG1450"/>
      <c r="CGH1450"/>
      <c r="CGI1450"/>
      <c r="CGJ1450"/>
      <c r="CGK1450"/>
      <c r="CGL1450"/>
      <c r="CGM1450"/>
      <c r="CGN1450"/>
      <c r="CGO1450"/>
      <c r="CGP1450"/>
      <c r="CGQ1450"/>
      <c r="CGR1450"/>
      <c r="CGS1450"/>
      <c r="CGT1450"/>
      <c r="CGU1450"/>
      <c r="CGV1450"/>
      <c r="CGW1450"/>
      <c r="CGX1450"/>
      <c r="CGY1450"/>
      <c r="CGZ1450"/>
      <c r="CHA1450"/>
      <c r="CHB1450"/>
      <c r="CHC1450"/>
      <c r="CHD1450"/>
      <c r="CHE1450"/>
      <c r="CHF1450"/>
      <c r="CHG1450"/>
      <c r="CHH1450"/>
      <c r="CHI1450"/>
      <c r="CHJ1450"/>
      <c r="CHK1450"/>
      <c r="CHL1450"/>
      <c r="CHM1450"/>
      <c r="CHN1450"/>
      <c r="CHO1450"/>
      <c r="CHP1450"/>
      <c r="CHQ1450"/>
      <c r="CHR1450"/>
      <c r="CHS1450"/>
      <c r="CHT1450"/>
      <c r="CHU1450"/>
      <c r="CHV1450"/>
      <c r="CHW1450"/>
      <c r="CHX1450"/>
      <c r="CHY1450"/>
      <c r="CHZ1450"/>
      <c r="CIA1450"/>
      <c r="CIB1450"/>
      <c r="CIC1450"/>
      <c r="CID1450"/>
      <c r="CIE1450"/>
      <c r="CIF1450"/>
      <c r="CIG1450"/>
      <c r="CIH1450"/>
      <c r="CII1450"/>
      <c r="CIJ1450"/>
      <c r="CIK1450"/>
      <c r="CIL1450"/>
      <c r="CIM1450"/>
      <c r="CIN1450"/>
      <c r="CIO1450"/>
      <c r="CIP1450"/>
      <c r="CIQ1450"/>
      <c r="CIR1450"/>
      <c r="CIS1450"/>
      <c r="CIT1450"/>
      <c r="CIU1450"/>
      <c r="CIV1450"/>
      <c r="CIW1450"/>
      <c r="CIX1450"/>
      <c r="CIY1450"/>
      <c r="CIZ1450"/>
      <c r="CJA1450"/>
      <c r="CJB1450"/>
      <c r="CJC1450"/>
      <c r="CJD1450"/>
      <c r="CJE1450"/>
      <c r="CJF1450"/>
      <c r="CJG1450"/>
      <c r="CJH1450"/>
      <c r="CJI1450"/>
      <c r="CJJ1450"/>
      <c r="CJK1450"/>
      <c r="CJL1450"/>
      <c r="CJM1450"/>
      <c r="CJN1450"/>
      <c r="CJO1450"/>
      <c r="CJP1450"/>
      <c r="CJQ1450"/>
      <c r="CJR1450"/>
      <c r="CJS1450"/>
      <c r="CJT1450"/>
      <c r="CJU1450"/>
      <c r="CJV1450"/>
      <c r="CJW1450"/>
      <c r="CJX1450"/>
      <c r="CJY1450"/>
      <c r="CJZ1450"/>
      <c r="CKA1450"/>
      <c r="CKB1450"/>
      <c r="CKC1450"/>
      <c r="CKD1450"/>
      <c r="CKE1450"/>
      <c r="CKF1450"/>
      <c r="CKG1450"/>
      <c r="CKH1450"/>
      <c r="CKI1450"/>
      <c r="CKJ1450"/>
      <c r="CKK1450"/>
      <c r="CKL1450"/>
      <c r="CKM1450"/>
      <c r="CKN1450"/>
      <c r="CKO1450"/>
      <c r="CKP1450"/>
      <c r="CKQ1450"/>
      <c r="CKR1450"/>
      <c r="CKS1450"/>
      <c r="CKT1450"/>
      <c r="CKU1450"/>
      <c r="CKV1450"/>
      <c r="CKW1450"/>
      <c r="CKX1450"/>
      <c r="CKY1450"/>
      <c r="CKZ1450"/>
      <c r="CLA1450"/>
      <c r="CLB1450"/>
      <c r="CLC1450"/>
      <c r="CLD1450"/>
      <c r="CLE1450"/>
      <c r="CLF1450"/>
      <c r="CLG1450"/>
      <c r="CLH1450"/>
      <c r="CLI1450"/>
      <c r="CLJ1450"/>
      <c r="CLK1450"/>
      <c r="CLL1450"/>
      <c r="CLM1450"/>
      <c r="CLN1450"/>
      <c r="CLO1450"/>
      <c r="CLP1450"/>
      <c r="CLQ1450"/>
      <c r="CLR1450"/>
      <c r="CLS1450"/>
      <c r="CLT1450"/>
      <c r="CLU1450"/>
      <c r="CLV1450"/>
      <c r="CLW1450"/>
      <c r="CLX1450"/>
      <c r="CLY1450"/>
      <c r="CLZ1450"/>
      <c r="CMA1450"/>
      <c r="CMB1450"/>
      <c r="CMC1450"/>
      <c r="CMD1450"/>
      <c r="CME1450"/>
      <c r="CMF1450"/>
      <c r="CMG1450"/>
      <c r="CMH1450"/>
      <c r="CMI1450"/>
      <c r="CMJ1450"/>
      <c r="CMK1450"/>
      <c r="CML1450"/>
      <c r="CMM1450"/>
      <c r="CMN1450"/>
      <c r="CMO1450"/>
      <c r="CMP1450"/>
      <c r="CMQ1450"/>
      <c r="CMR1450"/>
      <c r="CMS1450"/>
      <c r="CMT1450"/>
      <c r="CMU1450"/>
      <c r="CMV1450"/>
      <c r="CMW1450"/>
      <c r="CMX1450"/>
      <c r="CMY1450"/>
      <c r="CMZ1450"/>
      <c r="CNA1450"/>
      <c r="CNB1450"/>
      <c r="CNC1450"/>
      <c r="CND1450"/>
      <c r="CNE1450"/>
      <c r="CNF1450"/>
      <c r="CNG1450"/>
      <c r="CNH1450"/>
      <c r="CNI1450"/>
      <c r="CNJ1450"/>
      <c r="CNK1450"/>
      <c r="CNL1450"/>
      <c r="CNM1450"/>
      <c r="CNN1450"/>
      <c r="CNO1450"/>
      <c r="CNP1450"/>
      <c r="CNQ1450"/>
      <c r="CNR1450"/>
      <c r="CNS1450"/>
      <c r="CNT1450"/>
      <c r="CNU1450"/>
      <c r="CNV1450"/>
      <c r="CNW1450"/>
      <c r="CNX1450"/>
      <c r="CNY1450"/>
      <c r="CNZ1450"/>
      <c r="COA1450"/>
      <c r="COB1450"/>
      <c r="COC1450"/>
      <c r="COD1450"/>
      <c r="COE1450"/>
      <c r="COF1450"/>
      <c r="COG1450"/>
      <c r="COH1450"/>
      <c r="COI1450"/>
      <c r="COJ1450"/>
      <c r="COK1450"/>
      <c r="COL1450"/>
      <c r="COM1450"/>
      <c r="CON1450"/>
      <c r="COO1450"/>
      <c r="COP1450"/>
      <c r="COQ1450"/>
      <c r="COR1450"/>
      <c r="COS1450"/>
      <c r="COT1450"/>
      <c r="COU1450"/>
      <c r="COV1450"/>
      <c r="COW1450"/>
      <c r="COX1450"/>
      <c r="COY1450"/>
      <c r="COZ1450"/>
      <c r="CPA1450"/>
      <c r="CPB1450"/>
      <c r="CPC1450"/>
      <c r="CPD1450"/>
      <c r="CPE1450"/>
      <c r="CPF1450"/>
      <c r="CPG1450"/>
      <c r="CPH1450"/>
      <c r="CPI1450"/>
      <c r="CPJ1450"/>
      <c r="CPK1450"/>
      <c r="CPL1450"/>
      <c r="CPM1450"/>
      <c r="CPN1450"/>
      <c r="CPO1450"/>
      <c r="CPP1450"/>
      <c r="CPQ1450"/>
      <c r="CPR1450"/>
      <c r="CPS1450"/>
      <c r="CPT1450"/>
      <c r="CPU1450"/>
      <c r="CPV1450"/>
      <c r="CPW1450"/>
      <c r="CPX1450"/>
      <c r="CPY1450"/>
      <c r="CPZ1450"/>
      <c r="CQA1450"/>
      <c r="CQB1450"/>
      <c r="CQC1450"/>
      <c r="CQD1450"/>
      <c r="CQE1450"/>
      <c r="CQF1450"/>
      <c r="CQG1450"/>
      <c r="CQH1450"/>
      <c r="CQI1450"/>
      <c r="CQJ1450"/>
      <c r="CQK1450"/>
      <c r="CQL1450"/>
      <c r="CQM1450"/>
      <c r="CQN1450"/>
      <c r="CQO1450"/>
      <c r="CQP1450"/>
      <c r="CQQ1450"/>
      <c r="CQR1450"/>
      <c r="CQS1450"/>
      <c r="CQT1450"/>
      <c r="CQU1450"/>
      <c r="CQV1450"/>
      <c r="CQW1450"/>
      <c r="CQX1450"/>
      <c r="CQY1450"/>
      <c r="CQZ1450"/>
      <c r="CRA1450"/>
      <c r="CRB1450"/>
      <c r="CRC1450"/>
      <c r="CRD1450"/>
      <c r="CRE1450"/>
      <c r="CRF1450"/>
      <c r="CRG1450"/>
      <c r="CRH1450"/>
      <c r="CRI1450"/>
      <c r="CRJ1450"/>
      <c r="CRK1450"/>
      <c r="CRL1450"/>
      <c r="CRM1450"/>
      <c r="CRN1450"/>
      <c r="CRO1450"/>
      <c r="CRP1450"/>
      <c r="CRQ1450"/>
      <c r="CRR1450"/>
      <c r="CRS1450"/>
      <c r="CRT1450"/>
      <c r="CRU1450"/>
      <c r="CRV1450"/>
      <c r="CRW1450"/>
      <c r="CRX1450"/>
      <c r="CRY1450"/>
      <c r="CRZ1450"/>
      <c r="CSA1450"/>
      <c r="CSB1450"/>
      <c r="CSC1450"/>
      <c r="CSD1450"/>
      <c r="CSE1450"/>
      <c r="CSF1450"/>
      <c r="CSG1450"/>
      <c r="CSH1450"/>
      <c r="CSI1450"/>
      <c r="CSJ1450"/>
      <c r="CSK1450"/>
      <c r="CSL1450"/>
      <c r="CSM1450"/>
      <c r="CSN1450"/>
      <c r="CSO1450"/>
      <c r="CSP1450"/>
      <c r="CSQ1450"/>
      <c r="CSR1450"/>
      <c r="CSS1450"/>
      <c r="CST1450"/>
      <c r="CSU1450"/>
      <c r="CSV1450"/>
      <c r="CSW1450"/>
      <c r="CSX1450"/>
      <c r="CSY1450"/>
      <c r="CSZ1450"/>
      <c r="CTA1450"/>
      <c r="CTB1450"/>
      <c r="CTC1450"/>
      <c r="CTD1450"/>
      <c r="CTE1450"/>
      <c r="CTF1450"/>
      <c r="CTG1450"/>
      <c r="CTH1450"/>
      <c r="CTI1450"/>
      <c r="CTJ1450"/>
      <c r="CTK1450"/>
      <c r="CTL1450"/>
      <c r="CTM1450"/>
      <c r="CTN1450"/>
      <c r="CTO1450"/>
      <c r="CTP1450"/>
      <c r="CTQ1450"/>
      <c r="CTR1450"/>
      <c r="CTS1450"/>
      <c r="CTT1450"/>
      <c r="CTU1450"/>
      <c r="CTV1450"/>
      <c r="CTW1450"/>
      <c r="CTX1450"/>
      <c r="CTY1450"/>
      <c r="CTZ1450"/>
      <c r="CUA1450"/>
      <c r="CUB1450"/>
      <c r="CUC1450"/>
      <c r="CUD1450"/>
      <c r="CUE1450"/>
      <c r="CUF1450"/>
      <c r="CUG1450"/>
      <c r="CUH1450"/>
      <c r="CUI1450"/>
      <c r="CUJ1450"/>
      <c r="CUK1450"/>
      <c r="CUL1450"/>
      <c r="CUM1450"/>
      <c r="CUN1450"/>
      <c r="CUO1450"/>
      <c r="CUP1450"/>
      <c r="CUQ1450"/>
      <c r="CUR1450"/>
      <c r="CUS1450"/>
      <c r="CUT1450"/>
      <c r="CUU1450"/>
      <c r="CUV1450"/>
      <c r="CUW1450"/>
      <c r="CUX1450"/>
      <c r="CUY1450"/>
      <c r="CUZ1450"/>
      <c r="CVA1450"/>
      <c r="CVB1450"/>
      <c r="CVC1450"/>
      <c r="CVD1450"/>
      <c r="CVE1450"/>
      <c r="CVF1450"/>
      <c r="CVG1450"/>
      <c r="CVH1450"/>
      <c r="CVI1450"/>
      <c r="CVJ1450"/>
      <c r="CVK1450"/>
      <c r="CVL1450"/>
      <c r="CVM1450"/>
      <c r="CVN1450"/>
      <c r="CVO1450"/>
      <c r="CVP1450"/>
      <c r="CVQ1450"/>
      <c r="CVR1450"/>
      <c r="CVS1450"/>
      <c r="CVT1450"/>
      <c r="CVU1450"/>
      <c r="CVV1450"/>
      <c r="CVW1450"/>
      <c r="CVX1450"/>
      <c r="CVY1450"/>
      <c r="CVZ1450"/>
      <c r="CWA1450"/>
      <c r="CWB1450"/>
      <c r="CWC1450"/>
      <c r="CWD1450"/>
      <c r="CWE1450"/>
      <c r="CWF1450"/>
      <c r="CWG1450"/>
      <c r="CWH1450"/>
      <c r="CWI1450"/>
      <c r="CWJ1450"/>
      <c r="CWK1450"/>
      <c r="CWL1450"/>
      <c r="CWM1450"/>
      <c r="CWN1450"/>
      <c r="CWO1450"/>
      <c r="CWP1450"/>
      <c r="CWQ1450"/>
      <c r="CWR1450"/>
      <c r="CWS1450"/>
      <c r="CWT1450"/>
      <c r="CWU1450"/>
      <c r="CWV1450"/>
      <c r="CWW1450"/>
      <c r="CWX1450"/>
      <c r="CWY1450"/>
      <c r="CWZ1450"/>
      <c r="CXA1450"/>
      <c r="CXB1450"/>
      <c r="CXC1450"/>
      <c r="CXD1450"/>
      <c r="CXE1450"/>
      <c r="CXF1450"/>
      <c r="CXG1450"/>
      <c r="CXH1450"/>
      <c r="CXI1450"/>
      <c r="CXJ1450"/>
      <c r="CXK1450"/>
      <c r="CXL1450"/>
      <c r="CXM1450"/>
      <c r="CXN1450"/>
      <c r="CXO1450"/>
      <c r="CXP1450"/>
      <c r="CXQ1450"/>
      <c r="CXR1450"/>
      <c r="CXS1450"/>
      <c r="CXT1450"/>
      <c r="CXU1450"/>
      <c r="CXV1450"/>
      <c r="CXW1450"/>
      <c r="CXX1450"/>
      <c r="CXY1450"/>
      <c r="CXZ1450"/>
      <c r="CYA1450"/>
      <c r="CYB1450"/>
      <c r="CYC1450"/>
      <c r="CYD1450"/>
      <c r="CYE1450"/>
      <c r="CYF1450"/>
      <c r="CYG1450"/>
      <c r="CYH1450"/>
      <c r="CYI1450"/>
      <c r="CYJ1450"/>
      <c r="CYK1450"/>
      <c r="CYL1450"/>
      <c r="CYM1450"/>
      <c r="CYN1450"/>
      <c r="CYO1450"/>
      <c r="CYP1450"/>
      <c r="CYQ1450"/>
      <c r="CYR1450"/>
      <c r="CYS1450"/>
      <c r="CYT1450"/>
      <c r="CYU1450"/>
      <c r="CYV1450"/>
      <c r="CYW1450"/>
      <c r="CYX1450"/>
      <c r="CYY1450"/>
      <c r="CYZ1450"/>
      <c r="CZA1450"/>
      <c r="CZB1450"/>
      <c r="CZC1450"/>
      <c r="CZD1450"/>
      <c r="CZE1450"/>
      <c r="CZF1450"/>
      <c r="CZG1450"/>
      <c r="CZH1450"/>
      <c r="CZI1450"/>
      <c r="CZJ1450"/>
      <c r="CZK1450"/>
      <c r="CZL1450"/>
      <c r="CZM1450"/>
      <c r="CZN1450"/>
      <c r="CZO1450"/>
      <c r="CZP1450"/>
      <c r="CZQ1450"/>
      <c r="CZR1450"/>
      <c r="CZS1450"/>
      <c r="CZT1450"/>
      <c r="CZU1450"/>
      <c r="CZV1450"/>
      <c r="CZW1450"/>
      <c r="CZX1450"/>
      <c r="CZY1450"/>
      <c r="CZZ1450"/>
      <c r="DAA1450"/>
      <c r="DAB1450"/>
      <c r="DAC1450"/>
      <c r="DAD1450"/>
      <c r="DAE1450"/>
      <c r="DAF1450"/>
      <c r="DAG1450"/>
      <c r="DAH1450"/>
      <c r="DAI1450"/>
      <c r="DAJ1450"/>
      <c r="DAK1450"/>
      <c r="DAL1450"/>
      <c r="DAM1450"/>
      <c r="DAN1450"/>
      <c r="DAO1450"/>
      <c r="DAP1450"/>
      <c r="DAQ1450"/>
      <c r="DAR1450"/>
      <c r="DAS1450"/>
      <c r="DAT1450"/>
      <c r="DAU1450"/>
      <c r="DAV1450"/>
      <c r="DAW1450"/>
      <c r="DAX1450"/>
      <c r="DAY1450"/>
      <c r="DAZ1450"/>
      <c r="DBA1450"/>
      <c r="DBB1450"/>
      <c r="DBC1450"/>
      <c r="DBD1450"/>
      <c r="DBE1450"/>
      <c r="DBF1450"/>
      <c r="DBG1450"/>
      <c r="DBH1450"/>
      <c r="DBI1450"/>
      <c r="DBJ1450"/>
      <c r="DBK1450"/>
      <c r="DBL1450"/>
      <c r="DBM1450"/>
      <c r="DBN1450"/>
      <c r="DBO1450"/>
      <c r="DBP1450"/>
      <c r="DBQ1450"/>
      <c r="DBR1450"/>
      <c r="DBS1450"/>
      <c r="DBT1450"/>
      <c r="DBU1450"/>
      <c r="DBV1450"/>
      <c r="DBW1450"/>
      <c r="DBX1450"/>
      <c r="DBY1450"/>
      <c r="DBZ1450"/>
      <c r="DCA1450"/>
      <c r="DCB1450"/>
      <c r="DCC1450"/>
      <c r="DCD1450"/>
      <c r="DCE1450"/>
      <c r="DCF1450"/>
      <c r="DCG1450"/>
      <c r="DCH1450"/>
      <c r="DCI1450"/>
      <c r="DCJ1450"/>
      <c r="DCK1450"/>
      <c r="DCL1450"/>
      <c r="DCM1450"/>
      <c r="DCN1450"/>
      <c r="DCO1450"/>
      <c r="DCP1450"/>
      <c r="DCQ1450"/>
      <c r="DCR1450"/>
      <c r="DCS1450"/>
      <c r="DCT1450"/>
      <c r="DCU1450"/>
      <c r="DCV1450"/>
      <c r="DCW1450"/>
      <c r="DCX1450"/>
      <c r="DCY1450"/>
      <c r="DCZ1450"/>
      <c r="DDA1450"/>
      <c r="DDB1450"/>
      <c r="DDC1450"/>
      <c r="DDD1450"/>
      <c r="DDE1450"/>
      <c r="DDF1450"/>
      <c r="DDG1450"/>
      <c r="DDH1450"/>
      <c r="DDI1450"/>
      <c r="DDJ1450"/>
      <c r="DDK1450"/>
      <c r="DDL1450"/>
      <c r="DDM1450"/>
      <c r="DDN1450"/>
      <c r="DDO1450"/>
      <c r="DDP1450"/>
      <c r="DDQ1450"/>
      <c r="DDR1450"/>
      <c r="DDS1450"/>
      <c r="DDT1450"/>
      <c r="DDU1450"/>
      <c r="DDV1450"/>
      <c r="DDW1450"/>
      <c r="DDX1450"/>
      <c r="DDY1450"/>
      <c r="DDZ1450"/>
      <c r="DEA1450"/>
      <c r="DEB1450"/>
      <c r="DEC1450"/>
      <c r="DED1450"/>
      <c r="DEE1450"/>
      <c r="DEF1450"/>
      <c r="DEG1450"/>
      <c r="DEH1450"/>
      <c r="DEI1450"/>
      <c r="DEJ1450"/>
      <c r="DEK1450"/>
      <c r="DEL1450"/>
      <c r="DEM1450"/>
      <c r="DEN1450"/>
      <c r="DEO1450"/>
      <c r="DEP1450"/>
      <c r="DEQ1450"/>
      <c r="DER1450"/>
      <c r="DES1450"/>
      <c r="DET1450"/>
      <c r="DEU1450"/>
      <c r="DEV1450"/>
      <c r="DEW1450"/>
      <c r="DEX1450"/>
      <c r="DEY1450"/>
      <c r="DEZ1450"/>
      <c r="DFA1450"/>
      <c r="DFB1450"/>
      <c r="DFC1450"/>
      <c r="DFD1450"/>
      <c r="DFE1450"/>
      <c r="DFF1450"/>
      <c r="DFG1450"/>
      <c r="DFH1450"/>
      <c r="DFI1450"/>
      <c r="DFJ1450"/>
      <c r="DFK1450"/>
      <c r="DFL1450"/>
      <c r="DFM1450"/>
      <c r="DFN1450"/>
      <c r="DFO1450"/>
      <c r="DFP1450"/>
      <c r="DFQ1450"/>
      <c r="DFR1450"/>
      <c r="DFS1450"/>
      <c r="DFT1450"/>
      <c r="DFU1450"/>
      <c r="DFV1450"/>
      <c r="DFW1450"/>
      <c r="DFX1450"/>
      <c r="DFY1450"/>
      <c r="DFZ1450"/>
      <c r="DGA1450"/>
      <c r="DGB1450"/>
      <c r="DGC1450"/>
      <c r="DGD1450"/>
      <c r="DGE1450"/>
      <c r="DGF1450"/>
      <c r="DGG1450"/>
      <c r="DGH1450"/>
      <c r="DGI1450"/>
      <c r="DGJ1450"/>
      <c r="DGK1450"/>
      <c r="DGL1450"/>
      <c r="DGM1450"/>
      <c r="DGN1450"/>
      <c r="DGO1450"/>
      <c r="DGP1450"/>
      <c r="DGQ1450"/>
      <c r="DGR1450"/>
      <c r="DGS1450"/>
      <c r="DGT1450"/>
      <c r="DGU1450"/>
      <c r="DGV1450"/>
      <c r="DGW1450"/>
      <c r="DGX1450"/>
      <c r="DGY1450"/>
      <c r="DGZ1450"/>
      <c r="DHA1450"/>
      <c r="DHB1450"/>
      <c r="DHC1450"/>
      <c r="DHD1450"/>
      <c r="DHE1450"/>
      <c r="DHF1450"/>
      <c r="DHG1450"/>
      <c r="DHH1450"/>
      <c r="DHI1450"/>
      <c r="DHJ1450"/>
      <c r="DHK1450"/>
      <c r="DHL1450"/>
      <c r="DHM1450"/>
      <c r="DHN1450"/>
      <c r="DHO1450"/>
      <c r="DHP1450"/>
      <c r="DHQ1450"/>
      <c r="DHR1450"/>
      <c r="DHS1450"/>
      <c r="DHT1450"/>
      <c r="DHU1450"/>
      <c r="DHV1450"/>
      <c r="DHW1450"/>
      <c r="DHX1450"/>
      <c r="DHY1450"/>
      <c r="DHZ1450"/>
      <c r="DIA1450"/>
      <c r="DIB1450"/>
      <c r="DIC1450"/>
      <c r="DID1450"/>
      <c r="DIE1450"/>
      <c r="DIF1450"/>
      <c r="DIG1450"/>
      <c r="DIH1450"/>
      <c r="DII1450"/>
      <c r="DIJ1450"/>
      <c r="DIK1450"/>
      <c r="DIL1450"/>
      <c r="DIM1450"/>
      <c r="DIN1450"/>
      <c r="DIO1450"/>
      <c r="DIP1450"/>
      <c r="DIQ1450"/>
      <c r="DIR1450"/>
      <c r="DIS1450"/>
      <c r="DIT1450"/>
      <c r="DIU1450"/>
      <c r="DIV1450"/>
      <c r="DIW1450"/>
      <c r="DIX1450"/>
      <c r="DIY1450"/>
      <c r="DIZ1450"/>
      <c r="DJA1450"/>
      <c r="DJB1450"/>
      <c r="DJC1450"/>
      <c r="DJD1450"/>
      <c r="DJE1450"/>
      <c r="DJF1450"/>
      <c r="DJG1450"/>
      <c r="DJH1450"/>
      <c r="DJI1450"/>
      <c r="DJJ1450"/>
      <c r="DJK1450"/>
      <c r="DJL1450"/>
      <c r="DJM1450"/>
      <c r="DJN1450"/>
      <c r="DJO1450"/>
      <c r="DJP1450"/>
      <c r="DJQ1450"/>
      <c r="DJR1450"/>
      <c r="DJS1450"/>
      <c r="DJT1450"/>
      <c r="DJU1450"/>
      <c r="DJV1450"/>
      <c r="DJW1450"/>
      <c r="DJX1450"/>
      <c r="DJY1450"/>
      <c r="DJZ1450"/>
      <c r="DKA1450"/>
      <c r="DKB1450"/>
      <c r="DKC1450"/>
      <c r="DKD1450"/>
      <c r="DKE1450"/>
      <c r="DKF1450"/>
      <c r="DKG1450"/>
      <c r="DKH1450"/>
      <c r="DKI1450"/>
      <c r="DKJ1450"/>
      <c r="DKK1450"/>
      <c r="DKL1450"/>
      <c r="DKM1450"/>
      <c r="DKN1450"/>
      <c r="DKO1450"/>
      <c r="DKP1450"/>
      <c r="DKQ1450"/>
      <c r="DKR1450"/>
      <c r="DKS1450"/>
      <c r="DKT1450"/>
      <c r="DKU1450"/>
      <c r="DKV1450"/>
      <c r="DKW1450"/>
      <c r="DKX1450"/>
      <c r="DKY1450"/>
      <c r="DKZ1450"/>
      <c r="DLA1450"/>
      <c r="DLB1450"/>
      <c r="DLC1450"/>
      <c r="DLD1450"/>
      <c r="DLE1450"/>
      <c r="DLF1450"/>
      <c r="DLG1450"/>
      <c r="DLH1450"/>
      <c r="DLI1450"/>
      <c r="DLJ1450"/>
      <c r="DLK1450"/>
      <c r="DLL1450"/>
      <c r="DLM1450"/>
      <c r="DLN1450"/>
      <c r="DLO1450"/>
      <c r="DLP1450"/>
      <c r="DLQ1450"/>
      <c r="DLR1450"/>
      <c r="DLS1450"/>
      <c r="DLT1450"/>
      <c r="DLU1450"/>
      <c r="DLV1450"/>
      <c r="DLW1450"/>
      <c r="DLX1450"/>
      <c r="DLY1450"/>
      <c r="DLZ1450"/>
      <c r="DMA1450"/>
      <c r="DMB1450"/>
      <c r="DMC1450"/>
      <c r="DMD1450"/>
      <c r="DME1450"/>
      <c r="DMF1450"/>
      <c r="DMG1450"/>
      <c r="DMH1450"/>
      <c r="DMI1450"/>
      <c r="DMJ1450"/>
      <c r="DMK1450"/>
      <c r="DML1450"/>
      <c r="DMM1450"/>
      <c r="DMN1450"/>
      <c r="DMO1450"/>
      <c r="DMP1450"/>
      <c r="DMQ1450"/>
      <c r="DMR1450"/>
      <c r="DMS1450"/>
      <c r="DMT1450"/>
      <c r="DMU1450"/>
      <c r="DMV1450"/>
      <c r="DMW1450"/>
      <c r="DMX1450"/>
      <c r="DMY1450"/>
      <c r="DMZ1450"/>
      <c r="DNA1450"/>
      <c r="DNB1450"/>
      <c r="DNC1450"/>
      <c r="DND1450"/>
      <c r="DNE1450"/>
      <c r="DNF1450"/>
      <c r="DNG1450"/>
      <c r="DNH1450"/>
      <c r="DNI1450"/>
      <c r="DNJ1450"/>
      <c r="DNK1450"/>
      <c r="DNL1450"/>
      <c r="DNM1450"/>
      <c r="DNN1450"/>
      <c r="DNO1450"/>
      <c r="DNP1450"/>
      <c r="DNQ1450"/>
      <c r="DNR1450"/>
      <c r="DNS1450"/>
      <c r="DNT1450"/>
      <c r="DNU1450"/>
      <c r="DNV1450"/>
      <c r="DNW1450"/>
      <c r="DNX1450"/>
      <c r="DNY1450"/>
      <c r="DNZ1450"/>
      <c r="DOA1450"/>
      <c r="DOB1450"/>
      <c r="DOC1450"/>
      <c r="DOD1450"/>
      <c r="DOE1450"/>
      <c r="DOF1450"/>
      <c r="DOG1450"/>
      <c r="DOH1450"/>
      <c r="DOI1450"/>
      <c r="DOJ1450"/>
      <c r="DOK1450"/>
      <c r="DOL1450"/>
      <c r="DOM1450"/>
      <c r="DON1450"/>
      <c r="DOO1450"/>
      <c r="DOP1450"/>
      <c r="DOQ1450"/>
      <c r="DOR1450"/>
      <c r="DOS1450"/>
      <c r="DOT1450"/>
      <c r="DOU1450"/>
      <c r="DOV1450"/>
      <c r="DOW1450"/>
      <c r="DOX1450"/>
      <c r="DOY1450"/>
      <c r="DOZ1450"/>
      <c r="DPA1450"/>
      <c r="DPB1450"/>
      <c r="DPC1450"/>
      <c r="DPD1450"/>
      <c r="DPE1450"/>
      <c r="DPF1450"/>
      <c r="DPG1450"/>
      <c r="DPH1450"/>
      <c r="DPI1450"/>
      <c r="DPJ1450"/>
      <c r="DPK1450"/>
      <c r="DPL1450"/>
      <c r="DPM1450"/>
      <c r="DPN1450"/>
      <c r="DPO1450"/>
      <c r="DPP1450"/>
      <c r="DPQ1450"/>
      <c r="DPR1450"/>
      <c r="DPS1450"/>
      <c r="DPT1450"/>
      <c r="DPU1450"/>
      <c r="DPV1450"/>
      <c r="DPW1450"/>
      <c r="DPX1450"/>
      <c r="DPY1450"/>
      <c r="DPZ1450"/>
      <c r="DQA1450"/>
      <c r="DQB1450"/>
      <c r="DQC1450"/>
      <c r="DQD1450"/>
      <c r="DQE1450"/>
      <c r="DQF1450"/>
      <c r="DQG1450"/>
      <c r="DQH1450"/>
      <c r="DQI1450"/>
      <c r="DQJ1450"/>
      <c r="DQK1450"/>
      <c r="DQL1450"/>
      <c r="DQM1450"/>
      <c r="DQN1450"/>
      <c r="DQO1450"/>
      <c r="DQP1450"/>
      <c r="DQQ1450"/>
      <c r="DQR1450"/>
      <c r="DQS1450"/>
      <c r="DQT1450"/>
      <c r="DQU1450"/>
      <c r="DQV1450"/>
      <c r="DQW1450"/>
      <c r="DQX1450"/>
      <c r="DQY1450"/>
      <c r="DQZ1450"/>
      <c r="DRA1450"/>
      <c r="DRB1450"/>
      <c r="DRC1450"/>
      <c r="DRD1450"/>
      <c r="DRE1450"/>
      <c r="DRF1450"/>
      <c r="DRG1450"/>
      <c r="DRH1450"/>
      <c r="DRI1450"/>
      <c r="DRJ1450"/>
      <c r="DRK1450"/>
      <c r="DRL1450"/>
      <c r="DRM1450"/>
      <c r="DRN1450"/>
      <c r="DRO1450"/>
      <c r="DRP1450"/>
      <c r="DRQ1450"/>
      <c r="DRR1450"/>
      <c r="DRS1450"/>
      <c r="DRT1450"/>
      <c r="DRU1450"/>
      <c r="DRV1450"/>
      <c r="DRW1450"/>
      <c r="DRX1450"/>
      <c r="DRY1450"/>
      <c r="DRZ1450"/>
      <c r="DSA1450"/>
      <c r="DSB1450"/>
      <c r="DSC1450"/>
      <c r="DSD1450"/>
      <c r="DSE1450"/>
      <c r="DSF1450"/>
      <c r="DSG1450"/>
      <c r="DSH1450"/>
      <c r="DSI1450"/>
      <c r="DSJ1450"/>
      <c r="DSK1450"/>
      <c r="DSL1450"/>
      <c r="DSM1450"/>
      <c r="DSN1450"/>
      <c r="DSO1450"/>
      <c r="DSP1450"/>
      <c r="DSQ1450"/>
      <c r="DSR1450"/>
      <c r="DSS1450"/>
      <c r="DST1450"/>
      <c r="DSU1450"/>
      <c r="DSV1450"/>
      <c r="DSW1450"/>
      <c r="DSX1450"/>
      <c r="DSY1450"/>
      <c r="DSZ1450"/>
      <c r="DTA1450"/>
      <c r="DTB1450"/>
      <c r="DTC1450"/>
      <c r="DTD1450"/>
      <c r="DTE1450"/>
      <c r="DTF1450"/>
      <c r="DTG1450"/>
      <c r="DTH1450"/>
      <c r="DTI1450"/>
      <c r="DTJ1450"/>
      <c r="DTK1450"/>
      <c r="DTL1450"/>
      <c r="DTM1450"/>
      <c r="DTN1450"/>
      <c r="DTO1450"/>
      <c r="DTP1450"/>
      <c r="DTQ1450"/>
      <c r="DTR1450"/>
      <c r="DTS1450"/>
      <c r="DTT1450"/>
      <c r="DTU1450"/>
      <c r="DTV1450"/>
      <c r="DTW1450"/>
      <c r="DTX1450"/>
      <c r="DTY1450"/>
      <c r="DTZ1450"/>
      <c r="DUA1450"/>
      <c r="DUB1450"/>
      <c r="DUC1450"/>
      <c r="DUD1450"/>
      <c r="DUE1450"/>
      <c r="DUF1450"/>
      <c r="DUG1450"/>
      <c r="DUH1450"/>
      <c r="DUI1450"/>
      <c r="DUJ1450"/>
      <c r="DUK1450"/>
      <c r="DUL1450"/>
      <c r="DUM1450"/>
      <c r="DUN1450"/>
      <c r="DUO1450"/>
      <c r="DUP1450"/>
      <c r="DUQ1450"/>
      <c r="DUR1450"/>
      <c r="DUS1450"/>
      <c r="DUT1450"/>
      <c r="DUU1450"/>
      <c r="DUV1450"/>
      <c r="DUW1450"/>
      <c r="DUX1450"/>
      <c r="DUY1450"/>
      <c r="DUZ1450"/>
      <c r="DVA1450"/>
      <c r="DVB1450"/>
      <c r="DVC1450"/>
      <c r="DVD1450"/>
      <c r="DVE1450"/>
      <c r="DVF1450"/>
      <c r="DVG1450"/>
      <c r="DVH1450"/>
      <c r="DVI1450"/>
      <c r="DVJ1450"/>
      <c r="DVK1450"/>
      <c r="DVL1450"/>
      <c r="DVM1450"/>
      <c r="DVN1450"/>
      <c r="DVO1450"/>
      <c r="DVP1450"/>
      <c r="DVQ1450"/>
      <c r="DVR1450"/>
      <c r="DVS1450"/>
      <c r="DVT1450"/>
      <c r="DVU1450"/>
      <c r="DVV1450"/>
      <c r="DVW1450"/>
      <c r="DVX1450"/>
      <c r="DVY1450"/>
      <c r="DVZ1450"/>
      <c r="DWA1450"/>
      <c r="DWB1450"/>
      <c r="DWC1450"/>
      <c r="DWD1450"/>
      <c r="DWE1450"/>
      <c r="DWF1450"/>
      <c r="DWG1450"/>
      <c r="DWH1450"/>
      <c r="DWI1450"/>
      <c r="DWJ1450"/>
      <c r="DWK1450"/>
      <c r="DWL1450"/>
      <c r="DWM1450"/>
      <c r="DWN1450"/>
      <c r="DWO1450"/>
      <c r="DWP1450"/>
      <c r="DWQ1450"/>
      <c r="DWR1450"/>
      <c r="DWS1450"/>
      <c r="DWT1450"/>
      <c r="DWU1450"/>
      <c r="DWV1450"/>
      <c r="DWW1450"/>
      <c r="DWX1450"/>
      <c r="DWY1450"/>
      <c r="DWZ1450"/>
      <c r="DXA1450"/>
      <c r="DXB1450"/>
      <c r="DXC1450"/>
      <c r="DXD1450"/>
      <c r="DXE1450"/>
      <c r="DXF1450"/>
      <c r="DXG1450"/>
      <c r="DXH1450"/>
      <c r="DXI1450"/>
      <c r="DXJ1450"/>
      <c r="DXK1450"/>
      <c r="DXL1450"/>
      <c r="DXM1450"/>
      <c r="DXN1450"/>
      <c r="DXO1450"/>
      <c r="DXP1450"/>
      <c r="DXQ1450"/>
      <c r="DXR1450"/>
      <c r="DXS1450"/>
      <c r="DXT1450"/>
      <c r="DXU1450"/>
      <c r="DXV1450"/>
      <c r="DXW1450"/>
      <c r="DXX1450"/>
      <c r="DXY1450"/>
      <c r="DXZ1450"/>
      <c r="DYA1450"/>
      <c r="DYB1450"/>
      <c r="DYC1450"/>
      <c r="DYD1450"/>
      <c r="DYE1450"/>
      <c r="DYF1450"/>
      <c r="DYG1450"/>
      <c r="DYH1450"/>
      <c r="DYI1450"/>
      <c r="DYJ1450"/>
      <c r="DYK1450"/>
      <c r="DYL1450"/>
      <c r="DYM1450"/>
      <c r="DYN1450"/>
      <c r="DYO1450"/>
      <c r="DYP1450"/>
      <c r="DYQ1450"/>
      <c r="DYR1450"/>
      <c r="DYS1450"/>
      <c r="DYT1450"/>
      <c r="DYU1450"/>
      <c r="DYV1450"/>
      <c r="DYW1450"/>
      <c r="DYX1450"/>
      <c r="DYY1450"/>
      <c r="DYZ1450"/>
      <c r="DZA1450"/>
      <c r="DZB1450"/>
      <c r="DZC1450"/>
      <c r="DZD1450"/>
      <c r="DZE1450"/>
      <c r="DZF1450"/>
      <c r="DZG1450"/>
      <c r="DZH1450"/>
      <c r="DZI1450"/>
      <c r="DZJ1450"/>
      <c r="DZK1450"/>
      <c r="DZL1450"/>
      <c r="DZM1450"/>
      <c r="DZN1450"/>
      <c r="DZO1450"/>
      <c r="DZP1450"/>
      <c r="DZQ1450"/>
      <c r="DZR1450"/>
      <c r="DZS1450"/>
      <c r="DZT1450"/>
      <c r="DZU1450"/>
      <c r="DZV1450"/>
      <c r="DZW1450"/>
      <c r="DZX1450"/>
      <c r="DZY1450"/>
      <c r="DZZ1450"/>
      <c r="EAA1450"/>
      <c r="EAB1450"/>
      <c r="EAC1450"/>
      <c r="EAD1450"/>
      <c r="EAE1450"/>
      <c r="EAF1450"/>
      <c r="EAG1450"/>
      <c r="EAH1450"/>
      <c r="EAI1450"/>
      <c r="EAJ1450"/>
      <c r="EAK1450"/>
      <c r="EAL1450"/>
      <c r="EAM1450"/>
      <c r="EAN1450"/>
      <c r="EAO1450"/>
      <c r="EAP1450"/>
      <c r="EAQ1450"/>
      <c r="EAR1450"/>
      <c r="EAS1450"/>
      <c r="EAT1450"/>
      <c r="EAU1450"/>
      <c r="EAV1450"/>
      <c r="EAW1450"/>
      <c r="EAX1450"/>
      <c r="EAY1450"/>
      <c r="EAZ1450"/>
      <c r="EBA1450"/>
      <c r="EBB1450"/>
      <c r="EBC1450"/>
      <c r="EBD1450"/>
      <c r="EBE1450"/>
      <c r="EBF1450"/>
      <c r="EBG1450"/>
      <c r="EBH1450"/>
      <c r="EBI1450"/>
      <c r="EBJ1450"/>
      <c r="EBK1450"/>
      <c r="EBL1450"/>
      <c r="EBM1450"/>
      <c r="EBN1450"/>
      <c r="EBO1450"/>
      <c r="EBP1450"/>
      <c r="EBQ1450"/>
      <c r="EBR1450"/>
      <c r="EBS1450"/>
      <c r="EBT1450"/>
      <c r="EBU1450"/>
      <c r="EBV1450"/>
      <c r="EBW1450"/>
      <c r="EBX1450"/>
      <c r="EBY1450"/>
      <c r="EBZ1450"/>
      <c r="ECA1450"/>
      <c r="ECB1450"/>
      <c r="ECC1450"/>
      <c r="ECD1450"/>
      <c r="ECE1450"/>
      <c r="ECF1450"/>
      <c r="ECG1450"/>
      <c r="ECH1450"/>
      <c r="ECI1450"/>
      <c r="ECJ1450"/>
      <c r="ECK1450"/>
      <c r="ECL1450"/>
      <c r="ECM1450"/>
      <c r="ECN1450"/>
      <c r="ECO1450"/>
      <c r="ECP1450"/>
      <c r="ECQ1450"/>
      <c r="ECR1450"/>
      <c r="ECS1450"/>
      <c r="ECT1450"/>
      <c r="ECU1450"/>
      <c r="ECV1450"/>
      <c r="ECW1450"/>
      <c r="ECX1450"/>
      <c r="ECY1450"/>
      <c r="ECZ1450"/>
      <c r="EDA1450"/>
      <c r="EDB1450"/>
      <c r="EDC1450"/>
      <c r="EDD1450"/>
      <c r="EDE1450"/>
      <c r="EDF1450"/>
      <c r="EDG1450"/>
      <c r="EDH1450"/>
      <c r="EDI1450"/>
      <c r="EDJ1450"/>
      <c r="EDK1450"/>
      <c r="EDL1450"/>
      <c r="EDM1450"/>
      <c r="EDN1450"/>
      <c r="EDO1450"/>
      <c r="EDP1450"/>
      <c r="EDQ1450"/>
      <c r="EDR1450"/>
      <c r="EDS1450"/>
      <c r="EDT1450"/>
      <c r="EDU1450"/>
      <c r="EDV1450"/>
      <c r="EDW1450"/>
      <c r="EDX1450"/>
      <c r="EDY1450"/>
      <c r="EDZ1450"/>
      <c r="EEA1450"/>
      <c r="EEB1450"/>
      <c r="EEC1450"/>
      <c r="EED1450"/>
      <c r="EEE1450"/>
      <c r="EEF1450"/>
      <c r="EEG1450"/>
      <c r="EEH1450"/>
      <c r="EEI1450"/>
      <c r="EEJ1450"/>
      <c r="EEK1450"/>
      <c r="EEL1450"/>
      <c r="EEM1450"/>
      <c r="EEN1450"/>
      <c r="EEO1450"/>
      <c r="EEP1450"/>
      <c r="EEQ1450"/>
      <c r="EER1450"/>
      <c r="EES1450"/>
      <c r="EET1450"/>
      <c r="EEU1450"/>
      <c r="EEV1450"/>
      <c r="EEW1450"/>
      <c r="EEX1450"/>
      <c r="EEY1450"/>
      <c r="EEZ1450"/>
      <c r="EFA1450"/>
      <c r="EFB1450"/>
      <c r="EFC1450"/>
      <c r="EFD1450"/>
      <c r="EFE1450"/>
      <c r="EFF1450"/>
      <c r="EFG1450"/>
      <c r="EFH1450"/>
      <c r="EFI1450"/>
      <c r="EFJ1450"/>
      <c r="EFK1450"/>
      <c r="EFL1450"/>
      <c r="EFM1450"/>
      <c r="EFN1450"/>
      <c r="EFO1450"/>
      <c r="EFP1450"/>
      <c r="EFQ1450"/>
      <c r="EFR1450"/>
      <c r="EFS1450"/>
      <c r="EFT1450"/>
      <c r="EFU1450"/>
      <c r="EFV1450"/>
      <c r="EFW1450"/>
      <c r="EFX1450"/>
      <c r="EFY1450"/>
      <c r="EFZ1450"/>
      <c r="EGA1450"/>
      <c r="EGB1450"/>
      <c r="EGC1450"/>
      <c r="EGD1450"/>
      <c r="EGE1450"/>
      <c r="EGF1450"/>
      <c r="EGG1450"/>
      <c r="EGH1450"/>
      <c r="EGI1450"/>
      <c r="EGJ1450"/>
      <c r="EGK1450"/>
      <c r="EGL1450"/>
      <c r="EGM1450"/>
      <c r="EGN1450"/>
      <c r="EGO1450"/>
      <c r="EGP1450"/>
      <c r="EGQ1450"/>
      <c r="EGR1450"/>
      <c r="EGS1450"/>
      <c r="EGT1450"/>
      <c r="EGU1450"/>
      <c r="EGV1450"/>
      <c r="EGW1450"/>
      <c r="EGX1450"/>
      <c r="EGY1450"/>
      <c r="EGZ1450"/>
      <c r="EHA1450"/>
      <c r="EHB1450"/>
      <c r="EHC1450"/>
      <c r="EHD1450"/>
      <c r="EHE1450"/>
      <c r="EHF1450"/>
      <c r="EHG1450"/>
      <c r="EHH1450"/>
      <c r="EHI1450"/>
      <c r="EHJ1450"/>
      <c r="EHK1450"/>
      <c r="EHL1450"/>
      <c r="EHM1450"/>
      <c r="EHN1450"/>
      <c r="EHO1450"/>
      <c r="EHP1450"/>
      <c r="EHQ1450"/>
      <c r="EHR1450"/>
      <c r="EHS1450"/>
      <c r="EHT1450"/>
      <c r="EHU1450"/>
      <c r="EHV1450"/>
      <c r="EHW1450"/>
      <c r="EHX1450"/>
      <c r="EHY1450"/>
      <c r="EHZ1450"/>
      <c r="EIA1450"/>
      <c r="EIB1450"/>
      <c r="EIC1450"/>
      <c r="EID1450"/>
      <c r="EIE1450"/>
      <c r="EIF1450"/>
      <c r="EIG1450"/>
      <c r="EIH1450"/>
      <c r="EII1450"/>
      <c r="EIJ1450"/>
      <c r="EIK1450"/>
      <c r="EIL1450"/>
      <c r="EIM1450"/>
      <c r="EIN1450"/>
      <c r="EIO1450"/>
      <c r="EIP1450"/>
      <c r="EIQ1450"/>
      <c r="EIR1450"/>
      <c r="EIS1450"/>
      <c r="EIT1450"/>
      <c r="EIU1450"/>
      <c r="EIV1450"/>
      <c r="EIW1450"/>
      <c r="EIX1450"/>
      <c r="EIY1450"/>
      <c r="EIZ1450"/>
      <c r="EJA1450"/>
      <c r="EJB1450"/>
      <c r="EJC1450"/>
      <c r="EJD1450"/>
      <c r="EJE1450"/>
      <c r="EJF1450"/>
      <c r="EJG1450"/>
      <c r="EJH1450"/>
      <c r="EJI1450"/>
      <c r="EJJ1450"/>
      <c r="EJK1450"/>
      <c r="EJL1450"/>
      <c r="EJM1450"/>
      <c r="EJN1450"/>
      <c r="EJO1450"/>
      <c r="EJP1450"/>
      <c r="EJQ1450"/>
      <c r="EJR1450"/>
      <c r="EJS1450"/>
      <c r="EJT1450"/>
      <c r="EJU1450"/>
      <c r="EJV1450"/>
      <c r="EJW1450"/>
      <c r="EJX1450"/>
      <c r="EJY1450"/>
      <c r="EJZ1450"/>
      <c r="EKA1450"/>
      <c r="EKB1450"/>
      <c r="EKC1450"/>
      <c r="EKD1450"/>
      <c r="EKE1450"/>
      <c r="EKF1450"/>
      <c r="EKG1450"/>
      <c r="EKH1450"/>
      <c r="EKI1450"/>
      <c r="EKJ1450"/>
      <c r="EKK1450"/>
      <c r="EKL1450"/>
      <c r="EKM1450"/>
      <c r="EKN1450"/>
      <c r="EKO1450"/>
      <c r="EKP1450"/>
      <c r="EKQ1450"/>
      <c r="EKR1450"/>
      <c r="EKS1450"/>
      <c r="EKT1450"/>
      <c r="EKU1450"/>
      <c r="EKV1450"/>
      <c r="EKW1450"/>
      <c r="EKX1450"/>
      <c r="EKY1450"/>
      <c r="EKZ1450"/>
      <c r="ELA1450"/>
      <c r="ELB1450"/>
      <c r="ELC1450"/>
      <c r="ELD1450"/>
      <c r="ELE1450"/>
      <c r="ELF1450"/>
      <c r="ELG1450"/>
      <c r="ELH1450"/>
      <c r="ELI1450"/>
      <c r="ELJ1450"/>
      <c r="ELK1450"/>
      <c r="ELL1450"/>
      <c r="ELM1450"/>
      <c r="ELN1450"/>
      <c r="ELO1450"/>
      <c r="ELP1450"/>
      <c r="ELQ1450"/>
      <c r="ELR1450"/>
      <c r="ELS1450"/>
      <c r="ELT1450"/>
      <c r="ELU1450"/>
      <c r="ELV1450"/>
      <c r="ELW1450"/>
      <c r="ELX1450"/>
      <c r="ELY1450"/>
      <c r="ELZ1450"/>
      <c r="EMA1450"/>
      <c r="EMB1450"/>
      <c r="EMC1450"/>
      <c r="EMD1450"/>
      <c r="EME1450"/>
      <c r="EMF1450"/>
      <c r="EMG1450"/>
      <c r="EMH1450"/>
      <c r="EMI1450"/>
      <c r="EMJ1450"/>
      <c r="EMK1450"/>
      <c r="EML1450"/>
      <c r="EMM1450"/>
      <c r="EMN1450"/>
      <c r="EMO1450"/>
      <c r="EMP1450"/>
      <c r="EMQ1450"/>
      <c r="EMR1450"/>
      <c r="EMS1450"/>
      <c r="EMT1450"/>
      <c r="EMU1450"/>
      <c r="EMV1450"/>
      <c r="EMW1450"/>
      <c r="EMX1450"/>
      <c r="EMY1450"/>
      <c r="EMZ1450"/>
      <c r="ENA1450"/>
      <c r="ENB1450"/>
      <c r="ENC1450"/>
      <c r="END1450"/>
      <c r="ENE1450"/>
      <c r="ENF1450"/>
      <c r="ENG1450"/>
      <c r="ENH1450"/>
      <c r="ENI1450"/>
      <c r="ENJ1450"/>
      <c r="ENK1450"/>
      <c r="ENL1450"/>
      <c r="ENM1450"/>
      <c r="ENN1450"/>
      <c r="ENO1450"/>
      <c r="ENP1450"/>
      <c r="ENQ1450"/>
      <c r="ENR1450"/>
      <c r="ENS1450"/>
      <c r="ENT1450"/>
      <c r="ENU1450"/>
      <c r="ENV1450"/>
      <c r="ENW1450"/>
      <c r="ENX1450"/>
      <c r="ENY1450"/>
      <c r="ENZ1450"/>
      <c r="EOA1450"/>
      <c r="EOB1450"/>
      <c r="EOC1450"/>
      <c r="EOD1450"/>
      <c r="EOE1450"/>
      <c r="EOF1450"/>
      <c r="EOG1450"/>
      <c r="EOH1450"/>
      <c r="EOI1450"/>
      <c r="EOJ1450"/>
      <c r="EOK1450"/>
      <c r="EOL1450"/>
      <c r="EOM1450"/>
      <c r="EON1450"/>
      <c r="EOO1450"/>
      <c r="EOP1450"/>
      <c r="EOQ1450"/>
      <c r="EOR1450"/>
      <c r="EOS1450"/>
      <c r="EOT1450"/>
      <c r="EOU1450"/>
      <c r="EOV1450"/>
      <c r="EOW1450"/>
      <c r="EOX1450"/>
      <c r="EOY1450"/>
      <c r="EOZ1450"/>
      <c r="EPA1450"/>
      <c r="EPB1450"/>
      <c r="EPC1450"/>
      <c r="EPD1450"/>
      <c r="EPE1450"/>
      <c r="EPF1450"/>
      <c r="EPG1450"/>
      <c r="EPH1450"/>
      <c r="EPI1450"/>
      <c r="EPJ1450"/>
      <c r="EPK1450"/>
      <c r="EPL1450"/>
      <c r="EPM1450"/>
      <c r="EPN1450"/>
      <c r="EPO1450"/>
      <c r="EPP1450"/>
      <c r="EPQ1450"/>
      <c r="EPR1450"/>
      <c r="EPS1450"/>
      <c r="EPT1450"/>
      <c r="EPU1450"/>
      <c r="EPV1450"/>
      <c r="EPW1450"/>
      <c r="EPX1450"/>
      <c r="EPY1450"/>
      <c r="EPZ1450"/>
      <c r="EQA1450"/>
      <c r="EQB1450"/>
      <c r="EQC1450"/>
      <c r="EQD1450"/>
      <c r="EQE1450"/>
      <c r="EQF1450"/>
      <c r="EQG1450"/>
      <c r="EQH1450"/>
      <c r="EQI1450"/>
      <c r="EQJ1450"/>
      <c r="EQK1450"/>
      <c r="EQL1450"/>
      <c r="EQM1450"/>
      <c r="EQN1450"/>
      <c r="EQO1450"/>
      <c r="EQP1450"/>
      <c r="EQQ1450"/>
      <c r="EQR1450"/>
      <c r="EQS1450"/>
      <c r="EQT1450"/>
      <c r="EQU1450"/>
      <c r="EQV1450"/>
      <c r="EQW1450"/>
      <c r="EQX1450"/>
      <c r="EQY1450"/>
      <c r="EQZ1450"/>
      <c r="ERA1450"/>
      <c r="ERB1450"/>
      <c r="ERC1450"/>
      <c r="ERD1450"/>
      <c r="ERE1450"/>
      <c r="ERF1450"/>
      <c r="ERG1450"/>
      <c r="ERH1450"/>
      <c r="ERI1450"/>
      <c r="ERJ1450"/>
      <c r="ERK1450"/>
      <c r="ERL1450"/>
      <c r="ERM1450"/>
      <c r="ERN1450"/>
      <c r="ERO1450"/>
      <c r="ERP1450"/>
      <c r="ERQ1450"/>
      <c r="ERR1450"/>
      <c r="ERS1450"/>
      <c r="ERT1450"/>
      <c r="ERU1450"/>
      <c r="ERV1450"/>
      <c r="ERW1450"/>
      <c r="ERX1450"/>
      <c r="ERY1450"/>
      <c r="ERZ1450"/>
      <c r="ESA1450"/>
      <c r="ESB1450"/>
      <c r="ESC1450"/>
      <c r="ESD1450"/>
      <c r="ESE1450"/>
      <c r="ESF1450"/>
      <c r="ESG1450"/>
      <c r="ESH1450"/>
      <c r="ESI1450"/>
      <c r="ESJ1450"/>
      <c r="ESK1450"/>
      <c r="ESL1450"/>
      <c r="ESM1450"/>
      <c r="ESN1450"/>
      <c r="ESO1450"/>
      <c r="ESP1450"/>
      <c r="ESQ1450"/>
      <c r="ESR1450"/>
      <c r="ESS1450"/>
      <c r="EST1450"/>
      <c r="ESU1450"/>
      <c r="ESV1450"/>
      <c r="ESW1450"/>
      <c r="ESX1450"/>
      <c r="ESY1450"/>
      <c r="ESZ1450"/>
      <c r="ETA1450"/>
      <c r="ETB1450"/>
      <c r="ETC1450"/>
      <c r="ETD1450"/>
      <c r="ETE1450"/>
      <c r="ETF1450"/>
      <c r="ETG1450"/>
      <c r="ETH1450"/>
      <c r="ETI1450"/>
      <c r="ETJ1450"/>
      <c r="ETK1450"/>
      <c r="ETL1450"/>
      <c r="ETM1450"/>
      <c r="ETN1450"/>
      <c r="ETO1450"/>
      <c r="ETP1450"/>
      <c r="ETQ1450"/>
      <c r="ETR1450"/>
      <c r="ETS1450"/>
      <c r="ETT1450"/>
      <c r="ETU1450"/>
      <c r="ETV1450"/>
      <c r="ETW1450"/>
      <c r="ETX1450"/>
      <c r="ETY1450"/>
      <c r="ETZ1450"/>
      <c r="EUA1450"/>
      <c r="EUB1450"/>
      <c r="EUC1450"/>
      <c r="EUD1450"/>
      <c r="EUE1450"/>
      <c r="EUF1450"/>
      <c r="EUG1450"/>
      <c r="EUH1450"/>
      <c r="EUI1450"/>
      <c r="EUJ1450"/>
      <c r="EUK1450"/>
      <c r="EUL1450"/>
      <c r="EUM1450"/>
      <c r="EUN1450"/>
      <c r="EUO1450"/>
      <c r="EUP1450"/>
      <c r="EUQ1450"/>
      <c r="EUR1450"/>
      <c r="EUS1450"/>
      <c r="EUT1450"/>
      <c r="EUU1450"/>
      <c r="EUV1450"/>
      <c r="EUW1450"/>
      <c r="EUX1450"/>
      <c r="EUY1450"/>
      <c r="EUZ1450"/>
      <c r="EVA1450"/>
      <c r="EVB1450"/>
      <c r="EVC1450"/>
      <c r="EVD1450"/>
      <c r="EVE1450"/>
      <c r="EVF1450"/>
      <c r="EVG1450"/>
      <c r="EVH1450"/>
      <c r="EVI1450"/>
      <c r="EVJ1450"/>
      <c r="EVK1450"/>
      <c r="EVL1450"/>
      <c r="EVM1450"/>
      <c r="EVN1450"/>
      <c r="EVO1450"/>
      <c r="EVP1450"/>
      <c r="EVQ1450"/>
      <c r="EVR1450"/>
      <c r="EVS1450"/>
      <c r="EVT1450"/>
      <c r="EVU1450"/>
      <c r="EVV1450"/>
      <c r="EVW1450"/>
      <c r="EVX1450"/>
      <c r="EVY1450"/>
      <c r="EVZ1450"/>
      <c r="EWA1450"/>
      <c r="EWB1450"/>
      <c r="EWC1450"/>
      <c r="EWD1450"/>
      <c r="EWE1450"/>
      <c r="EWF1450"/>
      <c r="EWG1450"/>
      <c r="EWH1450"/>
      <c r="EWI1450"/>
      <c r="EWJ1450"/>
      <c r="EWK1450"/>
      <c r="EWL1450"/>
      <c r="EWM1450"/>
      <c r="EWN1450"/>
      <c r="EWO1450"/>
      <c r="EWP1450"/>
      <c r="EWQ1450"/>
      <c r="EWR1450"/>
      <c r="EWS1450"/>
      <c r="EWT1450"/>
      <c r="EWU1450"/>
      <c r="EWV1450"/>
      <c r="EWW1450"/>
      <c r="EWX1450"/>
      <c r="EWY1450"/>
      <c r="EWZ1450"/>
      <c r="EXA1450"/>
      <c r="EXB1450"/>
      <c r="EXC1450"/>
      <c r="EXD1450"/>
      <c r="EXE1450"/>
      <c r="EXF1450"/>
      <c r="EXG1450"/>
      <c r="EXH1450"/>
      <c r="EXI1450"/>
      <c r="EXJ1450"/>
      <c r="EXK1450"/>
      <c r="EXL1450"/>
      <c r="EXM1450"/>
      <c r="EXN1450"/>
      <c r="EXO1450"/>
      <c r="EXP1450"/>
      <c r="EXQ1450"/>
      <c r="EXR1450"/>
      <c r="EXS1450"/>
      <c r="EXT1450"/>
      <c r="EXU1450"/>
      <c r="EXV1450"/>
      <c r="EXW1450"/>
      <c r="EXX1450"/>
      <c r="EXY1450"/>
      <c r="EXZ1450"/>
      <c r="EYA1450"/>
      <c r="EYB1450"/>
      <c r="EYC1450"/>
      <c r="EYD1450"/>
      <c r="EYE1450"/>
      <c r="EYF1450"/>
      <c r="EYG1450"/>
      <c r="EYH1450"/>
      <c r="EYI1450"/>
      <c r="EYJ1450"/>
      <c r="EYK1450"/>
      <c r="EYL1450"/>
      <c r="EYM1450"/>
      <c r="EYN1450"/>
      <c r="EYO1450"/>
      <c r="EYP1450"/>
      <c r="EYQ1450"/>
      <c r="EYR1450"/>
      <c r="EYS1450"/>
      <c r="EYT1450"/>
      <c r="EYU1450"/>
      <c r="EYV1450"/>
      <c r="EYW1450"/>
      <c r="EYX1450"/>
      <c r="EYY1450"/>
      <c r="EYZ1450"/>
      <c r="EZA1450"/>
      <c r="EZB1450"/>
      <c r="EZC1450"/>
      <c r="EZD1450"/>
      <c r="EZE1450"/>
      <c r="EZF1450"/>
      <c r="EZG1450"/>
      <c r="EZH1450"/>
      <c r="EZI1450"/>
      <c r="EZJ1450"/>
      <c r="EZK1450"/>
      <c r="EZL1450"/>
      <c r="EZM1450"/>
      <c r="EZN1450"/>
      <c r="EZO1450"/>
      <c r="EZP1450"/>
      <c r="EZQ1450"/>
      <c r="EZR1450"/>
      <c r="EZS1450"/>
      <c r="EZT1450"/>
      <c r="EZU1450"/>
      <c r="EZV1450"/>
      <c r="EZW1450"/>
      <c r="EZX1450"/>
      <c r="EZY1450"/>
      <c r="EZZ1450"/>
      <c r="FAA1450"/>
      <c r="FAB1450"/>
      <c r="FAC1450"/>
      <c r="FAD1450"/>
      <c r="FAE1450"/>
      <c r="FAF1450"/>
      <c r="FAG1450"/>
      <c r="FAH1450"/>
      <c r="FAI1450"/>
      <c r="FAJ1450"/>
      <c r="FAK1450"/>
      <c r="FAL1450"/>
      <c r="FAM1450"/>
      <c r="FAN1450"/>
      <c r="FAO1450"/>
      <c r="FAP1450"/>
      <c r="FAQ1450"/>
      <c r="FAR1450"/>
      <c r="FAS1450"/>
      <c r="FAT1450"/>
      <c r="FAU1450"/>
      <c r="FAV1450"/>
      <c r="FAW1450"/>
      <c r="FAX1450"/>
      <c r="FAY1450"/>
      <c r="FAZ1450"/>
      <c r="FBA1450"/>
      <c r="FBB1450"/>
      <c r="FBC1450"/>
      <c r="FBD1450"/>
      <c r="FBE1450"/>
      <c r="FBF1450"/>
      <c r="FBG1450"/>
      <c r="FBH1450"/>
      <c r="FBI1450"/>
      <c r="FBJ1450"/>
      <c r="FBK1450"/>
      <c r="FBL1450"/>
      <c r="FBM1450"/>
      <c r="FBN1450"/>
      <c r="FBO1450"/>
      <c r="FBP1450"/>
      <c r="FBQ1450"/>
      <c r="FBR1450"/>
      <c r="FBS1450"/>
      <c r="FBT1450"/>
      <c r="FBU1450"/>
      <c r="FBV1450"/>
      <c r="FBW1450"/>
      <c r="FBX1450"/>
      <c r="FBY1450"/>
      <c r="FBZ1450"/>
      <c r="FCA1450"/>
      <c r="FCB1450"/>
      <c r="FCC1450"/>
      <c r="FCD1450"/>
      <c r="FCE1450"/>
      <c r="FCF1450"/>
      <c r="FCG1450"/>
      <c r="FCH1450"/>
      <c r="FCI1450"/>
      <c r="FCJ1450"/>
      <c r="FCK1450"/>
      <c r="FCL1450"/>
      <c r="FCM1450"/>
      <c r="FCN1450"/>
      <c r="FCO1450"/>
      <c r="FCP1450"/>
      <c r="FCQ1450"/>
      <c r="FCR1450"/>
      <c r="FCS1450"/>
      <c r="FCT1450"/>
      <c r="FCU1450"/>
      <c r="FCV1450"/>
      <c r="FCW1450"/>
      <c r="FCX1450"/>
      <c r="FCY1450"/>
      <c r="FCZ1450"/>
      <c r="FDA1450"/>
      <c r="FDB1450"/>
      <c r="FDC1450"/>
      <c r="FDD1450"/>
      <c r="FDE1450"/>
      <c r="FDF1450"/>
      <c r="FDG1450"/>
      <c r="FDH1450"/>
      <c r="FDI1450"/>
      <c r="FDJ1450"/>
      <c r="FDK1450"/>
      <c r="FDL1450"/>
      <c r="FDM1450"/>
      <c r="FDN1450"/>
      <c r="FDO1450"/>
      <c r="FDP1450"/>
      <c r="FDQ1450"/>
      <c r="FDR1450"/>
      <c r="FDS1450"/>
      <c r="FDT1450"/>
      <c r="FDU1450"/>
      <c r="FDV1450"/>
      <c r="FDW1450"/>
      <c r="FDX1450"/>
      <c r="FDY1450"/>
      <c r="FDZ1450"/>
      <c r="FEA1450"/>
      <c r="FEB1450"/>
      <c r="FEC1450"/>
      <c r="FED1450"/>
      <c r="FEE1450"/>
      <c r="FEF1450"/>
      <c r="FEG1450"/>
      <c r="FEH1450"/>
      <c r="FEI1450"/>
      <c r="FEJ1450"/>
      <c r="FEK1450"/>
      <c r="FEL1450"/>
      <c r="FEM1450"/>
      <c r="FEN1450"/>
      <c r="FEO1450"/>
      <c r="FEP1450"/>
      <c r="FEQ1450"/>
      <c r="FER1450"/>
      <c r="FES1450"/>
      <c r="FET1450"/>
      <c r="FEU1450"/>
      <c r="FEV1450"/>
      <c r="FEW1450"/>
      <c r="FEX1450"/>
      <c r="FEY1450"/>
      <c r="FEZ1450"/>
      <c r="FFA1450"/>
      <c r="FFB1450"/>
      <c r="FFC1450"/>
      <c r="FFD1450"/>
      <c r="FFE1450"/>
      <c r="FFF1450"/>
      <c r="FFG1450"/>
      <c r="FFH1450"/>
      <c r="FFI1450"/>
      <c r="FFJ1450"/>
      <c r="FFK1450"/>
      <c r="FFL1450"/>
      <c r="FFM1450"/>
      <c r="FFN1450"/>
      <c r="FFO1450"/>
      <c r="FFP1450"/>
      <c r="FFQ1450"/>
      <c r="FFR1450"/>
      <c r="FFS1450"/>
      <c r="FFT1450"/>
      <c r="FFU1450"/>
      <c r="FFV1450"/>
      <c r="FFW1450"/>
      <c r="FFX1450"/>
      <c r="FFY1450"/>
      <c r="FFZ1450"/>
      <c r="FGA1450"/>
      <c r="FGB1450"/>
      <c r="FGC1450"/>
      <c r="FGD1450"/>
      <c r="FGE1450"/>
      <c r="FGF1450"/>
      <c r="FGG1450"/>
      <c r="FGH1450"/>
      <c r="FGI1450"/>
      <c r="FGJ1450"/>
      <c r="FGK1450"/>
      <c r="FGL1450"/>
      <c r="FGM1450"/>
      <c r="FGN1450"/>
      <c r="FGO1450"/>
      <c r="FGP1450"/>
      <c r="FGQ1450"/>
      <c r="FGR1450"/>
      <c r="FGS1450"/>
      <c r="FGT1450"/>
      <c r="FGU1450"/>
      <c r="FGV1450"/>
      <c r="FGW1450"/>
      <c r="FGX1450"/>
      <c r="FGY1450"/>
      <c r="FGZ1450"/>
      <c r="FHA1450"/>
      <c r="FHB1450"/>
      <c r="FHC1450"/>
      <c r="FHD1450"/>
      <c r="FHE1450"/>
      <c r="FHF1450"/>
      <c r="FHG1450"/>
      <c r="FHH1450"/>
      <c r="FHI1450"/>
      <c r="FHJ1450"/>
      <c r="FHK1450"/>
      <c r="FHL1450"/>
      <c r="FHM1450"/>
      <c r="FHN1450"/>
      <c r="FHO1450"/>
      <c r="FHP1450"/>
      <c r="FHQ1450"/>
      <c r="FHR1450"/>
      <c r="FHS1450"/>
      <c r="FHT1450"/>
      <c r="FHU1450"/>
      <c r="FHV1450"/>
      <c r="FHW1450"/>
      <c r="FHX1450"/>
      <c r="FHY1450"/>
      <c r="FHZ1450"/>
      <c r="FIA1450"/>
      <c r="FIB1450"/>
      <c r="FIC1450"/>
      <c r="FID1450"/>
      <c r="FIE1450"/>
      <c r="FIF1450"/>
      <c r="FIG1450"/>
      <c r="FIH1450"/>
      <c r="FII1450"/>
      <c r="FIJ1450"/>
      <c r="FIK1450"/>
      <c r="FIL1450"/>
      <c r="FIM1450"/>
      <c r="FIN1450"/>
      <c r="FIO1450"/>
      <c r="FIP1450"/>
      <c r="FIQ1450"/>
      <c r="FIR1450"/>
      <c r="FIS1450"/>
      <c r="FIT1450"/>
      <c r="FIU1450"/>
      <c r="FIV1450"/>
      <c r="FIW1450"/>
      <c r="FIX1450"/>
      <c r="FIY1450"/>
      <c r="FIZ1450"/>
      <c r="FJA1450"/>
      <c r="FJB1450"/>
      <c r="FJC1450"/>
      <c r="FJD1450"/>
      <c r="FJE1450"/>
      <c r="FJF1450"/>
      <c r="FJG1450"/>
      <c r="FJH1450"/>
      <c r="FJI1450"/>
      <c r="FJJ1450"/>
      <c r="FJK1450"/>
      <c r="FJL1450"/>
      <c r="FJM1450"/>
      <c r="FJN1450"/>
      <c r="FJO1450"/>
      <c r="FJP1450"/>
      <c r="FJQ1450"/>
      <c r="FJR1450"/>
      <c r="FJS1450"/>
      <c r="FJT1450"/>
      <c r="FJU1450"/>
      <c r="FJV1450"/>
      <c r="FJW1450"/>
      <c r="FJX1450"/>
      <c r="FJY1450"/>
      <c r="FJZ1450"/>
      <c r="FKA1450"/>
      <c r="FKB1450"/>
      <c r="FKC1450"/>
      <c r="FKD1450"/>
      <c r="FKE1450"/>
      <c r="FKF1450"/>
      <c r="FKG1450"/>
      <c r="FKH1450"/>
      <c r="FKI1450"/>
      <c r="FKJ1450"/>
      <c r="FKK1450"/>
      <c r="FKL1450"/>
      <c r="FKM1450"/>
      <c r="FKN1450"/>
      <c r="FKO1450"/>
      <c r="FKP1450"/>
      <c r="FKQ1450"/>
      <c r="FKR1450"/>
      <c r="FKS1450"/>
      <c r="FKT1450"/>
      <c r="FKU1450"/>
      <c r="FKV1450"/>
      <c r="FKW1450"/>
      <c r="FKX1450"/>
      <c r="FKY1450"/>
      <c r="FKZ1450"/>
      <c r="FLA1450"/>
      <c r="FLB1450"/>
      <c r="FLC1450"/>
      <c r="FLD1450"/>
      <c r="FLE1450"/>
      <c r="FLF1450"/>
      <c r="FLG1450"/>
      <c r="FLH1450"/>
      <c r="FLI1450"/>
      <c r="FLJ1450"/>
      <c r="FLK1450"/>
      <c r="FLL1450"/>
      <c r="FLM1450"/>
      <c r="FLN1450"/>
      <c r="FLO1450"/>
      <c r="FLP1450"/>
      <c r="FLQ1450"/>
      <c r="FLR1450"/>
      <c r="FLS1450"/>
      <c r="FLT1450"/>
      <c r="FLU1450"/>
      <c r="FLV1450"/>
      <c r="FLW1450"/>
      <c r="FLX1450"/>
      <c r="FLY1450"/>
      <c r="FLZ1450"/>
      <c r="FMA1450"/>
      <c r="FMB1450"/>
      <c r="FMC1450"/>
      <c r="FMD1450"/>
      <c r="FME1450"/>
      <c r="FMF1450"/>
      <c r="FMG1450"/>
      <c r="FMH1450"/>
      <c r="FMI1450"/>
      <c r="FMJ1450"/>
      <c r="FMK1450"/>
      <c r="FML1450"/>
      <c r="FMM1450"/>
      <c r="FMN1450"/>
      <c r="FMO1450"/>
      <c r="FMP1450"/>
      <c r="FMQ1450"/>
      <c r="FMR1450"/>
      <c r="FMS1450"/>
      <c r="FMT1450"/>
      <c r="FMU1450"/>
      <c r="FMV1450"/>
      <c r="FMW1450"/>
      <c r="FMX1450"/>
      <c r="FMY1450"/>
      <c r="FMZ1450"/>
      <c r="FNA1450"/>
      <c r="FNB1450"/>
      <c r="FNC1450"/>
      <c r="FND1450"/>
      <c r="FNE1450"/>
      <c r="FNF1450"/>
      <c r="FNG1450"/>
      <c r="FNH1450"/>
      <c r="FNI1450"/>
      <c r="FNJ1450"/>
      <c r="FNK1450"/>
      <c r="FNL1450"/>
      <c r="FNM1450"/>
      <c r="FNN1450"/>
      <c r="FNO1450"/>
      <c r="FNP1450"/>
      <c r="FNQ1450"/>
      <c r="FNR1450"/>
      <c r="FNS1450"/>
      <c r="FNT1450"/>
      <c r="FNU1450"/>
      <c r="FNV1450"/>
      <c r="FNW1450"/>
      <c r="FNX1450"/>
      <c r="FNY1450"/>
      <c r="FNZ1450"/>
      <c r="FOA1450"/>
      <c r="FOB1450"/>
      <c r="FOC1450"/>
      <c r="FOD1450"/>
      <c r="FOE1450"/>
      <c r="FOF1450"/>
      <c r="FOG1450"/>
      <c r="FOH1450"/>
      <c r="FOI1450"/>
      <c r="FOJ1450"/>
      <c r="FOK1450"/>
      <c r="FOL1450"/>
      <c r="FOM1450"/>
      <c r="FON1450"/>
      <c r="FOO1450"/>
      <c r="FOP1450"/>
      <c r="FOQ1450"/>
      <c r="FOR1450"/>
      <c r="FOS1450"/>
      <c r="FOT1450"/>
      <c r="FOU1450"/>
      <c r="FOV1450"/>
      <c r="FOW1450"/>
      <c r="FOX1450"/>
      <c r="FOY1450"/>
      <c r="FOZ1450"/>
      <c r="FPA1450"/>
      <c r="FPB1450"/>
      <c r="FPC1450"/>
      <c r="FPD1450"/>
      <c r="FPE1450"/>
      <c r="FPF1450"/>
      <c r="FPG1450"/>
      <c r="FPH1450"/>
      <c r="FPI1450"/>
      <c r="FPJ1450"/>
      <c r="FPK1450"/>
      <c r="FPL1450"/>
      <c r="FPM1450"/>
      <c r="FPN1450"/>
      <c r="FPO1450"/>
      <c r="FPP1450"/>
      <c r="FPQ1450"/>
      <c r="FPR1450"/>
      <c r="FPS1450"/>
      <c r="FPT1450"/>
      <c r="FPU1450"/>
      <c r="FPV1450"/>
      <c r="FPW1450"/>
      <c r="FPX1450"/>
      <c r="FPY1450"/>
      <c r="FPZ1450"/>
      <c r="FQA1450"/>
      <c r="FQB1450"/>
      <c r="FQC1450"/>
      <c r="FQD1450"/>
      <c r="FQE1450"/>
      <c r="FQF1450"/>
      <c r="FQG1450"/>
      <c r="FQH1450"/>
      <c r="FQI1450"/>
      <c r="FQJ1450"/>
      <c r="FQK1450"/>
      <c r="FQL1450"/>
      <c r="FQM1450"/>
      <c r="FQN1450"/>
      <c r="FQO1450"/>
      <c r="FQP1450"/>
      <c r="FQQ1450"/>
      <c r="FQR1450"/>
      <c r="FQS1450"/>
      <c r="FQT1450"/>
      <c r="FQU1450"/>
      <c r="FQV1450"/>
      <c r="FQW1450"/>
      <c r="FQX1450"/>
      <c r="FQY1450"/>
      <c r="FQZ1450"/>
      <c r="FRA1450"/>
      <c r="FRB1450"/>
      <c r="FRC1450"/>
      <c r="FRD1450"/>
      <c r="FRE1450"/>
      <c r="FRF1450"/>
      <c r="FRG1450"/>
      <c r="FRH1450"/>
      <c r="FRI1450"/>
      <c r="FRJ1450"/>
      <c r="FRK1450"/>
      <c r="FRL1450"/>
      <c r="FRM1450"/>
      <c r="FRN1450"/>
      <c r="FRO1450"/>
      <c r="FRP1450"/>
      <c r="FRQ1450"/>
      <c r="FRR1450"/>
      <c r="FRS1450"/>
      <c r="FRT1450"/>
      <c r="FRU1450"/>
      <c r="FRV1450"/>
      <c r="FRW1450"/>
      <c r="FRX1450"/>
      <c r="FRY1450"/>
      <c r="FRZ1450"/>
      <c r="FSA1450"/>
      <c r="FSB1450"/>
      <c r="FSC1450"/>
      <c r="FSD1450"/>
      <c r="FSE1450"/>
      <c r="FSF1450"/>
      <c r="FSG1450"/>
      <c r="FSH1450"/>
      <c r="FSI1450"/>
      <c r="FSJ1450"/>
      <c r="FSK1450"/>
      <c r="FSL1450"/>
      <c r="FSM1450"/>
      <c r="FSN1450"/>
      <c r="FSO1450"/>
      <c r="FSP1450"/>
      <c r="FSQ1450"/>
      <c r="FSR1450"/>
      <c r="FSS1450"/>
      <c r="FST1450"/>
      <c r="FSU1450"/>
      <c r="FSV1450"/>
      <c r="FSW1450"/>
      <c r="FSX1450"/>
      <c r="FSY1450"/>
      <c r="FSZ1450"/>
      <c r="FTA1450"/>
      <c r="FTB1450"/>
      <c r="FTC1450"/>
      <c r="FTD1450"/>
      <c r="FTE1450"/>
      <c r="FTF1450"/>
      <c r="FTG1450"/>
      <c r="FTH1450"/>
      <c r="FTI1450"/>
      <c r="FTJ1450"/>
      <c r="FTK1450"/>
      <c r="FTL1450"/>
      <c r="FTM1450"/>
      <c r="FTN1450"/>
      <c r="FTO1450"/>
      <c r="FTP1450"/>
      <c r="FTQ1450"/>
      <c r="FTR1450"/>
      <c r="FTS1450"/>
      <c r="FTT1450"/>
      <c r="FTU1450"/>
      <c r="FTV1450"/>
      <c r="FTW1450"/>
      <c r="FTX1450"/>
      <c r="FTY1450"/>
      <c r="FTZ1450"/>
      <c r="FUA1450"/>
      <c r="FUB1450"/>
      <c r="FUC1450"/>
      <c r="FUD1450"/>
      <c r="FUE1450"/>
      <c r="FUF1450"/>
      <c r="FUG1450"/>
      <c r="FUH1450"/>
      <c r="FUI1450"/>
      <c r="FUJ1450"/>
      <c r="FUK1450"/>
      <c r="FUL1450"/>
      <c r="FUM1450"/>
      <c r="FUN1450"/>
      <c r="FUO1450"/>
      <c r="FUP1450"/>
      <c r="FUQ1450"/>
      <c r="FUR1450"/>
      <c r="FUS1450"/>
      <c r="FUT1450"/>
      <c r="FUU1450"/>
      <c r="FUV1450"/>
      <c r="FUW1450"/>
      <c r="FUX1450"/>
      <c r="FUY1450"/>
      <c r="FUZ1450"/>
      <c r="FVA1450"/>
      <c r="FVB1450"/>
      <c r="FVC1450"/>
      <c r="FVD1450"/>
      <c r="FVE1450"/>
      <c r="FVF1450"/>
      <c r="FVG1450"/>
      <c r="FVH1450"/>
      <c r="FVI1450"/>
      <c r="FVJ1450"/>
      <c r="FVK1450"/>
      <c r="FVL1450"/>
      <c r="FVM1450"/>
      <c r="FVN1450"/>
      <c r="FVO1450"/>
      <c r="FVP1450"/>
      <c r="FVQ1450"/>
      <c r="FVR1450"/>
      <c r="FVS1450"/>
      <c r="FVT1450"/>
      <c r="FVU1450"/>
      <c r="FVV1450"/>
      <c r="FVW1450"/>
      <c r="FVX1450"/>
      <c r="FVY1450"/>
      <c r="FVZ1450"/>
      <c r="FWA1450"/>
      <c r="FWB1450"/>
      <c r="FWC1450"/>
      <c r="FWD1450"/>
      <c r="FWE1450"/>
      <c r="FWF1450"/>
      <c r="FWG1450"/>
      <c r="FWH1450"/>
      <c r="FWI1450"/>
      <c r="FWJ1450"/>
      <c r="FWK1450"/>
      <c r="FWL1450"/>
      <c r="FWM1450"/>
      <c r="FWN1450"/>
      <c r="FWO1450"/>
      <c r="FWP1450"/>
      <c r="FWQ1450"/>
      <c r="FWR1450"/>
      <c r="FWS1450"/>
      <c r="FWT1450"/>
      <c r="FWU1450"/>
      <c r="FWV1450"/>
      <c r="FWW1450"/>
      <c r="FWX1450"/>
      <c r="FWY1450"/>
      <c r="FWZ1450"/>
      <c r="FXA1450"/>
      <c r="FXB1450"/>
      <c r="FXC1450"/>
      <c r="FXD1450"/>
      <c r="FXE1450"/>
      <c r="FXF1450"/>
      <c r="FXG1450"/>
      <c r="FXH1450"/>
      <c r="FXI1450"/>
      <c r="FXJ1450"/>
      <c r="FXK1450"/>
      <c r="FXL1450"/>
      <c r="FXM1450"/>
      <c r="FXN1450"/>
      <c r="FXO1450"/>
      <c r="FXP1450"/>
      <c r="FXQ1450"/>
      <c r="FXR1450"/>
      <c r="FXS1450"/>
      <c r="FXT1450"/>
      <c r="FXU1450"/>
      <c r="FXV1450"/>
      <c r="FXW1450"/>
      <c r="FXX1450"/>
      <c r="FXY1450"/>
      <c r="FXZ1450"/>
      <c r="FYA1450"/>
      <c r="FYB1450"/>
      <c r="FYC1450"/>
      <c r="FYD1450"/>
      <c r="FYE1450"/>
      <c r="FYF1450"/>
      <c r="FYG1450"/>
      <c r="FYH1450"/>
      <c r="FYI1450"/>
      <c r="FYJ1450"/>
      <c r="FYK1450"/>
      <c r="FYL1450"/>
      <c r="FYM1450"/>
      <c r="FYN1450"/>
      <c r="FYO1450"/>
      <c r="FYP1450"/>
      <c r="FYQ1450"/>
      <c r="FYR1450"/>
      <c r="FYS1450"/>
      <c r="FYT1450"/>
      <c r="FYU1450"/>
      <c r="FYV1450"/>
      <c r="FYW1450"/>
      <c r="FYX1450"/>
      <c r="FYY1450"/>
      <c r="FYZ1450"/>
      <c r="FZA1450"/>
      <c r="FZB1450"/>
      <c r="FZC1450"/>
      <c r="FZD1450"/>
      <c r="FZE1450"/>
      <c r="FZF1450"/>
      <c r="FZG1450"/>
      <c r="FZH1450"/>
      <c r="FZI1450"/>
      <c r="FZJ1450"/>
      <c r="FZK1450"/>
      <c r="FZL1450"/>
      <c r="FZM1450"/>
      <c r="FZN1450"/>
      <c r="FZO1450"/>
      <c r="FZP1450"/>
      <c r="FZQ1450"/>
      <c r="FZR1450"/>
      <c r="FZS1450"/>
      <c r="FZT1450"/>
      <c r="FZU1450"/>
      <c r="FZV1450"/>
      <c r="FZW1450"/>
      <c r="FZX1450"/>
      <c r="FZY1450"/>
      <c r="FZZ1450"/>
      <c r="GAA1450"/>
      <c r="GAB1450"/>
      <c r="GAC1450"/>
      <c r="GAD1450"/>
      <c r="GAE1450"/>
      <c r="GAF1450"/>
      <c r="GAG1450"/>
      <c r="GAH1450"/>
      <c r="GAI1450"/>
      <c r="GAJ1450"/>
      <c r="GAK1450"/>
      <c r="GAL1450"/>
      <c r="GAM1450"/>
      <c r="GAN1450"/>
      <c r="GAO1450"/>
      <c r="GAP1450"/>
      <c r="GAQ1450"/>
      <c r="GAR1450"/>
      <c r="GAS1450"/>
      <c r="GAT1450"/>
      <c r="GAU1450"/>
      <c r="GAV1450"/>
      <c r="GAW1450"/>
      <c r="GAX1450"/>
      <c r="GAY1450"/>
      <c r="GAZ1450"/>
      <c r="GBA1450"/>
      <c r="GBB1450"/>
      <c r="GBC1450"/>
      <c r="GBD1450"/>
      <c r="GBE1450"/>
      <c r="GBF1450"/>
      <c r="GBG1450"/>
      <c r="GBH1450"/>
      <c r="GBI1450"/>
      <c r="GBJ1450"/>
      <c r="GBK1450"/>
      <c r="GBL1450"/>
      <c r="GBM1450"/>
      <c r="GBN1450"/>
      <c r="GBO1450"/>
      <c r="GBP1450"/>
      <c r="GBQ1450"/>
      <c r="GBR1450"/>
      <c r="GBS1450"/>
      <c r="GBT1450"/>
      <c r="GBU1450"/>
      <c r="GBV1450"/>
      <c r="GBW1450"/>
      <c r="GBX1450"/>
      <c r="GBY1450"/>
      <c r="GBZ1450"/>
      <c r="GCA1450"/>
      <c r="GCB1450"/>
      <c r="GCC1450"/>
      <c r="GCD1450"/>
      <c r="GCE1450"/>
      <c r="GCF1450"/>
      <c r="GCG1450"/>
      <c r="GCH1450"/>
      <c r="GCI1450"/>
      <c r="GCJ1450"/>
      <c r="GCK1450"/>
      <c r="GCL1450"/>
      <c r="GCM1450"/>
      <c r="GCN1450"/>
      <c r="GCO1450"/>
      <c r="GCP1450"/>
      <c r="GCQ1450"/>
      <c r="GCR1450"/>
      <c r="GCS1450"/>
      <c r="GCT1450"/>
      <c r="GCU1450"/>
      <c r="GCV1450"/>
      <c r="GCW1450"/>
      <c r="GCX1450"/>
      <c r="GCY1450"/>
      <c r="GCZ1450"/>
      <c r="GDA1450"/>
      <c r="GDB1450"/>
      <c r="GDC1450"/>
      <c r="GDD1450"/>
      <c r="GDE1450"/>
      <c r="GDF1450"/>
      <c r="GDG1450"/>
      <c r="GDH1450"/>
      <c r="GDI1450"/>
      <c r="GDJ1450"/>
      <c r="GDK1450"/>
      <c r="GDL1450"/>
      <c r="GDM1450"/>
      <c r="GDN1450"/>
      <c r="GDO1450"/>
      <c r="GDP1450"/>
      <c r="GDQ1450"/>
      <c r="GDR1450"/>
      <c r="GDS1450"/>
      <c r="GDT1450"/>
      <c r="GDU1450"/>
      <c r="GDV1450"/>
      <c r="GDW1450"/>
      <c r="GDX1450"/>
      <c r="GDY1450"/>
      <c r="GDZ1450"/>
      <c r="GEA1450"/>
      <c r="GEB1450"/>
      <c r="GEC1450"/>
      <c r="GED1450"/>
      <c r="GEE1450"/>
      <c r="GEF1450"/>
      <c r="GEG1450"/>
      <c r="GEH1450"/>
      <c r="GEI1450"/>
      <c r="GEJ1450"/>
      <c r="GEK1450"/>
      <c r="GEL1450"/>
      <c r="GEM1450"/>
      <c r="GEN1450"/>
      <c r="GEO1450"/>
      <c r="GEP1450"/>
      <c r="GEQ1450"/>
      <c r="GER1450"/>
      <c r="GES1450"/>
      <c r="GET1450"/>
      <c r="GEU1450"/>
      <c r="GEV1450"/>
      <c r="GEW1450"/>
      <c r="GEX1450"/>
      <c r="GEY1450"/>
      <c r="GEZ1450"/>
      <c r="GFA1450"/>
      <c r="GFB1450"/>
      <c r="GFC1450"/>
      <c r="GFD1450"/>
      <c r="GFE1450"/>
      <c r="GFF1450"/>
      <c r="GFG1450"/>
      <c r="GFH1450"/>
      <c r="GFI1450"/>
      <c r="GFJ1450"/>
      <c r="GFK1450"/>
      <c r="GFL1450"/>
      <c r="GFM1450"/>
      <c r="GFN1450"/>
      <c r="GFO1450"/>
      <c r="GFP1450"/>
      <c r="GFQ1450"/>
      <c r="GFR1450"/>
      <c r="GFS1450"/>
      <c r="GFT1450"/>
      <c r="GFU1450"/>
      <c r="GFV1450"/>
      <c r="GFW1450"/>
      <c r="GFX1450"/>
      <c r="GFY1450"/>
      <c r="GFZ1450"/>
      <c r="GGA1450"/>
      <c r="GGB1450"/>
      <c r="GGC1450"/>
      <c r="GGD1450"/>
      <c r="GGE1450"/>
      <c r="GGF1450"/>
      <c r="GGG1450"/>
      <c r="GGH1450"/>
      <c r="GGI1450"/>
      <c r="GGJ1450"/>
      <c r="GGK1450"/>
      <c r="GGL1450"/>
      <c r="GGM1450"/>
      <c r="GGN1450"/>
      <c r="GGO1450"/>
      <c r="GGP1450"/>
      <c r="GGQ1450"/>
      <c r="GGR1450"/>
      <c r="GGS1450"/>
      <c r="GGT1450"/>
      <c r="GGU1450"/>
      <c r="GGV1450"/>
      <c r="GGW1450"/>
      <c r="GGX1450"/>
      <c r="GGY1450"/>
      <c r="GGZ1450"/>
      <c r="GHA1450"/>
      <c r="GHB1450"/>
      <c r="GHC1450"/>
      <c r="GHD1450"/>
      <c r="GHE1450"/>
      <c r="GHF1450"/>
      <c r="GHG1450"/>
      <c r="GHH1450"/>
      <c r="GHI1450"/>
      <c r="GHJ1450"/>
      <c r="GHK1450"/>
      <c r="GHL1450"/>
      <c r="GHM1450"/>
      <c r="GHN1450"/>
      <c r="GHO1450"/>
      <c r="GHP1450"/>
      <c r="GHQ1450"/>
      <c r="GHR1450"/>
      <c r="GHS1450"/>
      <c r="GHT1450"/>
      <c r="GHU1450"/>
      <c r="GHV1450"/>
      <c r="GHW1450"/>
      <c r="GHX1450"/>
      <c r="GHY1450"/>
      <c r="GHZ1450"/>
      <c r="GIA1450"/>
      <c r="GIB1450"/>
      <c r="GIC1450"/>
      <c r="GID1450"/>
      <c r="GIE1450"/>
      <c r="GIF1450"/>
      <c r="GIG1450"/>
      <c r="GIH1450"/>
      <c r="GII1450"/>
      <c r="GIJ1450"/>
      <c r="GIK1450"/>
      <c r="GIL1450"/>
      <c r="GIM1450"/>
      <c r="GIN1450"/>
      <c r="GIO1450"/>
      <c r="GIP1450"/>
      <c r="GIQ1450"/>
      <c r="GIR1450"/>
      <c r="GIS1450"/>
      <c r="GIT1450"/>
      <c r="GIU1450"/>
      <c r="GIV1450"/>
      <c r="GIW1450"/>
      <c r="GIX1450"/>
      <c r="GIY1450"/>
      <c r="GIZ1450"/>
      <c r="GJA1450"/>
      <c r="GJB1450"/>
      <c r="GJC1450"/>
      <c r="GJD1450"/>
      <c r="GJE1450"/>
      <c r="GJF1450"/>
      <c r="GJG1450"/>
      <c r="GJH1450"/>
      <c r="GJI1450"/>
      <c r="GJJ1450"/>
      <c r="GJK1450"/>
      <c r="GJL1450"/>
      <c r="GJM1450"/>
      <c r="GJN1450"/>
      <c r="GJO1450"/>
      <c r="GJP1450"/>
      <c r="GJQ1450"/>
      <c r="GJR1450"/>
      <c r="GJS1450"/>
      <c r="GJT1450"/>
      <c r="GJU1450"/>
      <c r="GJV1450"/>
      <c r="GJW1450"/>
      <c r="GJX1450"/>
      <c r="GJY1450"/>
      <c r="GJZ1450"/>
      <c r="GKA1450"/>
      <c r="GKB1450"/>
      <c r="GKC1450"/>
      <c r="GKD1450"/>
      <c r="GKE1450"/>
      <c r="GKF1450"/>
      <c r="GKG1450"/>
      <c r="GKH1450"/>
      <c r="GKI1450"/>
      <c r="GKJ1450"/>
      <c r="GKK1450"/>
      <c r="GKL1450"/>
      <c r="GKM1450"/>
      <c r="GKN1450"/>
      <c r="GKO1450"/>
      <c r="GKP1450"/>
      <c r="GKQ1450"/>
      <c r="GKR1450"/>
      <c r="GKS1450"/>
      <c r="GKT1450"/>
      <c r="GKU1450"/>
      <c r="GKV1450"/>
      <c r="GKW1450"/>
      <c r="GKX1450"/>
      <c r="GKY1450"/>
      <c r="GKZ1450"/>
      <c r="GLA1450"/>
      <c r="GLB1450"/>
      <c r="GLC1450"/>
      <c r="GLD1450"/>
      <c r="GLE1450"/>
      <c r="GLF1450"/>
      <c r="GLG1450"/>
      <c r="GLH1450"/>
      <c r="GLI1450"/>
      <c r="GLJ1450"/>
      <c r="GLK1450"/>
      <c r="GLL1450"/>
      <c r="GLM1450"/>
      <c r="GLN1450"/>
      <c r="GLO1450"/>
      <c r="GLP1450"/>
      <c r="GLQ1450"/>
      <c r="GLR1450"/>
      <c r="GLS1450"/>
      <c r="GLT1450"/>
      <c r="GLU1450"/>
      <c r="GLV1450"/>
      <c r="GLW1450"/>
      <c r="GLX1450"/>
      <c r="GLY1450"/>
      <c r="GLZ1450"/>
      <c r="GMA1450"/>
      <c r="GMB1450"/>
      <c r="GMC1450"/>
      <c r="GMD1450"/>
      <c r="GME1450"/>
      <c r="GMF1450"/>
      <c r="GMG1450"/>
      <c r="GMH1450"/>
      <c r="GMI1450"/>
      <c r="GMJ1450"/>
      <c r="GMK1450"/>
      <c r="GML1450"/>
      <c r="GMM1450"/>
      <c r="GMN1450"/>
      <c r="GMO1450"/>
      <c r="GMP1450"/>
      <c r="GMQ1450"/>
      <c r="GMR1450"/>
      <c r="GMS1450"/>
      <c r="GMT1450"/>
      <c r="GMU1450"/>
      <c r="GMV1450"/>
      <c r="GMW1450"/>
      <c r="GMX1450"/>
      <c r="GMY1450"/>
      <c r="GMZ1450"/>
      <c r="GNA1450"/>
      <c r="GNB1450"/>
      <c r="GNC1450"/>
      <c r="GND1450"/>
      <c r="GNE1450"/>
      <c r="GNF1450"/>
      <c r="GNG1450"/>
      <c r="GNH1450"/>
      <c r="GNI1450"/>
      <c r="GNJ1450"/>
      <c r="GNK1450"/>
      <c r="GNL1450"/>
      <c r="GNM1450"/>
      <c r="GNN1450"/>
      <c r="GNO1450"/>
      <c r="GNP1450"/>
      <c r="GNQ1450"/>
      <c r="GNR1450"/>
      <c r="GNS1450"/>
      <c r="GNT1450"/>
      <c r="GNU1450"/>
      <c r="GNV1450"/>
      <c r="GNW1450"/>
      <c r="GNX1450"/>
      <c r="GNY1450"/>
      <c r="GNZ1450"/>
      <c r="GOA1450"/>
      <c r="GOB1450"/>
      <c r="GOC1450"/>
      <c r="GOD1450"/>
      <c r="GOE1450"/>
      <c r="GOF1450"/>
      <c r="GOG1450"/>
      <c r="GOH1450"/>
      <c r="GOI1450"/>
      <c r="GOJ1450"/>
      <c r="GOK1450"/>
      <c r="GOL1450"/>
      <c r="GOM1450"/>
      <c r="GON1450"/>
      <c r="GOO1450"/>
      <c r="GOP1450"/>
      <c r="GOQ1450"/>
      <c r="GOR1450"/>
      <c r="GOS1450"/>
      <c r="GOT1450"/>
      <c r="GOU1450"/>
      <c r="GOV1450"/>
      <c r="GOW1450"/>
      <c r="GOX1450"/>
      <c r="GOY1450"/>
      <c r="GOZ1450"/>
      <c r="GPA1450"/>
      <c r="GPB1450"/>
      <c r="GPC1450"/>
      <c r="GPD1450"/>
      <c r="GPE1450"/>
      <c r="GPF1450"/>
      <c r="GPG1450"/>
      <c r="GPH1450"/>
      <c r="GPI1450"/>
      <c r="GPJ1450"/>
      <c r="GPK1450"/>
      <c r="GPL1450"/>
      <c r="GPM1450"/>
      <c r="GPN1450"/>
      <c r="GPO1450"/>
      <c r="GPP1450"/>
      <c r="GPQ1450"/>
      <c r="GPR1450"/>
      <c r="GPS1450"/>
      <c r="GPT1450"/>
      <c r="GPU1450"/>
      <c r="GPV1450"/>
      <c r="GPW1450"/>
      <c r="GPX1450"/>
      <c r="GPY1450"/>
      <c r="GPZ1450"/>
      <c r="GQA1450"/>
      <c r="GQB1450"/>
      <c r="GQC1450"/>
      <c r="GQD1450"/>
      <c r="GQE1450"/>
      <c r="GQF1450"/>
      <c r="GQG1450"/>
      <c r="GQH1450"/>
      <c r="GQI1450"/>
      <c r="GQJ1450"/>
      <c r="GQK1450"/>
      <c r="GQL1450"/>
      <c r="GQM1450"/>
      <c r="GQN1450"/>
      <c r="GQO1450"/>
      <c r="GQP1450"/>
      <c r="GQQ1450"/>
      <c r="GQR1450"/>
      <c r="GQS1450"/>
      <c r="GQT1450"/>
      <c r="GQU1450"/>
      <c r="GQV1450"/>
      <c r="GQW1450"/>
      <c r="GQX1450"/>
      <c r="GQY1450"/>
      <c r="GQZ1450"/>
      <c r="GRA1450"/>
      <c r="GRB1450"/>
      <c r="GRC1450"/>
      <c r="GRD1450"/>
      <c r="GRE1450"/>
      <c r="GRF1450"/>
      <c r="GRG1450"/>
      <c r="GRH1450"/>
      <c r="GRI1450"/>
      <c r="GRJ1450"/>
      <c r="GRK1450"/>
      <c r="GRL1450"/>
      <c r="GRM1450"/>
      <c r="GRN1450"/>
      <c r="GRO1450"/>
      <c r="GRP1450"/>
      <c r="GRQ1450"/>
      <c r="GRR1450"/>
      <c r="GRS1450"/>
      <c r="GRT1450"/>
      <c r="GRU1450"/>
      <c r="GRV1450"/>
      <c r="GRW1450"/>
      <c r="GRX1450"/>
      <c r="GRY1450"/>
      <c r="GRZ1450"/>
      <c r="GSA1450"/>
      <c r="GSB1450"/>
      <c r="GSC1450"/>
      <c r="GSD1450"/>
      <c r="GSE1450"/>
      <c r="GSF1450"/>
      <c r="GSG1450"/>
      <c r="GSH1450"/>
      <c r="GSI1450"/>
      <c r="GSJ1450"/>
      <c r="GSK1450"/>
      <c r="GSL1450"/>
      <c r="GSM1450"/>
      <c r="GSN1450"/>
      <c r="GSO1450"/>
      <c r="GSP1450"/>
      <c r="GSQ1450"/>
      <c r="GSR1450"/>
      <c r="GSS1450"/>
      <c r="GST1450"/>
      <c r="GSU1450"/>
      <c r="GSV1450"/>
      <c r="GSW1450"/>
      <c r="GSX1450"/>
      <c r="GSY1450"/>
      <c r="GSZ1450"/>
      <c r="GTA1450"/>
      <c r="GTB1450"/>
      <c r="GTC1450"/>
      <c r="GTD1450"/>
      <c r="GTE1450"/>
      <c r="GTF1450"/>
      <c r="GTG1450"/>
      <c r="GTH1450"/>
      <c r="GTI1450"/>
      <c r="GTJ1450"/>
      <c r="GTK1450"/>
      <c r="GTL1450"/>
      <c r="GTM1450"/>
      <c r="GTN1450"/>
      <c r="GTO1450"/>
      <c r="GTP1450"/>
      <c r="GTQ1450"/>
      <c r="GTR1450"/>
      <c r="GTS1450"/>
      <c r="GTT1450"/>
      <c r="GTU1450"/>
      <c r="GTV1450"/>
      <c r="GTW1450"/>
      <c r="GTX1450"/>
      <c r="GTY1450"/>
      <c r="GTZ1450"/>
      <c r="GUA1450"/>
      <c r="GUB1450"/>
      <c r="GUC1450"/>
      <c r="GUD1450"/>
      <c r="GUE1450"/>
      <c r="GUF1450"/>
      <c r="GUG1450"/>
      <c r="GUH1450"/>
      <c r="GUI1450"/>
      <c r="GUJ1450"/>
      <c r="GUK1450"/>
      <c r="GUL1450"/>
      <c r="GUM1450"/>
      <c r="GUN1450"/>
      <c r="GUO1450"/>
      <c r="GUP1450"/>
      <c r="GUQ1450"/>
      <c r="GUR1450"/>
      <c r="GUS1450"/>
      <c r="GUT1450"/>
      <c r="GUU1450"/>
      <c r="GUV1450"/>
      <c r="GUW1450"/>
      <c r="GUX1450"/>
      <c r="GUY1450"/>
      <c r="GUZ1450"/>
      <c r="GVA1450"/>
      <c r="GVB1450"/>
      <c r="GVC1450"/>
      <c r="GVD1450"/>
      <c r="GVE1450"/>
      <c r="GVF1450"/>
      <c r="GVG1450"/>
      <c r="GVH1450"/>
      <c r="GVI1450"/>
      <c r="GVJ1450"/>
      <c r="GVK1450"/>
      <c r="GVL1450"/>
      <c r="GVM1450"/>
      <c r="GVN1450"/>
      <c r="GVO1450"/>
      <c r="GVP1450"/>
      <c r="GVQ1450"/>
      <c r="GVR1450"/>
      <c r="GVS1450"/>
      <c r="GVT1450"/>
      <c r="GVU1450"/>
      <c r="GVV1450"/>
      <c r="GVW1450"/>
      <c r="GVX1450"/>
      <c r="GVY1450"/>
      <c r="GVZ1450"/>
      <c r="GWA1450"/>
      <c r="GWB1450"/>
      <c r="GWC1450"/>
      <c r="GWD1450"/>
      <c r="GWE1450"/>
      <c r="GWF1450"/>
      <c r="GWG1450"/>
      <c r="GWH1450"/>
      <c r="GWI1450"/>
      <c r="GWJ1450"/>
      <c r="GWK1450"/>
      <c r="GWL1450"/>
      <c r="GWM1450"/>
      <c r="GWN1450"/>
      <c r="GWO1450"/>
      <c r="GWP1450"/>
      <c r="GWQ1450"/>
      <c r="GWR1450"/>
      <c r="GWS1450"/>
      <c r="GWT1450"/>
      <c r="GWU1450"/>
      <c r="GWV1450"/>
      <c r="GWW1450"/>
      <c r="GWX1450"/>
      <c r="GWY1450"/>
      <c r="GWZ1450"/>
      <c r="GXA1450"/>
      <c r="GXB1450"/>
      <c r="GXC1450"/>
      <c r="GXD1450"/>
      <c r="GXE1450"/>
      <c r="GXF1450"/>
      <c r="GXG1450"/>
      <c r="GXH1450"/>
      <c r="GXI1450"/>
      <c r="GXJ1450"/>
      <c r="GXK1450"/>
      <c r="GXL1450"/>
      <c r="GXM1450"/>
      <c r="GXN1450"/>
      <c r="GXO1450"/>
      <c r="GXP1450"/>
      <c r="GXQ1450"/>
      <c r="GXR1450"/>
      <c r="GXS1450"/>
      <c r="GXT1450"/>
      <c r="GXU1450"/>
      <c r="GXV1450"/>
      <c r="GXW1450"/>
      <c r="GXX1450"/>
      <c r="GXY1450"/>
      <c r="GXZ1450"/>
      <c r="GYA1450"/>
      <c r="GYB1450"/>
      <c r="GYC1450"/>
      <c r="GYD1450"/>
      <c r="GYE1450"/>
      <c r="GYF1450"/>
      <c r="GYG1450"/>
      <c r="GYH1450"/>
      <c r="GYI1450"/>
      <c r="GYJ1450"/>
      <c r="GYK1450"/>
      <c r="GYL1450"/>
      <c r="GYM1450"/>
      <c r="GYN1450"/>
      <c r="GYO1450"/>
      <c r="GYP1450"/>
      <c r="GYQ1450"/>
      <c r="GYR1450"/>
      <c r="GYS1450"/>
      <c r="GYT1450"/>
      <c r="GYU1450"/>
      <c r="GYV1450"/>
      <c r="GYW1450"/>
      <c r="GYX1450"/>
      <c r="GYY1450"/>
      <c r="GYZ1450"/>
      <c r="GZA1450"/>
      <c r="GZB1450"/>
      <c r="GZC1450"/>
      <c r="GZD1450"/>
      <c r="GZE1450"/>
      <c r="GZF1450"/>
      <c r="GZG1450"/>
      <c r="GZH1450"/>
      <c r="GZI1450"/>
      <c r="GZJ1450"/>
      <c r="GZK1450"/>
      <c r="GZL1450"/>
      <c r="GZM1450"/>
      <c r="GZN1450"/>
      <c r="GZO1450"/>
      <c r="GZP1450"/>
      <c r="GZQ1450"/>
      <c r="GZR1450"/>
      <c r="GZS1450"/>
      <c r="GZT1450"/>
      <c r="GZU1450"/>
      <c r="GZV1450"/>
      <c r="GZW1450"/>
      <c r="GZX1450"/>
      <c r="GZY1450"/>
      <c r="GZZ1450"/>
      <c r="HAA1450"/>
      <c r="HAB1450"/>
      <c r="HAC1450"/>
      <c r="HAD1450"/>
      <c r="HAE1450"/>
      <c r="HAF1450"/>
      <c r="HAG1450"/>
      <c r="HAH1450"/>
      <c r="HAI1450"/>
      <c r="HAJ1450"/>
      <c r="HAK1450"/>
      <c r="HAL1450"/>
      <c r="HAM1450"/>
      <c r="HAN1450"/>
      <c r="HAO1450"/>
      <c r="HAP1450"/>
      <c r="HAQ1450"/>
      <c r="HAR1450"/>
      <c r="HAS1450"/>
      <c r="HAT1450"/>
      <c r="HAU1450"/>
      <c r="HAV1450"/>
      <c r="HAW1450"/>
      <c r="HAX1450"/>
      <c r="HAY1450"/>
      <c r="HAZ1450"/>
      <c r="HBA1450"/>
      <c r="HBB1450"/>
      <c r="HBC1450"/>
      <c r="HBD1450"/>
      <c r="HBE1450"/>
      <c r="HBF1450"/>
      <c r="HBG1450"/>
      <c r="HBH1450"/>
      <c r="HBI1450"/>
      <c r="HBJ1450"/>
      <c r="HBK1450"/>
      <c r="HBL1450"/>
      <c r="HBM1450"/>
      <c r="HBN1450"/>
      <c r="HBO1450"/>
      <c r="HBP1450"/>
      <c r="HBQ1450"/>
      <c r="HBR1450"/>
      <c r="HBS1450"/>
      <c r="HBT1450"/>
      <c r="HBU1450"/>
      <c r="HBV1450"/>
      <c r="HBW1450"/>
      <c r="HBX1450"/>
      <c r="HBY1450"/>
      <c r="HBZ1450"/>
      <c r="HCA1450"/>
      <c r="HCB1450"/>
      <c r="HCC1450"/>
      <c r="HCD1450"/>
      <c r="HCE1450"/>
      <c r="HCF1450"/>
      <c r="HCG1450"/>
      <c r="HCH1450"/>
      <c r="HCI1450"/>
      <c r="HCJ1450"/>
      <c r="HCK1450"/>
      <c r="HCL1450"/>
      <c r="HCM1450"/>
      <c r="HCN1450"/>
      <c r="HCO1450"/>
      <c r="HCP1450"/>
      <c r="HCQ1450"/>
      <c r="HCR1450"/>
      <c r="HCS1450"/>
      <c r="HCT1450"/>
      <c r="HCU1450"/>
      <c r="HCV1450"/>
      <c r="HCW1450"/>
      <c r="HCX1450"/>
      <c r="HCY1450"/>
      <c r="HCZ1450"/>
      <c r="HDA1450"/>
      <c r="HDB1450"/>
      <c r="HDC1450"/>
      <c r="HDD1450"/>
      <c r="HDE1450"/>
      <c r="HDF1450"/>
      <c r="HDG1450"/>
      <c r="HDH1450"/>
      <c r="HDI1450"/>
      <c r="HDJ1450"/>
      <c r="HDK1450"/>
      <c r="HDL1450"/>
      <c r="HDM1450"/>
      <c r="HDN1450"/>
      <c r="HDO1450"/>
      <c r="HDP1450"/>
      <c r="HDQ1450"/>
      <c r="HDR1450"/>
      <c r="HDS1450"/>
      <c r="HDT1450"/>
      <c r="HDU1450"/>
      <c r="HDV1450"/>
      <c r="HDW1450"/>
      <c r="HDX1450"/>
      <c r="HDY1450"/>
      <c r="HDZ1450"/>
      <c r="HEA1450"/>
      <c r="HEB1450"/>
      <c r="HEC1450"/>
      <c r="HED1450"/>
      <c r="HEE1450"/>
      <c r="HEF1450"/>
      <c r="HEG1450"/>
      <c r="HEH1450"/>
      <c r="HEI1450"/>
      <c r="HEJ1450"/>
      <c r="HEK1450"/>
      <c r="HEL1450"/>
      <c r="HEM1450"/>
      <c r="HEN1450"/>
      <c r="HEO1450"/>
      <c r="HEP1450"/>
      <c r="HEQ1450"/>
      <c r="HER1450"/>
      <c r="HES1450"/>
      <c r="HET1450"/>
      <c r="HEU1450"/>
      <c r="HEV1450"/>
      <c r="HEW1450"/>
      <c r="HEX1450"/>
      <c r="HEY1450"/>
      <c r="HEZ1450"/>
      <c r="HFA1450"/>
      <c r="HFB1450"/>
      <c r="HFC1450"/>
      <c r="HFD1450"/>
      <c r="HFE1450"/>
      <c r="HFF1450"/>
      <c r="HFG1450"/>
      <c r="HFH1450"/>
      <c r="HFI1450"/>
      <c r="HFJ1450"/>
      <c r="HFK1450"/>
      <c r="HFL1450"/>
      <c r="HFM1450"/>
      <c r="HFN1450"/>
      <c r="HFO1450"/>
      <c r="HFP1450"/>
      <c r="HFQ1450"/>
      <c r="HFR1450"/>
      <c r="HFS1450"/>
      <c r="HFT1450"/>
      <c r="HFU1450"/>
      <c r="HFV1450"/>
      <c r="HFW1450"/>
      <c r="HFX1450"/>
      <c r="HFY1450"/>
      <c r="HFZ1450"/>
      <c r="HGA1450"/>
      <c r="HGB1450"/>
      <c r="HGC1450"/>
      <c r="HGD1450"/>
      <c r="HGE1450"/>
      <c r="HGF1450"/>
      <c r="HGG1450"/>
      <c r="HGH1450"/>
      <c r="HGI1450"/>
      <c r="HGJ1450"/>
      <c r="HGK1450"/>
      <c r="HGL1450"/>
      <c r="HGM1450"/>
      <c r="HGN1450"/>
      <c r="HGO1450"/>
      <c r="HGP1450"/>
      <c r="HGQ1450"/>
      <c r="HGR1450"/>
      <c r="HGS1450"/>
      <c r="HGT1450"/>
      <c r="HGU1450"/>
      <c r="HGV1450"/>
      <c r="HGW1450"/>
      <c r="HGX1450"/>
      <c r="HGY1450"/>
      <c r="HGZ1450"/>
      <c r="HHA1450"/>
      <c r="HHB1450"/>
      <c r="HHC1450"/>
      <c r="HHD1450"/>
      <c r="HHE1450"/>
      <c r="HHF1450"/>
      <c r="HHG1450"/>
      <c r="HHH1450"/>
      <c r="HHI1450"/>
      <c r="HHJ1450"/>
      <c r="HHK1450"/>
      <c r="HHL1450"/>
      <c r="HHM1450"/>
      <c r="HHN1450"/>
      <c r="HHO1450"/>
      <c r="HHP1450"/>
      <c r="HHQ1450"/>
      <c r="HHR1450"/>
      <c r="HHS1450"/>
      <c r="HHT1450"/>
      <c r="HHU1450"/>
      <c r="HHV1450"/>
      <c r="HHW1450"/>
      <c r="HHX1450"/>
      <c r="HHY1450"/>
      <c r="HHZ1450"/>
      <c r="HIA1450"/>
      <c r="HIB1450"/>
      <c r="HIC1450"/>
      <c r="HID1450"/>
      <c r="HIE1450"/>
      <c r="HIF1450"/>
      <c r="HIG1450"/>
      <c r="HIH1450"/>
      <c r="HII1450"/>
      <c r="HIJ1450"/>
      <c r="HIK1450"/>
      <c r="HIL1450"/>
      <c r="HIM1450"/>
      <c r="HIN1450"/>
      <c r="HIO1450"/>
      <c r="HIP1450"/>
      <c r="HIQ1450"/>
      <c r="HIR1450"/>
      <c r="HIS1450"/>
      <c r="HIT1450"/>
      <c r="HIU1450"/>
      <c r="HIV1450"/>
      <c r="HIW1450"/>
      <c r="HIX1450"/>
      <c r="HIY1450"/>
      <c r="HIZ1450"/>
      <c r="HJA1450"/>
      <c r="HJB1450"/>
      <c r="HJC1450"/>
      <c r="HJD1450"/>
      <c r="HJE1450"/>
      <c r="HJF1450"/>
      <c r="HJG1450"/>
      <c r="HJH1450"/>
      <c r="HJI1450"/>
      <c r="HJJ1450"/>
      <c r="HJK1450"/>
      <c r="HJL1450"/>
      <c r="HJM1450"/>
      <c r="HJN1450"/>
      <c r="HJO1450"/>
      <c r="HJP1450"/>
      <c r="HJQ1450"/>
      <c r="HJR1450"/>
      <c r="HJS1450"/>
      <c r="HJT1450"/>
      <c r="HJU1450"/>
      <c r="HJV1450"/>
      <c r="HJW1450"/>
      <c r="HJX1450"/>
      <c r="HJY1450"/>
      <c r="HJZ1450"/>
      <c r="HKA1450"/>
      <c r="HKB1450"/>
      <c r="HKC1450"/>
      <c r="HKD1450"/>
      <c r="HKE1450"/>
      <c r="HKF1450"/>
      <c r="HKG1450"/>
      <c r="HKH1450"/>
      <c r="HKI1450"/>
      <c r="HKJ1450"/>
      <c r="HKK1450"/>
      <c r="HKL1450"/>
      <c r="HKM1450"/>
      <c r="HKN1450"/>
      <c r="HKO1450"/>
      <c r="HKP1450"/>
      <c r="HKQ1450"/>
      <c r="HKR1450"/>
      <c r="HKS1450"/>
      <c r="HKT1450"/>
      <c r="HKU1450"/>
      <c r="HKV1450"/>
      <c r="HKW1450"/>
      <c r="HKX1450"/>
      <c r="HKY1450"/>
      <c r="HKZ1450"/>
      <c r="HLA1450"/>
      <c r="HLB1450"/>
      <c r="HLC1450"/>
      <c r="HLD1450"/>
      <c r="HLE1450"/>
      <c r="HLF1450"/>
      <c r="HLG1450"/>
      <c r="HLH1450"/>
      <c r="HLI1450"/>
      <c r="HLJ1450"/>
      <c r="HLK1450"/>
      <c r="HLL1450"/>
      <c r="HLM1450"/>
      <c r="HLN1450"/>
      <c r="HLO1450"/>
      <c r="HLP1450"/>
      <c r="HLQ1450"/>
      <c r="HLR1450"/>
      <c r="HLS1450"/>
      <c r="HLT1450"/>
      <c r="HLU1450"/>
      <c r="HLV1450"/>
      <c r="HLW1450"/>
      <c r="HLX1450"/>
      <c r="HLY1450"/>
      <c r="HLZ1450"/>
      <c r="HMA1450"/>
      <c r="HMB1450"/>
      <c r="HMC1450"/>
      <c r="HMD1450"/>
      <c r="HME1450"/>
      <c r="HMF1450"/>
      <c r="HMG1450"/>
      <c r="HMH1450"/>
      <c r="HMI1450"/>
      <c r="HMJ1450"/>
      <c r="HMK1450"/>
      <c r="HML1450"/>
      <c r="HMM1450"/>
      <c r="HMN1450"/>
      <c r="HMO1450"/>
      <c r="HMP1450"/>
      <c r="HMQ1450"/>
      <c r="HMR1450"/>
      <c r="HMS1450"/>
      <c r="HMT1450"/>
      <c r="HMU1450"/>
      <c r="HMV1450"/>
      <c r="HMW1450"/>
      <c r="HMX1450"/>
      <c r="HMY1450"/>
      <c r="HMZ1450"/>
      <c r="HNA1450"/>
      <c r="HNB1450"/>
      <c r="HNC1450"/>
      <c r="HND1450"/>
      <c r="HNE1450"/>
      <c r="HNF1450"/>
      <c r="HNG1450"/>
      <c r="HNH1450"/>
      <c r="HNI1450"/>
      <c r="HNJ1450"/>
      <c r="HNK1450"/>
      <c r="HNL1450"/>
      <c r="HNM1450"/>
      <c r="HNN1450"/>
      <c r="HNO1450"/>
      <c r="HNP1450"/>
      <c r="HNQ1450"/>
      <c r="HNR1450"/>
      <c r="HNS1450"/>
      <c r="HNT1450"/>
      <c r="HNU1450"/>
      <c r="HNV1450"/>
      <c r="HNW1450"/>
      <c r="HNX1450"/>
      <c r="HNY1450"/>
      <c r="HNZ1450"/>
      <c r="HOA1450"/>
      <c r="HOB1450"/>
      <c r="HOC1450"/>
      <c r="HOD1450"/>
      <c r="HOE1450"/>
      <c r="HOF1450"/>
      <c r="HOG1450"/>
      <c r="HOH1450"/>
      <c r="HOI1450"/>
      <c r="HOJ1450"/>
      <c r="HOK1450"/>
      <c r="HOL1450"/>
      <c r="HOM1450"/>
      <c r="HON1450"/>
      <c r="HOO1450"/>
      <c r="HOP1450"/>
      <c r="HOQ1450"/>
      <c r="HOR1450"/>
      <c r="HOS1450"/>
      <c r="HOT1450"/>
      <c r="HOU1450"/>
      <c r="HOV1450"/>
      <c r="HOW1450"/>
      <c r="HOX1450"/>
      <c r="HOY1450"/>
      <c r="HOZ1450"/>
      <c r="HPA1450"/>
      <c r="HPB1450"/>
      <c r="HPC1450"/>
      <c r="HPD1450"/>
      <c r="HPE1450"/>
      <c r="HPF1450"/>
      <c r="HPG1450"/>
      <c r="HPH1450"/>
      <c r="HPI1450"/>
      <c r="HPJ1450"/>
      <c r="HPK1450"/>
      <c r="HPL1450"/>
      <c r="HPM1450"/>
      <c r="HPN1450"/>
      <c r="HPO1450"/>
      <c r="HPP1450"/>
      <c r="HPQ1450"/>
      <c r="HPR1450"/>
      <c r="HPS1450"/>
      <c r="HPT1450"/>
      <c r="HPU1450"/>
      <c r="HPV1450"/>
      <c r="HPW1450"/>
      <c r="HPX1450"/>
      <c r="HPY1450"/>
      <c r="HPZ1450"/>
      <c r="HQA1450"/>
      <c r="HQB1450"/>
      <c r="HQC1450"/>
      <c r="HQD1450"/>
      <c r="HQE1450"/>
      <c r="HQF1450"/>
      <c r="HQG1450"/>
      <c r="HQH1450"/>
      <c r="HQI1450"/>
      <c r="HQJ1450"/>
      <c r="HQK1450"/>
      <c r="HQL1450"/>
      <c r="HQM1450"/>
      <c r="HQN1450"/>
      <c r="HQO1450"/>
      <c r="HQP1450"/>
      <c r="HQQ1450"/>
      <c r="HQR1450"/>
      <c r="HQS1450"/>
      <c r="HQT1450"/>
      <c r="HQU1450"/>
      <c r="HQV1450"/>
      <c r="HQW1450"/>
      <c r="HQX1450"/>
      <c r="HQY1450"/>
      <c r="HQZ1450"/>
      <c r="HRA1450"/>
      <c r="HRB1450"/>
      <c r="HRC1450"/>
      <c r="HRD1450"/>
      <c r="HRE1450"/>
      <c r="HRF1450"/>
      <c r="HRG1450"/>
      <c r="HRH1450"/>
      <c r="HRI1450"/>
      <c r="HRJ1450"/>
      <c r="HRK1450"/>
      <c r="HRL1450"/>
      <c r="HRM1450"/>
      <c r="HRN1450"/>
      <c r="HRO1450"/>
      <c r="HRP1450"/>
      <c r="HRQ1450"/>
      <c r="HRR1450"/>
      <c r="HRS1450"/>
      <c r="HRT1450"/>
      <c r="HRU1450"/>
      <c r="HRV1450"/>
      <c r="HRW1450"/>
      <c r="HRX1450"/>
      <c r="HRY1450"/>
      <c r="HRZ1450"/>
      <c r="HSA1450"/>
      <c r="HSB1450"/>
      <c r="HSC1450"/>
      <c r="HSD1450"/>
      <c r="HSE1450"/>
      <c r="HSF1450"/>
      <c r="HSG1450"/>
      <c r="HSH1450"/>
      <c r="HSI1450"/>
      <c r="HSJ1450"/>
      <c r="HSK1450"/>
      <c r="HSL1450"/>
      <c r="HSM1450"/>
      <c r="HSN1450"/>
      <c r="HSO1450"/>
      <c r="HSP1450"/>
      <c r="HSQ1450"/>
      <c r="HSR1450"/>
      <c r="HSS1450"/>
      <c r="HST1450"/>
      <c r="HSU1450"/>
      <c r="HSV1450"/>
      <c r="HSW1450"/>
      <c r="HSX1450"/>
      <c r="HSY1450"/>
      <c r="HSZ1450"/>
      <c r="HTA1450"/>
      <c r="HTB1450"/>
      <c r="HTC1450"/>
      <c r="HTD1450"/>
      <c r="HTE1450"/>
      <c r="HTF1450"/>
      <c r="HTG1450"/>
      <c r="HTH1450"/>
      <c r="HTI1450"/>
      <c r="HTJ1450"/>
      <c r="HTK1450"/>
      <c r="HTL1450"/>
      <c r="HTM1450"/>
      <c r="HTN1450"/>
      <c r="HTO1450"/>
      <c r="HTP1450"/>
      <c r="HTQ1450"/>
      <c r="HTR1450"/>
      <c r="HTS1450"/>
      <c r="HTT1450"/>
      <c r="HTU1450"/>
      <c r="HTV1450"/>
      <c r="HTW1450"/>
      <c r="HTX1450"/>
      <c r="HTY1450"/>
      <c r="HTZ1450"/>
      <c r="HUA1450"/>
      <c r="HUB1450"/>
      <c r="HUC1450"/>
      <c r="HUD1450"/>
      <c r="HUE1450"/>
      <c r="HUF1450"/>
      <c r="HUG1450"/>
      <c r="HUH1450"/>
      <c r="HUI1450"/>
      <c r="HUJ1450"/>
      <c r="HUK1450"/>
      <c r="HUL1450"/>
      <c r="HUM1450"/>
      <c r="HUN1450"/>
      <c r="HUO1450"/>
      <c r="HUP1450"/>
      <c r="HUQ1450"/>
      <c r="HUR1450"/>
      <c r="HUS1450"/>
      <c r="HUT1450"/>
      <c r="HUU1450"/>
      <c r="HUV1450"/>
      <c r="HUW1450"/>
      <c r="HUX1450"/>
      <c r="HUY1450"/>
      <c r="HUZ1450"/>
      <c r="HVA1450"/>
      <c r="HVB1450"/>
      <c r="HVC1450"/>
      <c r="HVD1450"/>
      <c r="HVE1450"/>
      <c r="HVF1450"/>
      <c r="HVG1450"/>
      <c r="HVH1450"/>
      <c r="HVI1450"/>
      <c r="HVJ1450"/>
      <c r="HVK1450"/>
      <c r="HVL1450"/>
      <c r="HVM1450"/>
      <c r="HVN1450"/>
      <c r="HVO1450"/>
      <c r="HVP1450"/>
      <c r="HVQ1450"/>
      <c r="HVR1450"/>
      <c r="HVS1450"/>
      <c r="HVT1450"/>
      <c r="HVU1450"/>
      <c r="HVV1450"/>
      <c r="HVW1450"/>
      <c r="HVX1450"/>
      <c r="HVY1450"/>
      <c r="HVZ1450"/>
      <c r="HWA1450"/>
      <c r="HWB1450"/>
      <c r="HWC1450"/>
      <c r="HWD1450"/>
      <c r="HWE1450"/>
      <c r="HWF1450"/>
      <c r="HWG1450"/>
      <c r="HWH1450"/>
      <c r="HWI1450"/>
      <c r="HWJ1450"/>
      <c r="HWK1450"/>
      <c r="HWL1450"/>
      <c r="HWM1450"/>
      <c r="HWN1450"/>
      <c r="HWO1450"/>
      <c r="HWP1450"/>
      <c r="HWQ1450"/>
      <c r="HWR1450"/>
      <c r="HWS1450"/>
      <c r="HWT1450"/>
      <c r="HWU1450"/>
      <c r="HWV1450"/>
      <c r="HWW1450"/>
      <c r="HWX1450"/>
      <c r="HWY1450"/>
      <c r="HWZ1450"/>
      <c r="HXA1450"/>
      <c r="HXB1450"/>
      <c r="HXC1450"/>
      <c r="HXD1450"/>
      <c r="HXE1450"/>
      <c r="HXF1450"/>
      <c r="HXG1450"/>
      <c r="HXH1450"/>
      <c r="HXI1450"/>
      <c r="HXJ1450"/>
      <c r="HXK1450"/>
      <c r="HXL1450"/>
      <c r="HXM1450"/>
      <c r="HXN1450"/>
      <c r="HXO1450"/>
      <c r="HXP1450"/>
      <c r="HXQ1450"/>
      <c r="HXR1450"/>
      <c r="HXS1450"/>
      <c r="HXT1450"/>
      <c r="HXU1450"/>
      <c r="HXV1450"/>
      <c r="HXW1450"/>
      <c r="HXX1450"/>
      <c r="HXY1450"/>
      <c r="HXZ1450"/>
      <c r="HYA1450"/>
      <c r="HYB1450"/>
      <c r="HYC1450"/>
      <c r="HYD1450"/>
      <c r="HYE1450"/>
      <c r="HYF1450"/>
      <c r="HYG1450"/>
      <c r="HYH1450"/>
      <c r="HYI1450"/>
      <c r="HYJ1450"/>
      <c r="HYK1450"/>
      <c r="HYL1450"/>
      <c r="HYM1450"/>
      <c r="HYN1450"/>
      <c r="HYO1450"/>
      <c r="HYP1450"/>
      <c r="HYQ1450"/>
      <c r="HYR1450"/>
      <c r="HYS1450"/>
      <c r="HYT1450"/>
      <c r="HYU1450"/>
      <c r="HYV1450"/>
      <c r="HYW1450"/>
      <c r="HYX1450"/>
      <c r="HYY1450"/>
      <c r="HYZ1450"/>
      <c r="HZA1450"/>
      <c r="HZB1450"/>
      <c r="HZC1450"/>
      <c r="HZD1450"/>
      <c r="HZE1450"/>
      <c r="HZF1450"/>
      <c r="HZG1450"/>
      <c r="HZH1450"/>
      <c r="HZI1450"/>
      <c r="HZJ1450"/>
      <c r="HZK1450"/>
      <c r="HZL1450"/>
      <c r="HZM1450"/>
      <c r="HZN1450"/>
      <c r="HZO1450"/>
      <c r="HZP1450"/>
      <c r="HZQ1450"/>
      <c r="HZR1450"/>
      <c r="HZS1450"/>
      <c r="HZT1450"/>
      <c r="HZU1450"/>
      <c r="HZV1450"/>
      <c r="HZW1450"/>
      <c r="HZX1450"/>
      <c r="HZY1450"/>
      <c r="HZZ1450"/>
      <c r="IAA1450"/>
      <c r="IAB1450"/>
      <c r="IAC1450"/>
      <c r="IAD1450"/>
      <c r="IAE1450"/>
      <c r="IAF1450"/>
      <c r="IAG1450"/>
      <c r="IAH1450"/>
      <c r="IAI1450"/>
      <c r="IAJ1450"/>
      <c r="IAK1450"/>
      <c r="IAL1450"/>
      <c r="IAM1450"/>
      <c r="IAN1450"/>
      <c r="IAO1450"/>
      <c r="IAP1450"/>
      <c r="IAQ1450"/>
      <c r="IAR1450"/>
      <c r="IAS1450"/>
      <c r="IAT1450"/>
      <c r="IAU1450"/>
      <c r="IAV1450"/>
      <c r="IAW1450"/>
      <c r="IAX1450"/>
      <c r="IAY1450"/>
      <c r="IAZ1450"/>
      <c r="IBA1450"/>
      <c r="IBB1450"/>
      <c r="IBC1450"/>
      <c r="IBD1450"/>
      <c r="IBE1450"/>
      <c r="IBF1450"/>
      <c r="IBG1450"/>
      <c r="IBH1450"/>
      <c r="IBI1450"/>
      <c r="IBJ1450"/>
      <c r="IBK1450"/>
      <c r="IBL1450"/>
      <c r="IBM1450"/>
      <c r="IBN1450"/>
      <c r="IBO1450"/>
      <c r="IBP1450"/>
      <c r="IBQ1450"/>
      <c r="IBR1450"/>
      <c r="IBS1450"/>
      <c r="IBT1450"/>
      <c r="IBU1450"/>
      <c r="IBV1450"/>
      <c r="IBW1450"/>
      <c r="IBX1450"/>
      <c r="IBY1450"/>
      <c r="IBZ1450"/>
      <c r="ICA1450"/>
      <c r="ICB1450"/>
      <c r="ICC1450"/>
      <c r="ICD1450"/>
      <c r="ICE1450"/>
      <c r="ICF1450"/>
      <c r="ICG1450"/>
      <c r="ICH1450"/>
      <c r="ICI1450"/>
      <c r="ICJ1450"/>
      <c r="ICK1450"/>
      <c r="ICL1450"/>
      <c r="ICM1450"/>
      <c r="ICN1450"/>
      <c r="ICO1450"/>
      <c r="ICP1450"/>
      <c r="ICQ1450"/>
      <c r="ICR1450"/>
      <c r="ICS1450"/>
      <c r="ICT1450"/>
      <c r="ICU1450"/>
      <c r="ICV1450"/>
      <c r="ICW1450"/>
      <c r="ICX1450"/>
      <c r="ICY1450"/>
      <c r="ICZ1450"/>
      <c r="IDA1450"/>
      <c r="IDB1450"/>
      <c r="IDC1450"/>
      <c r="IDD1450"/>
      <c r="IDE1450"/>
      <c r="IDF1450"/>
      <c r="IDG1450"/>
      <c r="IDH1450"/>
      <c r="IDI1450"/>
      <c r="IDJ1450"/>
      <c r="IDK1450"/>
      <c r="IDL1450"/>
      <c r="IDM1450"/>
      <c r="IDN1450"/>
      <c r="IDO1450"/>
      <c r="IDP1450"/>
      <c r="IDQ1450"/>
      <c r="IDR1450"/>
      <c r="IDS1450"/>
      <c r="IDT1450"/>
      <c r="IDU1450"/>
      <c r="IDV1450"/>
      <c r="IDW1450"/>
      <c r="IDX1450"/>
      <c r="IDY1450"/>
      <c r="IDZ1450"/>
      <c r="IEA1450"/>
      <c r="IEB1450"/>
      <c r="IEC1450"/>
      <c r="IED1450"/>
      <c r="IEE1450"/>
      <c r="IEF1450"/>
      <c r="IEG1450"/>
      <c r="IEH1450"/>
      <c r="IEI1450"/>
      <c r="IEJ1450"/>
      <c r="IEK1450"/>
      <c r="IEL1450"/>
      <c r="IEM1450"/>
      <c r="IEN1450"/>
      <c r="IEO1450"/>
      <c r="IEP1450"/>
      <c r="IEQ1450"/>
      <c r="IER1450"/>
      <c r="IES1450"/>
      <c r="IET1450"/>
      <c r="IEU1450"/>
      <c r="IEV1450"/>
      <c r="IEW1450"/>
      <c r="IEX1450"/>
      <c r="IEY1450"/>
      <c r="IEZ1450"/>
      <c r="IFA1450"/>
      <c r="IFB1450"/>
      <c r="IFC1450"/>
      <c r="IFD1450"/>
      <c r="IFE1450"/>
      <c r="IFF1450"/>
      <c r="IFG1450"/>
      <c r="IFH1450"/>
      <c r="IFI1450"/>
      <c r="IFJ1450"/>
      <c r="IFK1450"/>
      <c r="IFL1450"/>
      <c r="IFM1450"/>
      <c r="IFN1450"/>
      <c r="IFO1450"/>
      <c r="IFP1450"/>
      <c r="IFQ1450"/>
      <c r="IFR1450"/>
      <c r="IFS1450"/>
      <c r="IFT1450"/>
      <c r="IFU1450"/>
      <c r="IFV1450"/>
      <c r="IFW1450"/>
      <c r="IFX1450"/>
      <c r="IFY1450"/>
      <c r="IFZ1450"/>
      <c r="IGA1450"/>
      <c r="IGB1450"/>
      <c r="IGC1450"/>
      <c r="IGD1450"/>
      <c r="IGE1450"/>
      <c r="IGF1450"/>
      <c r="IGG1450"/>
      <c r="IGH1450"/>
      <c r="IGI1450"/>
      <c r="IGJ1450"/>
      <c r="IGK1450"/>
      <c r="IGL1450"/>
      <c r="IGM1450"/>
      <c r="IGN1450"/>
      <c r="IGO1450"/>
      <c r="IGP1450"/>
      <c r="IGQ1450"/>
      <c r="IGR1450"/>
      <c r="IGS1450"/>
      <c r="IGT1450"/>
      <c r="IGU1450"/>
      <c r="IGV1450"/>
      <c r="IGW1450"/>
      <c r="IGX1450"/>
      <c r="IGY1450"/>
      <c r="IGZ1450"/>
      <c r="IHA1450"/>
      <c r="IHB1450"/>
      <c r="IHC1450"/>
      <c r="IHD1450"/>
      <c r="IHE1450"/>
      <c r="IHF1450"/>
      <c r="IHG1450"/>
      <c r="IHH1450"/>
      <c r="IHI1450"/>
      <c r="IHJ1450"/>
      <c r="IHK1450"/>
      <c r="IHL1450"/>
      <c r="IHM1450"/>
      <c r="IHN1450"/>
      <c r="IHO1450"/>
      <c r="IHP1450"/>
      <c r="IHQ1450"/>
      <c r="IHR1450"/>
      <c r="IHS1450"/>
      <c r="IHT1450"/>
      <c r="IHU1450"/>
      <c r="IHV1450"/>
      <c r="IHW1450"/>
      <c r="IHX1450"/>
      <c r="IHY1450"/>
      <c r="IHZ1450"/>
      <c r="IIA1450"/>
      <c r="IIB1450"/>
      <c r="IIC1450"/>
      <c r="IID1450"/>
      <c r="IIE1450"/>
      <c r="IIF1450"/>
      <c r="IIG1450"/>
      <c r="IIH1450"/>
      <c r="III1450"/>
      <c r="IIJ1450"/>
      <c r="IIK1450"/>
      <c r="IIL1450"/>
      <c r="IIM1450"/>
      <c r="IIN1450"/>
      <c r="IIO1450"/>
      <c r="IIP1450"/>
      <c r="IIQ1450"/>
      <c r="IIR1450"/>
      <c r="IIS1450"/>
      <c r="IIT1450"/>
      <c r="IIU1450"/>
      <c r="IIV1450"/>
      <c r="IIW1450"/>
      <c r="IIX1450"/>
      <c r="IIY1450"/>
      <c r="IIZ1450"/>
      <c r="IJA1450"/>
      <c r="IJB1450"/>
      <c r="IJC1450"/>
      <c r="IJD1450"/>
      <c r="IJE1450"/>
      <c r="IJF1450"/>
      <c r="IJG1450"/>
      <c r="IJH1450"/>
      <c r="IJI1450"/>
      <c r="IJJ1450"/>
      <c r="IJK1450"/>
      <c r="IJL1450"/>
      <c r="IJM1450"/>
      <c r="IJN1450"/>
      <c r="IJO1450"/>
      <c r="IJP1450"/>
      <c r="IJQ1450"/>
      <c r="IJR1450"/>
      <c r="IJS1450"/>
      <c r="IJT1450"/>
      <c r="IJU1450"/>
      <c r="IJV1450"/>
      <c r="IJW1450"/>
      <c r="IJX1450"/>
      <c r="IJY1450"/>
      <c r="IJZ1450"/>
      <c r="IKA1450"/>
      <c r="IKB1450"/>
      <c r="IKC1450"/>
      <c r="IKD1450"/>
      <c r="IKE1450"/>
      <c r="IKF1450"/>
      <c r="IKG1450"/>
      <c r="IKH1450"/>
      <c r="IKI1450"/>
      <c r="IKJ1450"/>
      <c r="IKK1450"/>
      <c r="IKL1450"/>
      <c r="IKM1450"/>
      <c r="IKN1450"/>
      <c r="IKO1450"/>
      <c r="IKP1450"/>
      <c r="IKQ1450"/>
      <c r="IKR1450"/>
      <c r="IKS1450"/>
      <c r="IKT1450"/>
      <c r="IKU1450"/>
      <c r="IKV1450"/>
      <c r="IKW1450"/>
      <c r="IKX1450"/>
      <c r="IKY1450"/>
      <c r="IKZ1450"/>
      <c r="ILA1450"/>
      <c r="ILB1450"/>
      <c r="ILC1450"/>
      <c r="ILD1450"/>
      <c r="ILE1450"/>
      <c r="ILF1450"/>
      <c r="ILG1450"/>
      <c r="ILH1450"/>
      <c r="ILI1450"/>
      <c r="ILJ1450"/>
      <c r="ILK1450"/>
      <c r="ILL1450"/>
      <c r="ILM1450"/>
      <c r="ILN1450"/>
      <c r="ILO1450"/>
      <c r="ILP1450"/>
      <c r="ILQ1450"/>
      <c r="ILR1450"/>
      <c r="ILS1450"/>
      <c r="ILT1450"/>
      <c r="ILU1450"/>
      <c r="ILV1450"/>
      <c r="ILW1450"/>
      <c r="ILX1450"/>
      <c r="ILY1450"/>
      <c r="ILZ1450"/>
      <c r="IMA1450"/>
      <c r="IMB1450"/>
      <c r="IMC1450"/>
      <c r="IMD1450"/>
      <c r="IME1450"/>
      <c r="IMF1450"/>
      <c r="IMG1450"/>
      <c r="IMH1450"/>
      <c r="IMI1450"/>
      <c r="IMJ1450"/>
      <c r="IMK1450"/>
      <c r="IML1450"/>
      <c r="IMM1450"/>
      <c r="IMN1450"/>
      <c r="IMO1450"/>
      <c r="IMP1450"/>
      <c r="IMQ1450"/>
      <c r="IMR1450"/>
      <c r="IMS1450"/>
      <c r="IMT1450"/>
      <c r="IMU1450"/>
      <c r="IMV1450"/>
      <c r="IMW1450"/>
      <c r="IMX1450"/>
      <c r="IMY1450"/>
      <c r="IMZ1450"/>
      <c r="INA1450"/>
      <c r="INB1450"/>
      <c r="INC1450"/>
      <c r="IND1450"/>
      <c r="INE1450"/>
      <c r="INF1450"/>
      <c r="ING1450"/>
      <c r="INH1450"/>
      <c r="INI1450"/>
      <c r="INJ1450"/>
      <c r="INK1450"/>
      <c r="INL1450"/>
      <c r="INM1450"/>
      <c r="INN1450"/>
      <c r="INO1450"/>
      <c r="INP1450"/>
      <c r="INQ1450"/>
      <c r="INR1450"/>
      <c r="INS1450"/>
      <c r="INT1450"/>
      <c r="INU1450"/>
      <c r="INV1450"/>
      <c r="INW1450"/>
      <c r="INX1450"/>
      <c r="INY1450"/>
      <c r="INZ1450"/>
      <c r="IOA1450"/>
      <c r="IOB1450"/>
      <c r="IOC1450"/>
      <c r="IOD1450"/>
      <c r="IOE1450"/>
      <c r="IOF1450"/>
      <c r="IOG1450"/>
      <c r="IOH1450"/>
      <c r="IOI1450"/>
      <c r="IOJ1450"/>
      <c r="IOK1450"/>
      <c r="IOL1450"/>
      <c r="IOM1450"/>
      <c r="ION1450"/>
      <c r="IOO1450"/>
      <c r="IOP1450"/>
      <c r="IOQ1450"/>
      <c r="IOR1450"/>
      <c r="IOS1450"/>
      <c r="IOT1450"/>
      <c r="IOU1450"/>
      <c r="IOV1450"/>
      <c r="IOW1450"/>
      <c r="IOX1450"/>
      <c r="IOY1450"/>
      <c r="IOZ1450"/>
      <c r="IPA1450"/>
      <c r="IPB1450"/>
      <c r="IPC1450"/>
      <c r="IPD1450"/>
      <c r="IPE1450"/>
      <c r="IPF1450"/>
      <c r="IPG1450"/>
      <c r="IPH1450"/>
      <c r="IPI1450"/>
      <c r="IPJ1450"/>
      <c r="IPK1450"/>
      <c r="IPL1450"/>
      <c r="IPM1450"/>
      <c r="IPN1450"/>
      <c r="IPO1450"/>
      <c r="IPP1450"/>
      <c r="IPQ1450"/>
      <c r="IPR1450"/>
      <c r="IPS1450"/>
      <c r="IPT1450"/>
      <c r="IPU1450"/>
      <c r="IPV1450"/>
      <c r="IPW1450"/>
      <c r="IPX1450"/>
      <c r="IPY1450"/>
      <c r="IPZ1450"/>
      <c r="IQA1450"/>
      <c r="IQB1450"/>
      <c r="IQC1450"/>
      <c r="IQD1450"/>
      <c r="IQE1450"/>
      <c r="IQF1450"/>
      <c r="IQG1450"/>
      <c r="IQH1450"/>
      <c r="IQI1450"/>
      <c r="IQJ1450"/>
      <c r="IQK1450"/>
      <c r="IQL1450"/>
      <c r="IQM1450"/>
      <c r="IQN1450"/>
      <c r="IQO1450"/>
      <c r="IQP1450"/>
      <c r="IQQ1450"/>
      <c r="IQR1450"/>
      <c r="IQS1450"/>
      <c r="IQT1450"/>
      <c r="IQU1450"/>
      <c r="IQV1450"/>
      <c r="IQW1450"/>
      <c r="IQX1450"/>
      <c r="IQY1450"/>
      <c r="IQZ1450"/>
      <c r="IRA1450"/>
      <c r="IRB1450"/>
      <c r="IRC1450"/>
      <c r="IRD1450"/>
      <c r="IRE1450"/>
      <c r="IRF1450"/>
      <c r="IRG1450"/>
      <c r="IRH1450"/>
      <c r="IRI1450"/>
      <c r="IRJ1450"/>
      <c r="IRK1450"/>
      <c r="IRL1450"/>
      <c r="IRM1450"/>
      <c r="IRN1450"/>
      <c r="IRO1450"/>
      <c r="IRP1450"/>
      <c r="IRQ1450"/>
      <c r="IRR1450"/>
      <c r="IRS1450"/>
      <c r="IRT1450"/>
      <c r="IRU1450"/>
      <c r="IRV1450"/>
      <c r="IRW1450"/>
      <c r="IRX1450"/>
      <c r="IRY1450"/>
      <c r="IRZ1450"/>
      <c r="ISA1450"/>
      <c r="ISB1450"/>
      <c r="ISC1450"/>
      <c r="ISD1450"/>
      <c r="ISE1450"/>
      <c r="ISF1450"/>
      <c r="ISG1450"/>
      <c r="ISH1450"/>
      <c r="ISI1450"/>
      <c r="ISJ1450"/>
      <c r="ISK1450"/>
      <c r="ISL1450"/>
      <c r="ISM1450"/>
      <c r="ISN1450"/>
      <c r="ISO1450"/>
      <c r="ISP1450"/>
      <c r="ISQ1450"/>
      <c r="ISR1450"/>
      <c r="ISS1450"/>
      <c r="IST1450"/>
      <c r="ISU1450"/>
      <c r="ISV1450"/>
      <c r="ISW1450"/>
      <c r="ISX1450"/>
      <c r="ISY1450"/>
      <c r="ISZ1450"/>
      <c r="ITA1450"/>
      <c r="ITB1450"/>
      <c r="ITC1450"/>
      <c r="ITD1450"/>
      <c r="ITE1450"/>
      <c r="ITF1450"/>
      <c r="ITG1450"/>
      <c r="ITH1450"/>
      <c r="ITI1450"/>
      <c r="ITJ1450"/>
      <c r="ITK1450"/>
      <c r="ITL1450"/>
      <c r="ITM1450"/>
      <c r="ITN1450"/>
      <c r="ITO1450"/>
      <c r="ITP1450"/>
      <c r="ITQ1450"/>
      <c r="ITR1450"/>
      <c r="ITS1450"/>
      <c r="ITT1450"/>
      <c r="ITU1450"/>
      <c r="ITV1450"/>
      <c r="ITW1450"/>
      <c r="ITX1450"/>
      <c r="ITY1450"/>
      <c r="ITZ1450"/>
      <c r="IUA1450"/>
      <c r="IUB1450"/>
      <c r="IUC1450"/>
      <c r="IUD1450"/>
      <c r="IUE1450"/>
      <c r="IUF1450"/>
      <c r="IUG1450"/>
      <c r="IUH1450"/>
      <c r="IUI1450"/>
      <c r="IUJ1450"/>
      <c r="IUK1450"/>
      <c r="IUL1450"/>
      <c r="IUM1450"/>
      <c r="IUN1450"/>
      <c r="IUO1450"/>
      <c r="IUP1450"/>
      <c r="IUQ1450"/>
      <c r="IUR1450"/>
      <c r="IUS1450"/>
      <c r="IUT1450"/>
      <c r="IUU1450"/>
      <c r="IUV1450"/>
      <c r="IUW1450"/>
      <c r="IUX1450"/>
      <c r="IUY1450"/>
      <c r="IUZ1450"/>
      <c r="IVA1450"/>
      <c r="IVB1450"/>
      <c r="IVC1450"/>
      <c r="IVD1450"/>
      <c r="IVE1450"/>
      <c r="IVF1450"/>
      <c r="IVG1450"/>
      <c r="IVH1450"/>
      <c r="IVI1450"/>
      <c r="IVJ1450"/>
      <c r="IVK1450"/>
      <c r="IVL1450"/>
      <c r="IVM1450"/>
      <c r="IVN1450"/>
      <c r="IVO1450"/>
      <c r="IVP1450"/>
      <c r="IVQ1450"/>
      <c r="IVR1450"/>
      <c r="IVS1450"/>
      <c r="IVT1450"/>
      <c r="IVU1450"/>
      <c r="IVV1450"/>
      <c r="IVW1450"/>
      <c r="IVX1450"/>
      <c r="IVY1450"/>
      <c r="IVZ1450"/>
      <c r="IWA1450"/>
      <c r="IWB1450"/>
      <c r="IWC1450"/>
      <c r="IWD1450"/>
      <c r="IWE1450"/>
      <c r="IWF1450"/>
      <c r="IWG1450"/>
      <c r="IWH1450"/>
      <c r="IWI1450"/>
      <c r="IWJ1450"/>
      <c r="IWK1450"/>
      <c r="IWL1450"/>
      <c r="IWM1450"/>
      <c r="IWN1450"/>
      <c r="IWO1450"/>
      <c r="IWP1450"/>
      <c r="IWQ1450"/>
      <c r="IWR1450"/>
      <c r="IWS1450"/>
      <c r="IWT1450"/>
      <c r="IWU1450"/>
      <c r="IWV1450"/>
      <c r="IWW1450"/>
      <c r="IWX1450"/>
      <c r="IWY1450"/>
      <c r="IWZ1450"/>
      <c r="IXA1450"/>
      <c r="IXB1450"/>
      <c r="IXC1450"/>
      <c r="IXD1450"/>
      <c r="IXE1450"/>
      <c r="IXF1450"/>
      <c r="IXG1450"/>
      <c r="IXH1450"/>
      <c r="IXI1450"/>
      <c r="IXJ1450"/>
      <c r="IXK1450"/>
      <c r="IXL1450"/>
      <c r="IXM1450"/>
      <c r="IXN1450"/>
      <c r="IXO1450"/>
      <c r="IXP1450"/>
      <c r="IXQ1450"/>
      <c r="IXR1450"/>
      <c r="IXS1450"/>
      <c r="IXT1450"/>
      <c r="IXU1450"/>
      <c r="IXV1450"/>
      <c r="IXW1450"/>
      <c r="IXX1450"/>
      <c r="IXY1450"/>
      <c r="IXZ1450"/>
      <c r="IYA1450"/>
      <c r="IYB1450"/>
      <c r="IYC1450"/>
      <c r="IYD1450"/>
      <c r="IYE1450"/>
      <c r="IYF1450"/>
      <c r="IYG1450"/>
      <c r="IYH1450"/>
      <c r="IYI1450"/>
      <c r="IYJ1450"/>
      <c r="IYK1450"/>
      <c r="IYL1450"/>
      <c r="IYM1450"/>
      <c r="IYN1450"/>
      <c r="IYO1450"/>
      <c r="IYP1450"/>
      <c r="IYQ1450"/>
      <c r="IYR1450"/>
      <c r="IYS1450"/>
      <c r="IYT1450"/>
      <c r="IYU1450"/>
      <c r="IYV1450"/>
      <c r="IYW1450"/>
      <c r="IYX1450"/>
      <c r="IYY1450"/>
      <c r="IYZ1450"/>
      <c r="IZA1450"/>
      <c r="IZB1450"/>
      <c r="IZC1450"/>
      <c r="IZD1450"/>
      <c r="IZE1450"/>
      <c r="IZF1450"/>
      <c r="IZG1450"/>
      <c r="IZH1450"/>
      <c r="IZI1450"/>
      <c r="IZJ1450"/>
      <c r="IZK1450"/>
      <c r="IZL1450"/>
      <c r="IZM1450"/>
      <c r="IZN1450"/>
      <c r="IZO1450"/>
      <c r="IZP1450"/>
      <c r="IZQ1450"/>
      <c r="IZR1450"/>
      <c r="IZS1450"/>
      <c r="IZT1450"/>
      <c r="IZU1450"/>
      <c r="IZV1450"/>
      <c r="IZW1450"/>
      <c r="IZX1450"/>
      <c r="IZY1450"/>
      <c r="IZZ1450"/>
      <c r="JAA1450"/>
      <c r="JAB1450"/>
      <c r="JAC1450"/>
      <c r="JAD1450"/>
      <c r="JAE1450"/>
      <c r="JAF1450"/>
      <c r="JAG1450"/>
      <c r="JAH1450"/>
      <c r="JAI1450"/>
      <c r="JAJ1450"/>
      <c r="JAK1450"/>
      <c r="JAL1450"/>
      <c r="JAM1450"/>
      <c r="JAN1450"/>
      <c r="JAO1450"/>
      <c r="JAP1450"/>
      <c r="JAQ1450"/>
      <c r="JAR1450"/>
      <c r="JAS1450"/>
      <c r="JAT1450"/>
      <c r="JAU1450"/>
      <c r="JAV1450"/>
      <c r="JAW1450"/>
      <c r="JAX1450"/>
      <c r="JAY1450"/>
      <c r="JAZ1450"/>
      <c r="JBA1450"/>
      <c r="JBB1450"/>
      <c r="JBC1450"/>
      <c r="JBD1450"/>
      <c r="JBE1450"/>
      <c r="JBF1450"/>
      <c r="JBG1450"/>
      <c r="JBH1450"/>
      <c r="JBI1450"/>
      <c r="JBJ1450"/>
      <c r="JBK1450"/>
      <c r="JBL1450"/>
      <c r="JBM1450"/>
      <c r="JBN1450"/>
      <c r="JBO1450"/>
      <c r="JBP1450"/>
      <c r="JBQ1450"/>
      <c r="JBR1450"/>
      <c r="JBS1450"/>
      <c r="JBT1450"/>
      <c r="JBU1450"/>
      <c r="JBV1450"/>
      <c r="JBW1450"/>
      <c r="JBX1450"/>
      <c r="JBY1450"/>
      <c r="JBZ1450"/>
      <c r="JCA1450"/>
      <c r="JCB1450"/>
      <c r="JCC1450"/>
      <c r="JCD1450"/>
      <c r="JCE1450"/>
      <c r="JCF1450"/>
      <c r="JCG1450"/>
      <c r="JCH1450"/>
      <c r="JCI1450"/>
      <c r="JCJ1450"/>
      <c r="JCK1450"/>
      <c r="JCL1450"/>
      <c r="JCM1450"/>
      <c r="JCN1450"/>
      <c r="JCO1450"/>
      <c r="JCP1450"/>
      <c r="JCQ1450"/>
      <c r="JCR1450"/>
      <c r="JCS1450"/>
      <c r="JCT1450"/>
      <c r="JCU1450"/>
      <c r="JCV1450"/>
      <c r="JCW1450"/>
      <c r="JCX1450"/>
      <c r="JCY1450"/>
      <c r="JCZ1450"/>
      <c r="JDA1450"/>
      <c r="JDB1450"/>
      <c r="JDC1450"/>
      <c r="JDD1450"/>
      <c r="JDE1450"/>
      <c r="JDF1450"/>
      <c r="JDG1450"/>
      <c r="JDH1450"/>
      <c r="JDI1450"/>
      <c r="JDJ1450"/>
      <c r="JDK1450"/>
      <c r="JDL1450"/>
      <c r="JDM1450"/>
      <c r="JDN1450"/>
      <c r="JDO1450"/>
      <c r="JDP1450"/>
      <c r="JDQ1450"/>
      <c r="JDR1450"/>
      <c r="JDS1450"/>
      <c r="JDT1450"/>
      <c r="JDU1450"/>
      <c r="JDV1450"/>
      <c r="JDW1450"/>
      <c r="JDX1450"/>
      <c r="JDY1450"/>
      <c r="JDZ1450"/>
      <c r="JEA1450"/>
      <c r="JEB1450"/>
      <c r="JEC1450"/>
      <c r="JED1450"/>
      <c r="JEE1450"/>
      <c r="JEF1450"/>
      <c r="JEG1450"/>
      <c r="JEH1450"/>
      <c r="JEI1450"/>
      <c r="JEJ1450"/>
      <c r="JEK1450"/>
      <c r="JEL1450"/>
      <c r="JEM1450"/>
      <c r="JEN1450"/>
      <c r="JEO1450"/>
      <c r="JEP1450"/>
      <c r="JEQ1450"/>
      <c r="JER1450"/>
      <c r="JES1450"/>
      <c r="JET1450"/>
      <c r="JEU1450"/>
      <c r="JEV1450"/>
      <c r="JEW1450"/>
      <c r="JEX1450"/>
      <c r="JEY1450"/>
      <c r="JEZ1450"/>
      <c r="JFA1450"/>
      <c r="JFB1450"/>
      <c r="JFC1450"/>
      <c r="JFD1450"/>
      <c r="JFE1450"/>
      <c r="JFF1450"/>
      <c r="JFG1450"/>
      <c r="JFH1450"/>
      <c r="JFI1450"/>
      <c r="JFJ1450"/>
      <c r="JFK1450"/>
      <c r="JFL1450"/>
      <c r="JFM1450"/>
      <c r="JFN1450"/>
      <c r="JFO1450"/>
      <c r="JFP1450"/>
      <c r="JFQ1450"/>
      <c r="JFR1450"/>
      <c r="JFS1450"/>
      <c r="JFT1450"/>
      <c r="JFU1450"/>
      <c r="JFV1450"/>
      <c r="JFW1450"/>
      <c r="JFX1450"/>
      <c r="JFY1450"/>
      <c r="JFZ1450"/>
      <c r="JGA1450"/>
      <c r="JGB1450"/>
      <c r="JGC1450"/>
      <c r="JGD1450"/>
      <c r="JGE1450"/>
      <c r="JGF1450"/>
      <c r="JGG1450"/>
      <c r="JGH1450"/>
      <c r="JGI1450"/>
      <c r="JGJ1450"/>
      <c r="JGK1450"/>
      <c r="JGL1450"/>
      <c r="JGM1450"/>
      <c r="JGN1450"/>
      <c r="JGO1450"/>
      <c r="JGP1450"/>
      <c r="JGQ1450"/>
      <c r="JGR1450"/>
      <c r="JGS1450"/>
      <c r="JGT1450"/>
      <c r="JGU1450"/>
      <c r="JGV1450"/>
      <c r="JGW1450"/>
      <c r="JGX1450"/>
      <c r="JGY1450"/>
      <c r="JGZ1450"/>
      <c r="JHA1450"/>
      <c r="JHB1450"/>
      <c r="JHC1450"/>
      <c r="JHD1450"/>
      <c r="JHE1450"/>
      <c r="JHF1450"/>
      <c r="JHG1450"/>
      <c r="JHH1450"/>
      <c r="JHI1450"/>
      <c r="JHJ1450"/>
      <c r="JHK1450"/>
      <c r="JHL1450"/>
      <c r="JHM1450"/>
      <c r="JHN1450"/>
      <c r="JHO1450"/>
      <c r="JHP1450"/>
      <c r="JHQ1450"/>
      <c r="JHR1450"/>
      <c r="JHS1450"/>
      <c r="JHT1450"/>
      <c r="JHU1450"/>
      <c r="JHV1450"/>
      <c r="JHW1450"/>
      <c r="JHX1450"/>
      <c r="JHY1450"/>
      <c r="JHZ1450"/>
      <c r="JIA1450"/>
      <c r="JIB1450"/>
      <c r="JIC1450"/>
      <c r="JID1450"/>
      <c r="JIE1450"/>
      <c r="JIF1450"/>
      <c r="JIG1450"/>
      <c r="JIH1450"/>
      <c r="JII1450"/>
      <c r="JIJ1450"/>
      <c r="JIK1450"/>
      <c r="JIL1450"/>
      <c r="JIM1450"/>
      <c r="JIN1450"/>
      <c r="JIO1450"/>
      <c r="JIP1450"/>
      <c r="JIQ1450"/>
      <c r="JIR1450"/>
      <c r="JIS1450"/>
      <c r="JIT1450"/>
      <c r="JIU1450"/>
      <c r="JIV1450"/>
      <c r="JIW1450"/>
      <c r="JIX1450"/>
      <c r="JIY1450"/>
      <c r="JIZ1450"/>
      <c r="JJA1450"/>
      <c r="JJB1450"/>
      <c r="JJC1450"/>
      <c r="JJD1450"/>
      <c r="JJE1450"/>
      <c r="JJF1450"/>
      <c r="JJG1450"/>
      <c r="JJH1450"/>
      <c r="JJI1450"/>
      <c r="JJJ1450"/>
      <c r="JJK1450"/>
      <c r="JJL1450"/>
      <c r="JJM1450"/>
      <c r="JJN1450"/>
      <c r="JJO1450"/>
      <c r="JJP1450"/>
      <c r="JJQ1450"/>
      <c r="JJR1450"/>
      <c r="JJS1450"/>
      <c r="JJT1450"/>
      <c r="JJU1450"/>
      <c r="JJV1450"/>
      <c r="JJW1450"/>
      <c r="JJX1450"/>
      <c r="JJY1450"/>
      <c r="JJZ1450"/>
      <c r="JKA1450"/>
      <c r="JKB1450"/>
      <c r="JKC1450"/>
      <c r="JKD1450"/>
      <c r="JKE1450"/>
      <c r="JKF1450"/>
      <c r="JKG1450"/>
      <c r="JKH1450"/>
      <c r="JKI1450"/>
      <c r="JKJ1450"/>
      <c r="JKK1450"/>
      <c r="JKL1450"/>
      <c r="JKM1450"/>
      <c r="JKN1450"/>
      <c r="JKO1450"/>
      <c r="JKP1450"/>
      <c r="JKQ1450"/>
      <c r="JKR1450"/>
      <c r="JKS1450"/>
      <c r="JKT1450"/>
      <c r="JKU1450"/>
      <c r="JKV1450"/>
      <c r="JKW1450"/>
      <c r="JKX1450"/>
      <c r="JKY1450"/>
      <c r="JKZ1450"/>
      <c r="JLA1450"/>
      <c r="JLB1450"/>
      <c r="JLC1450"/>
      <c r="JLD1450"/>
      <c r="JLE1450"/>
      <c r="JLF1450"/>
      <c r="JLG1450"/>
      <c r="JLH1450"/>
      <c r="JLI1450"/>
      <c r="JLJ1450"/>
      <c r="JLK1450"/>
      <c r="JLL1450"/>
      <c r="JLM1450"/>
      <c r="JLN1450"/>
      <c r="JLO1450"/>
      <c r="JLP1450"/>
      <c r="JLQ1450"/>
      <c r="JLR1450"/>
      <c r="JLS1450"/>
      <c r="JLT1450"/>
      <c r="JLU1450"/>
      <c r="JLV1450"/>
      <c r="JLW1450"/>
      <c r="JLX1450"/>
      <c r="JLY1450"/>
      <c r="JLZ1450"/>
      <c r="JMA1450"/>
      <c r="JMB1450"/>
      <c r="JMC1450"/>
      <c r="JMD1450"/>
      <c r="JME1450"/>
      <c r="JMF1450"/>
      <c r="JMG1450"/>
      <c r="JMH1450"/>
      <c r="JMI1450"/>
      <c r="JMJ1450"/>
      <c r="JMK1450"/>
      <c r="JML1450"/>
      <c r="JMM1450"/>
      <c r="JMN1450"/>
      <c r="JMO1450"/>
      <c r="JMP1450"/>
      <c r="JMQ1450"/>
      <c r="JMR1450"/>
      <c r="JMS1450"/>
      <c r="JMT1450"/>
      <c r="JMU1450"/>
      <c r="JMV1450"/>
      <c r="JMW1450"/>
      <c r="JMX1450"/>
      <c r="JMY1450"/>
      <c r="JMZ1450"/>
      <c r="JNA1450"/>
      <c r="JNB1450"/>
      <c r="JNC1450"/>
      <c r="JND1450"/>
      <c r="JNE1450"/>
      <c r="JNF1450"/>
      <c r="JNG1450"/>
      <c r="JNH1450"/>
      <c r="JNI1450"/>
      <c r="JNJ1450"/>
      <c r="JNK1450"/>
      <c r="JNL1450"/>
      <c r="JNM1450"/>
      <c r="JNN1450"/>
      <c r="JNO1450"/>
      <c r="JNP1450"/>
      <c r="JNQ1450"/>
      <c r="JNR1450"/>
      <c r="JNS1450"/>
      <c r="JNT1450"/>
      <c r="JNU1450"/>
      <c r="JNV1450"/>
      <c r="JNW1450"/>
      <c r="JNX1450"/>
      <c r="JNY1450"/>
      <c r="JNZ1450"/>
      <c r="JOA1450"/>
      <c r="JOB1450"/>
      <c r="JOC1450"/>
      <c r="JOD1450"/>
      <c r="JOE1450"/>
      <c r="JOF1450"/>
      <c r="JOG1450"/>
      <c r="JOH1450"/>
      <c r="JOI1450"/>
      <c r="JOJ1450"/>
      <c r="JOK1450"/>
      <c r="JOL1450"/>
      <c r="JOM1450"/>
      <c r="JON1450"/>
      <c r="JOO1450"/>
      <c r="JOP1450"/>
      <c r="JOQ1450"/>
      <c r="JOR1450"/>
      <c r="JOS1450"/>
      <c r="JOT1450"/>
      <c r="JOU1450"/>
      <c r="JOV1450"/>
      <c r="JOW1450"/>
      <c r="JOX1450"/>
      <c r="JOY1450"/>
      <c r="JOZ1450"/>
      <c r="JPA1450"/>
      <c r="JPB1450"/>
      <c r="JPC1450"/>
      <c r="JPD1450"/>
      <c r="JPE1450"/>
      <c r="JPF1450"/>
      <c r="JPG1450"/>
      <c r="JPH1450"/>
      <c r="JPI1450"/>
      <c r="JPJ1450"/>
      <c r="JPK1450"/>
      <c r="JPL1450"/>
      <c r="JPM1450"/>
      <c r="JPN1450"/>
      <c r="JPO1450"/>
      <c r="JPP1450"/>
      <c r="JPQ1450"/>
      <c r="JPR1450"/>
      <c r="JPS1450"/>
      <c r="JPT1450"/>
      <c r="JPU1450"/>
      <c r="JPV1450"/>
      <c r="JPW1450"/>
      <c r="JPX1450"/>
      <c r="JPY1450"/>
      <c r="JPZ1450"/>
      <c r="JQA1450"/>
      <c r="JQB1450"/>
      <c r="JQC1450"/>
      <c r="JQD1450"/>
      <c r="JQE1450"/>
      <c r="JQF1450"/>
      <c r="JQG1450"/>
      <c r="JQH1450"/>
      <c r="JQI1450"/>
      <c r="JQJ1450"/>
      <c r="JQK1450"/>
      <c r="JQL1450"/>
      <c r="JQM1450"/>
      <c r="JQN1450"/>
      <c r="JQO1450"/>
      <c r="JQP1450"/>
      <c r="JQQ1450"/>
      <c r="JQR1450"/>
      <c r="JQS1450"/>
      <c r="JQT1450"/>
      <c r="JQU1450"/>
      <c r="JQV1450"/>
      <c r="JQW1450"/>
      <c r="JQX1450"/>
      <c r="JQY1450"/>
      <c r="JQZ1450"/>
      <c r="JRA1450"/>
      <c r="JRB1450"/>
      <c r="JRC1450"/>
      <c r="JRD1450"/>
      <c r="JRE1450"/>
      <c r="JRF1450"/>
      <c r="JRG1450"/>
      <c r="JRH1450"/>
      <c r="JRI1450"/>
      <c r="JRJ1450"/>
      <c r="JRK1450"/>
      <c r="JRL1450"/>
      <c r="JRM1450"/>
      <c r="JRN1450"/>
      <c r="JRO1450"/>
      <c r="JRP1450"/>
      <c r="JRQ1450"/>
      <c r="JRR1450"/>
      <c r="JRS1450"/>
      <c r="JRT1450"/>
      <c r="JRU1450"/>
      <c r="JRV1450"/>
      <c r="JRW1450"/>
      <c r="JRX1450"/>
      <c r="JRY1450"/>
      <c r="JRZ1450"/>
      <c r="JSA1450"/>
      <c r="JSB1450"/>
      <c r="JSC1450"/>
      <c r="JSD1450"/>
      <c r="JSE1450"/>
      <c r="JSF1450"/>
      <c r="JSG1450"/>
      <c r="JSH1450"/>
      <c r="JSI1450"/>
      <c r="JSJ1450"/>
      <c r="JSK1450"/>
      <c r="JSL1450"/>
      <c r="JSM1450"/>
      <c r="JSN1450"/>
      <c r="JSO1450"/>
      <c r="JSP1450"/>
      <c r="JSQ1450"/>
      <c r="JSR1450"/>
      <c r="JSS1450"/>
      <c r="JST1450"/>
      <c r="JSU1450"/>
      <c r="JSV1450"/>
      <c r="JSW1450"/>
      <c r="JSX1450"/>
      <c r="JSY1450"/>
      <c r="JSZ1450"/>
      <c r="JTA1450"/>
      <c r="JTB1450"/>
      <c r="JTC1450"/>
      <c r="JTD1450"/>
      <c r="JTE1450"/>
      <c r="JTF1450"/>
      <c r="JTG1450"/>
      <c r="JTH1450"/>
      <c r="JTI1450"/>
      <c r="JTJ1450"/>
      <c r="JTK1450"/>
      <c r="JTL1450"/>
      <c r="JTM1450"/>
      <c r="JTN1450"/>
      <c r="JTO1450"/>
      <c r="JTP1450"/>
      <c r="JTQ1450"/>
      <c r="JTR1450"/>
      <c r="JTS1450"/>
      <c r="JTT1450"/>
      <c r="JTU1450"/>
      <c r="JTV1450"/>
      <c r="JTW1450"/>
      <c r="JTX1450"/>
      <c r="JTY1450"/>
      <c r="JTZ1450"/>
      <c r="JUA1450"/>
      <c r="JUB1450"/>
      <c r="JUC1450"/>
      <c r="JUD1450"/>
      <c r="JUE1450"/>
      <c r="JUF1450"/>
      <c r="JUG1450"/>
      <c r="JUH1450"/>
      <c r="JUI1450"/>
      <c r="JUJ1450"/>
      <c r="JUK1450"/>
      <c r="JUL1450"/>
      <c r="JUM1450"/>
      <c r="JUN1450"/>
      <c r="JUO1450"/>
      <c r="JUP1450"/>
      <c r="JUQ1450"/>
      <c r="JUR1450"/>
      <c r="JUS1450"/>
      <c r="JUT1450"/>
      <c r="JUU1450"/>
      <c r="JUV1450"/>
      <c r="JUW1450"/>
      <c r="JUX1450"/>
      <c r="JUY1450"/>
      <c r="JUZ1450"/>
      <c r="JVA1450"/>
      <c r="JVB1450"/>
      <c r="JVC1450"/>
      <c r="JVD1450"/>
      <c r="JVE1450"/>
      <c r="JVF1450"/>
      <c r="JVG1450"/>
      <c r="JVH1450"/>
      <c r="JVI1450"/>
      <c r="JVJ1450"/>
      <c r="JVK1450"/>
      <c r="JVL1450"/>
      <c r="JVM1450"/>
      <c r="JVN1450"/>
      <c r="JVO1450"/>
      <c r="JVP1450"/>
      <c r="JVQ1450"/>
      <c r="JVR1450"/>
      <c r="JVS1450"/>
      <c r="JVT1450"/>
      <c r="JVU1450"/>
      <c r="JVV1450"/>
      <c r="JVW1450"/>
      <c r="JVX1450"/>
      <c r="JVY1450"/>
      <c r="JVZ1450"/>
      <c r="JWA1450"/>
      <c r="JWB1450"/>
      <c r="JWC1450"/>
      <c r="JWD1450"/>
      <c r="JWE1450"/>
      <c r="JWF1450"/>
      <c r="JWG1450"/>
      <c r="JWH1450"/>
      <c r="JWI1450"/>
      <c r="JWJ1450"/>
      <c r="JWK1450"/>
      <c r="JWL1450"/>
      <c r="JWM1450"/>
      <c r="JWN1450"/>
      <c r="JWO1450"/>
      <c r="JWP1450"/>
      <c r="JWQ1450"/>
      <c r="JWR1450"/>
      <c r="JWS1450"/>
      <c r="JWT1450"/>
      <c r="JWU1450"/>
      <c r="JWV1450"/>
      <c r="JWW1450"/>
      <c r="JWX1450"/>
      <c r="JWY1450"/>
      <c r="JWZ1450"/>
      <c r="JXA1450"/>
      <c r="JXB1450"/>
      <c r="JXC1450"/>
      <c r="JXD1450"/>
      <c r="JXE1450"/>
      <c r="JXF1450"/>
      <c r="JXG1450"/>
      <c r="JXH1450"/>
      <c r="JXI1450"/>
      <c r="JXJ1450"/>
      <c r="JXK1450"/>
      <c r="JXL1450"/>
      <c r="JXM1450"/>
      <c r="JXN1450"/>
      <c r="JXO1450"/>
      <c r="JXP1450"/>
      <c r="JXQ1450"/>
      <c r="JXR1450"/>
      <c r="JXS1450"/>
      <c r="JXT1450"/>
      <c r="JXU1450"/>
      <c r="JXV1450"/>
      <c r="JXW1450"/>
      <c r="JXX1450"/>
      <c r="JXY1450"/>
      <c r="JXZ1450"/>
      <c r="JYA1450"/>
      <c r="JYB1450"/>
      <c r="JYC1450"/>
      <c r="JYD1450"/>
      <c r="JYE1450"/>
      <c r="JYF1450"/>
      <c r="JYG1450"/>
      <c r="JYH1450"/>
      <c r="JYI1450"/>
      <c r="JYJ1450"/>
      <c r="JYK1450"/>
      <c r="JYL1450"/>
      <c r="JYM1450"/>
      <c r="JYN1450"/>
      <c r="JYO1450"/>
      <c r="JYP1450"/>
      <c r="JYQ1450"/>
      <c r="JYR1450"/>
      <c r="JYS1450"/>
      <c r="JYT1450"/>
      <c r="JYU1450"/>
      <c r="JYV1450"/>
      <c r="JYW1450"/>
      <c r="JYX1450"/>
      <c r="JYY1450"/>
      <c r="JYZ1450"/>
      <c r="JZA1450"/>
      <c r="JZB1450"/>
      <c r="JZC1450"/>
      <c r="JZD1450"/>
      <c r="JZE1450"/>
      <c r="JZF1450"/>
      <c r="JZG1450"/>
      <c r="JZH1450"/>
      <c r="JZI1450"/>
      <c r="JZJ1450"/>
      <c r="JZK1450"/>
      <c r="JZL1450"/>
      <c r="JZM1450"/>
      <c r="JZN1450"/>
      <c r="JZO1450"/>
      <c r="JZP1450"/>
      <c r="JZQ1450"/>
      <c r="JZR1450"/>
      <c r="JZS1450"/>
      <c r="JZT1450"/>
      <c r="JZU1450"/>
      <c r="JZV1450"/>
      <c r="JZW1450"/>
      <c r="JZX1450"/>
      <c r="JZY1450"/>
      <c r="JZZ1450"/>
      <c r="KAA1450"/>
      <c r="KAB1450"/>
      <c r="KAC1450"/>
      <c r="KAD1450"/>
      <c r="KAE1450"/>
      <c r="KAF1450"/>
      <c r="KAG1450"/>
      <c r="KAH1450"/>
      <c r="KAI1450"/>
      <c r="KAJ1450"/>
      <c r="KAK1450"/>
      <c r="KAL1450"/>
      <c r="KAM1450"/>
      <c r="KAN1450"/>
      <c r="KAO1450"/>
      <c r="KAP1450"/>
      <c r="KAQ1450"/>
      <c r="KAR1450"/>
      <c r="KAS1450"/>
      <c r="KAT1450"/>
      <c r="KAU1450"/>
      <c r="KAV1450"/>
      <c r="KAW1450"/>
      <c r="KAX1450"/>
      <c r="KAY1450"/>
      <c r="KAZ1450"/>
      <c r="KBA1450"/>
      <c r="KBB1450"/>
      <c r="KBC1450"/>
      <c r="KBD1450"/>
      <c r="KBE1450"/>
      <c r="KBF1450"/>
      <c r="KBG1450"/>
      <c r="KBH1450"/>
      <c r="KBI1450"/>
      <c r="KBJ1450"/>
      <c r="KBK1450"/>
      <c r="KBL1450"/>
      <c r="KBM1450"/>
      <c r="KBN1450"/>
      <c r="KBO1450"/>
      <c r="KBP1450"/>
      <c r="KBQ1450"/>
      <c r="KBR1450"/>
      <c r="KBS1450"/>
      <c r="KBT1450"/>
      <c r="KBU1450"/>
      <c r="KBV1450"/>
      <c r="KBW1450"/>
      <c r="KBX1450"/>
      <c r="KBY1450"/>
      <c r="KBZ1450"/>
      <c r="KCA1450"/>
      <c r="KCB1450"/>
      <c r="KCC1450"/>
      <c r="KCD1450"/>
      <c r="KCE1450"/>
      <c r="KCF1450"/>
      <c r="KCG1450"/>
      <c r="KCH1450"/>
      <c r="KCI1450"/>
      <c r="KCJ1450"/>
      <c r="KCK1450"/>
      <c r="KCL1450"/>
      <c r="KCM1450"/>
      <c r="KCN1450"/>
      <c r="KCO1450"/>
      <c r="KCP1450"/>
      <c r="KCQ1450"/>
      <c r="KCR1450"/>
      <c r="KCS1450"/>
      <c r="KCT1450"/>
      <c r="KCU1450"/>
      <c r="KCV1450"/>
      <c r="KCW1450"/>
      <c r="KCX1450"/>
      <c r="KCY1450"/>
      <c r="KCZ1450"/>
      <c r="KDA1450"/>
      <c r="KDB1450"/>
      <c r="KDC1450"/>
      <c r="KDD1450"/>
      <c r="KDE1450"/>
      <c r="KDF1450"/>
      <c r="KDG1450"/>
      <c r="KDH1450"/>
      <c r="KDI1450"/>
      <c r="KDJ1450"/>
      <c r="KDK1450"/>
      <c r="KDL1450"/>
      <c r="KDM1450"/>
      <c r="KDN1450"/>
      <c r="KDO1450"/>
      <c r="KDP1450"/>
      <c r="KDQ1450"/>
      <c r="KDR1450"/>
      <c r="KDS1450"/>
      <c r="KDT1450"/>
      <c r="KDU1450"/>
      <c r="KDV1450"/>
      <c r="KDW1450"/>
      <c r="KDX1450"/>
      <c r="KDY1450"/>
      <c r="KDZ1450"/>
      <c r="KEA1450"/>
      <c r="KEB1450"/>
      <c r="KEC1450"/>
      <c r="KED1450"/>
      <c r="KEE1450"/>
      <c r="KEF1450"/>
      <c r="KEG1450"/>
      <c r="KEH1450"/>
      <c r="KEI1450"/>
      <c r="KEJ1450"/>
      <c r="KEK1450"/>
      <c r="KEL1450"/>
      <c r="KEM1450"/>
      <c r="KEN1450"/>
      <c r="KEO1450"/>
      <c r="KEP1450"/>
      <c r="KEQ1450"/>
      <c r="KER1450"/>
      <c r="KES1450"/>
      <c r="KET1450"/>
      <c r="KEU1450"/>
      <c r="KEV1450"/>
      <c r="KEW1450"/>
      <c r="KEX1450"/>
      <c r="KEY1450"/>
      <c r="KEZ1450"/>
      <c r="KFA1450"/>
      <c r="KFB1450"/>
      <c r="KFC1450"/>
      <c r="KFD1450"/>
      <c r="KFE1450"/>
      <c r="KFF1450"/>
      <c r="KFG1450"/>
      <c r="KFH1450"/>
      <c r="KFI1450"/>
      <c r="KFJ1450"/>
      <c r="KFK1450"/>
      <c r="KFL1450"/>
      <c r="KFM1450"/>
      <c r="KFN1450"/>
      <c r="KFO1450"/>
      <c r="KFP1450"/>
      <c r="KFQ1450"/>
      <c r="KFR1450"/>
      <c r="KFS1450"/>
      <c r="KFT1450"/>
      <c r="KFU1450"/>
      <c r="KFV1450"/>
      <c r="KFW1450"/>
      <c r="KFX1450"/>
      <c r="KFY1450"/>
      <c r="KFZ1450"/>
      <c r="KGA1450"/>
      <c r="KGB1450"/>
      <c r="KGC1450"/>
      <c r="KGD1450"/>
      <c r="KGE1450"/>
      <c r="KGF1450"/>
      <c r="KGG1450"/>
      <c r="KGH1450"/>
      <c r="KGI1450"/>
      <c r="KGJ1450"/>
      <c r="KGK1450"/>
      <c r="KGL1450"/>
      <c r="KGM1450"/>
      <c r="KGN1450"/>
      <c r="KGO1450"/>
      <c r="KGP1450"/>
      <c r="KGQ1450"/>
      <c r="KGR1450"/>
      <c r="KGS1450"/>
      <c r="KGT1450"/>
      <c r="KGU1450"/>
      <c r="KGV1450"/>
      <c r="KGW1450"/>
      <c r="KGX1450"/>
      <c r="KGY1450"/>
      <c r="KGZ1450"/>
      <c r="KHA1450"/>
      <c r="KHB1450"/>
      <c r="KHC1450"/>
      <c r="KHD1450"/>
      <c r="KHE1450"/>
      <c r="KHF1450"/>
      <c r="KHG1450"/>
      <c r="KHH1450"/>
      <c r="KHI1450"/>
      <c r="KHJ1450"/>
      <c r="KHK1450"/>
      <c r="KHL1450"/>
      <c r="KHM1450"/>
      <c r="KHN1450"/>
      <c r="KHO1450"/>
      <c r="KHP1450"/>
      <c r="KHQ1450"/>
      <c r="KHR1450"/>
      <c r="KHS1450"/>
      <c r="KHT1450"/>
      <c r="KHU1450"/>
      <c r="KHV1450"/>
      <c r="KHW1450"/>
      <c r="KHX1450"/>
      <c r="KHY1450"/>
      <c r="KHZ1450"/>
      <c r="KIA1450"/>
      <c r="KIB1450"/>
      <c r="KIC1450"/>
      <c r="KID1450"/>
      <c r="KIE1450"/>
      <c r="KIF1450"/>
      <c r="KIG1450"/>
      <c r="KIH1450"/>
      <c r="KII1450"/>
      <c r="KIJ1450"/>
      <c r="KIK1450"/>
      <c r="KIL1450"/>
      <c r="KIM1450"/>
      <c r="KIN1450"/>
      <c r="KIO1450"/>
      <c r="KIP1450"/>
      <c r="KIQ1450"/>
      <c r="KIR1450"/>
      <c r="KIS1450"/>
      <c r="KIT1450"/>
      <c r="KIU1450"/>
      <c r="KIV1450"/>
      <c r="KIW1450"/>
      <c r="KIX1450"/>
      <c r="KIY1450"/>
      <c r="KIZ1450"/>
      <c r="KJA1450"/>
      <c r="KJB1450"/>
      <c r="KJC1450"/>
      <c r="KJD1450"/>
      <c r="KJE1450"/>
      <c r="KJF1450"/>
      <c r="KJG1450"/>
      <c r="KJH1450"/>
      <c r="KJI1450"/>
      <c r="KJJ1450"/>
      <c r="KJK1450"/>
      <c r="KJL1450"/>
      <c r="KJM1450"/>
      <c r="KJN1450"/>
      <c r="KJO1450"/>
      <c r="KJP1450"/>
      <c r="KJQ1450"/>
      <c r="KJR1450"/>
      <c r="KJS1450"/>
      <c r="KJT1450"/>
      <c r="KJU1450"/>
      <c r="KJV1450"/>
      <c r="KJW1450"/>
      <c r="KJX1450"/>
      <c r="KJY1450"/>
      <c r="KJZ1450"/>
      <c r="KKA1450"/>
      <c r="KKB1450"/>
      <c r="KKC1450"/>
      <c r="KKD1450"/>
      <c r="KKE1450"/>
      <c r="KKF1450"/>
      <c r="KKG1450"/>
      <c r="KKH1450"/>
      <c r="KKI1450"/>
      <c r="KKJ1450"/>
      <c r="KKK1450"/>
      <c r="KKL1450"/>
      <c r="KKM1450"/>
      <c r="KKN1450"/>
      <c r="KKO1450"/>
      <c r="KKP1450"/>
      <c r="KKQ1450"/>
      <c r="KKR1450"/>
      <c r="KKS1450"/>
      <c r="KKT1450"/>
      <c r="KKU1450"/>
      <c r="KKV1450"/>
      <c r="KKW1450"/>
      <c r="KKX1450"/>
      <c r="KKY1450"/>
      <c r="KKZ1450"/>
      <c r="KLA1450"/>
      <c r="KLB1450"/>
      <c r="KLC1450"/>
      <c r="KLD1450"/>
      <c r="KLE1450"/>
      <c r="KLF1450"/>
      <c r="KLG1450"/>
      <c r="KLH1450"/>
      <c r="KLI1450"/>
      <c r="KLJ1450"/>
      <c r="KLK1450"/>
      <c r="KLL1450"/>
      <c r="KLM1450"/>
      <c r="KLN1450"/>
      <c r="KLO1450"/>
      <c r="KLP1450"/>
      <c r="KLQ1450"/>
      <c r="KLR1450"/>
      <c r="KLS1450"/>
      <c r="KLT1450"/>
      <c r="KLU1450"/>
      <c r="KLV1450"/>
      <c r="KLW1450"/>
      <c r="KLX1450"/>
      <c r="KLY1450"/>
      <c r="KLZ1450"/>
      <c r="KMA1450"/>
      <c r="KMB1450"/>
      <c r="KMC1450"/>
      <c r="KMD1450"/>
      <c r="KME1450"/>
      <c r="KMF1450"/>
      <c r="KMG1450"/>
      <c r="KMH1450"/>
      <c r="KMI1450"/>
      <c r="KMJ1450"/>
      <c r="KMK1450"/>
      <c r="KML1450"/>
      <c r="KMM1450"/>
      <c r="KMN1450"/>
      <c r="KMO1450"/>
      <c r="KMP1450"/>
      <c r="KMQ1450"/>
      <c r="KMR1450"/>
      <c r="KMS1450"/>
      <c r="KMT1450"/>
      <c r="KMU1450"/>
      <c r="KMV1450"/>
      <c r="KMW1450"/>
      <c r="KMX1450"/>
      <c r="KMY1450"/>
      <c r="KMZ1450"/>
      <c r="KNA1450"/>
      <c r="KNB1450"/>
      <c r="KNC1450"/>
      <c r="KND1450"/>
      <c r="KNE1450"/>
      <c r="KNF1450"/>
      <c r="KNG1450"/>
      <c r="KNH1450"/>
      <c r="KNI1450"/>
      <c r="KNJ1450"/>
      <c r="KNK1450"/>
      <c r="KNL1450"/>
      <c r="KNM1450"/>
      <c r="KNN1450"/>
      <c r="KNO1450"/>
      <c r="KNP1450"/>
      <c r="KNQ1450"/>
      <c r="KNR1450"/>
      <c r="KNS1450"/>
      <c r="KNT1450"/>
      <c r="KNU1450"/>
      <c r="KNV1450"/>
      <c r="KNW1450"/>
      <c r="KNX1450"/>
      <c r="KNY1450"/>
      <c r="KNZ1450"/>
      <c r="KOA1450"/>
      <c r="KOB1450"/>
      <c r="KOC1450"/>
      <c r="KOD1450"/>
      <c r="KOE1450"/>
      <c r="KOF1450"/>
      <c r="KOG1450"/>
      <c r="KOH1450"/>
      <c r="KOI1450"/>
      <c r="KOJ1450"/>
      <c r="KOK1450"/>
      <c r="KOL1450"/>
      <c r="KOM1450"/>
      <c r="KON1450"/>
      <c r="KOO1450"/>
      <c r="KOP1450"/>
      <c r="KOQ1450"/>
      <c r="KOR1450"/>
      <c r="KOS1450"/>
      <c r="KOT1450"/>
      <c r="KOU1450"/>
      <c r="KOV1450"/>
      <c r="KOW1450"/>
      <c r="KOX1450"/>
      <c r="KOY1450"/>
      <c r="KOZ1450"/>
      <c r="KPA1450"/>
      <c r="KPB1450"/>
      <c r="KPC1450"/>
      <c r="KPD1450"/>
      <c r="KPE1450"/>
      <c r="KPF1450"/>
      <c r="KPG1450"/>
      <c r="KPH1450"/>
      <c r="KPI1450"/>
      <c r="KPJ1450"/>
      <c r="KPK1450"/>
      <c r="KPL1450"/>
      <c r="KPM1450"/>
      <c r="KPN1450"/>
      <c r="KPO1450"/>
      <c r="KPP1450"/>
      <c r="KPQ1450"/>
      <c r="KPR1450"/>
      <c r="KPS1450"/>
      <c r="KPT1450"/>
      <c r="KPU1450"/>
      <c r="KPV1450"/>
      <c r="KPW1450"/>
      <c r="KPX1450"/>
      <c r="KPY1450"/>
      <c r="KPZ1450"/>
      <c r="KQA1450"/>
      <c r="KQB1450"/>
      <c r="KQC1450"/>
      <c r="KQD1450"/>
      <c r="KQE1450"/>
      <c r="KQF1450"/>
      <c r="KQG1450"/>
      <c r="KQH1450"/>
      <c r="KQI1450"/>
      <c r="KQJ1450"/>
      <c r="KQK1450"/>
      <c r="KQL1450"/>
      <c r="KQM1450"/>
      <c r="KQN1450"/>
      <c r="KQO1450"/>
      <c r="KQP1450"/>
      <c r="KQQ1450"/>
      <c r="KQR1450"/>
      <c r="KQS1450"/>
      <c r="KQT1450"/>
      <c r="KQU1450"/>
      <c r="KQV1450"/>
      <c r="KQW1450"/>
      <c r="KQX1450"/>
      <c r="KQY1450"/>
      <c r="KQZ1450"/>
      <c r="KRA1450"/>
      <c r="KRB1450"/>
      <c r="KRC1450"/>
      <c r="KRD1450"/>
      <c r="KRE1450"/>
      <c r="KRF1450"/>
      <c r="KRG1450"/>
      <c r="KRH1450"/>
      <c r="KRI1450"/>
      <c r="KRJ1450"/>
      <c r="KRK1450"/>
      <c r="KRL1450"/>
      <c r="KRM1450"/>
      <c r="KRN1450"/>
      <c r="KRO1450"/>
      <c r="KRP1450"/>
      <c r="KRQ1450"/>
      <c r="KRR1450"/>
      <c r="KRS1450"/>
      <c r="KRT1450"/>
      <c r="KRU1450"/>
      <c r="KRV1450"/>
      <c r="KRW1450"/>
      <c r="KRX1450"/>
      <c r="KRY1450"/>
      <c r="KRZ1450"/>
      <c r="KSA1450"/>
      <c r="KSB1450"/>
      <c r="KSC1450"/>
      <c r="KSD1450"/>
      <c r="KSE1450"/>
      <c r="KSF1450"/>
      <c r="KSG1450"/>
      <c r="KSH1450"/>
      <c r="KSI1450"/>
      <c r="KSJ1450"/>
      <c r="KSK1450"/>
      <c r="KSL1450"/>
      <c r="KSM1450"/>
      <c r="KSN1450"/>
      <c r="KSO1450"/>
      <c r="KSP1450"/>
      <c r="KSQ1450"/>
      <c r="KSR1450"/>
      <c r="KSS1450"/>
      <c r="KST1450"/>
      <c r="KSU1450"/>
      <c r="KSV1450"/>
      <c r="KSW1450"/>
      <c r="KSX1450"/>
      <c r="KSY1450"/>
      <c r="KSZ1450"/>
      <c r="KTA1450"/>
      <c r="KTB1450"/>
      <c r="KTC1450"/>
      <c r="KTD1450"/>
      <c r="KTE1450"/>
      <c r="KTF1450"/>
      <c r="KTG1450"/>
      <c r="KTH1450"/>
      <c r="KTI1450"/>
      <c r="KTJ1450"/>
      <c r="KTK1450"/>
      <c r="KTL1450"/>
      <c r="KTM1450"/>
      <c r="KTN1450"/>
      <c r="KTO1450"/>
      <c r="KTP1450"/>
      <c r="KTQ1450"/>
      <c r="KTR1450"/>
      <c r="KTS1450"/>
      <c r="KTT1450"/>
      <c r="KTU1450"/>
      <c r="KTV1450"/>
      <c r="KTW1450"/>
      <c r="KTX1450"/>
      <c r="KTY1450"/>
      <c r="KTZ1450"/>
      <c r="KUA1450"/>
      <c r="KUB1450"/>
      <c r="KUC1450"/>
      <c r="KUD1450"/>
      <c r="KUE1450"/>
      <c r="KUF1450"/>
      <c r="KUG1450"/>
      <c r="KUH1450"/>
      <c r="KUI1450"/>
      <c r="KUJ1450"/>
      <c r="KUK1450"/>
      <c r="KUL1450"/>
      <c r="KUM1450"/>
      <c r="KUN1450"/>
      <c r="KUO1450"/>
      <c r="KUP1450"/>
      <c r="KUQ1450"/>
      <c r="KUR1450"/>
      <c r="KUS1450"/>
      <c r="KUT1450"/>
      <c r="KUU1450"/>
      <c r="KUV1450"/>
      <c r="KUW1450"/>
      <c r="KUX1450"/>
      <c r="KUY1450"/>
      <c r="KUZ1450"/>
      <c r="KVA1450"/>
      <c r="KVB1450"/>
      <c r="KVC1450"/>
      <c r="KVD1450"/>
      <c r="KVE1450"/>
      <c r="KVF1450"/>
      <c r="KVG1450"/>
      <c r="KVH1450"/>
      <c r="KVI1450"/>
      <c r="KVJ1450"/>
      <c r="KVK1450"/>
      <c r="KVL1450"/>
      <c r="KVM1450"/>
      <c r="KVN1450"/>
      <c r="KVO1450"/>
      <c r="KVP1450"/>
      <c r="KVQ1450"/>
      <c r="KVR1450"/>
      <c r="KVS1450"/>
      <c r="KVT1450"/>
      <c r="KVU1450"/>
      <c r="KVV1450"/>
      <c r="KVW1450"/>
      <c r="KVX1450"/>
      <c r="KVY1450"/>
      <c r="KVZ1450"/>
      <c r="KWA1450"/>
      <c r="KWB1450"/>
      <c r="KWC1450"/>
      <c r="KWD1450"/>
      <c r="KWE1450"/>
      <c r="KWF1450"/>
      <c r="KWG1450"/>
      <c r="KWH1450"/>
      <c r="KWI1450"/>
      <c r="KWJ1450"/>
      <c r="KWK1450"/>
      <c r="KWL1450"/>
      <c r="KWM1450"/>
      <c r="KWN1450"/>
      <c r="KWO1450"/>
      <c r="KWP1450"/>
      <c r="KWQ1450"/>
      <c r="KWR1450"/>
      <c r="KWS1450"/>
      <c r="KWT1450"/>
      <c r="KWU1450"/>
      <c r="KWV1450"/>
      <c r="KWW1450"/>
      <c r="KWX1450"/>
      <c r="KWY1450"/>
      <c r="KWZ1450"/>
      <c r="KXA1450"/>
      <c r="KXB1450"/>
      <c r="KXC1450"/>
      <c r="KXD1450"/>
      <c r="KXE1450"/>
      <c r="KXF1450"/>
      <c r="KXG1450"/>
      <c r="KXH1450"/>
      <c r="KXI1450"/>
      <c r="KXJ1450"/>
      <c r="KXK1450"/>
      <c r="KXL1450"/>
      <c r="KXM1450"/>
      <c r="KXN1450"/>
      <c r="KXO1450"/>
      <c r="KXP1450"/>
      <c r="KXQ1450"/>
      <c r="KXR1450"/>
      <c r="KXS1450"/>
      <c r="KXT1450"/>
      <c r="KXU1450"/>
      <c r="KXV1450"/>
      <c r="KXW1450"/>
      <c r="KXX1450"/>
      <c r="KXY1450"/>
      <c r="KXZ1450"/>
      <c r="KYA1450"/>
      <c r="KYB1450"/>
      <c r="KYC1450"/>
      <c r="KYD1450"/>
      <c r="KYE1450"/>
      <c r="KYF1450"/>
      <c r="KYG1450"/>
      <c r="KYH1450"/>
      <c r="KYI1450"/>
      <c r="KYJ1450"/>
      <c r="KYK1450"/>
      <c r="KYL1450"/>
      <c r="KYM1450"/>
      <c r="KYN1450"/>
      <c r="KYO1450"/>
      <c r="KYP1450"/>
      <c r="KYQ1450"/>
      <c r="KYR1450"/>
      <c r="KYS1450"/>
      <c r="KYT1450"/>
      <c r="KYU1450"/>
      <c r="KYV1450"/>
      <c r="KYW1450"/>
      <c r="KYX1450"/>
      <c r="KYY1450"/>
      <c r="KYZ1450"/>
      <c r="KZA1450"/>
      <c r="KZB1450"/>
      <c r="KZC1450"/>
      <c r="KZD1450"/>
      <c r="KZE1450"/>
      <c r="KZF1450"/>
      <c r="KZG1450"/>
      <c r="KZH1450"/>
      <c r="KZI1450"/>
      <c r="KZJ1450"/>
      <c r="KZK1450"/>
      <c r="KZL1450"/>
      <c r="KZM1450"/>
      <c r="KZN1450"/>
      <c r="KZO1450"/>
      <c r="KZP1450"/>
      <c r="KZQ1450"/>
      <c r="KZR1450"/>
      <c r="KZS1450"/>
      <c r="KZT1450"/>
      <c r="KZU1450"/>
      <c r="KZV1450"/>
      <c r="KZW1450"/>
      <c r="KZX1450"/>
      <c r="KZY1450"/>
      <c r="KZZ1450"/>
      <c r="LAA1450"/>
      <c r="LAB1450"/>
      <c r="LAC1450"/>
      <c r="LAD1450"/>
      <c r="LAE1450"/>
      <c r="LAF1450"/>
      <c r="LAG1450"/>
      <c r="LAH1450"/>
      <c r="LAI1450"/>
      <c r="LAJ1450"/>
      <c r="LAK1450"/>
      <c r="LAL1450"/>
      <c r="LAM1450"/>
      <c r="LAN1450"/>
      <c r="LAO1450"/>
      <c r="LAP1450"/>
      <c r="LAQ1450"/>
      <c r="LAR1450"/>
      <c r="LAS1450"/>
      <c r="LAT1450"/>
      <c r="LAU1450"/>
      <c r="LAV1450"/>
      <c r="LAW1450"/>
      <c r="LAX1450"/>
      <c r="LAY1450"/>
      <c r="LAZ1450"/>
      <c r="LBA1450"/>
      <c r="LBB1450"/>
      <c r="LBC1450"/>
      <c r="LBD1450"/>
      <c r="LBE1450"/>
      <c r="LBF1450"/>
      <c r="LBG1450"/>
      <c r="LBH1450"/>
      <c r="LBI1450"/>
      <c r="LBJ1450"/>
      <c r="LBK1450"/>
      <c r="LBL1450"/>
      <c r="LBM1450"/>
      <c r="LBN1450"/>
      <c r="LBO1450"/>
      <c r="LBP1450"/>
      <c r="LBQ1450"/>
      <c r="LBR1450"/>
      <c r="LBS1450"/>
      <c r="LBT1450"/>
      <c r="LBU1450"/>
      <c r="LBV1450"/>
      <c r="LBW1450"/>
      <c r="LBX1450"/>
      <c r="LBY1450"/>
      <c r="LBZ1450"/>
      <c r="LCA1450"/>
      <c r="LCB1450"/>
      <c r="LCC1450"/>
      <c r="LCD1450"/>
      <c r="LCE1450"/>
      <c r="LCF1450"/>
      <c r="LCG1450"/>
      <c r="LCH1450"/>
      <c r="LCI1450"/>
      <c r="LCJ1450"/>
      <c r="LCK1450"/>
      <c r="LCL1450"/>
      <c r="LCM1450"/>
      <c r="LCN1450"/>
      <c r="LCO1450"/>
      <c r="LCP1450"/>
      <c r="LCQ1450"/>
      <c r="LCR1450"/>
      <c r="LCS1450"/>
      <c r="LCT1450"/>
      <c r="LCU1450"/>
      <c r="LCV1450"/>
      <c r="LCW1450"/>
      <c r="LCX1450"/>
      <c r="LCY1450"/>
      <c r="LCZ1450"/>
      <c r="LDA1450"/>
      <c r="LDB1450"/>
      <c r="LDC1450"/>
      <c r="LDD1450"/>
      <c r="LDE1450"/>
      <c r="LDF1450"/>
      <c r="LDG1450"/>
      <c r="LDH1450"/>
      <c r="LDI1450"/>
      <c r="LDJ1450"/>
      <c r="LDK1450"/>
      <c r="LDL1450"/>
      <c r="LDM1450"/>
      <c r="LDN1450"/>
      <c r="LDO1450"/>
      <c r="LDP1450"/>
      <c r="LDQ1450"/>
      <c r="LDR1450"/>
      <c r="LDS1450"/>
      <c r="LDT1450"/>
      <c r="LDU1450"/>
      <c r="LDV1450"/>
      <c r="LDW1450"/>
      <c r="LDX1450"/>
      <c r="LDY1450"/>
      <c r="LDZ1450"/>
      <c r="LEA1450"/>
      <c r="LEB1450"/>
      <c r="LEC1450"/>
      <c r="LED1450"/>
      <c r="LEE1450"/>
      <c r="LEF1450"/>
      <c r="LEG1450"/>
      <c r="LEH1450"/>
      <c r="LEI1450"/>
      <c r="LEJ1450"/>
      <c r="LEK1450"/>
      <c r="LEL1450"/>
      <c r="LEM1450"/>
      <c r="LEN1450"/>
      <c r="LEO1450"/>
      <c r="LEP1450"/>
      <c r="LEQ1450"/>
      <c r="LER1450"/>
      <c r="LES1450"/>
      <c r="LET1450"/>
      <c r="LEU1450"/>
      <c r="LEV1450"/>
      <c r="LEW1450"/>
      <c r="LEX1450"/>
      <c r="LEY1450"/>
      <c r="LEZ1450"/>
      <c r="LFA1450"/>
      <c r="LFB1450"/>
      <c r="LFC1450"/>
      <c r="LFD1450"/>
      <c r="LFE1450"/>
      <c r="LFF1450"/>
      <c r="LFG1450"/>
      <c r="LFH1450"/>
      <c r="LFI1450"/>
      <c r="LFJ1450"/>
      <c r="LFK1450"/>
      <c r="LFL1450"/>
      <c r="LFM1450"/>
      <c r="LFN1450"/>
      <c r="LFO1450"/>
      <c r="LFP1450"/>
      <c r="LFQ1450"/>
      <c r="LFR1450"/>
      <c r="LFS1450"/>
      <c r="LFT1450"/>
      <c r="LFU1450"/>
      <c r="LFV1450"/>
      <c r="LFW1450"/>
      <c r="LFX1450"/>
      <c r="LFY1450"/>
      <c r="LFZ1450"/>
      <c r="LGA1450"/>
      <c r="LGB1450"/>
      <c r="LGC1450"/>
      <c r="LGD1450"/>
      <c r="LGE1450"/>
      <c r="LGF1450"/>
      <c r="LGG1450"/>
      <c r="LGH1450"/>
      <c r="LGI1450"/>
      <c r="LGJ1450"/>
      <c r="LGK1450"/>
      <c r="LGL1450"/>
      <c r="LGM1450"/>
      <c r="LGN1450"/>
      <c r="LGO1450"/>
      <c r="LGP1450"/>
      <c r="LGQ1450"/>
      <c r="LGR1450"/>
      <c r="LGS1450"/>
      <c r="LGT1450"/>
      <c r="LGU1450"/>
      <c r="LGV1450"/>
      <c r="LGW1450"/>
      <c r="LGX1450"/>
      <c r="LGY1450"/>
      <c r="LGZ1450"/>
      <c r="LHA1450"/>
      <c r="LHB1450"/>
      <c r="LHC1450"/>
      <c r="LHD1450"/>
      <c r="LHE1450"/>
      <c r="LHF1450"/>
      <c r="LHG1450"/>
      <c r="LHH1450"/>
      <c r="LHI1450"/>
      <c r="LHJ1450"/>
      <c r="LHK1450"/>
      <c r="LHL1450"/>
      <c r="LHM1450"/>
      <c r="LHN1450"/>
      <c r="LHO1450"/>
      <c r="LHP1450"/>
      <c r="LHQ1450"/>
      <c r="LHR1450"/>
      <c r="LHS1450"/>
      <c r="LHT1450"/>
      <c r="LHU1450"/>
      <c r="LHV1450"/>
      <c r="LHW1450"/>
      <c r="LHX1450"/>
      <c r="LHY1450"/>
      <c r="LHZ1450"/>
      <c r="LIA1450"/>
      <c r="LIB1450"/>
      <c r="LIC1450"/>
      <c r="LID1450"/>
      <c r="LIE1450"/>
      <c r="LIF1450"/>
      <c r="LIG1450"/>
      <c r="LIH1450"/>
      <c r="LII1450"/>
      <c r="LIJ1450"/>
      <c r="LIK1450"/>
      <c r="LIL1450"/>
      <c r="LIM1450"/>
      <c r="LIN1450"/>
      <c r="LIO1450"/>
      <c r="LIP1450"/>
      <c r="LIQ1450"/>
      <c r="LIR1450"/>
      <c r="LIS1450"/>
      <c r="LIT1450"/>
      <c r="LIU1450"/>
      <c r="LIV1450"/>
      <c r="LIW1450"/>
      <c r="LIX1450"/>
      <c r="LIY1450"/>
      <c r="LIZ1450"/>
      <c r="LJA1450"/>
      <c r="LJB1450"/>
      <c r="LJC1450"/>
      <c r="LJD1450"/>
      <c r="LJE1450"/>
      <c r="LJF1450"/>
      <c r="LJG1450"/>
      <c r="LJH1450"/>
      <c r="LJI1450"/>
      <c r="LJJ1450"/>
      <c r="LJK1450"/>
      <c r="LJL1450"/>
      <c r="LJM1450"/>
      <c r="LJN1450"/>
      <c r="LJO1450"/>
      <c r="LJP1450"/>
      <c r="LJQ1450"/>
      <c r="LJR1450"/>
      <c r="LJS1450"/>
      <c r="LJT1450"/>
      <c r="LJU1450"/>
      <c r="LJV1450"/>
      <c r="LJW1450"/>
      <c r="LJX1450"/>
      <c r="LJY1450"/>
      <c r="LJZ1450"/>
      <c r="LKA1450"/>
      <c r="LKB1450"/>
      <c r="LKC1450"/>
      <c r="LKD1450"/>
      <c r="LKE1450"/>
      <c r="LKF1450"/>
      <c r="LKG1450"/>
      <c r="LKH1450"/>
      <c r="LKI1450"/>
      <c r="LKJ1450"/>
      <c r="LKK1450"/>
      <c r="LKL1450"/>
      <c r="LKM1450"/>
      <c r="LKN1450"/>
      <c r="LKO1450"/>
      <c r="LKP1450"/>
      <c r="LKQ1450"/>
      <c r="LKR1450"/>
      <c r="LKS1450"/>
      <c r="LKT1450"/>
      <c r="LKU1450"/>
      <c r="LKV1450"/>
      <c r="LKW1450"/>
      <c r="LKX1450"/>
      <c r="LKY1450"/>
      <c r="LKZ1450"/>
      <c r="LLA1450"/>
      <c r="LLB1450"/>
      <c r="LLC1450"/>
      <c r="LLD1450"/>
      <c r="LLE1450"/>
      <c r="LLF1450"/>
      <c r="LLG1450"/>
      <c r="LLH1450"/>
      <c r="LLI1450"/>
      <c r="LLJ1450"/>
      <c r="LLK1450"/>
      <c r="LLL1450"/>
      <c r="LLM1450"/>
      <c r="LLN1450"/>
      <c r="LLO1450"/>
      <c r="LLP1450"/>
      <c r="LLQ1450"/>
      <c r="LLR1450"/>
      <c r="LLS1450"/>
      <c r="LLT1450"/>
      <c r="LLU1450"/>
      <c r="LLV1450"/>
      <c r="LLW1450"/>
      <c r="LLX1450"/>
      <c r="LLY1450"/>
      <c r="LLZ1450"/>
      <c r="LMA1450"/>
      <c r="LMB1450"/>
      <c r="LMC1450"/>
      <c r="LMD1450"/>
      <c r="LME1450"/>
      <c r="LMF1450"/>
      <c r="LMG1450"/>
      <c r="LMH1450"/>
      <c r="LMI1450"/>
      <c r="LMJ1450"/>
      <c r="LMK1450"/>
      <c r="LML1450"/>
      <c r="LMM1450"/>
      <c r="LMN1450"/>
      <c r="LMO1450"/>
      <c r="LMP1450"/>
      <c r="LMQ1450"/>
      <c r="LMR1450"/>
      <c r="LMS1450"/>
      <c r="LMT1450"/>
      <c r="LMU1450"/>
      <c r="LMV1450"/>
      <c r="LMW1450"/>
      <c r="LMX1450"/>
      <c r="LMY1450"/>
      <c r="LMZ1450"/>
      <c r="LNA1450"/>
      <c r="LNB1450"/>
      <c r="LNC1450"/>
      <c r="LND1450"/>
      <c r="LNE1450"/>
      <c r="LNF1450"/>
      <c r="LNG1450"/>
      <c r="LNH1450"/>
      <c r="LNI1450"/>
      <c r="LNJ1450"/>
      <c r="LNK1450"/>
      <c r="LNL1450"/>
      <c r="LNM1450"/>
      <c r="LNN1450"/>
      <c r="LNO1450"/>
      <c r="LNP1450"/>
      <c r="LNQ1450"/>
      <c r="LNR1450"/>
      <c r="LNS1450"/>
      <c r="LNT1450"/>
      <c r="LNU1450"/>
      <c r="LNV1450"/>
      <c r="LNW1450"/>
      <c r="LNX1450"/>
      <c r="LNY1450"/>
      <c r="LNZ1450"/>
      <c r="LOA1450"/>
      <c r="LOB1450"/>
      <c r="LOC1450"/>
      <c r="LOD1450"/>
      <c r="LOE1450"/>
      <c r="LOF1450"/>
      <c r="LOG1450"/>
      <c r="LOH1450"/>
      <c r="LOI1450"/>
      <c r="LOJ1450"/>
      <c r="LOK1450"/>
      <c r="LOL1450"/>
      <c r="LOM1450"/>
      <c r="LON1450"/>
      <c r="LOO1450"/>
      <c r="LOP1450"/>
      <c r="LOQ1450"/>
      <c r="LOR1450"/>
      <c r="LOS1450"/>
      <c r="LOT1450"/>
      <c r="LOU1450"/>
      <c r="LOV1450"/>
      <c r="LOW1450"/>
      <c r="LOX1450"/>
      <c r="LOY1450"/>
      <c r="LOZ1450"/>
      <c r="LPA1450"/>
      <c r="LPB1450"/>
      <c r="LPC1450"/>
      <c r="LPD1450"/>
      <c r="LPE1450"/>
      <c r="LPF1450"/>
      <c r="LPG1450"/>
      <c r="LPH1450"/>
      <c r="LPI1450"/>
      <c r="LPJ1450"/>
      <c r="LPK1450"/>
      <c r="LPL1450"/>
      <c r="LPM1450"/>
      <c r="LPN1450"/>
      <c r="LPO1450"/>
      <c r="LPP1450"/>
      <c r="LPQ1450"/>
      <c r="LPR1450"/>
      <c r="LPS1450"/>
      <c r="LPT1450"/>
      <c r="LPU1450"/>
      <c r="LPV1450"/>
      <c r="LPW1450"/>
      <c r="LPX1450"/>
      <c r="LPY1450"/>
      <c r="LPZ1450"/>
      <c r="LQA1450"/>
      <c r="LQB1450"/>
      <c r="LQC1450"/>
      <c r="LQD1450"/>
      <c r="LQE1450"/>
      <c r="LQF1450"/>
      <c r="LQG1450"/>
      <c r="LQH1450"/>
      <c r="LQI1450"/>
      <c r="LQJ1450"/>
      <c r="LQK1450"/>
      <c r="LQL1450"/>
      <c r="LQM1450"/>
      <c r="LQN1450"/>
      <c r="LQO1450"/>
      <c r="LQP1450"/>
      <c r="LQQ1450"/>
      <c r="LQR1450"/>
      <c r="LQS1450"/>
      <c r="LQT1450"/>
      <c r="LQU1450"/>
      <c r="LQV1450"/>
      <c r="LQW1450"/>
      <c r="LQX1450"/>
      <c r="LQY1450"/>
      <c r="LQZ1450"/>
      <c r="LRA1450"/>
      <c r="LRB1450"/>
      <c r="LRC1450"/>
      <c r="LRD1450"/>
      <c r="LRE1450"/>
      <c r="LRF1450"/>
      <c r="LRG1450"/>
      <c r="LRH1450"/>
      <c r="LRI1450"/>
      <c r="LRJ1450"/>
      <c r="LRK1450"/>
      <c r="LRL1450"/>
      <c r="LRM1450"/>
      <c r="LRN1450"/>
      <c r="LRO1450"/>
      <c r="LRP1450"/>
      <c r="LRQ1450"/>
      <c r="LRR1450"/>
      <c r="LRS1450"/>
      <c r="LRT1450"/>
      <c r="LRU1450"/>
      <c r="LRV1450"/>
      <c r="LRW1450"/>
      <c r="LRX1450"/>
      <c r="LRY1450"/>
      <c r="LRZ1450"/>
      <c r="LSA1450"/>
      <c r="LSB1450"/>
      <c r="LSC1450"/>
      <c r="LSD1450"/>
      <c r="LSE1450"/>
      <c r="LSF1450"/>
      <c r="LSG1450"/>
      <c r="LSH1450"/>
      <c r="LSI1450"/>
      <c r="LSJ1450"/>
      <c r="LSK1450"/>
      <c r="LSL1450"/>
      <c r="LSM1450"/>
      <c r="LSN1450"/>
      <c r="LSO1450"/>
      <c r="LSP1450"/>
      <c r="LSQ1450"/>
      <c r="LSR1450"/>
      <c r="LSS1450"/>
      <c r="LST1450"/>
      <c r="LSU1450"/>
      <c r="LSV1450"/>
      <c r="LSW1450"/>
      <c r="LSX1450"/>
      <c r="LSY1450"/>
      <c r="LSZ1450"/>
      <c r="LTA1450"/>
      <c r="LTB1450"/>
      <c r="LTC1450"/>
      <c r="LTD1450"/>
      <c r="LTE1450"/>
      <c r="LTF1450"/>
      <c r="LTG1450"/>
      <c r="LTH1450"/>
      <c r="LTI1450"/>
      <c r="LTJ1450"/>
      <c r="LTK1450"/>
      <c r="LTL1450"/>
      <c r="LTM1450"/>
      <c r="LTN1450"/>
      <c r="LTO1450"/>
      <c r="LTP1450"/>
      <c r="LTQ1450"/>
      <c r="LTR1450"/>
      <c r="LTS1450"/>
      <c r="LTT1450"/>
      <c r="LTU1450"/>
      <c r="LTV1450"/>
      <c r="LTW1450"/>
      <c r="LTX1450"/>
      <c r="LTY1450"/>
      <c r="LTZ1450"/>
      <c r="LUA1450"/>
      <c r="LUB1450"/>
      <c r="LUC1450"/>
      <c r="LUD1450"/>
      <c r="LUE1450"/>
      <c r="LUF1450"/>
      <c r="LUG1450"/>
      <c r="LUH1450"/>
      <c r="LUI1450"/>
      <c r="LUJ1450"/>
      <c r="LUK1450"/>
      <c r="LUL1450"/>
      <c r="LUM1450"/>
      <c r="LUN1450"/>
      <c r="LUO1450"/>
      <c r="LUP1450"/>
      <c r="LUQ1450"/>
      <c r="LUR1450"/>
      <c r="LUS1450"/>
      <c r="LUT1450"/>
      <c r="LUU1450"/>
      <c r="LUV1450"/>
      <c r="LUW1450"/>
      <c r="LUX1450"/>
      <c r="LUY1450"/>
      <c r="LUZ1450"/>
      <c r="LVA1450"/>
      <c r="LVB1450"/>
      <c r="LVC1450"/>
      <c r="LVD1450"/>
      <c r="LVE1450"/>
      <c r="LVF1450"/>
      <c r="LVG1450"/>
      <c r="LVH1450"/>
      <c r="LVI1450"/>
      <c r="LVJ1450"/>
      <c r="LVK1450"/>
      <c r="LVL1450"/>
      <c r="LVM1450"/>
      <c r="LVN1450"/>
      <c r="LVO1450"/>
      <c r="LVP1450"/>
      <c r="LVQ1450"/>
      <c r="LVR1450"/>
      <c r="LVS1450"/>
      <c r="LVT1450"/>
      <c r="LVU1450"/>
      <c r="LVV1450"/>
      <c r="LVW1450"/>
      <c r="LVX1450"/>
      <c r="LVY1450"/>
      <c r="LVZ1450"/>
      <c r="LWA1450"/>
      <c r="LWB1450"/>
      <c r="LWC1450"/>
      <c r="LWD1450"/>
      <c r="LWE1450"/>
      <c r="LWF1450"/>
      <c r="LWG1450"/>
      <c r="LWH1450"/>
      <c r="LWI1450"/>
      <c r="LWJ1450"/>
      <c r="LWK1450"/>
      <c r="LWL1450"/>
      <c r="LWM1450"/>
      <c r="LWN1450"/>
      <c r="LWO1450"/>
      <c r="LWP1450"/>
      <c r="LWQ1450"/>
      <c r="LWR1450"/>
      <c r="LWS1450"/>
      <c r="LWT1450"/>
      <c r="LWU1450"/>
      <c r="LWV1450"/>
      <c r="LWW1450"/>
      <c r="LWX1450"/>
      <c r="LWY1450"/>
      <c r="LWZ1450"/>
      <c r="LXA1450"/>
      <c r="LXB1450"/>
      <c r="LXC1450"/>
      <c r="LXD1450"/>
      <c r="LXE1450"/>
      <c r="LXF1450"/>
      <c r="LXG1450"/>
      <c r="LXH1450"/>
      <c r="LXI1450"/>
      <c r="LXJ1450"/>
      <c r="LXK1450"/>
      <c r="LXL1450"/>
      <c r="LXM1450"/>
      <c r="LXN1450"/>
      <c r="LXO1450"/>
      <c r="LXP1450"/>
      <c r="LXQ1450"/>
      <c r="LXR1450"/>
      <c r="LXS1450"/>
      <c r="LXT1450"/>
      <c r="LXU1450"/>
      <c r="LXV1450"/>
      <c r="LXW1450"/>
      <c r="LXX1450"/>
      <c r="LXY1450"/>
      <c r="LXZ1450"/>
      <c r="LYA1450"/>
      <c r="LYB1450"/>
      <c r="LYC1450"/>
      <c r="LYD1450"/>
      <c r="LYE1450"/>
      <c r="LYF1450"/>
      <c r="LYG1450"/>
      <c r="LYH1450"/>
      <c r="LYI1450"/>
      <c r="LYJ1450"/>
      <c r="LYK1450"/>
      <c r="LYL1450"/>
      <c r="LYM1450"/>
      <c r="LYN1450"/>
      <c r="LYO1450"/>
      <c r="LYP1450"/>
      <c r="LYQ1450"/>
      <c r="LYR1450"/>
      <c r="LYS1450"/>
      <c r="LYT1450"/>
      <c r="LYU1450"/>
      <c r="LYV1450"/>
      <c r="LYW1450"/>
      <c r="LYX1450"/>
      <c r="LYY1450"/>
      <c r="LYZ1450"/>
      <c r="LZA1450"/>
      <c r="LZB1450"/>
      <c r="LZC1450"/>
      <c r="LZD1450"/>
      <c r="LZE1450"/>
      <c r="LZF1450"/>
      <c r="LZG1450"/>
      <c r="LZH1450"/>
      <c r="LZI1450"/>
      <c r="LZJ1450"/>
      <c r="LZK1450"/>
      <c r="LZL1450"/>
      <c r="LZM1450"/>
      <c r="LZN1450"/>
      <c r="LZO1450"/>
      <c r="LZP1450"/>
      <c r="LZQ1450"/>
      <c r="LZR1450"/>
      <c r="LZS1450"/>
      <c r="LZT1450"/>
      <c r="LZU1450"/>
      <c r="LZV1450"/>
      <c r="LZW1450"/>
      <c r="LZX1450"/>
      <c r="LZY1450"/>
      <c r="LZZ1450"/>
      <c r="MAA1450"/>
      <c r="MAB1450"/>
      <c r="MAC1450"/>
      <c r="MAD1450"/>
      <c r="MAE1450"/>
      <c r="MAF1450"/>
      <c r="MAG1450"/>
      <c r="MAH1450"/>
      <c r="MAI1450"/>
      <c r="MAJ1450"/>
      <c r="MAK1450"/>
      <c r="MAL1450"/>
      <c r="MAM1450"/>
      <c r="MAN1450"/>
      <c r="MAO1450"/>
      <c r="MAP1450"/>
      <c r="MAQ1450"/>
      <c r="MAR1450"/>
      <c r="MAS1450"/>
      <c r="MAT1450"/>
      <c r="MAU1450"/>
      <c r="MAV1450"/>
      <c r="MAW1450"/>
      <c r="MAX1450"/>
      <c r="MAY1450"/>
      <c r="MAZ1450"/>
      <c r="MBA1450"/>
      <c r="MBB1450"/>
      <c r="MBC1450"/>
      <c r="MBD1450"/>
      <c r="MBE1450"/>
      <c r="MBF1450"/>
      <c r="MBG1450"/>
      <c r="MBH1450"/>
      <c r="MBI1450"/>
      <c r="MBJ1450"/>
      <c r="MBK1450"/>
      <c r="MBL1450"/>
      <c r="MBM1450"/>
      <c r="MBN1450"/>
      <c r="MBO1450"/>
      <c r="MBP1450"/>
      <c r="MBQ1450"/>
      <c r="MBR1450"/>
      <c r="MBS1450"/>
      <c r="MBT1450"/>
      <c r="MBU1450"/>
      <c r="MBV1450"/>
      <c r="MBW1450"/>
      <c r="MBX1450"/>
      <c r="MBY1450"/>
      <c r="MBZ1450"/>
      <c r="MCA1450"/>
      <c r="MCB1450"/>
      <c r="MCC1450"/>
      <c r="MCD1450"/>
      <c r="MCE1450"/>
      <c r="MCF1450"/>
      <c r="MCG1450"/>
      <c r="MCH1450"/>
      <c r="MCI1450"/>
      <c r="MCJ1450"/>
      <c r="MCK1450"/>
      <c r="MCL1450"/>
      <c r="MCM1450"/>
      <c r="MCN1450"/>
      <c r="MCO1450"/>
      <c r="MCP1450"/>
      <c r="MCQ1450"/>
      <c r="MCR1450"/>
      <c r="MCS1450"/>
      <c r="MCT1450"/>
      <c r="MCU1450"/>
      <c r="MCV1450"/>
      <c r="MCW1450"/>
      <c r="MCX1450"/>
      <c r="MCY1450"/>
      <c r="MCZ1450"/>
      <c r="MDA1450"/>
      <c r="MDB1450"/>
      <c r="MDC1450"/>
      <c r="MDD1450"/>
      <c r="MDE1450"/>
      <c r="MDF1450"/>
      <c r="MDG1450"/>
      <c r="MDH1450"/>
      <c r="MDI1450"/>
      <c r="MDJ1450"/>
      <c r="MDK1450"/>
      <c r="MDL1450"/>
      <c r="MDM1450"/>
      <c r="MDN1450"/>
      <c r="MDO1450"/>
      <c r="MDP1450"/>
      <c r="MDQ1450"/>
      <c r="MDR1450"/>
      <c r="MDS1450"/>
      <c r="MDT1450"/>
      <c r="MDU1450"/>
      <c r="MDV1450"/>
      <c r="MDW1450"/>
      <c r="MDX1450"/>
      <c r="MDY1450"/>
      <c r="MDZ1450"/>
      <c r="MEA1450"/>
      <c r="MEB1450"/>
      <c r="MEC1450"/>
      <c r="MED1450"/>
      <c r="MEE1450"/>
      <c r="MEF1450"/>
      <c r="MEG1450"/>
      <c r="MEH1450"/>
      <c r="MEI1450"/>
      <c r="MEJ1450"/>
      <c r="MEK1450"/>
      <c r="MEL1450"/>
      <c r="MEM1450"/>
      <c r="MEN1450"/>
      <c r="MEO1450"/>
      <c r="MEP1450"/>
      <c r="MEQ1450"/>
      <c r="MER1450"/>
      <c r="MES1450"/>
      <c r="MET1450"/>
      <c r="MEU1450"/>
      <c r="MEV1450"/>
      <c r="MEW1450"/>
      <c r="MEX1450"/>
      <c r="MEY1450"/>
      <c r="MEZ1450"/>
      <c r="MFA1450"/>
      <c r="MFB1450"/>
      <c r="MFC1450"/>
      <c r="MFD1450"/>
      <c r="MFE1450"/>
      <c r="MFF1450"/>
      <c r="MFG1450"/>
      <c r="MFH1450"/>
      <c r="MFI1450"/>
      <c r="MFJ1450"/>
      <c r="MFK1450"/>
      <c r="MFL1450"/>
      <c r="MFM1450"/>
      <c r="MFN1450"/>
      <c r="MFO1450"/>
      <c r="MFP1450"/>
      <c r="MFQ1450"/>
      <c r="MFR1450"/>
      <c r="MFS1450"/>
      <c r="MFT1450"/>
      <c r="MFU1450"/>
      <c r="MFV1450"/>
      <c r="MFW1450"/>
      <c r="MFX1450"/>
      <c r="MFY1450"/>
      <c r="MFZ1450"/>
      <c r="MGA1450"/>
      <c r="MGB1450"/>
      <c r="MGC1450"/>
      <c r="MGD1450"/>
      <c r="MGE1450"/>
      <c r="MGF1450"/>
      <c r="MGG1450"/>
      <c r="MGH1450"/>
      <c r="MGI1450"/>
      <c r="MGJ1450"/>
      <c r="MGK1450"/>
      <c r="MGL1450"/>
      <c r="MGM1450"/>
      <c r="MGN1450"/>
      <c r="MGO1450"/>
      <c r="MGP1450"/>
      <c r="MGQ1450"/>
      <c r="MGR1450"/>
      <c r="MGS1450"/>
      <c r="MGT1450"/>
      <c r="MGU1450"/>
      <c r="MGV1450"/>
      <c r="MGW1450"/>
      <c r="MGX1450"/>
      <c r="MGY1450"/>
      <c r="MGZ1450"/>
      <c r="MHA1450"/>
      <c r="MHB1450"/>
      <c r="MHC1450"/>
      <c r="MHD1450"/>
      <c r="MHE1450"/>
      <c r="MHF1450"/>
      <c r="MHG1450"/>
      <c r="MHH1450"/>
      <c r="MHI1450"/>
      <c r="MHJ1450"/>
      <c r="MHK1450"/>
      <c r="MHL1450"/>
      <c r="MHM1450"/>
      <c r="MHN1450"/>
      <c r="MHO1450"/>
      <c r="MHP1450"/>
      <c r="MHQ1450"/>
      <c r="MHR1450"/>
      <c r="MHS1450"/>
      <c r="MHT1450"/>
      <c r="MHU1450"/>
      <c r="MHV1450"/>
      <c r="MHW1450"/>
      <c r="MHX1450"/>
      <c r="MHY1450"/>
      <c r="MHZ1450"/>
      <c r="MIA1450"/>
      <c r="MIB1450"/>
      <c r="MIC1450"/>
      <c r="MID1450"/>
      <c r="MIE1450"/>
      <c r="MIF1450"/>
      <c r="MIG1450"/>
      <c r="MIH1450"/>
      <c r="MII1450"/>
      <c r="MIJ1450"/>
      <c r="MIK1450"/>
      <c r="MIL1450"/>
      <c r="MIM1450"/>
      <c r="MIN1450"/>
      <c r="MIO1450"/>
      <c r="MIP1450"/>
      <c r="MIQ1450"/>
      <c r="MIR1450"/>
      <c r="MIS1450"/>
      <c r="MIT1450"/>
      <c r="MIU1450"/>
      <c r="MIV1450"/>
      <c r="MIW1450"/>
      <c r="MIX1450"/>
      <c r="MIY1450"/>
      <c r="MIZ1450"/>
      <c r="MJA1450"/>
      <c r="MJB1450"/>
      <c r="MJC1450"/>
      <c r="MJD1450"/>
      <c r="MJE1450"/>
      <c r="MJF1450"/>
      <c r="MJG1450"/>
      <c r="MJH1450"/>
      <c r="MJI1450"/>
      <c r="MJJ1450"/>
      <c r="MJK1450"/>
      <c r="MJL1450"/>
      <c r="MJM1450"/>
      <c r="MJN1450"/>
      <c r="MJO1450"/>
      <c r="MJP1450"/>
      <c r="MJQ1450"/>
      <c r="MJR1450"/>
      <c r="MJS1450"/>
      <c r="MJT1450"/>
      <c r="MJU1450"/>
      <c r="MJV1450"/>
      <c r="MJW1450"/>
      <c r="MJX1450"/>
      <c r="MJY1450"/>
      <c r="MJZ1450"/>
      <c r="MKA1450"/>
      <c r="MKB1450"/>
      <c r="MKC1450"/>
      <c r="MKD1450"/>
      <c r="MKE1450"/>
      <c r="MKF1450"/>
      <c r="MKG1450"/>
      <c r="MKH1450"/>
      <c r="MKI1450"/>
      <c r="MKJ1450"/>
      <c r="MKK1450"/>
      <c r="MKL1450"/>
      <c r="MKM1450"/>
      <c r="MKN1450"/>
      <c r="MKO1450"/>
      <c r="MKP1450"/>
      <c r="MKQ1450"/>
      <c r="MKR1450"/>
      <c r="MKS1450"/>
      <c r="MKT1450"/>
      <c r="MKU1450"/>
      <c r="MKV1450"/>
      <c r="MKW1450"/>
      <c r="MKX1450"/>
      <c r="MKY1450"/>
      <c r="MKZ1450"/>
      <c r="MLA1450"/>
      <c r="MLB1450"/>
      <c r="MLC1450"/>
      <c r="MLD1450"/>
      <c r="MLE1450"/>
      <c r="MLF1450"/>
      <c r="MLG1450"/>
      <c r="MLH1450"/>
      <c r="MLI1450"/>
      <c r="MLJ1450"/>
      <c r="MLK1450"/>
      <c r="MLL1450"/>
      <c r="MLM1450"/>
      <c r="MLN1450"/>
      <c r="MLO1450"/>
      <c r="MLP1450"/>
      <c r="MLQ1450"/>
      <c r="MLR1450"/>
      <c r="MLS1450"/>
      <c r="MLT1450"/>
      <c r="MLU1450"/>
      <c r="MLV1450"/>
      <c r="MLW1450"/>
      <c r="MLX1450"/>
      <c r="MLY1450"/>
      <c r="MLZ1450"/>
      <c r="MMA1450"/>
      <c r="MMB1450"/>
      <c r="MMC1450"/>
      <c r="MMD1450"/>
      <c r="MME1450"/>
      <c r="MMF1450"/>
      <c r="MMG1450"/>
      <c r="MMH1450"/>
      <c r="MMI1450"/>
      <c r="MMJ1450"/>
      <c r="MMK1450"/>
      <c r="MML1450"/>
      <c r="MMM1450"/>
      <c r="MMN1450"/>
      <c r="MMO1450"/>
      <c r="MMP1450"/>
      <c r="MMQ1450"/>
      <c r="MMR1450"/>
      <c r="MMS1450"/>
      <c r="MMT1450"/>
      <c r="MMU1450"/>
      <c r="MMV1450"/>
      <c r="MMW1450"/>
      <c r="MMX1450"/>
      <c r="MMY1450"/>
      <c r="MMZ1450"/>
      <c r="MNA1450"/>
      <c r="MNB1450"/>
      <c r="MNC1450"/>
      <c r="MND1450"/>
      <c r="MNE1450"/>
      <c r="MNF1450"/>
      <c r="MNG1450"/>
      <c r="MNH1450"/>
      <c r="MNI1450"/>
      <c r="MNJ1450"/>
      <c r="MNK1450"/>
      <c r="MNL1450"/>
      <c r="MNM1450"/>
      <c r="MNN1450"/>
      <c r="MNO1450"/>
      <c r="MNP1450"/>
      <c r="MNQ1450"/>
      <c r="MNR1450"/>
      <c r="MNS1450"/>
      <c r="MNT1450"/>
      <c r="MNU1450"/>
      <c r="MNV1450"/>
      <c r="MNW1450"/>
      <c r="MNX1450"/>
      <c r="MNY1450"/>
      <c r="MNZ1450"/>
      <c r="MOA1450"/>
      <c r="MOB1450"/>
      <c r="MOC1450"/>
      <c r="MOD1450"/>
      <c r="MOE1450"/>
      <c r="MOF1450"/>
      <c r="MOG1450"/>
      <c r="MOH1450"/>
      <c r="MOI1450"/>
      <c r="MOJ1450"/>
      <c r="MOK1450"/>
      <c r="MOL1450"/>
      <c r="MOM1450"/>
      <c r="MON1450"/>
      <c r="MOO1450"/>
      <c r="MOP1450"/>
      <c r="MOQ1450"/>
      <c r="MOR1450"/>
      <c r="MOS1450"/>
      <c r="MOT1450"/>
      <c r="MOU1450"/>
      <c r="MOV1450"/>
      <c r="MOW1450"/>
      <c r="MOX1450"/>
      <c r="MOY1450"/>
      <c r="MOZ1450"/>
      <c r="MPA1450"/>
      <c r="MPB1450"/>
      <c r="MPC1450"/>
      <c r="MPD1450"/>
      <c r="MPE1450"/>
      <c r="MPF1450"/>
      <c r="MPG1450"/>
      <c r="MPH1450"/>
      <c r="MPI1450"/>
      <c r="MPJ1450"/>
      <c r="MPK1450"/>
      <c r="MPL1450"/>
      <c r="MPM1450"/>
      <c r="MPN1450"/>
      <c r="MPO1450"/>
      <c r="MPP1450"/>
      <c r="MPQ1450"/>
      <c r="MPR1450"/>
      <c r="MPS1450"/>
      <c r="MPT1450"/>
      <c r="MPU1450"/>
      <c r="MPV1450"/>
      <c r="MPW1450"/>
      <c r="MPX1450"/>
      <c r="MPY1450"/>
      <c r="MPZ1450"/>
      <c r="MQA1450"/>
      <c r="MQB1450"/>
      <c r="MQC1450"/>
      <c r="MQD1450"/>
      <c r="MQE1450"/>
      <c r="MQF1450"/>
      <c r="MQG1450"/>
      <c r="MQH1450"/>
      <c r="MQI1450"/>
      <c r="MQJ1450"/>
      <c r="MQK1450"/>
      <c r="MQL1450"/>
      <c r="MQM1450"/>
      <c r="MQN1450"/>
      <c r="MQO1450"/>
      <c r="MQP1450"/>
      <c r="MQQ1450"/>
      <c r="MQR1450"/>
      <c r="MQS1450"/>
      <c r="MQT1450"/>
      <c r="MQU1450"/>
      <c r="MQV1450"/>
      <c r="MQW1450"/>
      <c r="MQX1450"/>
      <c r="MQY1450"/>
      <c r="MQZ1450"/>
      <c r="MRA1450"/>
      <c r="MRB1450"/>
      <c r="MRC1450"/>
      <c r="MRD1450"/>
      <c r="MRE1450"/>
      <c r="MRF1450"/>
      <c r="MRG1450"/>
      <c r="MRH1450"/>
      <c r="MRI1450"/>
      <c r="MRJ1450"/>
      <c r="MRK1450"/>
      <c r="MRL1450"/>
      <c r="MRM1450"/>
      <c r="MRN1450"/>
      <c r="MRO1450"/>
      <c r="MRP1450"/>
      <c r="MRQ1450"/>
      <c r="MRR1450"/>
      <c r="MRS1450"/>
      <c r="MRT1450"/>
      <c r="MRU1450"/>
      <c r="MRV1450"/>
      <c r="MRW1450"/>
      <c r="MRX1450"/>
      <c r="MRY1450"/>
      <c r="MRZ1450"/>
      <c r="MSA1450"/>
      <c r="MSB1450"/>
      <c r="MSC1450"/>
      <c r="MSD1450"/>
      <c r="MSE1450"/>
      <c r="MSF1450"/>
      <c r="MSG1450"/>
      <c r="MSH1450"/>
      <c r="MSI1450"/>
      <c r="MSJ1450"/>
      <c r="MSK1450"/>
      <c r="MSL1450"/>
      <c r="MSM1450"/>
      <c r="MSN1450"/>
      <c r="MSO1450"/>
      <c r="MSP1450"/>
      <c r="MSQ1450"/>
      <c r="MSR1450"/>
      <c r="MSS1450"/>
      <c r="MST1450"/>
      <c r="MSU1450"/>
      <c r="MSV1450"/>
      <c r="MSW1450"/>
      <c r="MSX1450"/>
      <c r="MSY1450"/>
      <c r="MSZ1450"/>
      <c r="MTA1450"/>
      <c r="MTB1450"/>
      <c r="MTC1450"/>
      <c r="MTD1450"/>
      <c r="MTE1450"/>
      <c r="MTF1450"/>
      <c r="MTG1450"/>
      <c r="MTH1450"/>
      <c r="MTI1450"/>
      <c r="MTJ1450"/>
      <c r="MTK1450"/>
      <c r="MTL1450"/>
      <c r="MTM1450"/>
      <c r="MTN1450"/>
      <c r="MTO1450"/>
      <c r="MTP1450"/>
      <c r="MTQ1450"/>
      <c r="MTR1450"/>
      <c r="MTS1450"/>
      <c r="MTT1450"/>
      <c r="MTU1450"/>
      <c r="MTV1450"/>
      <c r="MTW1450"/>
      <c r="MTX1450"/>
      <c r="MTY1450"/>
      <c r="MTZ1450"/>
      <c r="MUA1450"/>
      <c r="MUB1450"/>
      <c r="MUC1450"/>
      <c r="MUD1450"/>
      <c r="MUE1450"/>
      <c r="MUF1450"/>
      <c r="MUG1450"/>
      <c r="MUH1450"/>
      <c r="MUI1450"/>
      <c r="MUJ1450"/>
      <c r="MUK1450"/>
      <c r="MUL1450"/>
      <c r="MUM1450"/>
      <c r="MUN1450"/>
      <c r="MUO1450"/>
      <c r="MUP1450"/>
      <c r="MUQ1450"/>
      <c r="MUR1450"/>
      <c r="MUS1450"/>
      <c r="MUT1450"/>
      <c r="MUU1450"/>
      <c r="MUV1450"/>
      <c r="MUW1450"/>
      <c r="MUX1450"/>
      <c r="MUY1450"/>
      <c r="MUZ1450"/>
      <c r="MVA1450"/>
      <c r="MVB1450"/>
      <c r="MVC1450"/>
      <c r="MVD1450"/>
      <c r="MVE1450"/>
      <c r="MVF1450"/>
      <c r="MVG1450"/>
      <c r="MVH1450"/>
      <c r="MVI1450"/>
      <c r="MVJ1450"/>
      <c r="MVK1450"/>
      <c r="MVL1450"/>
      <c r="MVM1450"/>
      <c r="MVN1450"/>
      <c r="MVO1450"/>
      <c r="MVP1450"/>
      <c r="MVQ1450"/>
      <c r="MVR1450"/>
      <c r="MVS1450"/>
      <c r="MVT1450"/>
      <c r="MVU1450"/>
      <c r="MVV1450"/>
      <c r="MVW1450"/>
      <c r="MVX1450"/>
      <c r="MVY1450"/>
      <c r="MVZ1450"/>
      <c r="MWA1450"/>
      <c r="MWB1450"/>
      <c r="MWC1450"/>
      <c r="MWD1450"/>
      <c r="MWE1450"/>
      <c r="MWF1450"/>
      <c r="MWG1450"/>
      <c r="MWH1450"/>
      <c r="MWI1450"/>
      <c r="MWJ1450"/>
      <c r="MWK1450"/>
      <c r="MWL1450"/>
      <c r="MWM1450"/>
      <c r="MWN1450"/>
      <c r="MWO1450"/>
      <c r="MWP1450"/>
      <c r="MWQ1450"/>
      <c r="MWR1450"/>
      <c r="MWS1450"/>
      <c r="MWT1450"/>
      <c r="MWU1450"/>
      <c r="MWV1450"/>
      <c r="MWW1450"/>
      <c r="MWX1450"/>
      <c r="MWY1450"/>
      <c r="MWZ1450"/>
      <c r="MXA1450"/>
      <c r="MXB1450"/>
      <c r="MXC1450"/>
      <c r="MXD1450"/>
      <c r="MXE1450"/>
      <c r="MXF1450"/>
      <c r="MXG1450"/>
      <c r="MXH1450"/>
      <c r="MXI1450"/>
      <c r="MXJ1450"/>
      <c r="MXK1450"/>
      <c r="MXL1450"/>
      <c r="MXM1450"/>
      <c r="MXN1450"/>
      <c r="MXO1450"/>
      <c r="MXP1450"/>
      <c r="MXQ1450"/>
      <c r="MXR1450"/>
      <c r="MXS1450"/>
      <c r="MXT1450"/>
      <c r="MXU1450"/>
      <c r="MXV1450"/>
      <c r="MXW1450"/>
      <c r="MXX1450"/>
      <c r="MXY1450"/>
      <c r="MXZ1450"/>
      <c r="MYA1450"/>
      <c r="MYB1450"/>
      <c r="MYC1450"/>
      <c r="MYD1450"/>
      <c r="MYE1450"/>
      <c r="MYF1450"/>
      <c r="MYG1450"/>
      <c r="MYH1450"/>
      <c r="MYI1450"/>
      <c r="MYJ1450"/>
      <c r="MYK1450"/>
      <c r="MYL1450"/>
      <c r="MYM1450"/>
      <c r="MYN1450"/>
      <c r="MYO1450"/>
      <c r="MYP1450"/>
      <c r="MYQ1450"/>
      <c r="MYR1450"/>
      <c r="MYS1450"/>
      <c r="MYT1450"/>
      <c r="MYU1450"/>
      <c r="MYV1450"/>
      <c r="MYW1450"/>
      <c r="MYX1450"/>
      <c r="MYY1450"/>
      <c r="MYZ1450"/>
      <c r="MZA1450"/>
      <c r="MZB1450"/>
      <c r="MZC1450"/>
      <c r="MZD1450"/>
      <c r="MZE1450"/>
      <c r="MZF1450"/>
      <c r="MZG1450"/>
      <c r="MZH1450"/>
      <c r="MZI1450"/>
      <c r="MZJ1450"/>
      <c r="MZK1450"/>
      <c r="MZL1450"/>
      <c r="MZM1450"/>
      <c r="MZN1450"/>
      <c r="MZO1450"/>
      <c r="MZP1450"/>
      <c r="MZQ1450"/>
      <c r="MZR1450"/>
      <c r="MZS1450"/>
      <c r="MZT1450"/>
      <c r="MZU1450"/>
      <c r="MZV1450"/>
      <c r="MZW1450"/>
      <c r="MZX1450"/>
      <c r="MZY1450"/>
      <c r="MZZ1450"/>
      <c r="NAA1450"/>
      <c r="NAB1450"/>
      <c r="NAC1450"/>
      <c r="NAD1450"/>
      <c r="NAE1450"/>
      <c r="NAF1450"/>
      <c r="NAG1450"/>
      <c r="NAH1450"/>
      <c r="NAI1450"/>
      <c r="NAJ1450"/>
      <c r="NAK1450"/>
      <c r="NAL1450"/>
      <c r="NAM1450"/>
      <c r="NAN1450"/>
      <c r="NAO1450"/>
      <c r="NAP1450"/>
      <c r="NAQ1450"/>
      <c r="NAR1450"/>
      <c r="NAS1450"/>
      <c r="NAT1450"/>
      <c r="NAU1450"/>
      <c r="NAV1450"/>
      <c r="NAW1450"/>
      <c r="NAX1450"/>
      <c r="NAY1450"/>
      <c r="NAZ1450"/>
      <c r="NBA1450"/>
      <c r="NBB1450"/>
      <c r="NBC1450"/>
      <c r="NBD1450"/>
      <c r="NBE1450"/>
      <c r="NBF1450"/>
      <c r="NBG1450"/>
      <c r="NBH1450"/>
      <c r="NBI1450"/>
      <c r="NBJ1450"/>
      <c r="NBK1450"/>
      <c r="NBL1450"/>
      <c r="NBM1450"/>
      <c r="NBN1450"/>
      <c r="NBO1450"/>
      <c r="NBP1450"/>
      <c r="NBQ1450"/>
      <c r="NBR1450"/>
      <c r="NBS1450"/>
      <c r="NBT1450"/>
      <c r="NBU1450"/>
      <c r="NBV1450"/>
      <c r="NBW1450"/>
      <c r="NBX1450"/>
      <c r="NBY1450"/>
      <c r="NBZ1450"/>
      <c r="NCA1450"/>
      <c r="NCB1450"/>
      <c r="NCC1450"/>
      <c r="NCD1450"/>
      <c r="NCE1450"/>
      <c r="NCF1450"/>
      <c r="NCG1450"/>
      <c r="NCH1450"/>
      <c r="NCI1450"/>
      <c r="NCJ1450"/>
      <c r="NCK1450"/>
      <c r="NCL1450"/>
      <c r="NCM1450"/>
      <c r="NCN1450"/>
      <c r="NCO1450"/>
      <c r="NCP1450"/>
      <c r="NCQ1450"/>
      <c r="NCR1450"/>
      <c r="NCS1450"/>
      <c r="NCT1450"/>
      <c r="NCU1450"/>
      <c r="NCV1450"/>
      <c r="NCW1450"/>
      <c r="NCX1450"/>
      <c r="NCY1450"/>
      <c r="NCZ1450"/>
      <c r="NDA1450"/>
      <c r="NDB1450"/>
      <c r="NDC1450"/>
      <c r="NDD1450"/>
      <c r="NDE1450"/>
      <c r="NDF1450"/>
      <c r="NDG1450"/>
      <c r="NDH1450"/>
      <c r="NDI1450"/>
      <c r="NDJ1450"/>
      <c r="NDK1450"/>
      <c r="NDL1450"/>
      <c r="NDM1450"/>
      <c r="NDN1450"/>
      <c r="NDO1450"/>
      <c r="NDP1450"/>
      <c r="NDQ1450"/>
      <c r="NDR1450"/>
      <c r="NDS1450"/>
      <c r="NDT1450"/>
      <c r="NDU1450"/>
      <c r="NDV1450"/>
      <c r="NDW1450"/>
      <c r="NDX1450"/>
      <c r="NDY1450"/>
      <c r="NDZ1450"/>
      <c r="NEA1450"/>
      <c r="NEB1450"/>
      <c r="NEC1450"/>
      <c r="NED1450"/>
      <c r="NEE1450"/>
      <c r="NEF1450"/>
      <c r="NEG1450"/>
      <c r="NEH1450"/>
      <c r="NEI1450"/>
      <c r="NEJ1450"/>
      <c r="NEK1450"/>
      <c r="NEL1450"/>
      <c r="NEM1450"/>
      <c r="NEN1450"/>
      <c r="NEO1450"/>
      <c r="NEP1450"/>
      <c r="NEQ1450"/>
      <c r="NER1450"/>
      <c r="NES1450"/>
      <c r="NET1450"/>
      <c r="NEU1450"/>
      <c r="NEV1450"/>
      <c r="NEW1450"/>
      <c r="NEX1450"/>
      <c r="NEY1450"/>
      <c r="NEZ1450"/>
      <c r="NFA1450"/>
      <c r="NFB1450"/>
      <c r="NFC1450"/>
      <c r="NFD1450"/>
      <c r="NFE1450"/>
      <c r="NFF1450"/>
      <c r="NFG1450"/>
      <c r="NFH1450"/>
      <c r="NFI1450"/>
      <c r="NFJ1450"/>
      <c r="NFK1450"/>
      <c r="NFL1450"/>
      <c r="NFM1450"/>
      <c r="NFN1450"/>
      <c r="NFO1450"/>
      <c r="NFP1450"/>
      <c r="NFQ1450"/>
      <c r="NFR1450"/>
      <c r="NFS1450"/>
      <c r="NFT1450"/>
      <c r="NFU1450"/>
      <c r="NFV1450"/>
      <c r="NFW1450"/>
      <c r="NFX1450"/>
      <c r="NFY1450"/>
      <c r="NFZ1450"/>
      <c r="NGA1450"/>
      <c r="NGB1450"/>
      <c r="NGC1450"/>
      <c r="NGD1450"/>
      <c r="NGE1450"/>
      <c r="NGF1450"/>
      <c r="NGG1450"/>
      <c r="NGH1450"/>
      <c r="NGI1450"/>
      <c r="NGJ1450"/>
      <c r="NGK1450"/>
      <c r="NGL1450"/>
      <c r="NGM1450"/>
      <c r="NGN1450"/>
      <c r="NGO1450"/>
      <c r="NGP1450"/>
      <c r="NGQ1450"/>
      <c r="NGR1450"/>
      <c r="NGS1450"/>
      <c r="NGT1450"/>
      <c r="NGU1450"/>
      <c r="NGV1450"/>
      <c r="NGW1450"/>
      <c r="NGX1450"/>
      <c r="NGY1450"/>
      <c r="NGZ1450"/>
      <c r="NHA1450"/>
      <c r="NHB1450"/>
      <c r="NHC1450"/>
      <c r="NHD1450"/>
      <c r="NHE1450"/>
      <c r="NHF1450"/>
      <c r="NHG1450"/>
      <c r="NHH1450"/>
      <c r="NHI1450"/>
      <c r="NHJ1450"/>
      <c r="NHK1450"/>
      <c r="NHL1450"/>
      <c r="NHM1450"/>
      <c r="NHN1450"/>
      <c r="NHO1450"/>
      <c r="NHP1450"/>
      <c r="NHQ1450"/>
      <c r="NHR1450"/>
      <c r="NHS1450"/>
      <c r="NHT1450"/>
      <c r="NHU1450"/>
      <c r="NHV1450"/>
      <c r="NHW1450"/>
      <c r="NHX1450"/>
      <c r="NHY1450"/>
      <c r="NHZ1450"/>
      <c r="NIA1450"/>
      <c r="NIB1450"/>
      <c r="NIC1450"/>
      <c r="NID1450"/>
      <c r="NIE1450"/>
      <c r="NIF1450"/>
      <c r="NIG1450"/>
      <c r="NIH1450"/>
      <c r="NII1450"/>
      <c r="NIJ1450"/>
      <c r="NIK1450"/>
      <c r="NIL1450"/>
      <c r="NIM1450"/>
      <c r="NIN1450"/>
      <c r="NIO1450"/>
      <c r="NIP1450"/>
      <c r="NIQ1450"/>
      <c r="NIR1450"/>
      <c r="NIS1450"/>
      <c r="NIT1450"/>
      <c r="NIU1450"/>
      <c r="NIV1450"/>
      <c r="NIW1450"/>
      <c r="NIX1450"/>
      <c r="NIY1450"/>
      <c r="NIZ1450"/>
      <c r="NJA1450"/>
      <c r="NJB1450"/>
      <c r="NJC1450"/>
      <c r="NJD1450"/>
      <c r="NJE1450"/>
      <c r="NJF1450"/>
      <c r="NJG1450"/>
      <c r="NJH1450"/>
      <c r="NJI1450"/>
      <c r="NJJ1450"/>
      <c r="NJK1450"/>
      <c r="NJL1450"/>
      <c r="NJM1450"/>
      <c r="NJN1450"/>
      <c r="NJO1450"/>
      <c r="NJP1450"/>
      <c r="NJQ1450"/>
      <c r="NJR1450"/>
      <c r="NJS1450"/>
      <c r="NJT1450"/>
      <c r="NJU1450"/>
      <c r="NJV1450"/>
      <c r="NJW1450"/>
      <c r="NJX1450"/>
      <c r="NJY1450"/>
      <c r="NJZ1450"/>
      <c r="NKA1450"/>
      <c r="NKB1450"/>
      <c r="NKC1450"/>
      <c r="NKD1450"/>
      <c r="NKE1450"/>
      <c r="NKF1450"/>
      <c r="NKG1450"/>
      <c r="NKH1450"/>
      <c r="NKI1450"/>
      <c r="NKJ1450"/>
      <c r="NKK1450"/>
      <c r="NKL1450"/>
      <c r="NKM1450"/>
      <c r="NKN1450"/>
      <c r="NKO1450"/>
      <c r="NKP1450"/>
      <c r="NKQ1450"/>
      <c r="NKR1450"/>
      <c r="NKS1450"/>
      <c r="NKT1450"/>
      <c r="NKU1450"/>
      <c r="NKV1450"/>
      <c r="NKW1450"/>
      <c r="NKX1450"/>
      <c r="NKY1450"/>
      <c r="NKZ1450"/>
      <c r="NLA1450"/>
      <c r="NLB1450"/>
      <c r="NLC1450"/>
      <c r="NLD1450"/>
      <c r="NLE1450"/>
      <c r="NLF1450"/>
      <c r="NLG1450"/>
      <c r="NLH1450"/>
      <c r="NLI1450"/>
      <c r="NLJ1450"/>
      <c r="NLK1450"/>
      <c r="NLL1450"/>
      <c r="NLM1450"/>
      <c r="NLN1450"/>
      <c r="NLO1450"/>
      <c r="NLP1450"/>
      <c r="NLQ1450"/>
      <c r="NLR1450"/>
      <c r="NLS1450"/>
      <c r="NLT1450"/>
      <c r="NLU1450"/>
      <c r="NLV1450"/>
      <c r="NLW1450"/>
      <c r="NLX1450"/>
      <c r="NLY1450"/>
      <c r="NLZ1450"/>
      <c r="NMA1450"/>
      <c r="NMB1450"/>
      <c r="NMC1450"/>
      <c r="NMD1450"/>
      <c r="NME1450"/>
      <c r="NMF1450"/>
      <c r="NMG1450"/>
      <c r="NMH1450"/>
      <c r="NMI1450"/>
      <c r="NMJ1450"/>
      <c r="NMK1450"/>
      <c r="NML1450"/>
      <c r="NMM1450"/>
      <c r="NMN1450"/>
      <c r="NMO1450"/>
      <c r="NMP1450"/>
      <c r="NMQ1450"/>
      <c r="NMR1450"/>
      <c r="NMS1450"/>
      <c r="NMT1450"/>
      <c r="NMU1450"/>
      <c r="NMV1450"/>
      <c r="NMW1450"/>
      <c r="NMX1450"/>
      <c r="NMY1450"/>
      <c r="NMZ1450"/>
      <c r="NNA1450"/>
      <c r="NNB1450"/>
      <c r="NNC1450"/>
      <c r="NND1450"/>
      <c r="NNE1450"/>
      <c r="NNF1450"/>
      <c r="NNG1450"/>
      <c r="NNH1450"/>
      <c r="NNI1450"/>
      <c r="NNJ1450"/>
      <c r="NNK1450"/>
      <c r="NNL1450"/>
      <c r="NNM1450"/>
      <c r="NNN1450"/>
      <c r="NNO1450"/>
      <c r="NNP1450"/>
      <c r="NNQ1450"/>
      <c r="NNR1450"/>
      <c r="NNS1450"/>
      <c r="NNT1450"/>
      <c r="NNU1450"/>
      <c r="NNV1450"/>
      <c r="NNW1450"/>
      <c r="NNX1450"/>
      <c r="NNY1450"/>
      <c r="NNZ1450"/>
      <c r="NOA1450"/>
      <c r="NOB1450"/>
      <c r="NOC1450"/>
      <c r="NOD1450"/>
      <c r="NOE1450"/>
      <c r="NOF1450"/>
      <c r="NOG1450"/>
      <c r="NOH1450"/>
      <c r="NOI1450"/>
      <c r="NOJ1450"/>
      <c r="NOK1450"/>
      <c r="NOL1450"/>
      <c r="NOM1450"/>
      <c r="NON1450"/>
      <c r="NOO1450"/>
      <c r="NOP1450"/>
      <c r="NOQ1450"/>
      <c r="NOR1450"/>
      <c r="NOS1450"/>
      <c r="NOT1450"/>
      <c r="NOU1450"/>
      <c r="NOV1450"/>
      <c r="NOW1450"/>
      <c r="NOX1450"/>
      <c r="NOY1450"/>
      <c r="NOZ1450"/>
      <c r="NPA1450"/>
      <c r="NPB1450"/>
      <c r="NPC1450"/>
      <c r="NPD1450"/>
      <c r="NPE1450"/>
      <c r="NPF1450"/>
      <c r="NPG1450"/>
      <c r="NPH1450"/>
      <c r="NPI1450"/>
      <c r="NPJ1450"/>
      <c r="NPK1450"/>
      <c r="NPL1450"/>
      <c r="NPM1450"/>
      <c r="NPN1450"/>
      <c r="NPO1450"/>
      <c r="NPP1450"/>
      <c r="NPQ1450"/>
      <c r="NPR1450"/>
      <c r="NPS1450"/>
      <c r="NPT1450"/>
      <c r="NPU1450"/>
      <c r="NPV1450"/>
      <c r="NPW1450"/>
      <c r="NPX1450"/>
      <c r="NPY1450"/>
      <c r="NPZ1450"/>
      <c r="NQA1450"/>
      <c r="NQB1450"/>
      <c r="NQC1450"/>
      <c r="NQD1450"/>
      <c r="NQE1450"/>
      <c r="NQF1450"/>
      <c r="NQG1450"/>
      <c r="NQH1450"/>
      <c r="NQI1450"/>
      <c r="NQJ1450"/>
      <c r="NQK1450"/>
      <c r="NQL1450"/>
      <c r="NQM1450"/>
      <c r="NQN1450"/>
      <c r="NQO1450"/>
      <c r="NQP1450"/>
      <c r="NQQ1450"/>
      <c r="NQR1450"/>
      <c r="NQS1450"/>
      <c r="NQT1450"/>
      <c r="NQU1450"/>
      <c r="NQV1450"/>
      <c r="NQW1450"/>
      <c r="NQX1450"/>
      <c r="NQY1450"/>
      <c r="NQZ1450"/>
      <c r="NRA1450"/>
      <c r="NRB1450"/>
      <c r="NRC1450"/>
      <c r="NRD1450"/>
      <c r="NRE1450"/>
      <c r="NRF1450"/>
      <c r="NRG1450"/>
      <c r="NRH1450"/>
      <c r="NRI1450"/>
      <c r="NRJ1450"/>
      <c r="NRK1450"/>
      <c r="NRL1450"/>
      <c r="NRM1450"/>
      <c r="NRN1450"/>
      <c r="NRO1450"/>
      <c r="NRP1450"/>
      <c r="NRQ1450"/>
      <c r="NRR1450"/>
      <c r="NRS1450"/>
      <c r="NRT1450"/>
      <c r="NRU1450"/>
      <c r="NRV1450"/>
      <c r="NRW1450"/>
      <c r="NRX1450"/>
      <c r="NRY1450"/>
      <c r="NRZ1450"/>
      <c r="NSA1450"/>
      <c r="NSB1450"/>
      <c r="NSC1450"/>
      <c r="NSD1450"/>
      <c r="NSE1450"/>
      <c r="NSF1450"/>
      <c r="NSG1450"/>
      <c r="NSH1450"/>
      <c r="NSI1450"/>
      <c r="NSJ1450"/>
      <c r="NSK1450"/>
      <c r="NSL1450"/>
      <c r="NSM1450"/>
      <c r="NSN1450"/>
      <c r="NSO1450"/>
      <c r="NSP1450"/>
      <c r="NSQ1450"/>
      <c r="NSR1450"/>
      <c r="NSS1450"/>
      <c r="NST1450"/>
      <c r="NSU1450"/>
      <c r="NSV1450"/>
      <c r="NSW1450"/>
      <c r="NSX1450"/>
      <c r="NSY1450"/>
      <c r="NSZ1450"/>
      <c r="NTA1450"/>
      <c r="NTB1450"/>
      <c r="NTC1450"/>
      <c r="NTD1450"/>
      <c r="NTE1450"/>
      <c r="NTF1450"/>
      <c r="NTG1450"/>
      <c r="NTH1450"/>
      <c r="NTI1450"/>
      <c r="NTJ1450"/>
      <c r="NTK1450"/>
      <c r="NTL1450"/>
      <c r="NTM1450"/>
      <c r="NTN1450"/>
      <c r="NTO1450"/>
      <c r="NTP1450"/>
      <c r="NTQ1450"/>
      <c r="NTR1450"/>
      <c r="NTS1450"/>
      <c r="NTT1450"/>
      <c r="NTU1450"/>
      <c r="NTV1450"/>
      <c r="NTW1450"/>
      <c r="NTX1450"/>
      <c r="NTY1450"/>
      <c r="NTZ1450"/>
      <c r="NUA1450"/>
      <c r="NUB1450"/>
      <c r="NUC1450"/>
      <c r="NUD1450"/>
      <c r="NUE1450"/>
      <c r="NUF1450"/>
      <c r="NUG1450"/>
      <c r="NUH1450"/>
      <c r="NUI1450"/>
      <c r="NUJ1450"/>
      <c r="NUK1450"/>
      <c r="NUL1450"/>
      <c r="NUM1450"/>
      <c r="NUN1450"/>
      <c r="NUO1450"/>
      <c r="NUP1450"/>
      <c r="NUQ1450"/>
      <c r="NUR1450"/>
      <c r="NUS1450"/>
      <c r="NUT1450"/>
      <c r="NUU1450"/>
      <c r="NUV1450"/>
      <c r="NUW1450"/>
      <c r="NUX1450"/>
      <c r="NUY1450"/>
      <c r="NUZ1450"/>
      <c r="NVA1450"/>
      <c r="NVB1450"/>
      <c r="NVC1450"/>
      <c r="NVD1450"/>
      <c r="NVE1450"/>
      <c r="NVF1450"/>
      <c r="NVG1450"/>
      <c r="NVH1450"/>
      <c r="NVI1450"/>
      <c r="NVJ1450"/>
      <c r="NVK1450"/>
      <c r="NVL1450"/>
      <c r="NVM1450"/>
      <c r="NVN1450"/>
      <c r="NVO1450"/>
      <c r="NVP1450"/>
      <c r="NVQ1450"/>
      <c r="NVR1450"/>
      <c r="NVS1450"/>
      <c r="NVT1450"/>
      <c r="NVU1450"/>
      <c r="NVV1450"/>
      <c r="NVW1450"/>
      <c r="NVX1450"/>
      <c r="NVY1450"/>
      <c r="NVZ1450"/>
      <c r="NWA1450"/>
      <c r="NWB1450"/>
      <c r="NWC1450"/>
      <c r="NWD1450"/>
      <c r="NWE1450"/>
      <c r="NWF1450"/>
      <c r="NWG1450"/>
      <c r="NWH1450"/>
      <c r="NWI1450"/>
      <c r="NWJ1450"/>
      <c r="NWK1450"/>
      <c r="NWL1450"/>
      <c r="NWM1450"/>
      <c r="NWN1450"/>
      <c r="NWO1450"/>
      <c r="NWP1450"/>
      <c r="NWQ1450"/>
      <c r="NWR1450"/>
      <c r="NWS1450"/>
      <c r="NWT1450"/>
      <c r="NWU1450"/>
      <c r="NWV1450"/>
      <c r="NWW1450"/>
      <c r="NWX1450"/>
      <c r="NWY1450"/>
      <c r="NWZ1450"/>
      <c r="NXA1450"/>
      <c r="NXB1450"/>
      <c r="NXC1450"/>
      <c r="NXD1450"/>
      <c r="NXE1450"/>
      <c r="NXF1450"/>
      <c r="NXG1450"/>
      <c r="NXH1450"/>
      <c r="NXI1450"/>
      <c r="NXJ1450"/>
      <c r="NXK1450"/>
      <c r="NXL1450"/>
      <c r="NXM1450"/>
      <c r="NXN1450"/>
      <c r="NXO1450"/>
      <c r="NXP1450"/>
      <c r="NXQ1450"/>
      <c r="NXR1450"/>
      <c r="NXS1450"/>
      <c r="NXT1450"/>
      <c r="NXU1450"/>
      <c r="NXV1450"/>
      <c r="NXW1450"/>
      <c r="NXX1450"/>
      <c r="NXY1450"/>
      <c r="NXZ1450"/>
      <c r="NYA1450"/>
      <c r="NYB1450"/>
      <c r="NYC1450"/>
      <c r="NYD1450"/>
      <c r="NYE1450"/>
      <c r="NYF1450"/>
      <c r="NYG1450"/>
      <c r="NYH1450"/>
      <c r="NYI1450"/>
      <c r="NYJ1450"/>
      <c r="NYK1450"/>
      <c r="NYL1450"/>
      <c r="NYM1450"/>
      <c r="NYN1450"/>
      <c r="NYO1450"/>
      <c r="NYP1450"/>
      <c r="NYQ1450"/>
      <c r="NYR1450"/>
      <c r="NYS1450"/>
      <c r="NYT1450"/>
      <c r="NYU1450"/>
      <c r="NYV1450"/>
      <c r="NYW1450"/>
      <c r="NYX1450"/>
      <c r="NYY1450"/>
      <c r="NYZ1450"/>
      <c r="NZA1450"/>
      <c r="NZB1450"/>
      <c r="NZC1450"/>
      <c r="NZD1450"/>
      <c r="NZE1450"/>
      <c r="NZF1450"/>
      <c r="NZG1450"/>
      <c r="NZH1450"/>
      <c r="NZI1450"/>
      <c r="NZJ1450"/>
      <c r="NZK1450"/>
      <c r="NZL1450"/>
      <c r="NZM1450"/>
      <c r="NZN1450"/>
      <c r="NZO1450"/>
      <c r="NZP1450"/>
      <c r="NZQ1450"/>
      <c r="NZR1450"/>
      <c r="NZS1450"/>
      <c r="NZT1450"/>
      <c r="NZU1450"/>
      <c r="NZV1450"/>
      <c r="NZW1450"/>
      <c r="NZX1450"/>
      <c r="NZY1450"/>
      <c r="NZZ1450"/>
      <c r="OAA1450"/>
      <c r="OAB1450"/>
      <c r="OAC1450"/>
      <c r="OAD1450"/>
      <c r="OAE1450"/>
      <c r="OAF1450"/>
      <c r="OAG1450"/>
      <c r="OAH1450"/>
      <c r="OAI1450"/>
      <c r="OAJ1450"/>
      <c r="OAK1450"/>
      <c r="OAL1450"/>
      <c r="OAM1450"/>
      <c r="OAN1450"/>
      <c r="OAO1450"/>
      <c r="OAP1450"/>
      <c r="OAQ1450"/>
      <c r="OAR1450"/>
      <c r="OAS1450"/>
      <c r="OAT1450"/>
      <c r="OAU1450"/>
      <c r="OAV1450"/>
      <c r="OAW1450"/>
      <c r="OAX1450"/>
      <c r="OAY1450"/>
      <c r="OAZ1450"/>
      <c r="OBA1450"/>
      <c r="OBB1450"/>
      <c r="OBC1450"/>
      <c r="OBD1450"/>
      <c r="OBE1450"/>
      <c r="OBF1450"/>
      <c r="OBG1450"/>
      <c r="OBH1450"/>
      <c r="OBI1450"/>
      <c r="OBJ1450"/>
      <c r="OBK1450"/>
      <c r="OBL1450"/>
      <c r="OBM1450"/>
      <c r="OBN1450"/>
      <c r="OBO1450"/>
      <c r="OBP1450"/>
      <c r="OBQ1450"/>
      <c r="OBR1450"/>
      <c r="OBS1450"/>
      <c r="OBT1450"/>
      <c r="OBU1450"/>
      <c r="OBV1450"/>
      <c r="OBW1450"/>
      <c r="OBX1450"/>
      <c r="OBY1450"/>
      <c r="OBZ1450"/>
      <c r="OCA1450"/>
      <c r="OCB1450"/>
      <c r="OCC1450"/>
      <c r="OCD1450"/>
      <c r="OCE1450"/>
      <c r="OCF1450"/>
      <c r="OCG1450"/>
      <c r="OCH1450"/>
      <c r="OCI1450"/>
      <c r="OCJ1450"/>
      <c r="OCK1450"/>
      <c r="OCL1450"/>
      <c r="OCM1450"/>
      <c r="OCN1450"/>
      <c r="OCO1450"/>
      <c r="OCP1450"/>
      <c r="OCQ1450"/>
      <c r="OCR1450"/>
      <c r="OCS1450"/>
      <c r="OCT1450"/>
      <c r="OCU1450"/>
      <c r="OCV1450"/>
      <c r="OCW1450"/>
      <c r="OCX1450"/>
      <c r="OCY1450"/>
      <c r="OCZ1450"/>
      <c r="ODA1450"/>
      <c r="ODB1450"/>
      <c r="ODC1450"/>
      <c r="ODD1450"/>
      <c r="ODE1450"/>
      <c r="ODF1450"/>
      <c r="ODG1450"/>
      <c r="ODH1450"/>
      <c r="ODI1450"/>
      <c r="ODJ1450"/>
      <c r="ODK1450"/>
      <c r="ODL1450"/>
      <c r="ODM1450"/>
      <c r="ODN1450"/>
      <c r="ODO1450"/>
      <c r="ODP1450"/>
      <c r="ODQ1450"/>
      <c r="ODR1450"/>
      <c r="ODS1450"/>
      <c r="ODT1450"/>
      <c r="ODU1450"/>
      <c r="ODV1450"/>
      <c r="ODW1450"/>
      <c r="ODX1450"/>
      <c r="ODY1450"/>
      <c r="ODZ1450"/>
      <c r="OEA1450"/>
      <c r="OEB1450"/>
      <c r="OEC1450"/>
      <c r="OED1450"/>
      <c r="OEE1450"/>
      <c r="OEF1450"/>
      <c r="OEG1450"/>
      <c r="OEH1450"/>
      <c r="OEI1450"/>
      <c r="OEJ1450"/>
      <c r="OEK1450"/>
      <c r="OEL1450"/>
      <c r="OEM1450"/>
      <c r="OEN1450"/>
      <c r="OEO1450"/>
      <c r="OEP1450"/>
      <c r="OEQ1450"/>
      <c r="OER1450"/>
      <c r="OES1450"/>
      <c r="OET1450"/>
      <c r="OEU1450"/>
      <c r="OEV1450"/>
      <c r="OEW1450"/>
      <c r="OEX1450"/>
      <c r="OEY1450"/>
      <c r="OEZ1450"/>
      <c r="OFA1450"/>
      <c r="OFB1450"/>
      <c r="OFC1450"/>
      <c r="OFD1450"/>
      <c r="OFE1450"/>
      <c r="OFF1450"/>
      <c r="OFG1450"/>
      <c r="OFH1450"/>
      <c r="OFI1450"/>
      <c r="OFJ1450"/>
      <c r="OFK1450"/>
      <c r="OFL1450"/>
      <c r="OFM1450"/>
      <c r="OFN1450"/>
      <c r="OFO1450"/>
      <c r="OFP1450"/>
      <c r="OFQ1450"/>
      <c r="OFR1450"/>
      <c r="OFS1450"/>
      <c r="OFT1450"/>
      <c r="OFU1450"/>
      <c r="OFV1450"/>
      <c r="OFW1450"/>
      <c r="OFX1450"/>
      <c r="OFY1450"/>
      <c r="OFZ1450"/>
      <c r="OGA1450"/>
      <c r="OGB1450"/>
      <c r="OGC1450"/>
      <c r="OGD1450"/>
      <c r="OGE1450"/>
      <c r="OGF1450"/>
      <c r="OGG1450"/>
      <c r="OGH1450"/>
      <c r="OGI1450"/>
      <c r="OGJ1450"/>
      <c r="OGK1450"/>
      <c r="OGL1450"/>
      <c r="OGM1450"/>
      <c r="OGN1450"/>
      <c r="OGO1450"/>
      <c r="OGP1450"/>
      <c r="OGQ1450"/>
      <c r="OGR1450"/>
      <c r="OGS1450"/>
      <c r="OGT1450"/>
      <c r="OGU1450"/>
      <c r="OGV1450"/>
      <c r="OGW1450"/>
      <c r="OGX1450"/>
      <c r="OGY1450"/>
      <c r="OGZ1450"/>
      <c r="OHA1450"/>
      <c r="OHB1450"/>
      <c r="OHC1450"/>
      <c r="OHD1450"/>
      <c r="OHE1450"/>
      <c r="OHF1450"/>
      <c r="OHG1450"/>
      <c r="OHH1450"/>
      <c r="OHI1450"/>
      <c r="OHJ1450"/>
      <c r="OHK1450"/>
      <c r="OHL1450"/>
      <c r="OHM1450"/>
      <c r="OHN1450"/>
      <c r="OHO1450"/>
      <c r="OHP1450"/>
      <c r="OHQ1450"/>
      <c r="OHR1450"/>
      <c r="OHS1450"/>
      <c r="OHT1450"/>
      <c r="OHU1450"/>
      <c r="OHV1450"/>
      <c r="OHW1450"/>
      <c r="OHX1450"/>
      <c r="OHY1450"/>
      <c r="OHZ1450"/>
      <c r="OIA1450"/>
      <c r="OIB1450"/>
      <c r="OIC1450"/>
      <c r="OID1450"/>
      <c r="OIE1450"/>
      <c r="OIF1450"/>
      <c r="OIG1450"/>
      <c r="OIH1450"/>
      <c r="OII1450"/>
      <c r="OIJ1450"/>
      <c r="OIK1450"/>
      <c r="OIL1450"/>
      <c r="OIM1450"/>
      <c r="OIN1450"/>
      <c r="OIO1450"/>
      <c r="OIP1450"/>
      <c r="OIQ1450"/>
      <c r="OIR1450"/>
      <c r="OIS1450"/>
      <c r="OIT1450"/>
      <c r="OIU1450"/>
      <c r="OIV1450"/>
      <c r="OIW1450"/>
      <c r="OIX1450"/>
      <c r="OIY1450"/>
      <c r="OIZ1450"/>
      <c r="OJA1450"/>
      <c r="OJB1450"/>
      <c r="OJC1450"/>
      <c r="OJD1450"/>
      <c r="OJE1450"/>
      <c r="OJF1450"/>
      <c r="OJG1450"/>
      <c r="OJH1450"/>
      <c r="OJI1450"/>
      <c r="OJJ1450"/>
      <c r="OJK1450"/>
      <c r="OJL1450"/>
      <c r="OJM1450"/>
      <c r="OJN1450"/>
      <c r="OJO1450"/>
      <c r="OJP1450"/>
      <c r="OJQ1450"/>
      <c r="OJR1450"/>
      <c r="OJS1450"/>
      <c r="OJT1450"/>
      <c r="OJU1450"/>
      <c r="OJV1450"/>
      <c r="OJW1450"/>
      <c r="OJX1450"/>
      <c r="OJY1450"/>
      <c r="OJZ1450"/>
      <c r="OKA1450"/>
      <c r="OKB1450"/>
      <c r="OKC1450"/>
      <c r="OKD1450"/>
      <c r="OKE1450"/>
      <c r="OKF1450"/>
      <c r="OKG1450"/>
      <c r="OKH1450"/>
      <c r="OKI1450"/>
      <c r="OKJ1450"/>
      <c r="OKK1450"/>
      <c r="OKL1450"/>
      <c r="OKM1450"/>
      <c r="OKN1450"/>
      <c r="OKO1450"/>
      <c r="OKP1450"/>
      <c r="OKQ1450"/>
      <c r="OKR1450"/>
      <c r="OKS1450"/>
      <c r="OKT1450"/>
      <c r="OKU1450"/>
      <c r="OKV1450"/>
      <c r="OKW1450"/>
      <c r="OKX1450"/>
      <c r="OKY1450"/>
      <c r="OKZ1450"/>
      <c r="OLA1450"/>
      <c r="OLB1450"/>
      <c r="OLC1450"/>
      <c r="OLD1450"/>
      <c r="OLE1450"/>
      <c r="OLF1450"/>
      <c r="OLG1450"/>
      <c r="OLH1450"/>
      <c r="OLI1450"/>
      <c r="OLJ1450"/>
      <c r="OLK1450"/>
      <c r="OLL1450"/>
      <c r="OLM1450"/>
      <c r="OLN1450"/>
      <c r="OLO1450"/>
      <c r="OLP1450"/>
      <c r="OLQ1450"/>
      <c r="OLR1450"/>
      <c r="OLS1450"/>
      <c r="OLT1450"/>
      <c r="OLU1450"/>
      <c r="OLV1450"/>
      <c r="OLW1450"/>
      <c r="OLX1450"/>
      <c r="OLY1450"/>
      <c r="OLZ1450"/>
      <c r="OMA1450"/>
      <c r="OMB1450"/>
      <c r="OMC1450"/>
      <c r="OMD1450"/>
      <c r="OME1450"/>
      <c r="OMF1450"/>
      <c r="OMG1450"/>
      <c r="OMH1450"/>
      <c r="OMI1450"/>
      <c r="OMJ1450"/>
      <c r="OMK1450"/>
      <c r="OML1450"/>
      <c r="OMM1450"/>
      <c r="OMN1450"/>
      <c r="OMO1450"/>
      <c r="OMP1450"/>
      <c r="OMQ1450"/>
      <c r="OMR1450"/>
      <c r="OMS1450"/>
      <c r="OMT1450"/>
      <c r="OMU1450"/>
      <c r="OMV1450"/>
      <c r="OMW1450"/>
      <c r="OMX1450"/>
      <c r="OMY1450"/>
      <c r="OMZ1450"/>
      <c r="ONA1450"/>
      <c r="ONB1450"/>
      <c r="ONC1450"/>
      <c r="OND1450"/>
      <c r="ONE1450"/>
      <c r="ONF1450"/>
      <c r="ONG1450"/>
      <c r="ONH1450"/>
      <c r="ONI1450"/>
      <c r="ONJ1450"/>
      <c r="ONK1450"/>
      <c r="ONL1450"/>
      <c r="ONM1450"/>
      <c r="ONN1450"/>
      <c r="ONO1450"/>
      <c r="ONP1450"/>
      <c r="ONQ1450"/>
      <c r="ONR1450"/>
      <c r="ONS1450"/>
      <c r="ONT1450"/>
      <c r="ONU1450"/>
      <c r="ONV1450"/>
      <c r="ONW1450"/>
      <c r="ONX1450"/>
      <c r="ONY1450"/>
      <c r="ONZ1450"/>
      <c r="OOA1450"/>
      <c r="OOB1450"/>
      <c r="OOC1450"/>
      <c r="OOD1450"/>
      <c r="OOE1450"/>
      <c r="OOF1450"/>
      <c r="OOG1450"/>
      <c r="OOH1450"/>
      <c r="OOI1450"/>
      <c r="OOJ1450"/>
      <c r="OOK1450"/>
      <c r="OOL1450"/>
      <c r="OOM1450"/>
      <c r="OON1450"/>
      <c r="OOO1450"/>
      <c r="OOP1450"/>
      <c r="OOQ1450"/>
      <c r="OOR1450"/>
      <c r="OOS1450"/>
      <c r="OOT1450"/>
      <c r="OOU1450"/>
      <c r="OOV1450"/>
      <c r="OOW1450"/>
      <c r="OOX1450"/>
      <c r="OOY1450"/>
      <c r="OOZ1450"/>
      <c r="OPA1450"/>
      <c r="OPB1450"/>
      <c r="OPC1450"/>
      <c r="OPD1450"/>
      <c r="OPE1450"/>
      <c r="OPF1450"/>
      <c r="OPG1450"/>
      <c r="OPH1450"/>
      <c r="OPI1450"/>
      <c r="OPJ1450"/>
      <c r="OPK1450"/>
      <c r="OPL1450"/>
      <c r="OPM1450"/>
      <c r="OPN1450"/>
      <c r="OPO1450"/>
      <c r="OPP1450"/>
      <c r="OPQ1450"/>
      <c r="OPR1450"/>
      <c r="OPS1450"/>
      <c r="OPT1450"/>
      <c r="OPU1450"/>
      <c r="OPV1450"/>
      <c r="OPW1450"/>
      <c r="OPX1450"/>
      <c r="OPY1450"/>
      <c r="OPZ1450"/>
      <c r="OQA1450"/>
      <c r="OQB1450"/>
      <c r="OQC1450"/>
      <c r="OQD1450"/>
      <c r="OQE1450"/>
      <c r="OQF1450"/>
      <c r="OQG1450"/>
      <c r="OQH1450"/>
      <c r="OQI1450"/>
      <c r="OQJ1450"/>
      <c r="OQK1450"/>
      <c r="OQL1450"/>
      <c r="OQM1450"/>
      <c r="OQN1450"/>
      <c r="OQO1450"/>
      <c r="OQP1450"/>
      <c r="OQQ1450"/>
      <c r="OQR1450"/>
      <c r="OQS1450"/>
      <c r="OQT1450"/>
      <c r="OQU1450"/>
      <c r="OQV1450"/>
      <c r="OQW1450"/>
      <c r="OQX1450"/>
      <c r="OQY1450"/>
      <c r="OQZ1450"/>
      <c r="ORA1450"/>
      <c r="ORB1450"/>
      <c r="ORC1450"/>
      <c r="ORD1450"/>
      <c r="ORE1450"/>
      <c r="ORF1450"/>
      <c r="ORG1450"/>
      <c r="ORH1450"/>
      <c r="ORI1450"/>
      <c r="ORJ1450"/>
      <c r="ORK1450"/>
      <c r="ORL1450"/>
      <c r="ORM1450"/>
      <c r="ORN1450"/>
      <c r="ORO1450"/>
      <c r="ORP1450"/>
      <c r="ORQ1450"/>
      <c r="ORR1450"/>
      <c r="ORS1450"/>
      <c r="ORT1450"/>
      <c r="ORU1450"/>
      <c r="ORV1450"/>
      <c r="ORW1450"/>
      <c r="ORX1450"/>
      <c r="ORY1450"/>
      <c r="ORZ1450"/>
      <c r="OSA1450"/>
      <c r="OSB1450"/>
      <c r="OSC1450"/>
      <c r="OSD1450"/>
      <c r="OSE1450"/>
      <c r="OSF1450"/>
      <c r="OSG1450"/>
      <c r="OSH1450"/>
      <c r="OSI1450"/>
      <c r="OSJ1450"/>
      <c r="OSK1450"/>
      <c r="OSL1450"/>
      <c r="OSM1450"/>
      <c r="OSN1450"/>
      <c r="OSO1450"/>
      <c r="OSP1450"/>
      <c r="OSQ1450"/>
      <c r="OSR1450"/>
      <c r="OSS1450"/>
      <c r="OST1450"/>
      <c r="OSU1450"/>
      <c r="OSV1450"/>
      <c r="OSW1450"/>
      <c r="OSX1450"/>
      <c r="OSY1450"/>
      <c r="OSZ1450"/>
      <c r="OTA1450"/>
      <c r="OTB1450"/>
      <c r="OTC1450"/>
      <c r="OTD1450"/>
      <c r="OTE1450"/>
      <c r="OTF1450"/>
      <c r="OTG1450"/>
      <c r="OTH1450"/>
      <c r="OTI1450"/>
      <c r="OTJ1450"/>
      <c r="OTK1450"/>
      <c r="OTL1450"/>
      <c r="OTM1450"/>
      <c r="OTN1450"/>
      <c r="OTO1450"/>
      <c r="OTP1450"/>
      <c r="OTQ1450"/>
      <c r="OTR1450"/>
      <c r="OTS1450"/>
      <c r="OTT1450"/>
      <c r="OTU1450"/>
      <c r="OTV1450"/>
      <c r="OTW1450"/>
      <c r="OTX1450"/>
      <c r="OTY1450"/>
      <c r="OTZ1450"/>
      <c r="OUA1450"/>
      <c r="OUB1450"/>
      <c r="OUC1450"/>
      <c r="OUD1450"/>
      <c r="OUE1450"/>
      <c r="OUF1450"/>
      <c r="OUG1450"/>
      <c r="OUH1450"/>
      <c r="OUI1450"/>
      <c r="OUJ1450"/>
      <c r="OUK1450"/>
      <c r="OUL1450"/>
      <c r="OUM1450"/>
      <c r="OUN1450"/>
      <c r="OUO1450"/>
      <c r="OUP1450"/>
      <c r="OUQ1450"/>
      <c r="OUR1450"/>
      <c r="OUS1450"/>
      <c r="OUT1450"/>
      <c r="OUU1450"/>
      <c r="OUV1450"/>
      <c r="OUW1450"/>
      <c r="OUX1450"/>
      <c r="OUY1450"/>
      <c r="OUZ1450"/>
      <c r="OVA1450"/>
      <c r="OVB1450"/>
      <c r="OVC1450"/>
      <c r="OVD1450"/>
      <c r="OVE1450"/>
      <c r="OVF1450"/>
      <c r="OVG1450"/>
      <c r="OVH1450"/>
      <c r="OVI1450"/>
      <c r="OVJ1450"/>
      <c r="OVK1450"/>
      <c r="OVL1450"/>
      <c r="OVM1450"/>
      <c r="OVN1450"/>
      <c r="OVO1450"/>
      <c r="OVP1450"/>
      <c r="OVQ1450"/>
      <c r="OVR1450"/>
      <c r="OVS1450"/>
      <c r="OVT1450"/>
      <c r="OVU1450"/>
      <c r="OVV1450"/>
      <c r="OVW1450"/>
      <c r="OVX1450"/>
      <c r="OVY1450"/>
      <c r="OVZ1450"/>
      <c r="OWA1450"/>
      <c r="OWB1450"/>
      <c r="OWC1450"/>
      <c r="OWD1450"/>
      <c r="OWE1450"/>
      <c r="OWF1450"/>
      <c r="OWG1450"/>
      <c r="OWH1450"/>
      <c r="OWI1450"/>
      <c r="OWJ1450"/>
      <c r="OWK1450"/>
      <c r="OWL1450"/>
      <c r="OWM1450"/>
      <c r="OWN1450"/>
      <c r="OWO1450"/>
      <c r="OWP1450"/>
      <c r="OWQ1450"/>
      <c r="OWR1450"/>
      <c r="OWS1450"/>
      <c r="OWT1450"/>
      <c r="OWU1450"/>
      <c r="OWV1450"/>
      <c r="OWW1450"/>
      <c r="OWX1450"/>
      <c r="OWY1450"/>
      <c r="OWZ1450"/>
      <c r="OXA1450"/>
      <c r="OXB1450"/>
      <c r="OXC1450"/>
      <c r="OXD1450"/>
      <c r="OXE1450"/>
      <c r="OXF1450"/>
      <c r="OXG1450"/>
      <c r="OXH1450"/>
      <c r="OXI1450"/>
      <c r="OXJ1450"/>
      <c r="OXK1450"/>
      <c r="OXL1450"/>
      <c r="OXM1450"/>
      <c r="OXN1450"/>
      <c r="OXO1450"/>
      <c r="OXP1450"/>
      <c r="OXQ1450"/>
      <c r="OXR1450"/>
      <c r="OXS1450"/>
      <c r="OXT1450"/>
      <c r="OXU1450"/>
      <c r="OXV1450"/>
      <c r="OXW1450"/>
      <c r="OXX1450"/>
      <c r="OXY1450"/>
      <c r="OXZ1450"/>
      <c r="OYA1450"/>
      <c r="OYB1450"/>
      <c r="OYC1450"/>
      <c r="OYD1450"/>
      <c r="OYE1450"/>
      <c r="OYF1450"/>
      <c r="OYG1450"/>
      <c r="OYH1450"/>
      <c r="OYI1450"/>
      <c r="OYJ1450"/>
      <c r="OYK1450"/>
      <c r="OYL1450"/>
      <c r="OYM1450"/>
      <c r="OYN1450"/>
      <c r="OYO1450"/>
      <c r="OYP1450"/>
      <c r="OYQ1450"/>
      <c r="OYR1450"/>
      <c r="OYS1450"/>
      <c r="OYT1450"/>
      <c r="OYU1450"/>
      <c r="OYV1450"/>
      <c r="OYW1450"/>
      <c r="OYX1450"/>
      <c r="OYY1450"/>
      <c r="OYZ1450"/>
      <c r="OZA1450"/>
      <c r="OZB1450"/>
      <c r="OZC1450"/>
      <c r="OZD1450"/>
      <c r="OZE1450"/>
      <c r="OZF1450"/>
      <c r="OZG1450"/>
      <c r="OZH1450"/>
      <c r="OZI1450"/>
      <c r="OZJ1450"/>
      <c r="OZK1450"/>
      <c r="OZL1450"/>
      <c r="OZM1450"/>
      <c r="OZN1450"/>
      <c r="OZO1450"/>
      <c r="OZP1450"/>
      <c r="OZQ1450"/>
      <c r="OZR1450"/>
      <c r="OZS1450"/>
      <c r="OZT1450"/>
      <c r="OZU1450"/>
      <c r="OZV1450"/>
      <c r="OZW1450"/>
      <c r="OZX1450"/>
      <c r="OZY1450"/>
      <c r="OZZ1450"/>
      <c r="PAA1450"/>
      <c r="PAB1450"/>
      <c r="PAC1450"/>
      <c r="PAD1450"/>
      <c r="PAE1450"/>
      <c r="PAF1450"/>
      <c r="PAG1450"/>
      <c r="PAH1450"/>
      <c r="PAI1450"/>
      <c r="PAJ1450"/>
      <c r="PAK1450"/>
      <c r="PAL1450"/>
      <c r="PAM1450"/>
      <c r="PAN1450"/>
      <c r="PAO1450"/>
      <c r="PAP1450"/>
      <c r="PAQ1450"/>
      <c r="PAR1450"/>
      <c r="PAS1450"/>
      <c r="PAT1450"/>
      <c r="PAU1450"/>
      <c r="PAV1450"/>
      <c r="PAW1450"/>
      <c r="PAX1450"/>
      <c r="PAY1450"/>
      <c r="PAZ1450"/>
      <c r="PBA1450"/>
      <c r="PBB1450"/>
      <c r="PBC1450"/>
      <c r="PBD1450"/>
      <c r="PBE1450"/>
      <c r="PBF1450"/>
      <c r="PBG1450"/>
      <c r="PBH1450"/>
      <c r="PBI1450"/>
      <c r="PBJ1450"/>
      <c r="PBK1450"/>
      <c r="PBL1450"/>
      <c r="PBM1450"/>
      <c r="PBN1450"/>
      <c r="PBO1450"/>
      <c r="PBP1450"/>
      <c r="PBQ1450"/>
      <c r="PBR1450"/>
      <c r="PBS1450"/>
      <c r="PBT1450"/>
      <c r="PBU1450"/>
      <c r="PBV1450"/>
      <c r="PBW1450"/>
      <c r="PBX1450"/>
      <c r="PBY1450"/>
      <c r="PBZ1450"/>
      <c r="PCA1450"/>
      <c r="PCB1450"/>
      <c r="PCC1450"/>
      <c r="PCD1450"/>
      <c r="PCE1450"/>
      <c r="PCF1450"/>
      <c r="PCG1450"/>
      <c r="PCH1450"/>
      <c r="PCI1450"/>
      <c r="PCJ1450"/>
      <c r="PCK1450"/>
      <c r="PCL1450"/>
      <c r="PCM1450"/>
      <c r="PCN1450"/>
      <c r="PCO1450"/>
      <c r="PCP1450"/>
      <c r="PCQ1450"/>
      <c r="PCR1450"/>
      <c r="PCS1450"/>
      <c r="PCT1450"/>
      <c r="PCU1450"/>
      <c r="PCV1450"/>
      <c r="PCW1450"/>
      <c r="PCX1450"/>
      <c r="PCY1450"/>
      <c r="PCZ1450"/>
      <c r="PDA1450"/>
      <c r="PDB1450"/>
      <c r="PDC1450"/>
      <c r="PDD1450"/>
      <c r="PDE1450"/>
      <c r="PDF1450"/>
      <c r="PDG1450"/>
      <c r="PDH1450"/>
      <c r="PDI1450"/>
      <c r="PDJ1450"/>
      <c r="PDK1450"/>
      <c r="PDL1450"/>
      <c r="PDM1450"/>
      <c r="PDN1450"/>
      <c r="PDO1450"/>
      <c r="PDP1450"/>
      <c r="PDQ1450"/>
      <c r="PDR1450"/>
      <c r="PDS1450"/>
      <c r="PDT1450"/>
      <c r="PDU1450"/>
      <c r="PDV1450"/>
      <c r="PDW1450"/>
      <c r="PDX1450"/>
      <c r="PDY1450"/>
      <c r="PDZ1450"/>
      <c r="PEA1450"/>
      <c r="PEB1450"/>
      <c r="PEC1450"/>
      <c r="PED1450"/>
      <c r="PEE1450"/>
      <c r="PEF1450"/>
      <c r="PEG1450"/>
      <c r="PEH1450"/>
      <c r="PEI1450"/>
      <c r="PEJ1450"/>
      <c r="PEK1450"/>
      <c r="PEL1450"/>
      <c r="PEM1450"/>
      <c r="PEN1450"/>
      <c r="PEO1450"/>
      <c r="PEP1450"/>
      <c r="PEQ1450"/>
      <c r="PER1450"/>
      <c r="PES1450"/>
      <c r="PET1450"/>
      <c r="PEU1450"/>
      <c r="PEV1450"/>
      <c r="PEW1450"/>
      <c r="PEX1450"/>
      <c r="PEY1450"/>
      <c r="PEZ1450"/>
      <c r="PFA1450"/>
      <c r="PFB1450"/>
      <c r="PFC1450"/>
      <c r="PFD1450"/>
      <c r="PFE1450"/>
      <c r="PFF1450"/>
      <c r="PFG1450"/>
      <c r="PFH1450"/>
      <c r="PFI1450"/>
      <c r="PFJ1450"/>
      <c r="PFK1450"/>
      <c r="PFL1450"/>
      <c r="PFM1450"/>
      <c r="PFN1450"/>
      <c r="PFO1450"/>
      <c r="PFP1450"/>
      <c r="PFQ1450"/>
      <c r="PFR1450"/>
      <c r="PFS1450"/>
      <c r="PFT1450"/>
      <c r="PFU1450"/>
      <c r="PFV1450"/>
      <c r="PFW1450"/>
      <c r="PFX1450"/>
      <c r="PFY1450"/>
      <c r="PFZ1450"/>
      <c r="PGA1450"/>
      <c r="PGB1450"/>
      <c r="PGC1450"/>
      <c r="PGD1450"/>
      <c r="PGE1450"/>
      <c r="PGF1450"/>
      <c r="PGG1450"/>
      <c r="PGH1450"/>
      <c r="PGI1450"/>
      <c r="PGJ1450"/>
      <c r="PGK1450"/>
      <c r="PGL1450"/>
      <c r="PGM1450"/>
      <c r="PGN1450"/>
      <c r="PGO1450"/>
      <c r="PGP1450"/>
      <c r="PGQ1450"/>
      <c r="PGR1450"/>
      <c r="PGS1450"/>
      <c r="PGT1450"/>
      <c r="PGU1450"/>
      <c r="PGV1450"/>
      <c r="PGW1450"/>
      <c r="PGX1450"/>
      <c r="PGY1450"/>
      <c r="PGZ1450"/>
      <c r="PHA1450"/>
      <c r="PHB1450"/>
      <c r="PHC1450"/>
      <c r="PHD1450"/>
      <c r="PHE1450"/>
      <c r="PHF1450"/>
      <c r="PHG1450"/>
      <c r="PHH1450"/>
      <c r="PHI1450"/>
      <c r="PHJ1450"/>
      <c r="PHK1450"/>
      <c r="PHL1450"/>
      <c r="PHM1450"/>
      <c r="PHN1450"/>
      <c r="PHO1450"/>
      <c r="PHP1450"/>
      <c r="PHQ1450"/>
      <c r="PHR1450"/>
      <c r="PHS1450"/>
      <c r="PHT1450"/>
      <c r="PHU1450"/>
      <c r="PHV1450"/>
      <c r="PHW1450"/>
      <c r="PHX1450"/>
      <c r="PHY1450"/>
      <c r="PHZ1450"/>
      <c r="PIA1450"/>
      <c r="PIB1450"/>
      <c r="PIC1450"/>
      <c r="PID1450"/>
      <c r="PIE1450"/>
      <c r="PIF1450"/>
      <c r="PIG1450"/>
      <c r="PIH1450"/>
      <c r="PII1450"/>
      <c r="PIJ1450"/>
      <c r="PIK1450"/>
      <c r="PIL1450"/>
      <c r="PIM1450"/>
      <c r="PIN1450"/>
      <c r="PIO1450"/>
      <c r="PIP1450"/>
      <c r="PIQ1450"/>
      <c r="PIR1450"/>
      <c r="PIS1450"/>
      <c r="PIT1450"/>
      <c r="PIU1450"/>
      <c r="PIV1450"/>
      <c r="PIW1450"/>
      <c r="PIX1450"/>
      <c r="PIY1450"/>
      <c r="PIZ1450"/>
      <c r="PJA1450"/>
      <c r="PJB1450"/>
      <c r="PJC1450"/>
      <c r="PJD1450"/>
      <c r="PJE1450"/>
      <c r="PJF1450"/>
      <c r="PJG1450"/>
      <c r="PJH1450"/>
      <c r="PJI1450"/>
      <c r="PJJ1450"/>
      <c r="PJK1450"/>
      <c r="PJL1450"/>
      <c r="PJM1450"/>
      <c r="PJN1450"/>
      <c r="PJO1450"/>
      <c r="PJP1450"/>
      <c r="PJQ1450"/>
      <c r="PJR1450"/>
      <c r="PJS1450"/>
      <c r="PJT1450"/>
      <c r="PJU1450"/>
      <c r="PJV1450"/>
      <c r="PJW1450"/>
      <c r="PJX1450"/>
      <c r="PJY1450"/>
      <c r="PJZ1450"/>
      <c r="PKA1450"/>
      <c r="PKB1450"/>
      <c r="PKC1450"/>
      <c r="PKD1450"/>
      <c r="PKE1450"/>
      <c r="PKF1450"/>
      <c r="PKG1450"/>
      <c r="PKH1450"/>
      <c r="PKI1450"/>
      <c r="PKJ1450"/>
      <c r="PKK1450"/>
      <c r="PKL1450"/>
      <c r="PKM1450"/>
      <c r="PKN1450"/>
      <c r="PKO1450"/>
      <c r="PKP1450"/>
      <c r="PKQ1450"/>
      <c r="PKR1450"/>
      <c r="PKS1450"/>
      <c r="PKT1450"/>
      <c r="PKU1450"/>
      <c r="PKV1450"/>
      <c r="PKW1450"/>
      <c r="PKX1450"/>
      <c r="PKY1450"/>
      <c r="PKZ1450"/>
      <c r="PLA1450"/>
      <c r="PLB1450"/>
      <c r="PLC1450"/>
      <c r="PLD1450"/>
      <c r="PLE1450"/>
      <c r="PLF1450"/>
      <c r="PLG1450"/>
      <c r="PLH1450"/>
      <c r="PLI1450"/>
      <c r="PLJ1450"/>
      <c r="PLK1450"/>
      <c r="PLL1450"/>
      <c r="PLM1450"/>
      <c r="PLN1450"/>
      <c r="PLO1450"/>
      <c r="PLP1450"/>
      <c r="PLQ1450"/>
      <c r="PLR1450"/>
      <c r="PLS1450"/>
      <c r="PLT1450"/>
      <c r="PLU1450"/>
      <c r="PLV1450"/>
      <c r="PLW1450"/>
      <c r="PLX1450"/>
      <c r="PLY1450"/>
      <c r="PLZ1450"/>
      <c r="PMA1450"/>
      <c r="PMB1450"/>
      <c r="PMC1450"/>
      <c r="PMD1450"/>
      <c r="PME1450"/>
      <c r="PMF1450"/>
      <c r="PMG1450"/>
      <c r="PMH1450"/>
      <c r="PMI1450"/>
      <c r="PMJ1450"/>
      <c r="PMK1450"/>
      <c r="PML1450"/>
      <c r="PMM1450"/>
      <c r="PMN1450"/>
      <c r="PMO1450"/>
      <c r="PMP1450"/>
      <c r="PMQ1450"/>
      <c r="PMR1450"/>
      <c r="PMS1450"/>
      <c r="PMT1450"/>
      <c r="PMU1450"/>
      <c r="PMV1450"/>
      <c r="PMW1450"/>
      <c r="PMX1450"/>
      <c r="PMY1450"/>
      <c r="PMZ1450"/>
      <c r="PNA1450"/>
      <c r="PNB1450"/>
      <c r="PNC1450"/>
      <c r="PND1450"/>
      <c r="PNE1450"/>
      <c r="PNF1450"/>
      <c r="PNG1450"/>
      <c r="PNH1450"/>
      <c r="PNI1450"/>
      <c r="PNJ1450"/>
      <c r="PNK1450"/>
      <c r="PNL1450"/>
      <c r="PNM1450"/>
      <c r="PNN1450"/>
      <c r="PNO1450"/>
      <c r="PNP1450"/>
      <c r="PNQ1450"/>
      <c r="PNR1450"/>
      <c r="PNS1450"/>
      <c r="PNT1450"/>
      <c r="PNU1450"/>
      <c r="PNV1450"/>
      <c r="PNW1450"/>
      <c r="PNX1450"/>
      <c r="PNY1450"/>
      <c r="PNZ1450"/>
      <c r="POA1450"/>
      <c r="POB1450"/>
      <c r="POC1450"/>
      <c r="POD1450"/>
      <c r="POE1450"/>
      <c r="POF1450"/>
      <c r="POG1450"/>
      <c r="POH1450"/>
      <c r="POI1450"/>
      <c r="POJ1450"/>
      <c r="POK1450"/>
      <c r="POL1450"/>
      <c r="POM1450"/>
      <c r="PON1450"/>
      <c r="POO1450"/>
      <c r="POP1450"/>
      <c r="POQ1450"/>
      <c r="POR1450"/>
      <c r="POS1450"/>
      <c r="POT1450"/>
      <c r="POU1450"/>
      <c r="POV1450"/>
      <c r="POW1450"/>
      <c r="POX1450"/>
      <c r="POY1450"/>
      <c r="POZ1450"/>
      <c r="PPA1450"/>
      <c r="PPB1450"/>
      <c r="PPC1450"/>
      <c r="PPD1450"/>
      <c r="PPE1450"/>
      <c r="PPF1450"/>
      <c r="PPG1450"/>
      <c r="PPH1450"/>
      <c r="PPI1450"/>
      <c r="PPJ1450"/>
      <c r="PPK1450"/>
      <c r="PPL1450"/>
      <c r="PPM1450"/>
      <c r="PPN1450"/>
      <c r="PPO1450"/>
      <c r="PPP1450"/>
      <c r="PPQ1450"/>
      <c r="PPR1450"/>
      <c r="PPS1450"/>
      <c r="PPT1450"/>
      <c r="PPU1450"/>
      <c r="PPV1450"/>
      <c r="PPW1450"/>
      <c r="PPX1450"/>
      <c r="PPY1450"/>
      <c r="PPZ1450"/>
      <c r="PQA1450"/>
      <c r="PQB1450"/>
      <c r="PQC1450"/>
      <c r="PQD1450"/>
      <c r="PQE1450"/>
      <c r="PQF1450"/>
      <c r="PQG1450"/>
      <c r="PQH1450"/>
      <c r="PQI1450"/>
      <c r="PQJ1450"/>
      <c r="PQK1450"/>
      <c r="PQL1450"/>
      <c r="PQM1450"/>
      <c r="PQN1450"/>
      <c r="PQO1450"/>
      <c r="PQP1450"/>
      <c r="PQQ1450"/>
      <c r="PQR1450"/>
      <c r="PQS1450"/>
      <c r="PQT1450"/>
      <c r="PQU1450"/>
      <c r="PQV1450"/>
      <c r="PQW1450"/>
      <c r="PQX1450"/>
      <c r="PQY1450"/>
      <c r="PQZ1450"/>
      <c r="PRA1450"/>
      <c r="PRB1450"/>
      <c r="PRC1450"/>
      <c r="PRD1450"/>
      <c r="PRE1450"/>
      <c r="PRF1450"/>
      <c r="PRG1450"/>
      <c r="PRH1450"/>
      <c r="PRI1450"/>
      <c r="PRJ1450"/>
      <c r="PRK1450"/>
      <c r="PRL1450"/>
      <c r="PRM1450"/>
      <c r="PRN1450"/>
      <c r="PRO1450"/>
      <c r="PRP1450"/>
      <c r="PRQ1450"/>
      <c r="PRR1450"/>
      <c r="PRS1450"/>
      <c r="PRT1450"/>
      <c r="PRU1450"/>
      <c r="PRV1450"/>
      <c r="PRW1450"/>
      <c r="PRX1450"/>
      <c r="PRY1450"/>
      <c r="PRZ1450"/>
      <c r="PSA1450"/>
      <c r="PSB1450"/>
      <c r="PSC1450"/>
      <c r="PSD1450"/>
      <c r="PSE1450"/>
      <c r="PSF1450"/>
      <c r="PSG1450"/>
      <c r="PSH1450"/>
      <c r="PSI1450"/>
      <c r="PSJ1450"/>
      <c r="PSK1450"/>
      <c r="PSL1450"/>
      <c r="PSM1450"/>
      <c r="PSN1450"/>
      <c r="PSO1450"/>
      <c r="PSP1450"/>
      <c r="PSQ1450"/>
      <c r="PSR1450"/>
      <c r="PSS1450"/>
      <c r="PST1450"/>
      <c r="PSU1450"/>
      <c r="PSV1450"/>
      <c r="PSW1450"/>
      <c r="PSX1450"/>
      <c r="PSY1450"/>
      <c r="PSZ1450"/>
      <c r="PTA1450"/>
      <c r="PTB1450"/>
      <c r="PTC1450"/>
      <c r="PTD1450"/>
      <c r="PTE1450"/>
      <c r="PTF1450"/>
      <c r="PTG1450"/>
      <c r="PTH1450"/>
      <c r="PTI1450"/>
      <c r="PTJ1450"/>
      <c r="PTK1450"/>
      <c r="PTL1450"/>
      <c r="PTM1450"/>
      <c r="PTN1450"/>
      <c r="PTO1450"/>
      <c r="PTP1450"/>
      <c r="PTQ1450"/>
      <c r="PTR1450"/>
      <c r="PTS1450"/>
      <c r="PTT1450"/>
      <c r="PTU1450"/>
      <c r="PTV1450"/>
      <c r="PTW1450"/>
      <c r="PTX1450"/>
      <c r="PTY1450"/>
      <c r="PTZ1450"/>
      <c r="PUA1450"/>
      <c r="PUB1450"/>
      <c r="PUC1450"/>
      <c r="PUD1450"/>
      <c r="PUE1450"/>
      <c r="PUF1450"/>
      <c r="PUG1450"/>
      <c r="PUH1450"/>
      <c r="PUI1450"/>
      <c r="PUJ1450"/>
      <c r="PUK1450"/>
      <c r="PUL1450"/>
      <c r="PUM1450"/>
      <c r="PUN1450"/>
      <c r="PUO1450"/>
      <c r="PUP1450"/>
      <c r="PUQ1450"/>
      <c r="PUR1450"/>
      <c r="PUS1450"/>
      <c r="PUT1450"/>
      <c r="PUU1450"/>
      <c r="PUV1450"/>
      <c r="PUW1450"/>
      <c r="PUX1450"/>
      <c r="PUY1450"/>
      <c r="PUZ1450"/>
      <c r="PVA1450"/>
      <c r="PVB1450"/>
      <c r="PVC1450"/>
      <c r="PVD1450"/>
      <c r="PVE1450"/>
      <c r="PVF1450"/>
      <c r="PVG1450"/>
      <c r="PVH1450"/>
      <c r="PVI1450"/>
      <c r="PVJ1450"/>
      <c r="PVK1450"/>
      <c r="PVL1450"/>
      <c r="PVM1450"/>
      <c r="PVN1450"/>
      <c r="PVO1450"/>
      <c r="PVP1450"/>
      <c r="PVQ1450"/>
      <c r="PVR1450"/>
      <c r="PVS1450"/>
      <c r="PVT1450"/>
      <c r="PVU1450"/>
      <c r="PVV1450"/>
      <c r="PVW1450"/>
      <c r="PVX1450"/>
      <c r="PVY1450"/>
      <c r="PVZ1450"/>
      <c r="PWA1450"/>
      <c r="PWB1450"/>
      <c r="PWC1450"/>
      <c r="PWD1450"/>
      <c r="PWE1450"/>
      <c r="PWF1450"/>
      <c r="PWG1450"/>
      <c r="PWH1450"/>
      <c r="PWI1450"/>
      <c r="PWJ1450"/>
      <c r="PWK1450"/>
      <c r="PWL1450"/>
      <c r="PWM1450"/>
      <c r="PWN1450"/>
      <c r="PWO1450"/>
      <c r="PWP1450"/>
      <c r="PWQ1450"/>
      <c r="PWR1450"/>
      <c r="PWS1450"/>
      <c r="PWT1450"/>
      <c r="PWU1450"/>
      <c r="PWV1450"/>
      <c r="PWW1450"/>
      <c r="PWX1450"/>
      <c r="PWY1450"/>
      <c r="PWZ1450"/>
      <c r="PXA1450"/>
      <c r="PXB1450"/>
      <c r="PXC1450"/>
      <c r="PXD1450"/>
      <c r="PXE1450"/>
      <c r="PXF1450"/>
      <c r="PXG1450"/>
      <c r="PXH1450"/>
      <c r="PXI1450"/>
      <c r="PXJ1450"/>
      <c r="PXK1450"/>
      <c r="PXL1450"/>
      <c r="PXM1450"/>
      <c r="PXN1450"/>
      <c r="PXO1450"/>
      <c r="PXP1450"/>
      <c r="PXQ1450"/>
      <c r="PXR1450"/>
      <c r="PXS1450"/>
      <c r="PXT1450"/>
      <c r="PXU1450"/>
      <c r="PXV1450"/>
      <c r="PXW1450"/>
      <c r="PXX1450"/>
      <c r="PXY1450"/>
      <c r="PXZ1450"/>
      <c r="PYA1450"/>
      <c r="PYB1450"/>
      <c r="PYC1450"/>
      <c r="PYD1450"/>
      <c r="PYE1450"/>
      <c r="PYF1450"/>
      <c r="PYG1450"/>
      <c r="PYH1450"/>
      <c r="PYI1450"/>
      <c r="PYJ1450"/>
      <c r="PYK1450"/>
      <c r="PYL1450"/>
      <c r="PYM1450"/>
      <c r="PYN1450"/>
      <c r="PYO1450"/>
      <c r="PYP1450"/>
      <c r="PYQ1450"/>
      <c r="PYR1450"/>
      <c r="PYS1450"/>
      <c r="PYT1450"/>
      <c r="PYU1450"/>
      <c r="PYV1450"/>
      <c r="PYW1450"/>
      <c r="PYX1450"/>
      <c r="PYY1450"/>
      <c r="PYZ1450"/>
      <c r="PZA1450"/>
      <c r="PZB1450"/>
      <c r="PZC1450"/>
      <c r="PZD1450"/>
      <c r="PZE1450"/>
      <c r="PZF1450"/>
      <c r="PZG1450"/>
      <c r="PZH1450"/>
      <c r="PZI1450"/>
      <c r="PZJ1450"/>
      <c r="PZK1450"/>
      <c r="PZL1450"/>
      <c r="PZM1450"/>
      <c r="PZN1450"/>
      <c r="PZO1450"/>
      <c r="PZP1450"/>
      <c r="PZQ1450"/>
      <c r="PZR1450"/>
      <c r="PZS1450"/>
      <c r="PZT1450"/>
      <c r="PZU1450"/>
      <c r="PZV1450"/>
      <c r="PZW1450"/>
      <c r="PZX1450"/>
      <c r="PZY1450"/>
      <c r="PZZ1450"/>
      <c r="QAA1450"/>
      <c r="QAB1450"/>
      <c r="QAC1450"/>
      <c r="QAD1450"/>
      <c r="QAE1450"/>
      <c r="QAF1450"/>
      <c r="QAG1450"/>
      <c r="QAH1450"/>
      <c r="QAI1450"/>
      <c r="QAJ1450"/>
      <c r="QAK1450"/>
      <c r="QAL1450"/>
      <c r="QAM1450"/>
      <c r="QAN1450"/>
      <c r="QAO1450"/>
      <c r="QAP1450"/>
      <c r="QAQ1450"/>
      <c r="QAR1450"/>
      <c r="QAS1450"/>
      <c r="QAT1450"/>
      <c r="QAU1450"/>
      <c r="QAV1450"/>
      <c r="QAW1450"/>
      <c r="QAX1450"/>
      <c r="QAY1450"/>
      <c r="QAZ1450"/>
      <c r="QBA1450"/>
      <c r="QBB1450"/>
      <c r="QBC1450"/>
      <c r="QBD1450"/>
      <c r="QBE1450"/>
      <c r="QBF1450"/>
      <c r="QBG1450"/>
      <c r="QBH1450"/>
      <c r="QBI1450"/>
      <c r="QBJ1450"/>
      <c r="QBK1450"/>
      <c r="QBL1450"/>
      <c r="QBM1450"/>
      <c r="QBN1450"/>
      <c r="QBO1450"/>
      <c r="QBP1450"/>
      <c r="QBQ1450"/>
      <c r="QBR1450"/>
      <c r="QBS1450"/>
      <c r="QBT1450"/>
      <c r="QBU1450"/>
      <c r="QBV1450"/>
      <c r="QBW1450"/>
      <c r="QBX1450"/>
      <c r="QBY1450"/>
      <c r="QBZ1450"/>
      <c r="QCA1450"/>
      <c r="QCB1450"/>
      <c r="QCC1450"/>
      <c r="QCD1450"/>
      <c r="QCE1450"/>
      <c r="QCF1450"/>
      <c r="QCG1450"/>
      <c r="QCH1450"/>
      <c r="QCI1450"/>
      <c r="QCJ1450"/>
      <c r="QCK1450"/>
      <c r="QCL1450"/>
      <c r="QCM1450"/>
      <c r="QCN1450"/>
      <c r="QCO1450"/>
      <c r="QCP1450"/>
      <c r="QCQ1450"/>
      <c r="QCR1450"/>
      <c r="QCS1450"/>
      <c r="QCT1450"/>
      <c r="QCU1450"/>
      <c r="QCV1450"/>
      <c r="QCW1450"/>
      <c r="QCX1450"/>
      <c r="QCY1450"/>
      <c r="QCZ1450"/>
      <c r="QDA1450"/>
      <c r="QDB1450"/>
      <c r="QDC1450"/>
      <c r="QDD1450"/>
      <c r="QDE1450"/>
      <c r="QDF1450"/>
      <c r="QDG1450"/>
      <c r="QDH1450"/>
      <c r="QDI1450"/>
      <c r="QDJ1450"/>
      <c r="QDK1450"/>
      <c r="QDL1450"/>
      <c r="QDM1450"/>
      <c r="QDN1450"/>
      <c r="QDO1450"/>
      <c r="QDP1450"/>
      <c r="QDQ1450"/>
      <c r="QDR1450"/>
      <c r="QDS1450"/>
      <c r="QDT1450"/>
      <c r="QDU1450"/>
      <c r="QDV1450"/>
      <c r="QDW1450"/>
      <c r="QDX1450"/>
      <c r="QDY1450"/>
      <c r="QDZ1450"/>
      <c r="QEA1450"/>
      <c r="QEB1450"/>
      <c r="QEC1450"/>
      <c r="QED1450"/>
      <c r="QEE1450"/>
      <c r="QEF1450"/>
      <c r="QEG1450"/>
      <c r="QEH1450"/>
      <c r="QEI1450"/>
      <c r="QEJ1450"/>
      <c r="QEK1450"/>
      <c r="QEL1450"/>
      <c r="QEM1450"/>
      <c r="QEN1450"/>
      <c r="QEO1450"/>
      <c r="QEP1450"/>
      <c r="QEQ1450"/>
      <c r="QER1450"/>
      <c r="QES1450"/>
      <c r="QET1450"/>
      <c r="QEU1450"/>
      <c r="QEV1450"/>
      <c r="QEW1450"/>
      <c r="QEX1450"/>
      <c r="QEY1450"/>
      <c r="QEZ1450"/>
      <c r="QFA1450"/>
      <c r="QFB1450"/>
      <c r="QFC1450"/>
      <c r="QFD1450"/>
      <c r="QFE1450"/>
      <c r="QFF1450"/>
      <c r="QFG1450"/>
      <c r="QFH1450"/>
      <c r="QFI1450"/>
      <c r="QFJ1450"/>
      <c r="QFK1450"/>
      <c r="QFL1450"/>
      <c r="QFM1450"/>
      <c r="QFN1450"/>
      <c r="QFO1450"/>
      <c r="QFP1450"/>
      <c r="QFQ1450"/>
      <c r="QFR1450"/>
      <c r="QFS1450"/>
      <c r="QFT1450"/>
      <c r="QFU1450"/>
      <c r="QFV1450"/>
      <c r="QFW1450"/>
      <c r="QFX1450"/>
      <c r="QFY1450"/>
      <c r="QFZ1450"/>
      <c r="QGA1450"/>
      <c r="QGB1450"/>
      <c r="QGC1450"/>
      <c r="QGD1450"/>
      <c r="QGE1450"/>
      <c r="QGF1450"/>
      <c r="QGG1450"/>
      <c r="QGH1450"/>
      <c r="QGI1450"/>
      <c r="QGJ1450"/>
      <c r="QGK1450"/>
      <c r="QGL1450"/>
      <c r="QGM1450"/>
      <c r="QGN1450"/>
      <c r="QGO1450"/>
      <c r="QGP1450"/>
      <c r="QGQ1450"/>
      <c r="QGR1450"/>
      <c r="QGS1450"/>
      <c r="QGT1450"/>
      <c r="QGU1450"/>
      <c r="QGV1450"/>
      <c r="QGW1450"/>
      <c r="QGX1450"/>
      <c r="QGY1450"/>
      <c r="QGZ1450"/>
      <c r="QHA1450"/>
      <c r="QHB1450"/>
      <c r="QHC1450"/>
      <c r="QHD1450"/>
      <c r="QHE1450"/>
      <c r="QHF1450"/>
      <c r="QHG1450"/>
      <c r="QHH1450"/>
      <c r="QHI1450"/>
      <c r="QHJ1450"/>
      <c r="QHK1450"/>
      <c r="QHL1450"/>
      <c r="QHM1450"/>
      <c r="QHN1450"/>
      <c r="QHO1450"/>
      <c r="QHP1450"/>
      <c r="QHQ1450"/>
      <c r="QHR1450"/>
      <c r="QHS1450"/>
      <c r="QHT1450"/>
      <c r="QHU1450"/>
      <c r="QHV1450"/>
      <c r="QHW1450"/>
      <c r="QHX1450"/>
      <c r="QHY1450"/>
      <c r="QHZ1450"/>
      <c r="QIA1450"/>
      <c r="QIB1450"/>
      <c r="QIC1450"/>
      <c r="QID1450"/>
      <c r="QIE1450"/>
      <c r="QIF1450"/>
      <c r="QIG1450"/>
      <c r="QIH1450"/>
      <c r="QII1450"/>
      <c r="QIJ1450"/>
      <c r="QIK1450"/>
      <c r="QIL1450"/>
      <c r="QIM1450"/>
      <c r="QIN1450"/>
      <c r="QIO1450"/>
      <c r="QIP1450"/>
      <c r="QIQ1450"/>
      <c r="QIR1450"/>
      <c r="QIS1450"/>
      <c r="QIT1450"/>
      <c r="QIU1450"/>
      <c r="QIV1450"/>
      <c r="QIW1450"/>
      <c r="QIX1450"/>
      <c r="QIY1450"/>
      <c r="QIZ1450"/>
      <c r="QJA1450"/>
      <c r="QJB1450"/>
      <c r="QJC1450"/>
      <c r="QJD1450"/>
      <c r="QJE1450"/>
      <c r="QJF1450"/>
      <c r="QJG1450"/>
      <c r="QJH1450"/>
      <c r="QJI1450"/>
      <c r="QJJ1450"/>
      <c r="QJK1450"/>
      <c r="QJL1450"/>
      <c r="QJM1450"/>
      <c r="QJN1450"/>
      <c r="QJO1450"/>
      <c r="QJP1450"/>
      <c r="QJQ1450"/>
      <c r="QJR1450"/>
      <c r="QJS1450"/>
      <c r="QJT1450"/>
      <c r="QJU1450"/>
      <c r="QJV1450"/>
      <c r="QJW1450"/>
      <c r="QJX1450"/>
      <c r="QJY1450"/>
      <c r="QJZ1450"/>
      <c r="QKA1450"/>
      <c r="QKB1450"/>
      <c r="QKC1450"/>
      <c r="QKD1450"/>
      <c r="QKE1450"/>
      <c r="QKF1450"/>
      <c r="QKG1450"/>
      <c r="QKH1450"/>
      <c r="QKI1450"/>
      <c r="QKJ1450"/>
      <c r="QKK1450"/>
      <c r="QKL1450"/>
      <c r="QKM1450"/>
      <c r="QKN1450"/>
      <c r="QKO1450"/>
      <c r="QKP1450"/>
      <c r="QKQ1450"/>
      <c r="QKR1450"/>
      <c r="QKS1450"/>
      <c r="QKT1450"/>
      <c r="QKU1450"/>
      <c r="QKV1450"/>
      <c r="QKW1450"/>
      <c r="QKX1450"/>
      <c r="QKY1450"/>
      <c r="QKZ1450"/>
      <c r="QLA1450"/>
      <c r="QLB1450"/>
      <c r="QLC1450"/>
      <c r="QLD1450"/>
      <c r="QLE1450"/>
      <c r="QLF1450"/>
      <c r="QLG1450"/>
      <c r="QLH1450"/>
      <c r="QLI1450"/>
      <c r="QLJ1450"/>
      <c r="QLK1450"/>
      <c r="QLL1450"/>
      <c r="QLM1450"/>
      <c r="QLN1450"/>
      <c r="QLO1450"/>
      <c r="QLP1450"/>
      <c r="QLQ1450"/>
      <c r="QLR1450"/>
      <c r="QLS1450"/>
      <c r="QLT1450"/>
      <c r="QLU1450"/>
      <c r="QLV1450"/>
      <c r="QLW1450"/>
      <c r="QLX1450"/>
      <c r="QLY1450"/>
      <c r="QLZ1450"/>
      <c r="QMA1450"/>
      <c r="QMB1450"/>
      <c r="QMC1450"/>
      <c r="QMD1450"/>
      <c r="QME1450"/>
      <c r="QMF1450"/>
      <c r="QMG1450"/>
      <c r="QMH1450"/>
      <c r="QMI1450"/>
      <c r="QMJ1450"/>
      <c r="QMK1450"/>
      <c r="QML1450"/>
      <c r="QMM1450"/>
      <c r="QMN1450"/>
      <c r="QMO1450"/>
      <c r="QMP1450"/>
      <c r="QMQ1450"/>
      <c r="QMR1450"/>
      <c r="QMS1450"/>
      <c r="QMT1450"/>
      <c r="QMU1450"/>
      <c r="QMV1450"/>
      <c r="QMW1450"/>
      <c r="QMX1450"/>
      <c r="QMY1450"/>
      <c r="QMZ1450"/>
      <c r="QNA1450"/>
      <c r="QNB1450"/>
      <c r="QNC1450"/>
      <c r="QND1450"/>
      <c r="QNE1450"/>
      <c r="QNF1450"/>
      <c r="QNG1450"/>
      <c r="QNH1450"/>
      <c r="QNI1450"/>
      <c r="QNJ1450"/>
      <c r="QNK1450"/>
      <c r="QNL1450"/>
      <c r="QNM1450"/>
      <c r="QNN1450"/>
      <c r="QNO1450"/>
      <c r="QNP1450"/>
      <c r="QNQ1450"/>
      <c r="QNR1450"/>
      <c r="QNS1450"/>
      <c r="QNT1450"/>
      <c r="QNU1450"/>
      <c r="QNV1450"/>
      <c r="QNW1450"/>
      <c r="QNX1450"/>
      <c r="QNY1450"/>
      <c r="QNZ1450"/>
      <c r="QOA1450"/>
      <c r="QOB1450"/>
      <c r="QOC1450"/>
      <c r="QOD1450"/>
      <c r="QOE1450"/>
      <c r="QOF1450"/>
      <c r="QOG1450"/>
      <c r="QOH1450"/>
      <c r="QOI1450"/>
      <c r="QOJ1450"/>
      <c r="QOK1450"/>
      <c r="QOL1450"/>
      <c r="QOM1450"/>
      <c r="QON1450"/>
      <c r="QOO1450"/>
      <c r="QOP1450"/>
      <c r="QOQ1450"/>
      <c r="QOR1450"/>
      <c r="QOS1450"/>
      <c r="QOT1450"/>
      <c r="QOU1450"/>
      <c r="QOV1450"/>
      <c r="QOW1450"/>
      <c r="QOX1450"/>
      <c r="QOY1450"/>
      <c r="QOZ1450"/>
      <c r="QPA1450"/>
      <c r="QPB1450"/>
      <c r="QPC1450"/>
      <c r="QPD1450"/>
      <c r="QPE1450"/>
      <c r="QPF1450"/>
      <c r="QPG1450"/>
      <c r="QPH1450"/>
      <c r="QPI1450"/>
      <c r="QPJ1450"/>
      <c r="QPK1450"/>
      <c r="QPL1450"/>
      <c r="QPM1450"/>
      <c r="QPN1450"/>
      <c r="QPO1450"/>
      <c r="QPP1450"/>
      <c r="QPQ1450"/>
      <c r="QPR1450"/>
      <c r="QPS1450"/>
      <c r="QPT1450"/>
      <c r="QPU1450"/>
      <c r="QPV1450"/>
      <c r="QPW1450"/>
      <c r="QPX1450"/>
      <c r="QPY1450"/>
      <c r="QPZ1450"/>
      <c r="QQA1450"/>
      <c r="QQB1450"/>
      <c r="QQC1450"/>
      <c r="QQD1450"/>
      <c r="QQE1450"/>
      <c r="QQF1450"/>
      <c r="QQG1450"/>
      <c r="QQH1450"/>
      <c r="QQI1450"/>
      <c r="QQJ1450"/>
      <c r="QQK1450"/>
      <c r="QQL1450"/>
      <c r="QQM1450"/>
      <c r="QQN1450"/>
      <c r="QQO1450"/>
      <c r="QQP1450"/>
      <c r="QQQ1450"/>
      <c r="QQR1450"/>
      <c r="QQS1450"/>
      <c r="QQT1450"/>
      <c r="QQU1450"/>
      <c r="QQV1450"/>
      <c r="QQW1450"/>
      <c r="QQX1450"/>
      <c r="QQY1450"/>
      <c r="QQZ1450"/>
      <c r="QRA1450"/>
      <c r="QRB1450"/>
      <c r="QRC1450"/>
      <c r="QRD1450"/>
      <c r="QRE1450"/>
      <c r="QRF1450"/>
      <c r="QRG1450"/>
      <c r="QRH1450"/>
      <c r="QRI1450"/>
      <c r="QRJ1450"/>
      <c r="QRK1450"/>
      <c r="QRL1450"/>
      <c r="QRM1450"/>
      <c r="QRN1450"/>
      <c r="QRO1450"/>
      <c r="QRP1450"/>
      <c r="QRQ1450"/>
      <c r="QRR1450"/>
      <c r="QRS1450"/>
      <c r="QRT1450"/>
      <c r="QRU1450"/>
      <c r="QRV1450"/>
      <c r="QRW1450"/>
      <c r="QRX1450"/>
      <c r="QRY1450"/>
      <c r="QRZ1450"/>
      <c r="QSA1450"/>
      <c r="QSB1450"/>
      <c r="QSC1450"/>
      <c r="QSD1450"/>
      <c r="QSE1450"/>
      <c r="QSF1450"/>
      <c r="QSG1450"/>
      <c r="QSH1450"/>
      <c r="QSI1450"/>
      <c r="QSJ1450"/>
      <c r="QSK1450"/>
      <c r="QSL1450"/>
      <c r="QSM1450"/>
      <c r="QSN1450"/>
      <c r="QSO1450"/>
      <c r="QSP1450"/>
      <c r="QSQ1450"/>
      <c r="QSR1450"/>
      <c r="QSS1450"/>
      <c r="QST1450"/>
      <c r="QSU1450"/>
      <c r="QSV1450"/>
      <c r="QSW1450"/>
      <c r="QSX1450"/>
      <c r="QSY1450"/>
      <c r="QSZ1450"/>
      <c r="QTA1450"/>
      <c r="QTB1450"/>
      <c r="QTC1450"/>
      <c r="QTD1450"/>
      <c r="QTE1450"/>
      <c r="QTF1450"/>
      <c r="QTG1450"/>
      <c r="QTH1450"/>
      <c r="QTI1450"/>
      <c r="QTJ1450"/>
      <c r="QTK1450"/>
      <c r="QTL1450"/>
      <c r="QTM1450"/>
      <c r="QTN1450"/>
      <c r="QTO1450"/>
      <c r="QTP1450"/>
      <c r="QTQ1450"/>
      <c r="QTR1450"/>
      <c r="QTS1450"/>
      <c r="QTT1450"/>
      <c r="QTU1450"/>
      <c r="QTV1450"/>
      <c r="QTW1450"/>
      <c r="QTX1450"/>
      <c r="QTY1450"/>
      <c r="QTZ1450"/>
      <c r="QUA1450"/>
      <c r="QUB1450"/>
      <c r="QUC1450"/>
      <c r="QUD1450"/>
      <c r="QUE1450"/>
      <c r="QUF1450"/>
      <c r="QUG1450"/>
      <c r="QUH1450"/>
      <c r="QUI1450"/>
      <c r="QUJ1450"/>
      <c r="QUK1450"/>
      <c r="QUL1450"/>
      <c r="QUM1450"/>
      <c r="QUN1450"/>
      <c r="QUO1450"/>
      <c r="QUP1450"/>
      <c r="QUQ1450"/>
      <c r="QUR1450"/>
      <c r="QUS1450"/>
      <c r="QUT1450"/>
      <c r="QUU1450"/>
      <c r="QUV1450"/>
      <c r="QUW1450"/>
      <c r="QUX1450"/>
      <c r="QUY1450"/>
      <c r="QUZ1450"/>
      <c r="QVA1450"/>
      <c r="QVB1450"/>
      <c r="QVC1450"/>
      <c r="QVD1450"/>
      <c r="QVE1450"/>
      <c r="QVF1450"/>
      <c r="QVG1450"/>
      <c r="QVH1450"/>
      <c r="QVI1450"/>
      <c r="QVJ1450"/>
      <c r="QVK1450"/>
      <c r="QVL1450"/>
      <c r="QVM1450"/>
      <c r="QVN1450"/>
      <c r="QVO1450"/>
      <c r="QVP1450"/>
      <c r="QVQ1450"/>
      <c r="QVR1450"/>
      <c r="QVS1450"/>
      <c r="QVT1450"/>
      <c r="QVU1450"/>
      <c r="QVV1450"/>
      <c r="QVW1450"/>
      <c r="QVX1450"/>
      <c r="QVY1450"/>
      <c r="QVZ1450"/>
      <c r="QWA1450"/>
      <c r="QWB1450"/>
      <c r="QWC1450"/>
      <c r="QWD1450"/>
      <c r="QWE1450"/>
      <c r="QWF1450"/>
      <c r="QWG1450"/>
      <c r="QWH1450"/>
      <c r="QWI1450"/>
      <c r="QWJ1450"/>
      <c r="QWK1450"/>
      <c r="QWL1450"/>
      <c r="QWM1450"/>
      <c r="QWN1450"/>
      <c r="QWO1450"/>
      <c r="QWP1450"/>
      <c r="QWQ1450"/>
      <c r="QWR1450"/>
      <c r="QWS1450"/>
      <c r="QWT1450"/>
      <c r="QWU1450"/>
      <c r="QWV1450"/>
      <c r="QWW1450"/>
      <c r="QWX1450"/>
      <c r="QWY1450"/>
      <c r="QWZ1450"/>
      <c r="QXA1450"/>
      <c r="QXB1450"/>
      <c r="QXC1450"/>
      <c r="QXD1450"/>
      <c r="QXE1450"/>
      <c r="QXF1450"/>
      <c r="QXG1450"/>
      <c r="QXH1450"/>
      <c r="QXI1450"/>
      <c r="QXJ1450"/>
      <c r="QXK1450"/>
      <c r="QXL1450"/>
      <c r="QXM1450"/>
      <c r="QXN1450"/>
      <c r="QXO1450"/>
      <c r="QXP1450"/>
      <c r="QXQ1450"/>
      <c r="QXR1450"/>
      <c r="QXS1450"/>
      <c r="QXT1450"/>
      <c r="QXU1450"/>
      <c r="QXV1450"/>
      <c r="QXW1450"/>
      <c r="QXX1450"/>
      <c r="QXY1450"/>
      <c r="QXZ1450"/>
      <c r="QYA1450"/>
      <c r="QYB1450"/>
      <c r="QYC1450"/>
      <c r="QYD1450"/>
      <c r="QYE1450"/>
      <c r="QYF1450"/>
      <c r="QYG1450"/>
      <c r="QYH1450"/>
      <c r="QYI1450"/>
      <c r="QYJ1450"/>
      <c r="QYK1450"/>
      <c r="QYL1450"/>
      <c r="QYM1450"/>
      <c r="QYN1450"/>
      <c r="QYO1450"/>
      <c r="QYP1450"/>
      <c r="QYQ1450"/>
      <c r="QYR1450"/>
      <c r="QYS1450"/>
      <c r="QYT1450"/>
      <c r="QYU1450"/>
      <c r="QYV1450"/>
      <c r="QYW1450"/>
      <c r="QYX1450"/>
      <c r="QYY1450"/>
      <c r="QYZ1450"/>
      <c r="QZA1450"/>
      <c r="QZB1450"/>
      <c r="QZC1450"/>
      <c r="QZD1450"/>
      <c r="QZE1450"/>
      <c r="QZF1450"/>
      <c r="QZG1450"/>
      <c r="QZH1450"/>
      <c r="QZI1450"/>
      <c r="QZJ1450"/>
      <c r="QZK1450"/>
      <c r="QZL1450"/>
      <c r="QZM1450"/>
      <c r="QZN1450"/>
      <c r="QZO1450"/>
      <c r="QZP1450"/>
      <c r="QZQ1450"/>
      <c r="QZR1450"/>
      <c r="QZS1450"/>
      <c r="QZT1450"/>
      <c r="QZU1450"/>
      <c r="QZV1450"/>
      <c r="QZW1450"/>
      <c r="QZX1450"/>
      <c r="QZY1450"/>
      <c r="QZZ1450"/>
      <c r="RAA1450"/>
      <c r="RAB1450"/>
      <c r="RAC1450"/>
      <c r="RAD1450"/>
      <c r="RAE1450"/>
      <c r="RAF1450"/>
      <c r="RAG1450"/>
      <c r="RAH1450"/>
      <c r="RAI1450"/>
      <c r="RAJ1450"/>
      <c r="RAK1450"/>
      <c r="RAL1450"/>
      <c r="RAM1450"/>
      <c r="RAN1450"/>
      <c r="RAO1450"/>
      <c r="RAP1450"/>
      <c r="RAQ1450"/>
      <c r="RAR1450"/>
      <c r="RAS1450"/>
      <c r="RAT1450"/>
      <c r="RAU1450"/>
      <c r="RAV1450"/>
      <c r="RAW1450"/>
      <c r="RAX1450"/>
      <c r="RAY1450"/>
      <c r="RAZ1450"/>
      <c r="RBA1450"/>
      <c r="RBB1450"/>
      <c r="RBC1450"/>
      <c r="RBD1450"/>
      <c r="RBE1450"/>
      <c r="RBF1450"/>
      <c r="RBG1450"/>
      <c r="RBH1450"/>
      <c r="RBI1450"/>
      <c r="RBJ1450"/>
      <c r="RBK1450"/>
      <c r="RBL1450"/>
      <c r="RBM1450"/>
      <c r="RBN1450"/>
      <c r="RBO1450"/>
      <c r="RBP1450"/>
      <c r="RBQ1450"/>
      <c r="RBR1450"/>
      <c r="RBS1450"/>
      <c r="RBT1450"/>
      <c r="RBU1450"/>
      <c r="RBV1450"/>
      <c r="RBW1450"/>
      <c r="RBX1450"/>
      <c r="RBY1450"/>
      <c r="RBZ1450"/>
      <c r="RCA1450"/>
      <c r="RCB1450"/>
      <c r="RCC1450"/>
      <c r="RCD1450"/>
      <c r="RCE1450"/>
      <c r="RCF1450"/>
      <c r="RCG1450"/>
      <c r="RCH1450"/>
      <c r="RCI1450"/>
      <c r="RCJ1450"/>
      <c r="RCK1450"/>
      <c r="RCL1450"/>
      <c r="RCM1450"/>
      <c r="RCN1450"/>
      <c r="RCO1450"/>
      <c r="RCP1450"/>
      <c r="RCQ1450"/>
      <c r="RCR1450"/>
      <c r="RCS1450"/>
      <c r="RCT1450"/>
      <c r="RCU1450"/>
      <c r="RCV1450"/>
      <c r="RCW1450"/>
      <c r="RCX1450"/>
      <c r="RCY1450"/>
      <c r="RCZ1450"/>
      <c r="RDA1450"/>
      <c r="RDB1450"/>
      <c r="RDC1450"/>
      <c r="RDD1450"/>
      <c r="RDE1450"/>
      <c r="RDF1450"/>
      <c r="RDG1450"/>
      <c r="RDH1450"/>
      <c r="RDI1450"/>
      <c r="RDJ1450"/>
      <c r="RDK1450"/>
      <c r="RDL1450"/>
      <c r="RDM1450"/>
      <c r="RDN1450"/>
      <c r="RDO1450"/>
      <c r="RDP1450"/>
      <c r="RDQ1450"/>
      <c r="RDR1450"/>
      <c r="RDS1450"/>
      <c r="RDT1450"/>
      <c r="RDU1450"/>
      <c r="RDV1450"/>
      <c r="RDW1450"/>
      <c r="RDX1450"/>
      <c r="RDY1450"/>
      <c r="RDZ1450"/>
      <c r="REA1450"/>
      <c r="REB1450"/>
      <c r="REC1450"/>
      <c r="RED1450"/>
      <c r="REE1450"/>
      <c r="REF1450"/>
      <c r="REG1450"/>
      <c r="REH1450"/>
      <c r="REI1450"/>
      <c r="REJ1450"/>
      <c r="REK1450"/>
      <c r="REL1450"/>
      <c r="REM1450"/>
      <c r="REN1450"/>
      <c r="REO1450"/>
      <c r="REP1450"/>
      <c r="REQ1450"/>
      <c r="RER1450"/>
      <c r="RES1450"/>
      <c r="RET1450"/>
      <c r="REU1450"/>
      <c r="REV1450"/>
      <c r="REW1450"/>
      <c r="REX1450"/>
      <c r="REY1450"/>
      <c r="REZ1450"/>
      <c r="RFA1450"/>
      <c r="RFB1450"/>
      <c r="RFC1450"/>
      <c r="RFD1450"/>
      <c r="RFE1450"/>
      <c r="RFF1450"/>
      <c r="RFG1450"/>
      <c r="RFH1450"/>
      <c r="RFI1450"/>
      <c r="RFJ1450"/>
      <c r="RFK1450"/>
      <c r="RFL1450"/>
      <c r="RFM1450"/>
      <c r="RFN1450"/>
      <c r="RFO1450"/>
      <c r="RFP1450"/>
      <c r="RFQ1450"/>
      <c r="RFR1450"/>
      <c r="RFS1450"/>
      <c r="RFT1450"/>
      <c r="RFU1450"/>
      <c r="RFV1450"/>
      <c r="RFW1450"/>
      <c r="RFX1450"/>
      <c r="RFY1450"/>
      <c r="RFZ1450"/>
      <c r="RGA1450"/>
      <c r="RGB1450"/>
      <c r="RGC1450"/>
      <c r="RGD1450"/>
      <c r="RGE1450"/>
      <c r="RGF1450"/>
      <c r="RGG1450"/>
      <c r="RGH1450"/>
      <c r="RGI1450"/>
      <c r="RGJ1450"/>
      <c r="RGK1450"/>
      <c r="RGL1450"/>
      <c r="RGM1450"/>
      <c r="RGN1450"/>
      <c r="RGO1450"/>
      <c r="RGP1450"/>
      <c r="RGQ1450"/>
      <c r="RGR1450"/>
      <c r="RGS1450"/>
      <c r="RGT1450"/>
      <c r="RGU1450"/>
      <c r="RGV1450"/>
      <c r="RGW1450"/>
      <c r="RGX1450"/>
      <c r="RGY1450"/>
      <c r="RGZ1450"/>
      <c r="RHA1450"/>
      <c r="RHB1450"/>
      <c r="RHC1450"/>
      <c r="RHD1450"/>
      <c r="RHE1450"/>
      <c r="RHF1450"/>
      <c r="RHG1450"/>
      <c r="RHH1450"/>
      <c r="RHI1450"/>
      <c r="RHJ1450"/>
      <c r="RHK1450"/>
      <c r="RHL1450"/>
      <c r="RHM1450"/>
      <c r="RHN1450"/>
      <c r="RHO1450"/>
      <c r="RHP1450"/>
      <c r="RHQ1450"/>
      <c r="RHR1450"/>
      <c r="RHS1450"/>
      <c r="RHT1450"/>
      <c r="RHU1450"/>
      <c r="RHV1450"/>
      <c r="RHW1450"/>
      <c r="RHX1450"/>
      <c r="RHY1450"/>
      <c r="RHZ1450"/>
      <c r="RIA1450"/>
      <c r="RIB1450"/>
      <c r="RIC1450"/>
      <c r="RID1450"/>
      <c r="RIE1450"/>
      <c r="RIF1450"/>
      <c r="RIG1450"/>
      <c r="RIH1450"/>
      <c r="RII1450"/>
      <c r="RIJ1450"/>
      <c r="RIK1450"/>
      <c r="RIL1450"/>
      <c r="RIM1450"/>
      <c r="RIN1450"/>
      <c r="RIO1450"/>
      <c r="RIP1450"/>
      <c r="RIQ1450"/>
      <c r="RIR1450"/>
      <c r="RIS1450"/>
      <c r="RIT1450"/>
      <c r="RIU1450"/>
      <c r="RIV1450"/>
      <c r="RIW1450"/>
      <c r="RIX1450"/>
      <c r="RIY1450"/>
      <c r="RIZ1450"/>
      <c r="RJA1450"/>
      <c r="RJB1450"/>
      <c r="RJC1450"/>
      <c r="RJD1450"/>
      <c r="RJE1450"/>
      <c r="RJF1450"/>
      <c r="RJG1450"/>
      <c r="RJH1450"/>
      <c r="RJI1450"/>
      <c r="RJJ1450"/>
      <c r="RJK1450"/>
      <c r="RJL1450"/>
      <c r="RJM1450"/>
      <c r="RJN1450"/>
      <c r="RJO1450"/>
      <c r="RJP1450"/>
      <c r="RJQ1450"/>
      <c r="RJR1450"/>
      <c r="RJS1450"/>
      <c r="RJT1450"/>
      <c r="RJU1450"/>
      <c r="RJV1450"/>
      <c r="RJW1450"/>
      <c r="RJX1450"/>
      <c r="RJY1450"/>
      <c r="RJZ1450"/>
      <c r="RKA1450"/>
      <c r="RKB1450"/>
      <c r="RKC1450"/>
      <c r="RKD1450"/>
      <c r="RKE1450"/>
      <c r="RKF1450"/>
      <c r="RKG1450"/>
      <c r="RKH1450"/>
      <c r="RKI1450"/>
      <c r="RKJ1450"/>
      <c r="RKK1450"/>
      <c r="RKL1450"/>
      <c r="RKM1450"/>
      <c r="RKN1450"/>
      <c r="RKO1450"/>
      <c r="RKP1450"/>
      <c r="RKQ1450"/>
      <c r="RKR1450"/>
      <c r="RKS1450"/>
      <c r="RKT1450"/>
      <c r="RKU1450"/>
      <c r="RKV1450"/>
      <c r="RKW1450"/>
      <c r="RKX1450"/>
      <c r="RKY1450"/>
      <c r="RKZ1450"/>
      <c r="RLA1450"/>
      <c r="RLB1450"/>
      <c r="RLC1450"/>
      <c r="RLD1450"/>
      <c r="RLE1450"/>
      <c r="RLF1450"/>
      <c r="RLG1450"/>
      <c r="RLH1450"/>
      <c r="RLI1450"/>
      <c r="RLJ1450"/>
      <c r="RLK1450"/>
      <c r="RLL1450"/>
      <c r="RLM1450"/>
      <c r="RLN1450"/>
      <c r="RLO1450"/>
      <c r="RLP1450"/>
      <c r="RLQ1450"/>
      <c r="RLR1450"/>
      <c r="RLS1450"/>
      <c r="RLT1450"/>
      <c r="RLU1450"/>
      <c r="RLV1450"/>
      <c r="RLW1450"/>
      <c r="RLX1450"/>
      <c r="RLY1450"/>
      <c r="RLZ1450"/>
      <c r="RMA1450"/>
      <c r="RMB1450"/>
      <c r="RMC1450"/>
      <c r="RMD1450"/>
      <c r="RME1450"/>
      <c r="RMF1450"/>
      <c r="RMG1450"/>
      <c r="RMH1450"/>
      <c r="RMI1450"/>
      <c r="RMJ1450"/>
      <c r="RMK1450"/>
      <c r="RML1450"/>
      <c r="RMM1450"/>
      <c r="RMN1450"/>
      <c r="RMO1450"/>
      <c r="RMP1450"/>
      <c r="RMQ1450"/>
      <c r="RMR1450"/>
      <c r="RMS1450"/>
      <c r="RMT1450"/>
      <c r="RMU1450"/>
      <c r="RMV1450"/>
      <c r="RMW1450"/>
      <c r="RMX1450"/>
      <c r="RMY1450"/>
      <c r="RMZ1450"/>
      <c r="RNA1450"/>
      <c r="RNB1450"/>
      <c r="RNC1450"/>
      <c r="RND1450"/>
      <c r="RNE1450"/>
      <c r="RNF1450"/>
      <c r="RNG1450"/>
      <c r="RNH1450"/>
      <c r="RNI1450"/>
      <c r="RNJ1450"/>
      <c r="RNK1450"/>
      <c r="RNL1450"/>
      <c r="RNM1450"/>
      <c r="RNN1450"/>
      <c r="RNO1450"/>
      <c r="RNP1450"/>
      <c r="RNQ1450"/>
      <c r="RNR1450"/>
      <c r="RNS1450"/>
      <c r="RNT1450"/>
      <c r="RNU1450"/>
      <c r="RNV1450"/>
      <c r="RNW1450"/>
      <c r="RNX1450"/>
      <c r="RNY1450"/>
      <c r="RNZ1450"/>
      <c r="ROA1450"/>
      <c r="ROB1450"/>
      <c r="ROC1450"/>
      <c r="ROD1450"/>
      <c r="ROE1450"/>
      <c r="ROF1450"/>
      <c r="ROG1450"/>
      <c r="ROH1450"/>
      <c r="ROI1450"/>
      <c r="ROJ1450"/>
      <c r="ROK1450"/>
      <c r="ROL1450"/>
      <c r="ROM1450"/>
      <c r="RON1450"/>
      <c r="ROO1450"/>
      <c r="ROP1450"/>
      <c r="ROQ1450"/>
      <c r="ROR1450"/>
      <c r="ROS1450"/>
      <c r="ROT1450"/>
      <c r="ROU1450"/>
      <c r="ROV1450"/>
      <c r="ROW1450"/>
      <c r="ROX1450"/>
      <c r="ROY1450"/>
      <c r="ROZ1450"/>
      <c r="RPA1450"/>
      <c r="RPB1450"/>
      <c r="RPC1450"/>
      <c r="RPD1450"/>
      <c r="RPE1450"/>
      <c r="RPF1450"/>
      <c r="RPG1450"/>
      <c r="RPH1450"/>
      <c r="RPI1450"/>
      <c r="RPJ1450"/>
      <c r="RPK1450"/>
      <c r="RPL1450"/>
      <c r="RPM1450"/>
      <c r="RPN1450"/>
      <c r="RPO1450"/>
      <c r="RPP1450"/>
      <c r="RPQ1450"/>
      <c r="RPR1450"/>
      <c r="RPS1450"/>
      <c r="RPT1450"/>
      <c r="RPU1450"/>
      <c r="RPV1450"/>
      <c r="RPW1450"/>
      <c r="RPX1450"/>
      <c r="RPY1450"/>
      <c r="RPZ1450"/>
      <c r="RQA1450"/>
      <c r="RQB1450"/>
      <c r="RQC1450"/>
      <c r="RQD1450"/>
      <c r="RQE1450"/>
      <c r="RQF1450"/>
      <c r="RQG1450"/>
      <c r="RQH1450"/>
      <c r="RQI1450"/>
      <c r="RQJ1450"/>
      <c r="RQK1450"/>
      <c r="RQL1450"/>
      <c r="RQM1450"/>
      <c r="RQN1450"/>
      <c r="RQO1450"/>
      <c r="RQP1450"/>
      <c r="RQQ1450"/>
      <c r="RQR1450"/>
      <c r="RQS1450"/>
      <c r="RQT1450"/>
      <c r="RQU1450"/>
      <c r="RQV1450"/>
      <c r="RQW1450"/>
      <c r="RQX1450"/>
      <c r="RQY1450"/>
      <c r="RQZ1450"/>
      <c r="RRA1450"/>
      <c r="RRB1450"/>
      <c r="RRC1450"/>
      <c r="RRD1450"/>
      <c r="RRE1450"/>
      <c r="RRF1450"/>
      <c r="RRG1450"/>
      <c r="RRH1450"/>
      <c r="RRI1450"/>
      <c r="RRJ1450"/>
      <c r="RRK1450"/>
      <c r="RRL1450"/>
      <c r="RRM1450"/>
      <c r="RRN1450"/>
      <c r="RRO1450"/>
      <c r="RRP1450"/>
      <c r="RRQ1450"/>
      <c r="RRR1450"/>
      <c r="RRS1450"/>
      <c r="RRT1450"/>
      <c r="RRU1450"/>
      <c r="RRV1450"/>
      <c r="RRW1450"/>
      <c r="RRX1450"/>
      <c r="RRY1450"/>
      <c r="RRZ1450"/>
      <c r="RSA1450"/>
      <c r="RSB1450"/>
      <c r="RSC1450"/>
      <c r="RSD1450"/>
      <c r="RSE1450"/>
      <c r="RSF1450"/>
      <c r="RSG1450"/>
      <c r="RSH1450"/>
      <c r="RSI1450"/>
      <c r="RSJ1450"/>
      <c r="RSK1450"/>
      <c r="RSL1450"/>
      <c r="RSM1450"/>
      <c r="RSN1450"/>
      <c r="RSO1450"/>
      <c r="RSP1450"/>
      <c r="RSQ1450"/>
      <c r="RSR1450"/>
      <c r="RSS1450"/>
      <c r="RST1450"/>
      <c r="RSU1450"/>
      <c r="RSV1450"/>
      <c r="RSW1450"/>
      <c r="RSX1450"/>
      <c r="RSY1450"/>
      <c r="RSZ1450"/>
      <c r="RTA1450"/>
      <c r="RTB1450"/>
      <c r="RTC1450"/>
      <c r="RTD1450"/>
      <c r="RTE1450"/>
      <c r="RTF1450"/>
      <c r="RTG1450"/>
      <c r="RTH1450"/>
      <c r="RTI1450"/>
      <c r="RTJ1450"/>
      <c r="RTK1450"/>
      <c r="RTL1450"/>
      <c r="RTM1450"/>
      <c r="RTN1450"/>
      <c r="RTO1450"/>
      <c r="RTP1450"/>
      <c r="RTQ1450"/>
      <c r="RTR1450"/>
      <c r="RTS1450"/>
      <c r="RTT1450"/>
      <c r="RTU1450"/>
      <c r="RTV1450"/>
      <c r="RTW1450"/>
      <c r="RTX1450"/>
      <c r="RTY1450"/>
      <c r="RTZ1450"/>
      <c r="RUA1450"/>
      <c r="RUB1450"/>
      <c r="RUC1450"/>
      <c r="RUD1450"/>
      <c r="RUE1450"/>
      <c r="RUF1450"/>
      <c r="RUG1450"/>
      <c r="RUH1450"/>
      <c r="RUI1450"/>
      <c r="RUJ1450"/>
      <c r="RUK1450"/>
      <c r="RUL1450"/>
      <c r="RUM1450"/>
      <c r="RUN1450"/>
      <c r="RUO1450"/>
      <c r="RUP1450"/>
      <c r="RUQ1450"/>
      <c r="RUR1450"/>
      <c r="RUS1450"/>
      <c r="RUT1450"/>
      <c r="RUU1450"/>
      <c r="RUV1450"/>
      <c r="RUW1450"/>
      <c r="RUX1450"/>
      <c r="RUY1450"/>
      <c r="RUZ1450"/>
      <c r="RVA1450"/>
      <c r="RVB1450"/>
      <c r="RVC1450"/>
      <c r="RVD1450"/>
      <c r="RVE1450"/>
      <c r="RVF1450"/>
      <c r="RVG1450"/>
      <c r="RVH1450"/>
      <c r="RVI1450"/>
      <c r="RVJ1450"/>
      <c r="RVK1450"/>
      <c r="RVL1450"/>
      <c r="RVM1450"/>
      <c r="RVN1450"/>
      <c r="RVO1450"/>
      <c r="RVP1450"/>
      <c r="RVQ1450"/>
      <c r="RVR1450"/>
      <c r="RVS1450"/>
      <c r="RVT1450"/>
      <c r="RVU1450"/>
      <c r="RVV1450"/>
      <c r="RVW1450"/>
      <c r="RVX1450"/>
      <c r="RVY1450"/>
      <c r="RVZ1450"/>
      <c r="RWA1450"/>
      <c r="RWB1450"/>
      <c r="RWC1450"/>
      <c r="RWD1450"/>
      <c r="RWE1450"/>
      <c r="RWF1450"/>
      <c r="RWG1450"/>
      <c r="RWH1450"/>
      <c r="RWI1450"/>
      <c r="RWJ1450"/>
      <c r="RWK1450"/>
      <c r="RWL1450"/>
      <c r="RWM1450"/>
      <c r="RWN1450"/>
      <c r="RWO1450"/>
      <c r="RWP1450"/>
      <c r="RWQ1450"/>
      <c r="RWR1450"/>
      <c r="RWS1450"/>
      <c r="RWT1450"/>
      <c r="RWU1450"/>
      <c r="RWV1450"/>
      <c r="RWW1450"/>
      <c r="RWX1450"/>
      <c r="RWY1450"/>
      <c r="RWZ1450"/>
      <c r="RXA1450"/>
      <c r="RXB1450"/>
      <c r="RXC1450"/>
      <c r="RXD1450"/>
      <c r="RXE1450"/>
      <c r="RXF1450"/>
      <c r="RXG1450"/>
      <c r="RXH1450"/>
      <c r="RXI1450"/>
      <c r="RXJ1450"/>
      <c r="RXK1450"/>
      <c r="RXL1450"/>
      <c r="RXM1450"/>
      <c r="RXN1450"/>
      <c r="RXO1450"/>
      <c r="RXP1450"/>
      <c r="RXQ1450"/>
      <c r="RXR1450"/>
      <c r="RXS1450"/>
      <c r="RXT1450"/>
      <c r="RXU1450"/>
      <c r="RXV1450"/>
      <c r="RXW1450"/>
      <c r="RXX1450"/>
      <c r="RXY1450"/>
      <c r="RXZ1450"/>
      <c r="RYA1450"/>
      <c r="RYB1450"/>
      <c r="RYC1450"/>
      <c r="RYD1450"/>
      <c r="RYE1450"/>
      <c r="RYF1450"/>
      <c r="RYG1450"/>
      <c r="RYH1450"/>
      <c r="RYI1450"/>
      <c r="RYJ1450"/>
      <c r="RYK1450"/>
      <c r="RYL1450"/>
      <c r="RYM1450"/>
      <c r="RYN1450"/>
      <c r="RYO1450"/>
      <c r="RYP1450"/>
      <c r="RYQ1450"/>
      <c r="RYR1450"/>
      <c r="RYS1450"/>
      <c r="RYT1450"/>
      <c r="RYU1450"/>
      <c r="RYV1450"/>
      <c r="RYW1450"/>
      <c r="RYX1450"/>
      <c r="RYY1450"/>
      <c r="RYZ1450"/>
      <c r="RZA1450"/>
      <c r="RZB1450"/>
      <c r="RZC1450"/>
      <c r="RZD1450"/>
      <c r="RZE1450"/>
      <c r="RZF1450"/>
      <c r="RZG1450"/>
      <c r="RZH1450"/>
      <c r="RZI1450"/>
      <c r="RZJ1450"/>
      <c r="RZK1450"/>
      <c r="RZL1450"/>
      <c r="RZM1450"/>
      <c r="RZN1450"/>
      <c r="RZO1450"/>
      <c r="RZP1450"/>
      <c r="RZQ1450"/>
      <c r="RZR1450"/>
      <c r="RZS1450"/>
      <c r="RZT1450"/>
      <c r="RZU1450"/>
      <c r="RZV1450"/>
      <c r="RZW1450"/>
      <c r="RZX1450"/>
      <c r="RZY1450"/>
      <c r="RZZ1450"/>
      <c r="SAA1450"/>
      <c r="SAB1450"/>
      <c r="SAC1450"/>
      <c r="SAD1450"/>
      <c r="SAE1450"/>
      <c r="SAF1450"/>
      <c r="SAG1450"/>
      <c r="SAH1450"/>
      <c r="SAI1450"/>
      <c r="SAJ1450"/>
      <c r="SAK1450"/>
      <c r="SAL1450"/>
      <c r="SAM1450"/>
      <c r="SAN1450"/>
      <c r="SAO1450"/>
      <c r="SAP1450"/>
      <c r="SAQ1450"/>
      <c r="SAR1450"/>
      <c r="SAS1450"/>
      <c r="SAT1450"/>
      <c r="SAU1450"/>
      <c r="SAV1450"/>
      <c r="SAW1450"/>
      <c r="SAX1450"/>
      <c r="SAY1450"/>
      <c r="SAZ1450"/>
      <c r="SBA1450"/>
      <c r="SBB1450"/>
      <c r="SBC1450"/>
      <c r="SBD1450"/>
      <c r="SBE1450"/>
      <c r="SBF1450"/>
      <c r="SBG1450"/>
      <c r="SBH1450"/>
      <c r="SBI1450"/>
      <c r="SBJ1450"/>
      <c r="SBK1450"/>
      <c r="SBL1450"/>
      <c r="SBM1450"/>
      <c r="SBN1450"/>
      <c r="SBO1450"/>
      <c r="SBP1450"/>
      <c r="SBQ1450"/>
      <c r="SBR1450"/>
      <c r="SBS1450"/>
      <c r="SBT1450"/>
      <c r="SBU1450"/>
      <c r="SBV1450"/>
      <c r="SBW1450"/>
      <c r="SBX1450"/>
      <c r="SBY1450"/>
      <c r="SBZ1450"/>
      <c r="SCA1450"/>
      <c r="SCB1450"/>
      <c r="SCC1450"/>
      <c r="SCD1450"/>
      <c r="SCE1450"/>
      <c r="SCF1450"/>
      <c r="SCG1450"/>
      <c r="SCH1450"/>
      <c r="SCI1450"/>
      <c r="SCJ1450"/>
      <c r="SCK1450"/>
      <c r="SCL1450"/>
      <c r="SCM1450"/>
      <c r="SCN1450"/>
      <c r="SCO1450"/>
      <c r="SCP1450"/>
      <c r="SCQ1450"/>
      <c r="SCR1450"/>
      <c r="SCS1450"/>
      <c r="SCT1450"/>
      <c r="SCU1450"/>
      <c r="SCV1450"/>
      <c r="SCW1450"/>
      <c r="SCX1450"/>
      <c r="SCY1450"/>
      <c r="SCZ1450"/>
      <c r="SDA1450"/>
      <c r="SDB1450"/>
      <c r="SDC1450"/>
      <c r="SDD1450"/>
      <c r="SDE1450"/>
      <c r="SDF1450"/>
      <c r="SDG1450"/>
      <c r="SDH1450"/>
      <c r="SDI1450"/>
      <c r="SDJ1450"/>
      <c r="SDK1450"/>
      <c r="SDL1450"/>
      <c r="SDM1450"/>
      <c r="SDN1450"/>
      <c r="SDO1450"/>
      <c r="SDP1450"/>
      <c r="SDQ1450"/>
      <c r="SDR1450"/>
      <c r="SDS1450"/>
      <c r="SDT1450"/>
      <c r="SDU1450"/>
      <c r="SDV1450"/>
      <c r="SDW1450"/>
      <c r="SDX1450"/>
      <c r="SDY1450"/>
      <c r="SDZ1450"/>
      <c r="SEA1450"/>
      <c r="SEB1450"/>
      <c r="SEC1450"/>
      <c r="SED1450"/>
      <c r="SEE1450"/>
      <c r="SEF1450"/>
      <c r="SEG1450"/>
      <c r="SEH1450"/>
      <c r="SEI1450"/>
      <c r="SEJ1450"/>
      <c r="SEK1450"/>
      <c r="SEL1450"/>
      <c r="SEM1450"/>
      <c r="SEN1450"/>
      <c r="SEO1450"/>
      <c r="SEP1450"/>
      <c r="SEQ1450"/>
      <c r="SER1450"/>
      <c r="SES1450"/>
      <c r="SET1450"/>
      <c r="SEU1450"/>
      <c r="SEV1450"/>
      <c r="SEW1450"/>
      <c r="SEX1450"/>
      <c r="SEY1450"/>
      <c r="SEZ1450"/>
      <c r="SFA1450"/>
      <c r="SFB1450"/>
      <c r="SFC1450"/>
      <c r="SFD1450"/>
      <c r="SFE1450"/>
      <c r="SFF1450"/>
      <c r="SFG1450"/>
      <c r="SFH1450"/>
      <c r="SFI1450"/>
      <c r="SFJ1450"/>
      <c r="SFK1450"/>
      <c r="SFL1450"/>
      <c r="SFM1450"/>
      <c r="SFN1450"/>
      <c r="SFO1450"/>
      <c r="SFP1450"/>
      <c r="SFQ1450"/>
      <c r="SFR1450"/>
      <c r="SFS1450"/>
      <c r="SFT1450"/>
      <c r="SFU1450"/>
      <c r="SFV1450"/>
      <c r="SFW1450"/>
      <c r="SFX1450"/>
      <c r="SFY1450"/>
      <c r="SFZ1450"/>
      <c r="SGA1450"/>
      <c r="SGB1450"/>
      <c r="SGC1450"/>
      <c r="SGD1450"/>
      <c r="SGE1450"/>
      <c r="SGF1450"/>
      <c r="SGG1450"/>
      <c r="SGH1450"/>
      <c r="SGI1450"/>
      <c r="SGJ1450"/>
      <c r="SGK1450"/>
      <c r="SGL1450"/>
      <c r="SGM1450"/>
      <c r="SGN1450"/>
      <c r="SGO1450"/>
      <c r="SGP1450"/>
      <c r="SGQ1450"/>
      <c r="SGR1450"/>
      <c r="SGS1450"/>
      <c r="SGT1450"/>
      <c r="SGU1450"/>
      <c r="SGV1450"/>
      <c r="SGW1450"/>
      <c r="SGX1450"/>
      <c r="SGY1450"/>
      <c r="SGZ1450"/>
      <c r="SHA1450"/>
      <c r="SHB1450"/>
      <c r="SHC1450"/>
      <c r="SHD1450"/>
      <c r="SHE1450"/>
      <c r="SHF1450"/>
      <c r="SHG1450"/>
      <c r="SHH1450"/>
      <c r="SHI1450"/>
      <c r="SHJ1450"/>
      <c r="SHK1450"/>
      <c r="SHL1450"/>
      <c r="SHM1450"/>
      <c r="SHN1450"/>
      <c r="SHO1450"/>
      <c r="SHP1450"/>
      <c r="SHQ1450"/>
      <c r="SHR1450"/>
      <c r="SHS1450"/>
      <c r="SHT1450"/>
      <c r="SHU1450"/>
      <c r="SHV1450"/>
      <c r="SHW1450"/>
      <c r="SHX1450"/>
      <c r="SHY1450"/>
      <c r="SHZ1450"/>
      <c r="SIA1450"/>
      <c r="SIB1450"/>
      <c r="SIC1450"/>
      <c r="SID1450"/>
      <c r="SIE1450"/>
      <c r="SIF1450"/>
      <c r="SIG1450"/>
      <c r="SIH1450"/>
      <c r="SII1450"/>
      <c r="SIJ1450"/>
      <c r="SIK1450"/>
      <c r="SIL1450"/>
      <c r="SIM1450"/>
      <c r="SIN1450"/>
      <c r="SIO1450"/>
      <c r="SIP1450"/>
      <c r="SIQ1450"/>
      <c r="SIR1450"/>
      <c r="SIS1450"/>
      <c r="SIT1450"/>
      <c r="SIU1450"/>
      <c r="SIV1450"/>
      <c r="SIW1450"/>
      <c r="SIX1450"/>
      <c r="SIY1450"/>
      <c r="SIZ1450"/>
      <c r="SJA1450"/>
      <c r="SJB1450"/>
      <c r="SJC1450"/>
      <c r="SJD1450"/>
      <c r="SJE1450"/>
      <c r="SJF1450"/>
      <c r="SJG1450"/>
      <c r="SJH1450"/>
      <c r="SJI1450"/>
      <c r="SJJ1450"/>
      <c r="SJK1450"/>
      <c r="SJL1450"/>
      <c r="SJM1450"/>
      <c r="SJN1450"/>
      <c r="SJO1450"/>
      <c r="SJP1450"/>
      <c r="SJQ1450"/>
      <c r="SJR1450"/>
      <c r="SJS1450"/>
      <c r="SJT1450"/>
      <c r="SJU1450"/>
      <c r="SJV1450"/>
      <c r="SJW1450"/>
      <c r="SJX1450"/>
      <c r="SJY1450"/>
      <c r="SJZ1450"/>
      <c r="SKA1450"/>
      <c r="SKB1450"/>
      <c r="SKC1450"/>
      <c r="SKD1450"/>
      <c r="SKE1450"/>
      <c r="SKF1450"/>
      <c r="SKG1450"/>
      <c r="SKH1450"/>
      <c r="SKI1450"/>
      <c r="SKJ1450"/>
      <c r="SKK1450"/>
      <c r="SKL1450"/>
      <c r="SKM1450"/>
      <c r="SKN1450"/>
      <c r="SKO1450"/>
      <c r="SKP1450"/>
      <c r="SKQ1450"/>
      <c r="SKR1450"/>
      <c r="SKS1450"/>
      <c r="SKT1450"/>
      <c r="SKU1450"/>
      <c r="SKV1450"/>
      <c r="SKW1450"/>
      <c r="SKX1450"/>
      <c r="SKY1450"/>
      <c r="SKZ1450"/>
      <c r="SLA1450"/>
      <c r="SLB1450"/>
      <c r="SLC1450"/>
      <c r="SLD1450"/>
      <c r="SLE1450"/>
      <c r="SLF1450"/>
      <c r="SLG1450"/>
      <c r="SLH1450"/>
      <c r="SLI1450"/>
      <c r="SLJ1450"/>
      <c r="SLK1450"/>
      <c r="SLL1450"/>
      <c r="SLM1450"/>
      <c r="SLN1450"/>
      <c r="SLO1450"/>
      <c r="SLP1450"/>
      <c r="SLQ1450"/>
      <c r="SLR1450"/>
      <c r="SLS1450"/>
      <c r="SLT1450"/>
      <c r="SLU1450"/>
      <c r="SLV1450"/>
      <c r="SLW1450"/>
      <c r="SLX1450"/>
      <c r="SLY1450"/>
      <c r="SLZ1450"/>
      <c r="SMA1450"/>
      <c r="SMB1450"/>
      <c r="SMC1450"/>
      <c r="SMD1450"/>
      <c r="SME1450"/>
      <c r="SMF1450"/>
      <c r="SMG1450"/>
      <c r="SMH1450"/>
      <c r="SMI1450"/>
      <c r="SMJ1450"/>
      <c r="SMK1450"/>
      <c r="SML1450"/>
      <c r="SMM1450"/>
      <c r="SMN1450"/>
      <c r="SMO1450"/>
      <c r="SMP1450"/>
      <c r="SMQ1450"/>
      <c r="SMR1450"/>
      <c r="SMS1450"/>
      <c r="SMT1450"/>
      <c r="SMU1450"/>
      <c r="SMV1450"/>
      <c r="SMW1450"/>
      <c r="SMX1450"/>
      <c r="SMY1450"/>
      <c r="SMZ1450"/>
      <c r="SNA1450"/>
      <c r="SNB1450"/>
      <c r="SNC1450"/>
      <c r="SND1450"/>
      <c r="SNE1450"/>
      <c r="SNF1450"/>
      <c r="SNG1450"/>
      <c r="SNH1450"/>
      <c r="SNI1450"/>
      <c r="SNJ1450"/>
      <c r="SNK1450"/>
      <c r="SNL1450"/>
      <c r="SNM1450"/>
      <c r="SNN1450"/>
      <c r="SNO1450"/>
      <c r="SNP1450"/>
      <c r="SNQ1450"/>
      <c r="SNR1450"/>
      <c r="SNS1450"/>
      <c r="SNT1450"/>
      <c r="SNU1450"/>
      <c r="SNV1450"/>
      <c r="SNW1450"/>
      <c r="SNX1450"/>
      <c r="SNY1450"/>
      <c r="SNZ1450"/>
      <c r="SOA1450"/>
      <c r="SOB1450"/>
      <c r="SOC1450"/>
      <c r="SOD1450"/>
      <c r="SOE1450"/>
      <c r="SOF1450"/>
      <c r="SOG1450"/>
      <c r="SOH1450"/>
      <c r="SOI1450"/>
      <c r="SOJ1450"/>
      <c r="SOK1450"/>
      <c r="SOL1450"/>
      <c r="SOM1450"/>
      <c r="SON1450"/>
      <c r="SOO1450"/>
      <c r="SOP1450"/>
      <c r="SOQ1450"/>
      <c r="SOR1450"/>
      <c r="SOS1450"/>
      <c r="SOT1450"/>
      <c r="SOU1450"/>
      <c r="SOV1450"/>
      <c r="SOW1450"/>
      <c r="SOX1450"/>
      <c r="SOY1450"/>
      <c r="SOZ1450"/>
      <c r="SPA1450"/>
      <c r="SPB1450"/>
      <c r="SPC1450"/>
      <c r="SPD1450"/>
      <c r="SPE1450"/>
      <c r="SPF1450"/>
      <c r="SPG1450"/>
      <c r="SPH1450"/>
      <c r="SPI1450"/>
      <c r="SPJ1450"/>
      <c r="SPK1450"/>
      <c r="SPL1450"/>
      <c r="SPM1450"/>
      <c r="SPN1450"/>
      <c r="SPO1450"/>
      <c r="SPP1450"/>
      <c r="SPQ1450"/>
      <c r="SPR1450"/>
      <c r="SPS1450"/>
      <c r="SPT1450"/>
      <c r="SPU1450"/>
      <c r="SPV1450"/>
      <c r="SPW1450"/>
      <c r="SPX1450"/>
      <c r="SPY1450"/>
      <c r="SPZ1450"/>
      <c r="SQA1450"/>
      <c r="SQB1450"/>
      <c r="SQC1450"/>
      <c r="SQD1450"/>
      <c r="SQE1450"/>
      <c r="SQF1450"/>
      <c r="SQG1450"/>
      <c r="SQH1450"/>
      <c r="SQI1450"/>
      <c r="SQJ1450"/>
      <c r="SQK1450"/>
      <c r="SQL1450"/>
      <c r="SQM1450"/>
      <c r="SQN1450"/>
      <c r="SQO1450"/>
      <c r="SQP1450"/>
      <c r="SQQ1450"/>
      <c r="SQR1450"/>
      <c r="SQS1450"/>
      <c r="SQT1450"/>
      <c r="SQU1450"/>
      <c r="SQV1450"/>
      <c r="SQW1450"/>
      <c r="SQX1450"/>
      <c r="SQY1450"/>
      <c r="SQZ1450"/>
      <c r="SRA1450"/>
      <c r="SRB1450"/>
      <c r="SRC1450"/>
      <c r="SRD1450"/>
      <c r="SRE1450"/>
      <c r="SRF1450"/>
      <c r="SRG1450"/>
      <c r="SRH1450"/>
      <c r="SRI1450"/>
      <c r="SRJ1450"/>
      <c r="SRK1450"/>
      <c r="SRL1450"/>
      <c r="SRM1450"/>
      <c r="SRN1450"/>
      <c r="SRO1450"/>
      <c r="SRP1450"/>
      <c r="SRQ1450"/>
      <c r="SRR1450"/>
      <c r="SRS1450"/>
      <c r="SRT1450"/>
      <c r="SRU1450"/>
      <c r="SRV1450"/>
      <c r="SRW1450"/>
      <c r="SRX1450"/>
      <c r="SRY1450"/>
      <c r="SRZ1450"/>
      <c r="SSA1450"/>
      <c r="SSB1450"/>
      <c r="SSC1450"/>
      <c r="SSD1450"/>
      <c r="SSE1450"/>
      <c r="SSF1450"/>
      <c r="SSG1450"/>
      <c r="SSH1450"/>
      <c r="SSI1450"/>
      <c r="SSJ1450"/>
      <c r="SSK1450"/>
      <c r="SSL1450"/>
      <c r="SSM1450"/>
      <c r="SSN1450"/>
      <c r="SSO1450"/>
      <c r="SSP1450"/>
      <c r="SSQ1450"/>
      <c r="SSR1450"/>
      <c r="SSS1450"/>
      <c r="SST1450"/>
      <c r="SSU1450"/>
      <c r="SSV1450"/>
      <c r="SSW1450"/>
      <c r="SSX1450"/>
      <c r="SSY1450"/>
      <c r="SSZ1450"/>
      <c r="STA1450"/>
      <c r="STB1450"/>
      <c r="STC1450"/>
      <c r="STD1450"/>
      <c r="STE1450"/>
      <c r="STF1450"/>
      <c r="STG1450"/>
      <c r="STH1450"/>
      <c r="STI1450"/>
      <c r="STJ1450"/>
      <c r="STK1450"/>
      <c r="STL1450"/>
      <c r="STM1450"/>
      <c r="STN1450"/>
      <c r="STO1450"/>
      <c r="STP1450"/>
      <c r="STQ1450"/>
      <c r="STR1450"/>
      <c r="STS1450"/>
      <c r="STT1450"/>
      <c r="STU1450"/>
      <c r="STV1450"/>
      <c r="STW1450"/>
      <c r="STX1450"/>
      <c r="STY1450"/>
      <c r="STZ1450"/>
      <c r="SUA1450"/>
      <c r="SUB1450"/>
      <c r="SUC1450"/>
      <c r="SUD1450"/>
      <c r="SUE1450"/>
      <c r="SUF1450"/>
      <c r="SUG1450"/>
      <c r="SUH1450"/>
      <c r="SUI1450"/>
      <c r="SUJ1450"/>
      <c r="SUK1450"/>
      <c r="SUL1450"/>
      <c r="SUM1450"/>
      <c r="SUN1450"/>
      <c r="SUO1450"/>
      <c r="SUP1450"/>
      <c r="SUQ1450"/>
      <c r="SUR1450"/>
      <c r="SUS1450"/>
      <c r="SUT1450"/>
      <c r="SUU1450"/>
      <c r="SUV1450"/>
      <c r="SUW1450"/>
      <c r="SUX1450"/>
      <c r="SUY1450"/>
      <c r="SUZ1450"/>
      <c r="SVA1450"/>
      <c r="SVB1450"/>
      <c r="SVC1450"/>
      <c r="SVD1450"/>
      <c r="SVE1450"/>
      <c r="SVF1450"/>
      <c r="SVG1450"/>
      <c r="SVH1450"/>
      <c r="SVI1450"/>
      <c r="SVJ1450"/>
      <c r="SVK1450"/>
      <c r="SVL1450"/>
      <c r="SVM1450"/>
      <c r="SVN1450"/>
      <c r="SVO1450"/>
      <c r="SVP1450"/>
      <c r="SVQ1450"/>
      <c r="SVR1450"/>
      <c r="SVS1450"/>
      <c r="SVT1450"/>
      <c r="SVU1450"/>
      <c r="SVV1450"/>
      <c r="SVW1450"/>
      <c r="SVX1450"/>
      <c r="SVY1450"/>
      <c r="SVZ1450"/>
      <c r="SWA1450"/>
      <c r="SWB1450"/>
      <c r="SWC1450"/>
      <c r="SWD1450"/>
      <c r="SWE1450"/>
      <c r="SWF1450"/>
      <c r="SWG1450"/>
      <c r="SWH1450"/>
      <c r="SWI1450"/>
      <c r="SWJ1450"/>
      <c r="SWK1450"/>
      <c r="SWL1450"/>
      <c r="SWM1450"/>
      <c r="SWN1450"/>
      <c r="SWO1450"/>
      <c r="SWP1450"/>
      <c r="SWQ1450"/>
      <c r="SWR1450"/>
      <c r="SWS1450"/>
      <c r="SWT1450"/>
      <c r="SWU1450"/>
      <c r="SWV1450"/>
      <c r="SWW1450"/>
      <c r="SWX1450"/>
      <c r="SWY1450"/>
      <c r="SWZ1450"/>
      <c r="SXA1450"/>
      <c r="SXB1450"/>
      <c r="SXC1450"/>
      <c r="SXD1450"/>
      <c r="SXE1450"/>
      <c r="SXF1450"/>
      <c r="SXG1450"/>
      <c r="SXH1450"/>
      <c r="SXI1450"/>
      <c r="SXJ1450"/>
      <c r="SXK1450"/>
      <c r="SXL1450"/>
      <c r="SXM1450"/>
      <c r="SXN1450"/>
      <c r="SXO1450"/>
      <c r="SXP1450"/>
      <c r="SXQ1450"/>
      <c r="SXR1450"/>
      <c r="SXS1450"/>
      <c r="SXT1450"/>
      <c r="SXU1450"/>
      <c r="SXV1450"/>
      <c r="SXW1450"/>
      <c r="SXX1450"/>
      <c r="SXY1450"/>
      <c r="SXZ1450"/>
      <c r="SYA1450"/>
      <c r="SYB1450"/>
      <c r="SYC1450"/>
      <c r="SYD1450"/>
      <c r="SYE1450"/>
      <c r="SYF1450"/>
      <c r="SYG1450"/>
      <c r="SYH1450"/>
      <c r="SYI1450"/>
      <c r="SYJ1450"/>
      <c r="SYK1450"/>
      <c r="SYL1450"/>
      <c r="SYM1450"/>
      <c r="SYN1450"/>
      <c r="SYO1450"/>
      <c r="SYP1450"/>
      <c r="SYQ1450"/>
      <c r="SYR1450"/>
      <c r="SYS1450"/>
      <c r="SYT1450"/>
      <c r="SYU1450"/>
      <c r="SYV1450"/>
      <c r="SYW1450"/>
      <c r="SYX1450"/>
      <c r="SYY1450"/>
      <c r="SYZ1450"/>
      <c r="SZA1450"/>
      <c r="SZB1450"/>
      <c r="SZC1450"/>
      <c r="SZD1450"/>
      <c r="SZE1450"/>
      <c r="SZF1450"/>
      <c r="SZG1450"/>
      <c r="SZH1450"/>
      <c r="SZI1450"/>
      <c r="SZJ1450"/>
      <c r="SZK1450"/>
      <c r="SZL1450"/>
      <c r="SZM1450"/>
      <c r="SZN1450"/>
      <c r="SZO1450"/>
      <c r="SZP1450"/>
      <c r="SZQ1450"/>
      <c r="SZR1450"/>
      <c r="SZS1450"/>
      <c r="SZT1450"/>
      <c r="SZU1450"/>
      <c r="SZV1450"/>
      <c r="SZW1450"/>
      <c r="SZX1450"/>
      <c r="SZY1450"/>
      <c r="SZZ1450"/>
      <c r="TAA1450"/>
      <c r="TAB1450"/>
      <c r="TAC1450"/>
      <c r="TAD1450"/>
      <c r="TAE1450"/>
      <c r="TAF1450"/>
      <c r="TAG1450"/>
      <c r="TAH1450"/>
      <c r="TAI1450"/>
      <c r="TAJ1450"/>
      <c r="TAK1450"/>
      <c r="TAL1450"/>
      <c r="TAM1450"/>
      <c r="TAN1450"/>
      <c r="TAO1450"/>
      <c r="TAP1450"/>
      <c r="TAQ1450"/>
      <c r="TAR1450"/>
      <c r="TAS1450"/>
      <c r="TAT1450"/>
      <c r="TAU1450"/>
      <c r="TAV1450"/>
      <c r="TAW1450"/>
      <c r="TAX1450"/>
      <c r="TAY1450"/>
      <c r="TAZ1450"/>
      <c r="TBA1450"/>
      <c r="TBB1450"/>
      <c r="TBC1450"/>
      <c r="TBD1450"/>
      <c r="TBE1450"/>
      <c r="TBF1450"/>
      <c r="TBG1450"/>
      <c r="TBH1450"/>
      <c r="TBI1450"/>
      <c r="TBJ1450"/>
      <c r="TBK1450"/>
      <c r="TBL1450"/>
      <c r="TBM1450"/>
      <c r="TBN1450"/>
      <c r="TBO1450"/>
      <c r="TBP1450"/>
      <c r="TBQ1450"/>
      <c r="TBR1450"/>
      <c r="TBS1450"/>
      <c r="TBT1450"/>
      <c r="TBU1450"/>
      <c r="TBV1450"/>
      <c r="TBW1450"/>
      <c r="TBX1450"/>
      <c r="TBY1450"/>
      <c r="TBZ1450"/>
      <c r="TCA1450"/>
      <c r="TCB1450"/>
      <c r="TCC1450"/>
      <c r="TCD1450"/>
      <c r="TCE1450"/>
      <c r="TCF1450"/>
      <c r="TCG1450"/>
      <c r="TCH1450"/>
      <c r="TCI1450"/>
      <c r="TCJ1450"/>
      <c r="TCK1450"/>
      <c r="TCL1450"/>
      <c r="TCM1450"/>
      <c r="TCN1450"/>
      <c r="TCO1450"/>
      <c r="TCP1450"/>
      <c r="TCQ1450"/>
      <c r="TCR1450"/>
      <c r="TCS1450"/>
      <c r="TCT1450"/>
      <c r="TCU1450"/>
      <c r="TCV1450"/>
      <c r="TCW1450"/>
      <c r="TCX1450"/>
      <c r="TCY1450"/>
      <c r="TCZ1450"/>
      <c r="TDA1450"/>
      <c r="TDB1450"/>
      <c r="TDC1450"/>
      <c r="TDD1450"/>
      <c r="TDE1450"/>
      <c r="TDF1450"/>
      <c r="TDG1450"/>
      <c r="TDH1450"/>
      <c r="TDI1450"/>
      <c r="TDJ1450"/>
      <c r="TDK1450"/>
      <c r="TDL1450"/>
      <c r="TDM1450"/>
      <c r="TDN1450"/>
      <c r="TDO1450"/>
      <c r="TDP1450"/>
      <c r="TDQ1450"/>
      <c r="TDR1450"/>
      <c r="TDS1450"/>
      <c r="TDT1450"/>
      <c r="TDU1450"/>
      <c r="TDV1450"/>
      <c r="TDW1450"/>
      <c r="TDX1450"/>
      <c r="TDY1450"/>
      <c r="TDZ1450"/>
      <c r="TEA1450"/>
      <c r="TEB1450"/>
      <c r="TEC1450"/>
      <c r="TED1450"/>
      <c r="TEE1450"/>
      <c r="TEF1450"/>
      <c r="TEG1450"/>
      <c r="TEH1450"/>
      <c r="TEI1450"/>
      <c r="TEJ1450"/>
      <c r="TEK1450"/>
      <c r="TEL1450"/>
      <c r="TEM1450"/>
      <c r="TEN1450"/>
      <c r="TEO1450"/>
      <c r="TEP1450"/>
      <c r="TEQ1450"/>
      <c r="TER1450"/>
      <c r="TES1450"/>
      <c r="TET1450"/>
      <c r="TEU1450"/>
      <c r="TEV1450"/>
      <c r="TEW1450"/>
      <c r="TEX1450"/>
      <c r="TEY1450"/>
      <c r="TEZ1450"/>
      <c r="TFA1450"/>
      <c r="TFB1450"/>
      <c r="TFC1450"/>
      <c r="TFD1450"/>
      <c r="TFE1450"/>
      <c r="TFF1450"/>
      <c r="TFG1450"/>
      <c r="TFH1450"/>
      <c r="TFI1450"/>
      <c r="TFJ1450"/>
      <c r="TFK1450"/>
      <c r="TFL1450"/>
      <c r="TFM1450"/>
      <c r="TFN1450"/>
      <c r="TFO1450"/>
      <c r="TFP1450"/>
      <c r="TFQ1450"/>
      <c r="TFR1450"/>
      <c r="TFS1450"/>
      <c r="TFT1450"/>
      <c r="TFU1450"/>
      <c r="TFV1450"/>
      <c r="TFW1450"/>
      <c r="TFX1450"/>
      <c r="TFY1450"/>
      <c r="TFZ1450"/>
      <c r="TGA1450"/>
      <c r="TGB1450"/>
      <c r="TGC1450"/>
      <c r="TGD1450"/>
      <c r="TGE1450"/>
      <c r="TGF1450"/>
      <c r="TGG1450"/>
      <c r="TGH1450"/>
      <c r="TGI1450"/>
      <c r="TGJ1450"/>
      <c r="TGK1450"/>
      <c r="TGL1450"/>
      <c r="TGM1450"/>
      <c r="TGN1450"/>
      <c r="TGO1450"/>
      <c r="TGP1450"/>
      <c r="TGQ1450"/>
      <c r="TGR1450"/>
      <c r="TGS1450"/>
      <c r="TGT1450"/>
      <c r="TGU1450"/>
      <c r="TGV1450"/>
      <c r="TGW1450"/>
      <c r="TGX1450"/>
      <c r="TGY1450"/>
      <c r="TGZ1450"/>
      <c r="THA1450"/>
      <c r="THB1450"/>
      <c r="THC1450"/>
      <c r="THD1450"/>
      <c r="THE1450"/>
      <c r="THF1450"/>
      <c r="THG1450"/>
      <c r="THH1450"/>
      <c r="THI1450"/>
      <c r="THJ1450"/>
      <c r="THK1450"/>
      <c r="THL1450"/>
      <c r="THM1450"/>
      <c r="THN1450"/>
      <c r="THO1450"/>
      <c r="THP1450"/>
      <c r="THQ1450"/>
      <c r="THR1450"/>
      <c r="THS1450"/>
      <c r="THT1450"/>
      <c r="THU1450"/>
      <c r="THV1450"/>
      <c r="THW1450"/>
      <c r="THX1450"/>
      <c r="THY1450"/>
      <c r="THZ1450"/>
      <c r="TIA1450"/>
      <c r="TIB1450"/>
      <c r="TIC1450"/>
      <c r="TID1450"/>
      <c r="TIE1450"/>
      <c r="TIF1450"/>
      <c r="TIG1450"/>
      <c r="TIH1450"/>
      <c r="TII1450"/>
      <c r="TIJ1450"/>
      <c r="TIK1450"/>
      <c r="TIL1450"/>
      <c r="TIM1450"/>
      <c r="TIN1450"/>
      <c r="TIO1450"/>
      <c r="TIP1450"/>
      <c r="TIQ1450"/>
      <c r="TIR1450"/>
      <c r="TIS1450"/>
      <c r="TIT1450"/>
      <c r="TIU1450"/>
      <c r="TIV1450"/>
      <c r="TIW1450"/>
      <c r="TIX1450"/>
      <c r="TIY1450"/>
      <c r="TIZ1450"/>
      <c r="TJA1450"/>
      <c r="TJB1450"/>
      <c r="TJC1450"/>
      <c r="TJD1450"/>
      <c r="TJE1450"/>
      <c r="TJF1450"/>
      <c r="TJG1450"/>
      <c r="TJH1450"/>
      <c r="TJI1450"/>
      <c r="TJJ1450"/>
      <c r="TJK1450"/>
      <c r="TJL1450"/>
      <c r="TJM1450"/>
      <c r="TJN1450"/>
      <c r="TJO1450"/>
      <c r="TJP1450"/>
      <c r="TJQ1450"/>
      <c r="TJR1450"/>
      <c r="TJS1450"/>
      <c r="TJT1450"/>
      <c r="TJU1450"/>
      <c r="TJV1450"/>
      <c r="TJW1450"/>
      <c r="TJX1450"/>
      <c r="TJY1450"/>
      <c r="TJZ1450"/>
      <c r="TKA1450"/>
      <c r="TKB1450"/>
      <c r="TKC1450"/>
      <c r="TKD1450"/>
      <c r="TKE1450"/>
      <c r="TKF1450"/>
      <c r="TKG1450"/>
      <c r="TKH1450"/>
      <c r="TKI1450"/>
      <c r="TKJ1450"/>
      <c r="TKK1450"/>
      <c r="TKL1450"/>
      <c r="TKM1450"/>
      <c r="TKN1450"/>
      <c r="TKO1450"/>
      <c r="TKP1450"/>
      <c r="TKQ1450"/>
      <c r="TKR1450"/>
      <c r="TKS1450"/>
      <c r="TKT1450"/>
      <c r="TKU1450"/>
      <c r="TKV1450"/>
      <c r="TKW1450"/>
      <c r="TKX1450"/>
      <c r="TKY1450"/>
      <c r="TKZ1450"/>
      <c r="TLA1450"/>
      <c r="TLB1450"/>
      <c r="TLC1450"/>
      <c r="TLD1450"/>
      <c r="TLE1450"/>
      <c r="TLF1450"/>
      <c r="TLG1450"/>
      <c r="TLH1450"/>
      <c r="TLI1450"/>
      <c r="TLJ1450"/>
      <c r="TLK1450"/>
      <c r="TLL1450"/>
      <c r="TLM1450"/>
      <c r="TLN1450"/>
      <c r="TLO1450"/>
      <c r="TLP1450"/>
      <c r="TLQ1450"/>
      <c r="TLR1450"/>
      <c r="TLS1450"/>
      <c r="TLT1450"/>
      <c r="TLU1450"/>
      <c r="TLV1450"/>
      <c r="TLW1450"/>
      <c r="TLX1450"/>
      <c r="TLY1450"/>
      <c r="TLZ1450"/>
      <c r="TMA1450"/>
      <c r="TMB1450"/>
      <c r="TMC1450"/>
      <c r="TMD1450"/>
      <c r="TME1450"/>
      <c r="TMF1450"/>
      <c r="TMG1450"/>
      <c r="TMH1450"/>
      <c r="TMI1450"/>
      <c r="TMJ1450"/>
      <c r="TMK1450"/>
      <c r="TML1450"/>
      <c r="TMM1450"/>
      <c r="TMN1450"/>
      <c r="TMO1450"/>
      <c r="TMP1450"/>
      <c r="TMQ1450"/>
      <c r="TMR1450"/>
      <c r="TMS1450"/>
      <c r="TMT1450"/>
      <c r="TMU1450"/>
      <c r="TMV1450"/>
      <c r="TMW1450"/>
      <c r="TMX1450"/>
      <c r="TMY1450"/>
      <c r="TMZ1450"/>
      <c r="TNA1450"/>
      <c r="TNB1450"/>
      <c r="TNC1450"/>
      <c r="TND1450"/>
      <c r="TNE1450"/>
      <c r="TNF1450"/>
      <c r="TNG1450"/>
      <c r="TNH1450"/>
      <c r="TNI1450"/>
      <c r="TNJ1450"/>
      <c r="TNK1450"/>
      <c r="TNL1450"/>
      <c r="TNM1450"/>
      <c r="TNN1450"/>
      <c r="TNO1450"/>
      <c r="TNP1450"/>
      <c r="TNQ1450"/>
      <c r="TNR1450"/>
      <c r="TNS1450"/>
      <c r="TNT1450"/>
      <c r="TNU1450"/>
      <c r="TNV1450"/>
      <c r="TNW1450"/>
      <c r="TNX1450"/>
      <c r="TNY1450"/>
      <c r="TNZ1450"/>
      <c r="TOA1450"/>
      <c r="TOB1450"/>
      <c r="TOC1450"/>
      <c r="TOD1450"/>
      <c r="TOE1450"/>
      <c r="TOF1450"/>
      <c r="TOG1450"/>
      <c r="TOH1450"/>
      <c r="TOI1450"/>
      <c r="TOJ1450"/>
      <c r="TOK1450"/>
      <c r="TOL1450"/>
      <c r="TOM1450"/>
      <c r="TON1450"/>
      <c r="TOO1450"/>
      <c r="TOP1450"/>
      <c r="TOQ1450"/>
      <c r="TOR1450"/>
      <c r="TOS1450"/>
      <c r="TOT1450"/>
      <c r="TOU1450"/>
      <c r="TOV1450"/>
      <c r="TOW1450"/>
      <c r="TOX1450"/>
      <c r="TOY1450"/>
      <c r="TOZ1450"/>
      <c r="TPA1450"/>
      <c r="TPB1450"/>
      <c r="TPC1450"/>
      <c r="TPD1450"/>
      <c r="TPE1450"/>
      <c r="TPF1450"/>
      <c r="TPG1450"/>
      <c r="TPH1450"/>
      <c r="TPI1450"/>
      <c r="TPJ1450"/>
      <c r="TPK1450"/>
      <c r="TPL1450"/>
      <c r="TPM1450"/>
      <c r="TPN1450"/>
      <c r="TPO1450"/>
      <c r="TPP1450"/>
      <c r="TPQ1450"/>
      <c r="TPR1450"/>
      <c r="TPS1450"/>
      <c r="TPT1450"/>
      <c r="TPU1450"/>
      <c r="TPV1450"/>
      <c r="TPW1450"/>
      <c r="TPX1450"/>
      <c r="TPY1450"/>
      <c r="TPZ1450"/>
      <c r="TQA1450"/>
      <c r="TQB1450"/>
      <c r="TQC1450"/>
      <c r="TQD1450"/>
      <c r="TQE1450"/>
      <c r="TQF1450"/>
      <c r="TQG1450"/>
      <c r="TQH1450"/>
      <c r="TQI1450"/>
      <c r="TQJ1450"/>
      <c r="TQK1450"/>
      <c r="TQL1450"/>
      <c r="TQM1450"/>
      <c r="TQN1450"/>
      <c r="TQO1450"/>
      <c r="TQP1450"/>
      <c r="TQQ1450"/>
      <c r="TQR1450"/>
      <c r="TQS1450"/>
      <c r="TQT1450"/>
      <c r="TQU1450"/>
      <c r="TQV1450"/>
      <c r="TQW1450"/>
      <c r="TQX1450"/>
      <c r="TQY1450"/>
      <c r="TQZ1450"/>
      <c r="TRA1450"/>
      <c r="TRB1450"/>
      <c r="TRC1450"/>
      <c r="TRD1450"/>
      <c r="TRE1450"/>
      <c r="TRF1450"/>
      <c r="TRG1450"/>
      <c r="TRH1450"/>
      <c r="TRI1450"/>
      <c r="TRJ1450"/>
      <c r="TRK1450"/>
      <c r="TRL1450"/>
      <c r="TRM1450"/>
      <c r="TRN1450"/>
      <c r="TRO1450"/>
      <c r="TRP1450"/>
      <c r="TRQ1450"/>
      <c r="TRR1450"/>
      <c r="TRS1450"/>
      <c r="TRT1450"/>
      <c r="TRU1450"/>
      <c r="TRV1450"/>
      <c r="TRW1450"/>
      <c r="TRX1450"/>
      <c r="TRY1450"/>
      <c r="TRZ1450"/>
      <c r="TSA1450"/>
      <c r="TSB1450"/>
      <c r="TSC1450"/>
      <c r="TSD1450"/>
      <c r="TSE1450"/>
      <c r="TSF1450"/>
      <c r="TSG1450"/>
      <c r="TSH1450"/>
      <c r="TSI1450"/>
      <c r="TSJ1450"/>
      <c r="TSK1450"/>
      <c r="TSL1450"/>
      <c r="TSM1450"/>
      <c r="TSN1450"/>
      <c r="TSO1450"/>
      <c r="TSP1450"/>
      <c r="TSQ1450"/>
      <c r="TSR1450"/>
      <c r="TSS1450"/>
      <c r="TST1450"/>
      <c r="TSU1450"/>
      <c r="TSV1450"/>
      <c r="TSW1450"/>
      <c r="TSX1450"/>
      <c r="TSY1450"/>
      <c r="TSZ1450"/>
      <c r="TTA1450"/>
      <c r="TTB1450"/>
      <c r="TTC1450"/>
      <c r="TTD1450"/>
      <c r="TTE1450"/>
      <c r="TTF1450"/>
      <c r="TTG1450"/>
      <c r="TTH1450"/>
      <c r="TTI1450"/>
      <c r="TTJ1450"/>
      <c r="TTK1450"/>
      <c r="TTL1450"/>
      <c r="TTM1450"/>
      <c r="TTN1450"/>
      <c r="TTO1450"/>
      <c r="TTP1450"/>
      <c r="TTQ1450"/>
      <c r="TTR1450"/>
      <c r="TTS1450"/>
      <c r="TTT1450"/>
      <c r="TTU1450"/>
      <c r="TTV1450"/>
      <c r="TTW1450"/>
      <c r="TTX1450"/>
      <c r="TTY1450"/>
      <c r="TTZ1450"/>
      <c r="TUA1450"/>
      <c r="TUB1450"/>
      <c r="TUC1450"/>
      <c r="TUD1450"/>
      <c r="TUE1450"/>
      <c r="TUF1450"/>
      <c r="TUG1450"/>
      <c r="TUH1450"/>
      <c r="TUI1450"/>
      <c r="TUJ1450"/>
      <c r="TUK1450"/>
      <c r="TUL1450"/>
      <c r="TUM1450"/>
      <c r="TUN1450"/>
      <c r="TUO1450"/>
      <c r="TUP1450"/>
      <c r="TUQ1450"/>
      <c r="TUR1450"/>
      <c r="TUS1450"/>
      <c r="TUT1450"/>
      <c r="TUU1450"/>
      <c r="TUV1450"/>
      <c r="TUW1450"/>
      <c r="TUX1450"/>
      <c r="TUY1450"/>
      <c r="TUZ1450"/>
      <c r="TVA1450"/>
      <c r="TVB1450"/>
      <c r="TVC1450"/>
      <c r="TVD1450"/>
      <c r="TVE1450"/>
      <c r="TVF1450"/>
      <c r="TVG1450"/>
      <c r="TVH1450"/>
      <c r="TVI1450"/>
      <c r="TVJ1450"/>
      <c r="TVK1450"/>
      <c r="TVL1450"/>
      <c r="TVM1450"/>
      <c r="TVN1450"/>
      <c r="TVO1450"/>
      <c r="TVP1450"/>
      <c r="TVQ1450"/>
      <c r="TVR1450"/>
      <c r="TVS1450"/>
      <c r="TVT1450"/>
      <c r="TVU1450"/>
      <c r="TVV1450"/>
      <c r="TVW1450"/>
      <c r="TVX1450"/>
      <c r="TVY1450"/>
      <c r="TVZ1450"/>
      <c r="TWA1450"/>
      <c r="TWB1450"/>
      <c r="TWC1450"/>
      <c r="TWD1450"/>
      <c r="TWE1450"/>
      <c r="TWF1450"/>
      <c r="TWG1450"/>
      <c r="TWH1450"/>
      <c r="TWI1450"/>
      <c r="TWJ1450"/>
      <c r="TWK1450"/>
      <c r="TWL1450"/>
      <c r="TWM1450"/>
      <c r="TWN1450"/>
      <c r="TWO1450"/>
      <c r="TWP1450"/>
      <c r="TWQ1450"/>
      <c r="TWR1450"/>
      <c r="TWS1450"/>
      <c r="TWT1450"/>
      <c r="TWU1450"/>
      <c r="TWV1450"/>
      <c r="TWW1450"/>
      <c r="TWX1450"/>
      <c r="TWY1450"/>
      <c r="TWZ1450"/>
      <c r="TXA1450"/>
      <c r="TXB1450"/>
      <c r="TXC1450"/>
      <c r="TXD1450"/>
      <c r="TXE1450"/>
      <c r="TXF1450"/>
      <c r="TXG1450"/>
      <c r="TXH1450"/>
      <c r="TXI1450"/>
      <c r="TXJ1450"/>
      <c r="TXK1450"/>
      <c r="TXL1450"/>
      <c r="TXM1450"/>
      <c r="TXN1450"/>
      <c r="TXO1450"/>
      <c r="TXP1450"/>
      <c r="TXQ1450"/>
      <c r="TXR1450"/>
      <c r="TXS1450"/>
      <c r="TXT1450"/>
      <c r="TXU1450"/>
      <c r="TXV1450"/>
      <c r="TXW1450"/>
      <c r="TXX1450"/>
      <c r="TXY1450"/>
      <c r="TXZ1450"/>
      <c r="TYA1450"/>
      <c r="TYB1450"/>
      <c r="TYC1450"/>
      <c r="TYD1450"/>
      <c r="TYE1450"/>
      <c r="TYF1450"/>
      <c r="TYG1450"/>
      <c r="TYH1450"/>
      <c r="TYI1450"/>
      <c r="TYJ1450"/>
      <c r="TYK1450"/>
      <c r="TYL1450"/>
      <c r="TYM1450"/>
      <c r="TYN1450"/>
      <c r="TYO1450"/>
      <c r="TYP1450"/>
      <c r="TYQ1450"/>
      <c r="TYR1450"/>
      <c r="TYS1450"/>
      <c r="TYT1450"/>
      <c r="TYU1450"/>
      <c r="TYV1450"/>
      <c r="TYW1450"/>
      <c r="TYX1450"/>
      <c r="TYY1450"/>
      <c r="TYZ1450"/>
      <c r="TZA1450"/>
      <c r="TZB1450"/>
      <c r="TZC1450"/>
      <c r="TZD1450"/>
      <c r="TZE1450"/>
      <c r="TZF1450"/>
      <c r="TZG1450"/>
      <c r="TZH1450"/>
      <c r="TZI1450"/>
      <c r="TZJ1450"/>
      <c r="TZK1450"/>
      <c r="TZL1450"/>
      <c r="TZM1450"/>
      <c r="TZN1450"/>
      <c r="TZO1450"/>
      <c r="TZP1450"/>
      <c r="TZQ1450"/>
      <c r="TZR1450"/>
      <c r="TZS1450"/>
      <c r="TZT1450"/>
      <c r="TZU1450"/>
      <c r="TZV1450"/>
      <c r="TZW1450"/>
      <c r="TZX1450"/>
      <c r="TZY1450"/>
      <c r="TZZ1450"/>
      <c r="UAA1450"/>
      <c r="UAB1450"/>
      <c r="UAC1450"/>
      <c r="UAD1450"/>
      <c r="UAE1450"/>
      <c r="UAF1450"/>
      <c r="UAG1450"/>
      <c r="UAH1450"/>
      <c r="UAI1450"/>
      <c r="UAJ1450"/>
      <c r="UAK1450"/>
      <c r="UAL1450"/>
      <c r="UAM1450"/>
      <c r="UAN1450"/>
      <c r="UAO1450"/>
      <c r="UAP1450"/>
      <c r="UAQ1450"/>
      <c r="UAR1450"/>
      <c r="UAS1450"/>
      <c r="UAT1450"/>
      <c r="UAU1450"/>
      <c r="UAV1450"/>
      <c r="UAW1450"/>
      <c r="UAX1450"/>
      <c r="UAY1450"/>
      <c r="UAZ1450"/>
      <c r="UBA1450"/>
      <c r="UBB1450"/>
      <c r="UBC1450"/>
      <c r="UBD1450"/>
      <c r="UBE1450"/>
      <c r="UBF1450"/>
      <c r="UBG1450"/>
      <c r="UBH1450"/>
      <c r="UBI1450"/>
      <c r="UBJ1450"/>
      <c r="UBK1450"/>
      <c r="UBL1450"/>
      <c r="UBM1450"/>
      <c r="UBN1450"/>
      <c r="UBO1450"/>
      <c r="UBP1450"/>
      <c r="UBQ1450"/>
      <c r="UBR1450"/>
      <c r="UBS1450"/>
      <c r="UBT1450"/>
      <c r="UBU1450"/>
      <c r="UBV1450"/>
      <c r="UBW1450"/>
      <c r="UBX1450"/>
      <c r="UBY1450"/>
      <c r="UBZ1450"/>
      <c r="UCA1450"/>
      <c r="UCB1450"/>
      <c r="UCC1450"/>
      <c r="UCD1450"/>
      <c r="UCE1450"/>
      <c r="UCF1450"/>
      <c r="UCG1450"/>
      <c r="UCH1450"/>
      <c r="UCI1450"/>
      <c r="UCJ1450"/>
      <c r="UCK1450"/>
      <c r="UCL1450"/>
      <c r="UCM1450"/>
      <c r="UCN1450"/>
      <c r="UCO1450"/>
      <c r="UCP1450"/>
      <c r="UCQ1450"/>
      <c r="UCR1450"/>
      <c r="UCS1450"/>
      <c r="UCT1450"/>
      <c r="UCU1450"/>
      <c r="UCV1450"/>
      <c r="UCW1450"/>
      <c r="UCX1450"/>
      <c r="UCY1450"/>
      <c r="UCZ1450"/>
      <c r="UDA1450"/>
      <c r="UDB1450"/>
      <c r="UDC1450"/>
      <c r="UDD1450"/>
      <c r="UDE1450"/>
      <c r="UDF1450"/>
      <c r="UDG1450"/>
      <c r="UDH1450"/>
      <c r="UDI1450"/>
      <c r="UDJ1450"/>
      <c r="UDK1450"/>
      <c r="UDL1450"/>
      <c r="UDM1450"/>
      <c r="UDN1450"/>
      <c r="UDO1450"/>
      <c r="UDP1450"/>
      <c r="UDQ1450"/>
      <c r="UDR1450"/>
      <c r="UDS1450"/>
      <c r="UDT1450"/>
      <c r="UDU1450"/>
      <c r="UDV1450"/>
      <c r="UDW1450"/>
      <c r="UDX1450"/>
      <c r="UDY1450"/>
      <c r="UDZ1450"/>
      <c r="UEA1450"/>
      <c r="UEB1450"/>
      <c r="UEC1450"/>
      <c r="UED1450"/>
      <c r="UEE1450"/>
      <c r="UEF1450"/>
      <c r="UEG1450"/>
      <c r="UEH1450"/>
      <c r="UEI1450"/>
      <c r="UEJ1450"/>
      <c r="UEK1450"/>
      <c r="UEL1450"/>
      <c r="UEM1450"/>
      <c r="UEN1450"/>
      <c r="UEO1450"/>
      <c r="UEP1450"/>
      <c r="UEQ1450"/>
      <c r="UER1450"/>
      <c r="UES1450"/>
      <c r="UET1450"/>
      <c r="UEU1450"/>
      <c r="UEV1450"/>
      <c r="UEW1450"/>
      <c r="UEX1450"/>
      <c r="UEY1450"/>
      <c r="UEZ1450"/>
      <c r="UFA1450"/>
      <c r="UFB1450"/>
      <c r="UFC1450"/>
      <c r="UFD1450"/>
      <c r="UFE1450"/>
      <c r="UFF1450"/>
      <c r="UFG1450"/>
      <c r="UFH1450"/>
      <c r="UFI1450"/>
      <c r="UFJ1450"/>
      <c r="UFK1450"/>
      <c r="UFL1450"/>
      <c r="UFM1450"/>
      <c r="UFN1450"/>
      <c r="UFO1450"/>
      <c r="UFP1450"/>
      <c r="UFQ1450"/>
      <c r="UFR1450"/>
      <c r="UFS1450"/>
      <c r="UFT1450"/>
      <c r="UFU1450"/>
      <c r="UFV1450"/>
      <c r="UFW1450"/>
      <c r="UFX1450"/>
      <c r="UFY1450"/>
      <c r="UFZ1450"/>
      <c r="UGA1450"/>
      <c r="UGB1450"/>
      <c r="UGC1450"/>
      <c r="UGD1450"/>
      <c r="UGE1450"/>
      <c r="UGF1450"/>
      <c r="UGG1450"/>
      <c r="UGH1450"/>
      <c r="UGI1450"/>
      <c r="UGJ1450"/>
      <c r="UGK1450"/>
      <c r="UGL1450"/>
      <c r="UGM1450"/>
      <c r="UGN1450"/>
      <c r="UGO1450"/>
      <c r="UGP1450"/>
      <c r="UGQ1450"/>
      <c r="UGR1450"/>
      <c r="UGS1450"/>
      <c r="UGT1450"/>
      <c r="UGU1450"/>
      <c r="UGV1450"/>
      <c r="UGW1450"/>
      <c r="UGX1450"/>
      <c r="UGY1450"/>
      <c r="UGZ1450"/>
      <c r="UHA1450"/>
      <c r="UHB1450"/>
      <c r="UHC1450"/>
      <c r="UHD1450"/>
      <c r="UHE1450"/>
      <c r="UHF1450"/>
      <c r="UHG1450"/>
      <c r="UHH1450"/>
      <c r="UHI1450"/>
      <c r="UHJ1450"/>
      <c r="UHK1450"/>
      <c r="UHL1450"/>
      <c r="UHM1450"/>
      <c r="UHN1450"/>
      <c r="UHO1450"/>
      <c r="UHP1450"/>
      <c r="UHQ1450"/>
      <c r="UHR1450"/>
      <c r="UHS1450"/>
      <c r="UHT1450"/>
      <c r="UHU1450"/>
      <c r="UHV1450"/>
      <c r="UHW1450"/>
      <c r="UHX1450"/>
      <c r="UHY1450"/>
      <c r="UHZ1450"/>
      <c r="UIA1450"/>
      <c r="UIB1450"/>
      <c r="UIC1450"/>
      <c r="UID1450"/>
      <c r="UIE1450"/>
      <c r="UIF1450"/>
      <c r="UIG1450"/>
      <c r="UIH1450"/>
      <c r="UII1450"/>
      <c r="UIJ1450"/>
      <c r="UIK1450"/>
      <c r="UIL1450"/>
      <c r="UIM1450"/>
      <c r="UIN1450"/>
      <c r="UIO1450"/>
      <c r="UIP1450"/>
      <c r="UIQ1450"/>
      <c r="UIR1450"/>
      <c r="UIS1450"/>
      <c r="UIT1450"/>
      <c r="UIU1450"/>
      <c r="UIV1450"/>
      <c r="UIW1450"/>
      <c r="UIX1450"/>
      <c r="UIY1450"/>
      <c r="UIZ1450"/>
      <c r="UJA1450"/>
      <c r="UJB1450"/>
      <c r="UJC1450"/>
      <c r="UJD1450"/>
      <c r="UJE1450"/>
      <c r="UJF1450"/>
      <c r="UJG1450"/>
      <c r="UJH1450"/>
      <c r="UJI1450"/>
      <c r="UJJ1450"/>
      <c r="UJK1450"/>
      <c r="UJL1450"/>
      <c r="UJM1450"/>
      <c r="UJN1450"/>
      <c r="UJO1450"/>
      <c r="UJP1450"/>
      <c r="UJQ1450"/>
      <c r="UJR1450"/>
      <c r="UJS1450"/>
      <c r="UJT1450"/>
      <c r="UJU1450"/>
      <c r="UJV1450"/>
      <c r="UJW1450"/>
      <c r="UJX1450"/>
      <c r="UJY1450"/>
      <c r="UJZ1450"/>
      <c r="UKA1450"/>
      <c r="UKB1450"/>
      <c r="UKC1450"/>
      <c r="UKD1450"/>
      <c r="UKE1450"/>
      <c r="UKF1450"/>
      <c r="UKG1450"/>
      <c r="UKH1450"/>
      <c r="UKI1450"/>
      <c r="UKJ1450"/>
      <c r="UKK1450"/>
      <c r="UKL1450"/>
      <c r="UKM1450"/>
      <c r="UKN1450"/>
      <c r="UKO1450"/>
      <c r="UKP1450"/>
      <c r="UKQ1450"/>
      <c r="UKR1450"/>
      <c r="UKS1450"/>
      <c r="UKT1450"/>
      <c r="UKU1450"/>
      <c r="UKV1450"/>
      <c r="UKW1450"/>
      <c r="UKX1450"/>
      <c r="UKY1450"/>
      <c r="UKZ1450"/>
      <c r="ULA1450"/>
      <c r="ULB1450"/>
      <c r="ULC1450"/>
      <c r="ULD1450"/>
      <c r="ULE1450"/>
      <c r="ULF1450"/>
      <c r="ULG1450"/>
      <c r="ULH1450"/>
      <c r="ULI1450"/>
      <c r="ULJ1450"/>
      <c r="ULK1450"/>
      <c r="ULL1450"/>
      <c r="ULM1450"/>
      <c r="ULN1450"/>
      <c r="ULO1450"/>
      <c r="ULP1450"/>
      <c r="ULQ1450"/>
      <c r="ULR1450"/>
      <c r="ULS1450"/>
      <c r="ULT1450"/>
      <c r="ULU1450"/>
      <c r="ULV1450"/>
      <c r="ULW1450"/>
      <c r="ULX1450"/>
      <c r="ULY1450"/>
      <c r="ULZ1450"/>
      <c r="UMA1450"/>
      <c r="UMB1450"/>
      <c r="UMC1450"/>
      <c r="UMD1450"/>
      <c r="UME1450"/>
      <c r="UMF1450"/>
      <c r="UMG1450"/>
      <c r="UMH1450"/>
      <c r="UMI1450"/>
      <c r="UMJ1450"/>
      <c r="UMK1450"/>
      <c r="UML1450"/>
      <c r="UMM1450"/>
      <c r="UMN1450"/>
      <c r="UMO1450"/>
      <c r="UMP1450"/>
      <c r="UMQ1450"/>
      <c r="UMR1450"/>
      <c r="UMS1450"/>
      <c r="UMT1450"/>
      <c r="UMU1450"/>
      <c r="UMV1450"/>
      <c r="UMW1450"/>
      <c r="UMX1450"/>
      <c r="UMY1450"/>
      <c r="UMZ1450"/>
      <c r="UNA1450"/>
      <c r="UNB1450"/>
      <c r="UNC1450"/>
      <c r="UND1450"/>
      <c r="UNE1450"/>
      <c r="UNF1450"/>
      <c r="UNG1450"/>
      <c r="UNH1450"/>
      <c r="UNI1450"/>
      <c r="UNJ1450"/>
      <c r="UNK1450"/>
      <c r="UNL1450"/>
      <c r="UNM1450"/>
      <c r="UNN1450"/>
      <c r="UNO1450"/>
      <c r="UNP1450"/>
      <c r="UNQ1450"/>
      <c r="UNR1450"/>
      <c r="UNS1450"/>
      <c r="UNT1450"/>
      <c r="UNU1450"/>
      <c r="UNV1450"/>
      <c r="UNW1450"/>
      <c r="UNX1450"/>
      <c r="UNY1450"/>
      <c r="UNZ1450"/>
      <c r="UOA1450"/>
      <c r="UOB1450"/>
      <c r="UOC1450"/>
      <c r="UOD1450"/>
      <c r="UOE1450"/>
      <c r="UOF1450"/>
      <c r="UOG1450"/>
      <c r="UOH1450"/>
      <c r="UOI1450"/>
      <c r="UOJ1450"/>
      <c r="UOK1450"/>
      <c r="UOL1450"/>
      <c r="UOM1450"/>
      <c r="UON1450"/>
      <c r="UOO1450"/>
      <c r="UOP1450"/>
      <c r="UOQ1450"/>
      <c r="UOR1450"/>
      <c r="UOS1450"/>
      <c r="UOT1450"/>
      <c r="UOU1450"/>
      <c r="UOV1450"/>
      <c r="UOW1450"/>
      <c r="UOX1450"/>
      <c r="UOY1450"/>
      <c r="UOZ1450"/>
      <c r="UPA1450"/>
      <c r="UPB1450"/>
      <c r="UPC1450"/>
      <c r="UPD1450"/>
      <c r="UPE1450"/>
      <c r="UPF1450"/>
      <c r="UPG1450"/>
      <c r="UPH1450"/>
      <c r="UPI1450"/>
      <c r="UPJ1450"/>
      <c r="UPK1450"/>
      <c r="UPL1450"/>
      <c r="UPM1450"/>
      <c r="UPN1450"/>
      <c r="UPO1450"/>
      <c r="UPP1450"/>
      <c r="UPQ1450"/>
      <c r="UPR1450"/>
      <c r="UPS1450"/>
      <c r="UPT1450"/>
      <c r="UPU1450"/>
      <c r="UPV1450"/>
      <c r="UPW1450"/>
      <c r="UPX1450"/>
      <c r="UPY1450"/>
      <c r="UPZ1450"/>
      <c r="UQA1450"/>
      <c r="UQB1450"/>
      <c r="UQC1450"/>
      <c r="UQD1450"/>
      <c r="UQE1450"/>
      <c r="UQF1450"/>
      <c r="UQG1450"/>
      <c r="UQH1450"/>
      <c r="UQI1450"/>
      <c r="UQJ1450"/>
      <c r="UQK1450"/>
      <c r="UQL1450"/>
      <c r="UQM1450"/>
      <c r="UQN1450"/>
      <c r="UQO1450"/>
      <c r="UQP1450"/>
      <c r="UQQ1450"/>
      <c r="UQR1450"/>
      <c r="UQS1450"/>
      <c r="UQT1450"/>
      <c r="UQU1450"/>
      <c r="UQV1450"/>
      <c r="UQW1450"/>
      <c r="UQX1450"/>
      <c r="UQY1450"/>
      <c r="UQZ1450"/>
      <c r="URA1450"/>
      <c r="URB1450"/>
      <c r="URC1450"/>
      <c r="URD1450"/>
      <c r="URE1450"/>
      <c r="URF1450"/>
      <c r="URG1450"/>
      <c r="URH1450"/>
      <c r="URI1450"/>
      <c r="URJ1450"/>
      <c r="URK1450"/>
      <c r="URL1450"/>
      <c r="URM1450"/>
      <c r="URN1450"/>
      <c r="URO1450"/>
      <c r="URP1450"/>
      <c r="URQ1450"/>
      <c r="URR1450"/>
      <c r="URS1450"/>
      <c r="URT1450"/>
      <c r="URU1450"/>
      <c r="URV1450"/>
      <c r="URW1450"/>
      <c r="URX1450"/>
      <c r="URY1450"/>
      <c r="URZ1450"/>
      <c r="USA1450"/>
      <c r="USB1450"/>
      <c r="USC1450"/>
      <c r="USD1450"/>
      <c r="USE1450"/>
      <c r="USF1450"/>
      <c r="USG1450"/>
      <c r="USH1450"/>
      <c r="USI1450"/>
      <c r="USJ1450"/>
      <c r="USK1450"/>
      <c r="USL1450"/>
      <c r="USM1450"/>
      <c r="USN1450"/>
      <c r="USO1450"/>
      <c r="USP1450"/>
      <c r="USQ1450"/>
      <c r="USR1450"/>
      <c r="USS1450"/>
      <c r="UST1450"/>
      <c r="USU1450"/>
      <c r="USV1450"/>
      <c r="USW1450"/>
      <c r="USX1450"/>
      <c r="USY1450"/>
      <c r="USZ1450"/>
      <c r="UTA1450"/>
      <c r="UTB1450"/>
      <c r="UTC1450"/>
      <c r="UTD1450"/>
      <c r="UTE1450"/>
      <c r="UTF1450"/>
      <c r="UTG1450"/>
      <c r="UTH1450"/>
      <c r="UTI1450"/>
      <c r="UTJ1450"/>
      <c r="UTK1450"/>
      <c r="UTL1450"/>
      <c r="UTM1450"/>
      <c r="UTN1450"/>
      <c r="UTO1450"/>
      <c r="UTP1450"/>
      <c r="UTQ1450"/>
      <c r="UTR1450"/>
      <c r="UTS1450"/>
      <c r="UTT1450"/>
      <c r="UTU1450"/>
      <c r="UTV1450"/>
      <c r="UTW1450"/>
      <c r="UTX1450"/>
      <c r="UTY1450"/>
      <c r="UTZ1450"/>
      <c r="UUA1450"/>
      <c r="UUB1450"/>
      <c r="UUC1450"/>
      <c r="UUD1450"/>
      <c r="UUE1450"/>
      <c r="UUF1450"/>
      <c r="UUG1450"/>
      <c r="UUH1450"/>
      <c r="UUI1450"/>
      <c r="UUJ1450"/>
      <c r="UUK1450"/>
      <c r="UUL1450"/>
      <c r="UUM1450"/>
      <c r="UUN1450"/>
      <c r="UUO1450"/>
      <c r="UUP1450"/>
      <c r="UUQ1450"/>
      <c r="UUR1450"/>
      <c r="UUS1450"/>
      <c r="UUT1450"/>
      <c r="UUU1450"/>
      <c r="UUV1450"/>
      <c r="UUW1450"/>
      <c r="UUX1450"/>
      <c r="UUY1450"/>
      <c r="UUZ1450"/>
      <c r="UVA1450"/>
      <c r="UVB1450"/>
      <c r="UVC1450"/>
      <c r="UVD1450"/>
      <c r="UVE1450"/>
      <c r="UVF1450"/>
      <c r="UVG1450"/>
      <c r="UVH1450"/>
      <c r="UVI1450"/>
      <c r="UVJ1450"/>
      <c r="UVK1450"/>
      <c r="UVL1450"/>
      <c r="UVM1450"/>
      <c r="UVN1450"/>
      <c r="UVO1450"/>
      <c r="UVP1450"/>
      <c r="UVQ1450"/>
      <c r="UVR1450"/>
      <c r="UVS1450"/>
      <c r="UVT1450"/>
      <c r="UVU1450"/>
      <c r="UVV1450"/>
      <c r="UVW1450"/>
      <c r="UVX1450"/>
      <c r="UVY1450"/>
      <c r="UVZ1450"/>
      <c r="UWA1450"/>
      <c r="UWB1450"/>
      <c r="UWC1450"/>
      <c r="UWD1450"/>
      <c r="UWE1450"/>
      <c r="UWF1450"/>
      <c r="UWG1450"/>
      <c r="UWH1450"/>
      <c r="UWI1450"/>
      <c r="UWJ1450"/>
      <c r="UWK1450"/>
      <c r="UWL1450"/>
      <c r="UWM1450"/>
      <c r="UWN1450"/>
      <c r="UWO1450"/>
      <c r="UWP1450"/>
      <c r="UWQ1450"/>
      <c r="UWR1450"/>
      <c r="UWS1450"/>
      <c r="UWT1450"/>
      <c r="UWU1450"/>
      <c r="UWV1450"/>
      <c r="UWW1450"/>
      <c r="UWX1450"/>
      <c r="UWY1450"/>
      <c r="UWZ1450"/>
      <c r="UXA1450"/>
      <c r="UXB1450"/>
      <c r="UXC1450"/>
      <c r="UXD1450"/>
      <c r="UXE1450"/>
      <c r="UXF1450"/>
      <c r="UXG1450"/>
      <c r="UXH1450"/>
      <c r="UXI1450"/>
      <c r="UXJ1450"/>
      <c r="UXK1450"/>
      <c r="UXL1450"/>
      <c r="UXM1450"/>
      <c r="UXN1450"/>
      <c r="UXO1450"/>
      <c r="UXP1450"/>
      <c r="UXQ1450"/>
      <c r="UXR1450"/>
      <c r="UXS1450"/>
      <c r="UXT1450"/>
      <c r="UXU1450"/>
      <c r="UXV1450"/>
      <c r="UXW1450"/>
      <c r="UXX1450"/>
      <c r="UXY1450"/>
      <c r="UXZ1450"/>
      <c r="UYA1450"/>
      <c r="UYB1450"/>
      <c r="UYC1450"/>
      <c r="UYD1450"/>
      <c r="UYE1450"/>
      <c r="UYF1450"/>
      <c r="UYG1450"/>
      <c r="UYH1450"/>
      <c r="UYI1450"/>
      <c r="UYJ1450"/>
      <c r="UYK1450"/>
      <c r="UYL1450"/>
      <c r="UYM1450"/>
      <c r="UYN1450"/>
      <c r="UYO1450"/>
      <c r="UYP1450"/>
      <c r="UYQ1450"/>
      <c r="UYR1450"/>
      <c r="UYS1450"/>
      <c r="UYT1450"/>
      <c r="UYU1450"/>
      <c r="UYV1450"/>
      <c r="UYW1450"/>
      <c r="UYX1450"/>
      <c r="UYY1450"/>
      <c r="UYZ1450"/>
      <c r="UZA1450"/>
      <c r="UZB1450"/>
      <c r="UZC1450"/>
      <c r="UZD1450"/>
      <c r="UZE1450"/>
      <c r="UZF1450"/>
      <c r="UZG1450"/>
      <c r="UZH1450"/>
      <c r="UZI1450"/>
      <c r="UZJ1450"/>
      <c r="UZK1450"/>
      <c r="UZL1450"/>
      <c r="UZM1450"/>
      <c r="UZN1450"/>
      <c r="UZO1450"/>
      <c r="UZP1450"/>
      <c r="UZQ1450"/>
      <c r="UZR1450"/>
      <c r="UZS1450"/>
      <c r="UZT1450"/>
      <c r="UZU1450"/>
      <c r="UZV1450"/>
      <c r="UZW1450"/>
      <c r="UZX1450"/>
      <c r="UZY1450"/>
      <c r="UZZ1450"/>
      <c r="VAA1450"/>
      <c r="VAB1450"/>
      <c r="VAC1450"/>
      <c r="VAD1450"/>
      <c r="VAE1450"/>
      <c r="VAF1450"/>
      <c r="VAG1450"/>
      <c r="VAH1450"/>
      <c r="VAI1450"/>
      <c r="VAJ1450"/>
      <c r="VAK1450"/>
      <c r="VAL1450"/>
      <c r="VAM1450"/>
      <c r="VAN1450"/>
      <c r="VAO1450"/>
      <c r="VAP1450"/>
      <c r="VAQ1450"/>
      <c r="VAR1450"/>
      <c r="VAS1450"/>
      <c r="VAT1450"/>
      <c r="VAU1450"/>
      <c r="VAV1450"/>
      <c r="VAW1450"/>
      <c r="VAX1450"/>
      <c r="VAY1450"/>
      <c r="VAZ1450"/>
      <c r="VBA1450"/>
      <c r="VBB1450"/>
      <c r="VBC1450"/>
      <c r="VBD1450"/>
      <c r="VBE1450"/>
      <c r="VBF1450"/>
      <c r="VBG1450"/>
      <c r="VBH1450"/>
      <c r="VBI1450"/>
      <c r="VBJ1450"/>
      <c r="VBK1450"/>
      <c r="VBL1450"/>
      <c r="VBM1450"/>
      <c r="VBN1450"/>
      <c r="VBO1450"/>
      <c r="VBP1450"/>
      <c r="VBQ1450"/>
      <c r="VBR1450"/>
      <c r="VBS1450"/>
      <c r="VBT1450"/>
      <c r="VBU1450"/>
      <c r="VBV1450"/>
      <c r="VBW1450"/>
      <c r="VBX1450"/>
      <c r="VBY1450"/>
      <c r="VBZ1450"/>
      <c r="VCA1450"/>
      <c r="VCB1450"/>
      <c r="VCC1450"/>
      <c r="VCD1450"/>
      <c r="VCE1450"/>
      <c r="VCF1450"/>
      <c r="VCG1450"/>
      <c r="VCH1450"/>
      <c r="VCI1450"/>
      <c r="VCJ1450"/>
      <c r="VCK1450"/>
      <c r="VCL1450"/>
      <c r="VCM1450"/>
      <c r="VCN1450"/>
      <c r="VCO1450"/>
      <c r="VCP1450"/>
      <c r="VCQ1450"/>
      <c r="VCR1450"/>
      <c r="VCS1450"/>
      <c r="VCT1450"/>
      <c r="VCU1450"/>
      <c r="VCV1450"/>
      <c r="VCW1450"/>
      <c r="VCX1450"/>
      <c r="VCY1450"/>
      <c r="VCZ1450"/>
      <c r="VDA1450"/>
      <c r="VDB1450"/>
      <c r="VDC1450"/>
      <c r="VDD1450"/>
      <c r="VDE1450"/>
      <c r="VDF1450"/>
      <c r="VDG1450"/>
      <c r="VDH1450"/>
      <c r="VDI1450"/>
      <c r="VDJ1450"/>
      <c r="VDK1450"/>
      <c r="VDL1450"/>
      <c r="VDM1450"/>
      <c r="VDN1450"/>
      <c r="VDO1450"/>
      <c r="VDP1450"/>
      <c r="VDQ1450"/>
      <c r="VDR1450"/>
      <c r="VDS1450"/>
      <c r="VDT1450"/>
      <c r="VDU1450"/>
      <c r="VDV1450"/>
      <c r="VDW1450"/>
      <c r="VDX1450"/>
      <c r="VDY1450"/>
      <c r="VDZ1450"/>
      <c r="VEA1450"/>
      <c r="VEB1450"/>
      <c r="VEC1450"/>
      <c r="VED1450"/>
      <c r="VEE1450"/>
      <c r="VEF1450"/>
      <c r="VEG1450"/>
      <c r="VEH1450"/>
      <c r="VEI1450"/>
      <c r="VEJ1450"/>
      <c r="VEK1450"/>
      <c r="VEL1450"/>
      <c r="VEM1450"/>
      <c r="VEN1450"/>
      <c r="VEO1450"/>
      <c r="VEP1450"/>
      <c r="VEQ1450"/>
      <c r="VER1450"/>
      <c r="VES1450"/>
      <c r="VET1450"/>
      <c r="VEU1450"/>
      <c r="VEV1450"/>
      <c r="VEW1450"/>
      <c r="VEX1450"/>
      <c r="VEY1450"/>
      <c r="VEZ1450"/>
      <c r="VFA1450"/>
      <c r="VFB1450"/>
      <c r="VFC1450"/>
      <c r="VFD1450"/>
      <c r="VFE1450"/>
      <c r="VFF1450"/>
      <c r="VFG1450"/>
      <c r="VFH1450"/>
      <c r="VFI1450"/>
      <c r="VFJ1450"/>
      <c r="VFK1450"/>
      <c r="VFL1450"/>
      <c r="VFM1450"/>
      <c r="VFN1450"/>
      <c r="VFO1450"/>
      <c r="VFP1450"/>
      <c r="VFQ1450"/>
      <c r="VFR1450"/>
      <c r="VFS1450"/>
      <c r="VFT1450"/>
      <c r="VFU1450"/>
      <c r="VFV1450"/>
      <c r="VFW1450"/>
      <c r="VFX1450"/>
      <c r="VFY1450"/>
      <c r="VFZ1450"/>
      <c r="VGA1450"/>
      <c r="VGB1450"/>
      <c r="VGC1450"/>
      <c r="VGD1450"/>
      <c r="VGE1450"/>
      <c r="VGF1450"/>
      <c r="VGG1450"/>
      <c r="VGH1450"/>
      <c r="VGI1450"/>
      <c r="VGJ1450"/>
      <c r="VGK1450"/>
      <c r="VGL1450"/>
      <c r="VGM1450"/>
      <c r="VGN1450"/>
      <c r="VGO1450"/>
      <c r="VGP1450"/>
      <c r="VGQ1450"/>
      <c r="VGR1450"/>
      <c r="VGS1450"/>
      <c r="VGT1450"/>
      <c r="VGU1450"/>
      <c r="VGV1450"/>
      <c r="VGW1450"/>
      <c r="VGX1450"/>
      <c r="VGY1450"/>
      <c r="VGZ1450"/>
      <c r="VHA1450"/>
      <c r="VHB1450"/>
      <c r="VHC1450"/>
      <c r="VHD1450"/>
      <c r="VHE1450"/>
      <c r="VHF1450"/>
      <c r="VHG1450"/>
      <c r="VHH1450"/>
      <c r="VHI1450"/>
      <c r="VHJ1450"/>
      <c r="VHK1450"/>
      <c r="VHL1450"/>
      <c r="VHM1450"/>
      <c r="VHN1450"/>
      <c r="VHO1450"/>
      <c r="VHP1450"/>
      <c r="VHQ1450"/>
      <c r="VHR1450"/>
      <c r="VHS1450"/>
      <c r="VHT1450"/>
      <c r="VHU1450"/>
      <c r="VHV1450"/>
      <c r="VHW1450"/>
      <c r="VHX1450"/>
      <c r="VHY1450"/>
      <c r="VHZ1450"/>
      <c r="VIA1450"/>
      <c r="VIB1450"/>
      <c r="VIC1450"/>
      <c r="VID1450"/>
      <c r="VIE1450"/>
      <c r="VIF1450"/>
      <c r="VIG1450"/>
      <c r="VIH1450"/>
      <c r="VII1450"/>
      <c r="VIJ1450"/>
      <c r="VIK1450"/>
      <c r="VIL1450"/>
      <c r="VIM1450"/>
      <c r="VIN1450"/>
      <c r="VIO1450"/>
      <c r="VIP1450"/>
      <c r="VIQ1450"/>
      <c r="VIR1450"/>
      <c r="VIS1450"/>
      <c r="VIT1450"/>
      <c r="VIU1450"/>
      <c r="VIV1450"/>
      <c r="VIW1450"/>
      <c r="VIX1450"/>
      <c r="VIY1450"/>
      <c r="VIZ1450"/>
      <c r="VJA1450"/>
      <c r="VJB1450"/>
      <c r="VJC1450"/>
      <c r="VJD1450"/>
      <c r="VJE1450"/>
      <c r="VJF1450"/>
      <c r="VJG1450"/>
      <c r="VJH1450"/>
      <c r="VJI1450"/>
      <c r="VJJ1450"/>
      <c r="VJK1450"/>
      <c r="VJL1450"/>
      <c r="VJM1450"/>
      <c r="VJN1450"/>
      <c r="VJO1450"/>
      <c r="VJP1450"/>
      <c r="VJQ1450"/>
      <c r="VJR1450"/>
      <c r="VJS1450"/>
      <c r="VJT1450"/>
      <c r="VJU1450"/>
      <c r="VJV1450"/>
      <c r="VJW1450"/>
      <c r="VJX1450"/>
      <c r="VJY1450"/>
      <c r="VJZ1450"/>
      <c r="VKA1450"/>
      <c r="VKB1450"/>
      <c r="VKC1450"/>
      <c r="VKD1450"/>
      <c r="VKE1450"/>
      <c r="VKF1450"/>
      <c r="VKG1450"/>
      <c r="VKH1450"/>
      <c r="VKI1450"/>
      <c r="VKJ1450"/>
      <c r="VKK1450"/>
      <c r="VKL1450"/>
      <c r="VKM1450"/>
      <c r="VKN1450"/>
      <c r="VKO1450"/>
      <c r="VKP1450"/>
      <c r="VKQ1450"/>
      <c r="VKR1450"/>
      <c r="VKS1450"/>
      <c r="VKT1450"/>
      <c r="VKU1450"/>
      <c r="VKV1450"/>
      <c r="VKW1450"/>
      <c r="VKX1450"/>
      <c r="VKY1450"/>
      <c r="VKZ1450"/>
      <c r="VLA1450"/>
      <c r="VLB1450"/>
      <c r="VLC1450"/>
      <c r="VLD1450"/>
      <c r="VLE1450"/>
      <c r="VLF1450"/>
      <c r="VLG1450"/>
      <c r="VLH1450"/>
      <c r="VLI1450"/>
      <c r="VLJ1450"/>
      <c r="VLK1450"/>
      <c r="VLL1450"/>
      <c r="VLM1450"/>
      <c r="VLN1450"/>
      <c r="VLO1450"/>
      <c r="VLP1450"/>
      <c r="VLQ1450"/>
      <c r="VLR1450"/>
      <c r="VLS1450"/>
      <c r="VLT1450"/>
      <c r="VLU1450"/>
      <c r="VLV1450"/>
      <c r="VLW1450"/>
      <c r="VLX1450"/>
      <c r="VLY1450"/>
      <c r="VLZ1450"/>
      <c r="VMA1450"/>
      <c r="VMB1450"/>
      <c r="VMC1450"/>
      <c r="VMD1450"/>
      <c r="VME1450"/>
      <c r="VMF1450"/>
      <c r="VMG1450"/>
      <c r="VMH1450"/>
      <c r="VMI1450"/>
      <c r="VMJ1450"/>
      <c r="VMK1450"/>
      <c r="VML1450"/>
      <c r="VMM1450"/>
      <c r="VMN1450"/>
      <c r="VMO1450"/>
      <c r="VMP1450"/>
      <c r="VMQ1450"/>
      <c r="VMR1450"/>
      <c r="VMS1450"/>
      <c r="VMT1450"/>
      <c r="VMU1450"/>
      <c r="VMV1450"/>
      <c r="VMW1450"/>
      <c r="VMX1450"/>
      <c r="VMY1450"/>
      <c r="VMZ1450"/>
      <c r="VNA1450"/>
      <c r="VNB1450"/>
      <c r="VNC1450"/>
      <c r="VND1450"/>
      <c r="VNE1450"/>
      <c r="VNF1450"/>
      <c r="VNG1450"/>
      <c r="VNH1450"/>
      <c r="VNI1450"/>
      <c r="VNJ1450"/>
      <c r="VNK1450"/>
      <c r="VNL1450"/>
      <c r="VNM1450"/>
      <c r="VNN1450"/>
      <c r="VNO1450"/>
      <c r="VNP1450"/>
      <c r="VNQ1450"/>
      <c r="VNR1450"/>
      <c r="VNS1450"/>
      <c r="VNT1450"/>
      <c r="VNU1450"/>
      <c r="VNV1450"/>
      <c r="VNW1450"/>
      <c r="VNX1450"/>
      <c r="VNY1450"/>
      <c r="VNZ1450"/>
      <c r="VOA1450"/>
      <c r="VOB1450"/>
      <c r="VOC1450"/>
      <c r="VOD1450"/>
      <c r="VOE1450"/>
      <c r="VOF1450"/>
      <c r="VOG1450"/>
      <c r="VOH1450"/>
      <c r="VOI1450"/>
      <c r="VOJ1450"/>
      <c r="VOK1450"/>
      <c r="VOL1450"/>
      <c r="VOM1450"/>
      <c r="VON1450"/>
      <c r="VOO1450"/>
      <c r="VOP1450"/>
      <c r="VOQ1450"/>
      <c r="VOR1450"/>
      <c r="VOS1450"/>
      <c r="VOT1450"/>
      <c r="VOU1450"/>
      <c r="VOV1450"/>
      <c r="VOW1450"/>
      <c r="VOX1450"/>
      <c r="VOY1450"/>
      <c r="VOZ1450"/>
      <c r="VPA1450"/>
      <c r="VPB1450"/>
      <c r="VPC1450"/>
      <c r="VPD1450"/>
      <c r="VPE1450"/>
      <c r="VPF1450"/>
      <c r="VPG1450"/>
      <c r="VPH1450"/>
      <c r="VPI1450"/>
      <c r="VPJ1450"/>
      <c r="VPK1450"/>
      <c r="VPL1450"/>
      <c r="VPM1450"/>
      <c r="VPN1450"/>
      <c r="VPO1450"/>
      <c r="VPP1450"/>
      <c r="VPQ1450"/>
      <c r="VPR1450"/>
      <c r="VPS1450"/>
      <c r="VPT1450"/>
      <c r="VPU1450"/>
      <c r="VPV1450"/>
      <c r="VPW1450"/>
      <c r="VPX1450"/>
      <c r="VPY1450"/>
      <c r="VPZ1450"/>
      <c r="VQA1450"/>
      <c r="VQB1450"/>
      <c r="VQC1450"/>
      <c r="VQD1450"/>
      <c r="VQE1450"/>
      <c r="VQF1450"/>
      <c r="VQG1450"/>
      <c r="VQH1450"/>
      <c r="VQI1450"/>
      <c r="VQJ1450"/>
      <c r="VQK1450"/>
      <c r="VQL1450"/>
      <c r="VQM1450"/>
      <c r="VQN1450"/>
      <c r="VQO1450"/>
      <c r="VQP1450"/>
      <c r="VQQ1450"/>
      <c r="VQR1450"/>
      <c r="VQS1450"/>
      <c r="VQT1450"/>
      <c r="VQU1450"/>
      <c r="VQV1450"/>
      <c r="VQW1450"/>
      <c r="VQX1450"/>
      <c r="VQY1450"/>
      <c r="VQZ1450"/>
      <c r="VRA1450"/>
      <c r="VRB1450"/>
      <c r="VRC1450"/>
      <c r="VRD1450"/>
      <c r="VRE1450"/>
      <c r="VRF1450"/>
      <c r="VRG1450"/>
      <c r="VRH1450"/>
      <c r="VRI1450"/>
      <c r="VRJ1450"/>
      <c r="VRK1450"/>
      <c r="VRL1450"/>
      <c r="VRM1450"/>
      <c r="VRN1450"/>
      <c r="VRO1450"/>
      <c r="VRP1450"/>
      <c r="VRQ1450"/>
      <c r="VRR1450"/>
      <c r="VRS1450"/>
      <c r="VRT1450"/>
      <c r="VRU1450"/>
      <c r="VRV1450"/>
      <c r="VRW1450"/>
      <c r="VRX1450"/>
      <c r="VRY1450"/>
      <c r="VRZ1450"/>
      <c r="VSA1450"/>
      <c r="VSB1450"/>
      <c r="VSC1450"/>
      <c r="VSD1450"/>
      <c r="VSE1450"/>
      <c r="VSF1450"/>
      <c r="VSG1450"/>
      <c r="VSH1450"/>
      <c r="VSI1450"/>
      <c r="VSJ1450"/>
      <c r="VSK1450"/>
      <c r="VSL1450"/>
      <c r="VSM1450"/>
      <c r="VSN1450"/>
      <c r="VSO1450"/>
      <c r="VSP1450"/>
      <c r="VSQ1450"/>
      <c r="VSR1450"/>
      <c r="VSS1450"/>
      <c r="VST1450"/>
      <c r="VSU1450"/>
      <c r="VSV1450"/>
      <c r="VSW1450"/>
      <c r="VSX1450"/>
      <c r="VSY1450"/>
      <c r="VSZ1450"/>
      <c r="VTA1450"/>
      <c r="VTB1450"/>
      <c r="VTC1450"/>
      <c r="VTD1450"/>
      <c r="VTE1450"/>
      <c r="VTF1450"/>
      <c r="VTG1450"/>
      <c r="VTH1450"/>
      <c r="VTI1450"/>
      <c r="VTJ1450"/>
      <c r="VTK1450"/>
      <c r="VTL1450"/>
      <c r="VTM1450"/>
      <c r="VTN1450"/>
      <c r="VTO1450"/>
      <c r="VTP1450"/>
      <c r="VTQ1450"/>
      <c r="VTR1450"/>
      <c r="VTS1450"/>
      <c r="VTT1450"/>
      <c r="VTU1450"/>
      <c r="VTV1450"/>
      <c r="VTW1450"/>
      <c r="VTX1450"/>
      <c r="VTY1450"/>
      <c r="VTZ1450"/>
      <c r="VUA1450"/>
      <c r="VUB1450"/>
      <c r="VUC1450"/>
      <c r="VUD1450"/>
      <c r="VUE1450"/>
      <c r="VUF1450"/>
      <c r="VUG1450"/>
      <c r="VUH1450"/>
      <c r="VUI1450"/>
      <c r="VUJ1450"/>
      <c r="VUK1450"/>
      <c r="VUL1450"/>
      <c r="VUM1450"/>
      <c r="VUN1450"/>
      <c r="VUO1450"/>
      <c r="VUP1450"/>
      <c r="VUQ1450"/>
      <c r="VUR1450"/>
      <c r="VUS1450"/>
      <c r="VUT1450"/>
      <c r="VUU1450"/>
      <c r="VUV1450"/>
      <c r="VUW1450"/>
      <c r="VUX1450"/>
      <c r="VUY1450"/>
      <c r="VUZ1450"/>
      <c r="VVA1450"/>
      <c r="VVB1450"/>
      <c r="VVC1450"/>
      <c r="VVD1450"/>
      <c r="VVE1450"/>
      <c r="VVF1450"/>
      <c r="VVG1450"/>
      <c r="VVH1450"/>
      <c r="VVI1450"/>
      <c r="VVJ1450"/>
      <c r="VVK1450"/>
      <c r="VVL1450"/>
      <c r="VVM1450"/>
      <c r="VVN1450"/>
      <c r="VVO1450"/>
      <c r="VVP1450"/>
      <c r="VVQ1450"/>
      <c r="VVR1450"/>
      <c r="VVS1450"/>
      <c r="VVT1450"/>
      <c r="VVU1450"/>
      <c r="VVV1450"/>
      <c r="VVW1450"/>
      <c r="VVX1450"/>
      <c r="VVY1450"/>
      <c r="VVZ1450"/>
      <c r="VWA1450"/>
      <c r="VWB1450"/>
      <c r="VWC1450"/>
      <c r="VWD1450"/>
      <c r="VWE1450"/>
      <c r="VWF1450"/>
      <c r="VWG1450"/>
      <c r="VWH1450"/>
      <c r="VWI1450"/>
      <c r="VWJ1450"/>
      <c r="VWK1450"/>
      <c r="VWL1450"/>
      <c r="VWM1450"/>
      <c r="VWN1450"/>
      <c r="VWO1450"/>
      <c r="VWP1450"/>
      <c r="VWQ1450"/>
      <c r="VWR1450"/>
      <c r="VWS1450"/>
      <c r="VWT1450"/>
      <c r="VWU1450"/>
      <c r="VWV1450"/>
      <c r="VWW1450"/>
      <c r="VWX1450"/>
      <c r="VWY1450"/>
      <c r="VWZ1450"/>
      <c r="VXA1450"/>
      <c r="VXB1450"/>
      <c r="VXC1450"/>
      <c r="VXD1450"/>
      <c r="VXE1450"/>
      <c r="VXF1450"/>
      <c r="VXG1450"/>
      <c r="VXH1450"/>
      <c r="VXI1450"/>
      <c r="VXJ1450"/>
      <c r="VXK1450"/>
      <c r="VXL1450"/>
      <c r="VXM1450"/>
      <c r="VXN1450"/>
      <c r="VXO1450"/>
      <c r="VXP1450"/>
      <c r="VXQ1450"/>
      <c r="VXR1450"/>
      <c r="VXS1450"/>
      <c r="VXT1450"/>
      <c r="VXU1450"/>
      <c r="VXV1450"/>
      <c r="VXW1450"/>
      <c r="VXX1450"/>
      <c r="VXY1450"/>
      <c r="VXZ1450"/>
      <c r="VYA1450"/>
      <c r="VYB1450"/>
      <c r="VYC1450"/>
      <c r="VYD1450"/>
      <c r="VYE1450"/>
      <c r="VYF1450"/>
      <c r="VYG1450"/>
      <c r="VYH1450"/>
      <c r="VYI1450"/>
      <c r="VYJ1450"/>
      <c r="VYK1450"/>
      <c r="VYL1450"/>
      <c r="VYM1450"/>
      <c r="VYN1450"/>
      <c r="VYO1450"/>
      <c r="VYP1450"/>
      <c r="VYQ1450"/>
      <c r="VYR1450"/>
      <c r="VYS1450"/>
      <c r="VYT1450"/>
      <c r="VYU1450"/>
      <c r="VYV1450"/>
      <c r="VYW1450"/>
      <c r="VYX1450"/>
      <c r="VYY1450"/>
      <c r="VYZ1450"/>
      <c r="VZA1450"/>
      <c r="VZB1450"/>
      <c r="VZC1450"/>
      <c r="VZD1450"/>
      <c r="VZE1450"/>
      <c r="VZF1450"/>
      <c r="VZG1450"/>
      <c r="VZH1450"/>
      <c r="VZI1450"/>
      <c r="VZJ1450"/>
      <c r="VZK1450"/>
      <c r="VZL1450"/>
      <c r="VZM1450"/>
      <c r="VZN1450"/>
      <c r="VZO1450"/>
      <c r="VZP1450"/>
      <c r="VZQ1450"/>
      <c r="VZR1450"/>
      <c r="VZS1450"/>
      <c r="VZT1450"/>
      <c r="VZU1450"/>
      <c r="VZV1450"/>
      <c r="VZW1450"/>
      <c r="VZX1450"/>
      <c r="VZY1450"/>
      <c r="VZZ1450"/>
      <c r="WAA1450"/>
      <c r="WAB1450"/>
      <c r="WAC1450"/>
      <c r="WAD1450"/>
      <c r="WAE1450"/>
      <c r="WAF1450"/>
      <c r="WAG1450"/>
      <c r="WAH1450"/>
      <c r="WAI1450"/>
      <c r="WAJ1450"/>
      <c r="WAK1450"/>
      <c r="WAL1450"/>
      <c r="WAM1450"/>
      <c r="WAN1450"/>
      <c r="WAO1450"/>
      <c r="WAP1450"/>
      <c r="WAQ1450"/>
      <c r="WAR1450"/>
      <c r="WAS1450"/>
      <c r="WAT1450"/>
      <c r="WAU1450"/>
      <c r="WAV1450"/>
      <c r="WAW1450"/>
      <c r="WAX1450"/>
      <c r="WAY1450"/>
      <c r="WAZ1450"/>
      <c r="WBA1450"/>
      <c r="WBB1450"/>
      <c r="WBC1450"/>
      <c r="WBD1450"/>
      <c r="WBE1450"/>
      <c r="WBF1450"/>
      <c r="WBG1450"/>
      <c r="WBH1450"/>
      <c r="WBI1450"/>
      <c r="WBJ1450"/>
      <c r="WBK1450"/>
      <c r="WBL1450"/>
      <c r="WBM1450"/>
      <c r="WBN1450"/>
      <c r="WBO1450"/>
      <c r="WBP1450"/>
      <c r="WBQ1450"/>
      <c r="WBR1450"/>
      <c r="WBS1450"/>
      <c r="WBT1450"/>
      <c r="WBU1450"/>
      <c r="WBV1450"/>
      <c r="WBW1450"/>
      <c r="WBX1450"/>
      <c r="WBY1450"/>
      <c r="WBZ1450"/>
      <c r="WCA1450"/>
      <c r="WCB1450"/>
      <c r="WCC1450"/>
      <c r="WCD1450"/>
      <c r="WCE1450"/>
      <c r="WCF1450"/>
      <c r="WCG1450"/>
      <c r="WCH1450"/>
      <c r="WCI1450"/>
      <c r="WCJ1450"/>
      <c r="WCK1450"/>
      <c r="WCL1450"/>
      <c r="WCM1450"/>
      <c r="WCN1450"/>
      <c r="WCO1450"/>
      <c r="WCP1450"/>
      <c r="WCQ1450"/>
      <c r="WCR1450"/>
      <c r="WCS1450"/>
      <c r="WCT1450"/>
      <c r="WCU1450"/>
      <c r="WCV1450"/>
      <c r="WCW1450"/>
      <c r="WCX1450"/>
      <c r="WCY1450"/>
      <c r="WCZ1450"/>
      <c r="WDA1450"/>
      <c r="WDB1450"/>
      <c r="WDC1450"/>
      <c r="WDD1450"/>
      <c r="WDE1450"/>
      <c r="WDF1450"/>
      <c r="WDG1450"/>
      <c r="WDH1450"/>
      <c r="WDI1450"/>
      <c r="WDJ1450"/>
      <c r="WDK1450"/>
      <c r="WDL1450"/>
      <c r="WDM1450"/>
      <c r="WDN1450"/>
      <c r="WDO1450"/>
      <c r="WDP1450"/>
      <c r="WDQ1450"/>
      <c r="WDR1450"/>
      <c r="WDS1450"/>
      <c r="WDT1450"/>
      <c r="WDU1450"/>
      <c r="WDV1450"/>
      <c r="WDW1450"/>
      <c r="WDX1450"/>
      <c r="WDY1450"/>
      <c r="WDZ1450"/>
      <c r="WEA1450"/>
      <c r="WEB1450"/>
      <c r="WEC1450"/>
      <c r="WED1450"/>
      <c r="WEE1450"/>
      <c r="WEF1450"/>
      <c r="WEG1450"/>
      <c r="WEH1450"/>
      <c r="WEI1450"/>
      <c r="WEJ1450"/>
      <c r="WEK1450"/>
      <c r="WEL1450"/>
      <c r="WEM1450"/>
      <c r="WEN1450"/>
      <c r="WEO1450"/>
      <c r="WEP1450"/>
      <c r="WEQ1450"/>
      <c r="WER1450"/>
      <c r="WES1450"/>
      <c r="WET1450"/>
      <c r="WEU1450"/>
      <c r="WEV1450"/>
      <c r="WEW1450"/>
      <c r="WEX1450"/>
      <c r="WEY1450"/>
      <c r="WEZ1450"/>
      <c r="WFA1450"/>
      <c r="WFB1450"/>
      <c r="WFC1450"/>
      <c r="WFD1450"/>
      <c r="WFE1450"/>
      <c r="WFF1450"/>
      <c r="WFG1450"/>
      <c r="WFH1450"/>
      <c r="WFI1450"/>
      <c r="WFJ1450"/>
      <c r="WFK1450"/>
      <c r="WFL1450"/>
      <c r="WFM1450"/>
      <c r="WFN1450"/>
      <c r="WFO1450"/>
      <c r="WFP1450"/>
      <c r="WFQ1450"/>
      <c r="WFR1450"/>
      <c r="WFS1450"/>
      <c r="WFT1450"/>
      <c r="WFU1450"/>
      <c r="WFV1450"/>
      <c r="WFW1450"/>
      <c r="WFX1450"/>
      <c r="WFY1450"/>
      <c r="WFZ1450"/>
      <c r="WGA1450"/>
      <c r="WGB1450"/>
      <c r="WGC1450"/>
      <c r="WGD1450"/>
      <c r="WGE1450"/>
      <c r="WGF1450"/>
      <c r="WGG1450"/>
      <c r="WGH1450"/>
      <c r="WGI1450"/>
      <c r="WGJ1450"/>
      <c r="WGK1450"/>
      <c r="WGL1450"/>
      <c r="WGM1450"/>
      <c r="WGN1450"/>
      <c r="WGO1450"/>
      <c r="WGP1450"/>
      <c r="WGQ1450"/>
      <c r="WGR1450"/>
      <c r="WGS1450"/>
      <c r="WGT1450"/>
      <c r="WGU1450"/>
      <c r="WGV1450"/>
      <c r="WGW1450"/>
      <c r="WGX1450"/>
      <c r="WGY1450"/>
      <c r="WGZ1450"/>
      <c r="WHA1450"/>
      <c r="WHB1450"/>
      <c r="WHC1450"/>
      <c r="WHD1450"/>
      <c r="WHE1450"/>
      <c r="WHF1450"/>
      <c r="WHG1450"/>
      <c r="WHH1450"/>
      <c r="WHI1450"/>
      <c r="WHJ1450"/>
      <c r="WHK1450"/>
      <c r="WHL1450"/>
      <c r="WHM1450"/>
      <c r="WHN1450"/>
      <c r="WHO1450"/>
      <c r="WHP1450"/>
      <c r="WHQ1450"/>
      <c r="WHR1450"/>
      <c r="WHS1450"/>
      <c r="WHT1450"/>
      <c r="WHU1450"/>
      <c r="WHV1450"/>
      <c r="WHW1450"/>
      <c r="WHX1450"/>
      <c r="WHY1450"/>
      <c r="WHZ1450"/>
      <c r="WIA1450"/>
      <c r="WIB1450"/>
      <c r="WIC1450"/>
      <c r="WID1450"/>
      <c r="WIE1450"/>
      <c r="WIF1450"/>
      <c r="WIG1450"/>
      <c r="WIH1450"/>
      <c r="WII1450"/>
      <c r="WIJ1450"/>
      <c r="WIK1450"/>
      <c r="WIL1450"/>
      <c r="WIM1450"/>
      <c r="WIN1450"/>
      <c r="WIO1450"/>
      <c r="WIP1450"/>
      <c r="WIQ1450"/>
      <c r="WIR1450"/>
      <c r="WIS1450"/>
      <c r="WIT1450"/>
      <c r="WIU1450"/>
      <c r="WIV1450"/>
      <c r="WIW1450"/>
      <c r="WIX1450"/>
      <c r="WIY1450"/>
      <c r="WIZ1450"/>
      <c r="WJA1450"/>
      <c r="WJB1450"/>
      <c r="WJC1450"/>
      <c r="WJD1450"/>
      <c r="WJE1450"/>
      <c r="WJF1450"/>
      <c r="WJG1450"/>
      <c r="WJH1450"/>
      <c r="WJI1450"/>
      <c r="WJJ1450"/>
      <c r="WJK1450"/>
      <c r="WJL1450"/>
      <c r="WJM1450"/>
      <c r="WJN1450"/>
      <c r="WJO1450"/>
      <c r="WJP1450"/>
      <c r="WJQ1450"/>
      <c r="WJR1450"/>
      <c r="WJS1450"/>
      <c r="WJT1450"/>
      <c r="WJU1450"/>
      <c r="WJV1450"/>
      <c r="WJW1450"/>
      <c r="WJX1450"/>
      <c r="WJY1450"/>
      <c r="WJZ1450"/>
      <c r="WKA1450"/>
      <c r="WKB1450"/>
      <c r="WKC1450"/>
      <c r="WKD1450"/>
      <c r="WKE1450"/>
      <c r="WKF1450"/>
      <c r="WKG1450"/>
      <c r="WKH1450"/>
      <c r="WKI1450"/>
      <c r="WKJ1450"/>
      <c r="WKK1450"/>
      <c r="WKL1450"/>
      <c r="WKM1450"/>
      <c r="WKN1450"/>
      <c r="WKO1450"/>
      <c r="WKP1450"/>
      <c r="WKQ1450"/>
      <c r="WKR1450"/>
      <c r="WKS1450"/>
      <c r="WKT1450"/>
      <c r="WKU1450"/>
      <c r="WKV1450"/>
      <c r="WKW1450"/>
      <c r="WKX1450"/>
      <c r="WKY1450"/>
      <c r="WKZ1450"/>
      <c r="WLA1450"/>
      <c r="WLB1450"/>
      <c r="WLC1450"/>
      <c r="WLD1450"/>
      <c r="WLE1450"/>
      <c r="WLF1450"/>
      <c r="WLG1450"/>
      <c r="WLH1450"/>
      <c r="WLI1450"/>
      <c r="WLJ1450"/>
      <c r="WLK1450"/>
      <c r="WLL1450"/>
      <c r="WLM1450"/>
      <c r="WLN1450"/>
      <c r="WLO1450"/>
      <c r="WLP1450"/>
      <c r="WLQ1450"/>
      <c r="WLR1450"/>
      <c r="WLS1450"/>
      <c r="WLT1450"/>
      <c r="WLU1450"/>
      <c r="WLV1450"/>
      <c r="WLW1450"/>
      <c r="WLX1450"/>
      <c r="WLY1450"/>
      <c r="WLZ1450"/>
      <c r="WMA1450"/>
      <c r="WMB1450"/>
      <c r="WMC1450"/>
      <c r="WMD1450"/>
      <c r="WME1450"/>
      <c r="WMF1450"/>
      <c r="WMG1450"/>
      <c r="WMH1450"/>
      <c r="WMI1450"/>
      <c r="WMJ1450"/>
      <c r="WMK1450"/>
      <c r="WML1450"/>
      <c r="WMM1450"/>
      <c r="WMN1450"/>
      <c r="WMO1450"/>
      <c r="WMP1450"/>
      <c r="WMQ1450"/>
      <c r="WMR1450"/>
      <c r="WMS1450"/>
      <c r="WMT1450"/>
      <c r="WMU1450"/>
      <c r="WMV1450"/>
      <c r="WMW1450"/>
      <c r="WMX1450"/>
      <c r="WMY1450"/>
      <c r="WMZ1450"/>
      <c r="WNA1450"/>
      <c r="WNB1450"/>
      <c r="WNC1450"/>
      <c r="WND1450"/>
      <c r="WNE1450"/>
      <c r="WNF1450"/>
      <c r="WNG1450"/>
      <c r="WNH1450"/>
      <c r="WNI1450"/>
      <c r="WNJ1450"/>
      <c r="WNK1450"/>
      <c r="WNL1450"/>
      <c r="WNM1450"/>
      <c r="WNN1450"/>
      <c r="WNO1450"/>
      <c r="WNP1450"/>
      <c r="WNQ1450"/>
      <c r="WNR1450"/>
      <c r="WNS1450"/>
      <c r="WNT1450"/>
      <c r="WNU1450"/>
      <c r="WNV1450"/>
      <c r="WNW1450"/>
      <c r="WNX1450"/>
      <c r="WNY1450"/>
      <c r="WNZ1450"/>
      <c r="WOA1450"/>
      <c r="WOB1450"/>
      <c r="WOC1450"/>
      <c r="WOD1450"/>
      <c r="WOE1450"/>
      <c r="WOF1450"/>
      <c r="WOG1450"/>
      <c r="WOH1450"/>
      <c r="WOI1450"/>
      <c r="WOJ1450"/>
      <c r="WOK1450"/>
      <c r="WOL1450"/>
      <c r="WOM1450"/>
      <c r="WON1450"/>
      <c r="WOO1450"/>
      <c r="WOP1450"/>
      <c r="WOQ1450"/>
      <c r="WOR1450"/>
      <c r="WOS1450"/>
      <c r="WOT1450"/>
      <c r="WOU1450"/>
      <c r="WOV1450"/>
      <c r="WOW1450"/>
      <c r="WOX1450"/>
      <c r="WOY1450"/>
      <c r="WOZ1450"/>
      <c r="WPA1450"/>
      <c r="WPB1450"/>
      <c r="WPC1450"/>
      <c r="WPD1450"/>
      <c r="WPE1450"/>
      <c r="WPF1450"/>
      <c r="WPG1450"/>
      <c r="WPH1450"/>
      <c r="WPI1450"/>
      <c r="WPJ1450"/>
      <c r="WPK1450"/>
      <c r="WPL1450"/>
      <c r="WPM1450"/>
      <c r="WPN1450"/>
      <c r="WPO1450"/>
      <c r="WPP1450"/>
      <c r="WPQ1450"/>
      <c r="WPR1450"/>
      <c r="WPS1450"/>
      <c r="WPT1450"/>
      <c r="WPU1450"/>
      <c r="WPV1450"/>
      <c r="WPW1450"/>
      <c r="WPX1450"/>
      <c r="WPY1450"/>
      <c r="WPZ1450"/>
      <c r="WQA1450"/>
      <c r="WQB1450"/>
      <c r="WQC1450"/>
      <c r="WQD1450"/>
      <c r="WQE1450"/>
      <c r="WQF1450"/>
      <c r="WQG1450"/>
      <c r="WQH1450"/>
      <c r="WQI1450"/>
      <c r="WQJ1450"/>
      <c r="WQK1450"/>
      <c r="WQL1450"/>
      <c r="WQM1450"/>
      <c r="WQN1450"/>
      <c r="WQO1450"/>
      <c r="WQP1450"/>
      <c r="WQQ1450"/>
      <c r="WQR1450"/>
      <c r="WQS1450"/>
      <c r="WQT1450"/>
      <c r="WQU1450"/>
      <c r="WQV1450"/>
      <c r="WQW1450"/>
      <c r="WQX1450"/>
      <c r="WQY1450"/>
      <c r="WQZ1450"/>
      <c r="WRA1450"/>
      <c r="WRB1450"/>
      <c r="WRC1450"/>
      <c r="WRD1450"/>
      <c r="WRE1450"/>
      <c r="WRF1450"/>
      <c r="WRG1450"/>
      <c r="WRH1450"/>
      <c r="WRI1450"/>
      <c r="WRJ1450"/>
      <c r="WRK1450"/>
      <c r="WRL1450"/>
      <c r="WRM1450"/>
      <c r="WRN1450"/>
      <c r="WRO1450"/>
      <c r="WRP1450"/>
      <c r="WRQ1450"/>
      <c r="WRR1450"/>
      <c r="WRS1450"/>
      <c r="WRT1450"/>
      <c r="WRU1450"/>
      <c r="WRV1450"/>
      <c r="WRW1450"/>
      <c r="WRX1450"/>
      <c r="WRY1450"/>
      <c r="WRZ1450"/>
      <c r="WSA1450"/>
      <c r="WSB1450"/>
      <c r="WSC1450"/>
      <c r="WSD1450"/>
      <c r="WSE1450"/>
      <c r="WSF1450"/>
      <c r="WSG1450"/>
      <c r="WSH1450"/>
      <c r="WSI1450"/>
      <c r="WSJ1450"/>
      <c r="WSK1450"/>
      <c r="WSL1450"/>
      <c r="WSM1450"/>
      <c r="WSN1450"/>
      <c r="WSO1450"/>
      <c r="WSP1450"/>
      <c r="WSQ1450"/>
      <c r="WSR1450"/>
      <c r="WSS1450"/>
      <c r="WST1450"/>
      <c r="WSU1450"/>
      <c r="WSV1450"/>
      <c r="WSW1450"/>
      <c r="WSX1450"/>
      <c r="WSY1450"/>
      <c r="WSZ1450"/>
      <c r="WTA1450"/>
      <c r="WTB1450"/>
      <c r="WTC1450"/>
      <c r="WTD1450"/>
      <c r="WTE1450"/>
      <c r="WTF1450"/>
      <c r="WTG1450"/>
      <c r="WTH1450"/>
      <c r="WTI1450"/>
      <c r="WTJ1450"/>
      <c r="WTK1450"/>
      <c r="WTL1450"/>
      <c r="WTM1450"/>
      <c r="WTN1450"/>
      <c r="WTO1450"/>
      <c r="WTP1450"/>
      <c r="WTQ1450"/>
      <c r="WTR1450"/>
      <c r="WTS1450"/>
      <c r="WTT1450"/>
      <c r="WTU1450"/>
      <c r="WTV1450"/>
      <c r="WTW1450"/>
      <c r="WTX1450"/>
      <c r="WTY1450"/>
      <c r="WTZ1450"/>
      <c r="WUA1450"/>
      <c r="WUB1450"/>
      <c r="WUC1450"/>
      <c r="WUD1450"/>
      <c r="WUE1450"/>
      <c r="WUF1450"/>
      <c r="WUG1450"/>
      <c r="WUH1450"/>
      <c r="WUI1450"/>
      <c r="WUJ1450"/>
      <c r="WUK1450"/>
      <c r="WUL1450"/>
      <c r="WUM1450"/>
      <c r="WUN1450"/>
      <c r="WUO1450"/>
      <c r="WUP1450"/>
      <c r="WUQ1450"/>
      <c r="WUR1450"/>
      <c r="WUS1450"/>
      <c r="WUT1450"/>
      <c r="WUU1450"/>
      <c r="WUV1450"/>
      <c r="WUW1450"/>
      <c r="WUX1450"/>
      <c r="WUY1450"/>
      <c r="WUZ1450"/>
      <c r="WVA1450"/>
      <c r="WVB1450"/>
      <c r="WVC1450"/>
      <c r="WVD1450"/>
      <c r="WVE1450"/>
      <c r="WVF1450"/>
      <c r="WVG1450"/>
      <c r="WVH1450"/>
      <c r="WVI1450"/>
      <c r="WVJ1450"/>
      <c r="WVK1450"/>
      <c r="WVL1450"/>
      <c r="WVM1450"/>
      <c r="WVN1450"/>
      <c r="WVO1450"/>
      <c r="WVP1450"/>
      <c r="WVQ1450"/>
      <c r="WVR1450"/>
      <c r="WVS1450"/>
      <c r="WVT1450"/>
      <c r="WVU1450"/>
      <c r="WVV1450"/>
      <c r="WVW1450"/>
      <c r="WVX1450"/>
      <c r="WVY1450"/>
      <c r="WVZ1450"/>
      <c r="WWA1450"/>
      <c r="WWB1450"/>
      <c r="WWC1450"/>
      <c r="WWD1450"/>
      <c r="WWE1450"/>
      <c r="WWF1450"/>
      <c r="WWG1450"/>
      <c r="WWH1450"/>
      <c r="WWI1450"/>
      <c r="WWJ1450"/>
      <c r="WWK1450"/>
      <c r="WWL1450"/>
      <c r="WWM1450"/>
      <c r="WWN1450"/>
      <c r="WWO1450"/>
      <c r="WWP1450"/>
      <c r="WWQ1450"/>
      <c r="WWR1450"/>
      <c r="WWS1450"/>
      <c r="WWT1450"/>
      <c r="WWU1450"/>
      <c r="WWV1450"/>
      <c r="WWW1450"/>
      <c r="WWX1450"/>
      <c r="WWY1450"/>
      <c r="WWZ1450"/>
      <c r="WXA1450"/>
      <c r="WXB1450"/>
      <c r="WXC1450"/>
      <c r="WXD1450"/>
      <c r="WXE1450"/>
      <c r="WXF1450"/>
      <c r="WXG1450"/>
      <c r="WXH1450"/>
      <c r="WXI1450"/>
      <c r="WXJ1450"/>
      <c r="WXK1450"/>
      <c r="WXL1450"/>
      <c r="WXM1450"/>
      <c r="WXN1450"/>
      <c r="WXO1450"/>
      <c r="WXP1450"/>
      <c r="WXQ1450"/>
      <c r="WXR1450"/>
      <c r="WXS1450"/>
      <c r="WXT1450"/>
      <c r="WXU1450"/>
      <c r="WXV1450"/>
      <c r="WXW1450"/>
      <c r="WXX1450"/>
      <c r="WXY1450"/>
      <c r="WXZ1450"/>
      <c r="WYA1450"/>
      <c r="WYB1450"/>
      <c r="WYC1450"/>
      <c r="WYD1450"/>
      <c r="WYE1450"/>
      <c r="WYF1450"/>
      <c r="WYG1450"/>
      <c r="WYH1450"/>
      <c r="WYI1450"/>
      <c r="WYJ1450"/>
      <c r="WYK1450"/>
      <c r="WYL1450"/>
      <c r="WYM1450"/>
      <c r="WYN1450"/>
      <c r="WYO1450"/>
      <c r="WYP1450"/>
      <c r="WYQ1450"/>
      <c r="WYR1450"/>
      <c r="WYS1450"/>
      <c r="WYT1450"/>
      <c r="WYU1450"/>
      <c r="WYV1450"/>
      <c r="WYW1450"/>
      <c r="WYX1450"/>
      <c r="WYY1450"/>
      <c r="WYZ1450"/>
      <c r="WZA1450"/>
      <c r="WZB1450"/>
      <c r="WZC1450"/>
      <c r="WZD1450"/>
      <c r="WZE1450"/>
      <c r="WZF1450"/>
      <c r="WZG1450"/>
      <c r="WZH1450"/>
      <c r="WZI1450"/>
      <c r="WZJ1450"/>
      <c r="WZK1450"/>
      <c r="WZL1450"/>
      <c r="WZM1450"/>
      <c r="WZN1450"/>
      <c r="WZO1450"/>
      <c r="WZP1450"/>
      <c r="WZQ1450"/>
      <c r="WZR1450"/>
      <c r="WZS1450"/>
      <c r="WZT1450"/>
      <c r="WZU1450"/>
      <c r="WZV1450"/>
      <c r="WZW1450"/>
      <c r="WZX1450"/>
      <c r="WZY1450"/>
      <c r="WZZ1450"/>
      <c r="XAA1450"/>
      <c r="XAB1450"/>
      <c r="XAC1450"/>
      <c r="XAD1450"/>
      <c r="XAE1450"/>
      <c r="XAF1450"/>
      <c r="XAG1450"/>
      <c r="XAH1450"/>
      <c r="XAI1450"/>
      <c r="XAJ1450"/>
      <c r="XAK1450"/>
      <c r="XAL1450"/>
      <c r="XAM1450"/>
      <c r="XAN1450"/>
      <c r="XAO1450"/>
      <c r="XAP1450"/>
      <c r="XAQ1450"/>
      <c r="XAR1450"/>
      <c r="XAS1450"/>
      <c r="XAT1450"/>
      <c r="XAU1450"/>
      <c r="XAV1450"/>
      <c r="XAW1450"/>
      <c r="XAX1450"/>
      <c r="XAY1450"/>
      <c r="XAZ1450"/>
      <c r="XBA1450"/>
      <c r="XBB1450"/>
      <c r="XBC1450"/>
      <c r="XBD1450"/>
      <c r="XBE1450"/>
      <c r="XBF1450"/>
      <c r="XBG1450"/>
      <c r="XBH1450"/>
      <c r="XBI1450"/>
      <c r="XBJ1450"/>
      <c r="XBK1450"/>
      <c r="XBL1450"/>
      <c r="XBM1450"/>
      <c r="XBN1450"/>
      <c r="XBO1450"/>
      <c r="XBP1450"/>
      <c r="XBQ1450"/>
      <c r="XBR1450"/>
      <c r="XBS1450"/>
      <c r="XBT1450"/>
      <c r="XBU1450"/>
      <c r="XBV1450"/>
      <c r="XBW1450"/>
      <c r="XBX1450"/>
      <c r="XBY1450"/>
      <c r="XBZ1450"/>
      <c r="XCA1450"/>
      <c r="XCB1450"/>
      <c r="XCC1450"/>
      <c r="XCD1450"/>
      <c r="XCE1450"/>
      <c r="XCF1450"/>
      <c r="XCG1450"/>
      <c r="XCH1450"/>
      <c r="XCI1450"/>
      <c r="XCJ1450"/>
      <c r="XCK1450"/>
      <c r="XCL1450"/>
      <c r="XCM1450"/>
      <c r="XCN1450"/>
      <c r="XCO1450"/>
      <c r="XCP1450"/>
      <c r="XCQ1450"/>
      <c r="XCR1450"/>
      <c r="XCS1450"/>
      <c r="XCT1450"/>
      <c r="XCU1450"/>
      <c r="XCV1450"/>
      <c r="XCW1450"/>
      <c r="XCX1450"/>
      <c r="XCY1450"/>
      <c r="XCZ1450"/>
      <c r="XDA1450"/>
      <c r="XDB1450"/>
      <c r="XDC1450"/>
      <c r="XDD1450"/>
      <c r="XDE1450"/>
      <c r="XDF1450"/>
      <c r="XDG1450"/>
      <c r="XDH1450"/>
      <c r="XDI1450"/>
      <c r="XDJ1450"/>
      <c r="XDK1450"/>
      <c r="XDL1450"/>
      <c r="XDM1450"/>
      <c r="XDN1450"/>
      <c r="XDO1450"/>
      <c r="XDP1450"/>
      <c r="XDQ1450"/>
      <c r="XDR1450"/>
      <c r="XDS1450"/>
      <c r="XDT1450"/>
      <c r="XDU1450"/>
      <c r="XDV1450"/>
      <c r="XDW1450"/>
      <c r="XDX1450"/>
      <c r="XDY1450"/>
      <c r="XDZ1450"/>
      <c r="XEA1450"/>
      <c r="XEB1450"/>
      <c r="XEC1450"/>
      <c r="XED1450"/>
      <c r="XEE1450"/>
      <c r="XEF1450"/>
      <c r="XEG1450"/>
      <c r="XEH1450"/>
      <c r="XEI1450"/>
      <c r="XEJ1450"/>
      <c r="XEK1450"/>
      <c r="XEL1450"/>
      <c r="XEM1450"/>
      <c r="XEN1450"/>
      <c r="XEO1450"/>
      <c r="XEP1450"/>
      <c r="XEQ1450"/>
      <c r="XER1450"/>
      <c r="XES1450"/>
      <c r="XET1450"/>
      <c r="XEU1450"/>
      <c r="XEV1450"/>
      <c r="XEW1450"/>
      <c r="XEX1450"/>
      <c r="XEY1450"/>
      <c r="XEZ1450"/>
      <c r="XFA1450"/>
      <c r="XFB1450"/>
      <c r="XFC1450"/>
      <c r="XFD1450"/>
    </row>
    <row r="1451" spans="1:16384" s="7" customFormat="1" ht="20.25" customHeight="1" thickBot="1" x14ac:dyDescent="0.3">
      <c r="A1451"/>
      <c r="B1451" s="156"/>
      <c r="C1451" s="111" t="s">
        <v>3352</v>
      </c>
      <c r="D1451" s="110" t="s">
        <v>7989</v>
      </c>
      <c r="E1451" s="110" t="s">
        <v>3350</v>
      </c>
      <c r="F1451" s="112" t="s">
        <v>3351</v>
      </c>
      <c r="G1451" s="113">
        <v>338</v>
      </c>
      <c r="H1451" s="113" t="s">
        <v>707</v>
      </c>
      <c r="I1451" s="112" t="s">
        <v>2959</v>
      </c>
      <c r="J1451" s="200" t="s">
        <v>2900</v>
      </c>
      <c r="K1451" s="200" t="s">
        <v>3299</v>
      </c>
      <c r="L1451"/>
      <c r="M1451"/>
      <c r="N1451"/>
      <c r="O1451"/>
      <c r="P1451"/>
      <c r="Q1451"/>
      <c r="R1451"/>
    </row>
    <row r="1452" spans="1:16384" ht="30.75" thickBot="1" x14ac:dyDescent="0.3">
      <c r="B1452" s="156"/>
      <c r="C1452" s="256" t="s">
        <v>3352</v>
      </c>
      <c r="D1452" s="260" t="s">
        <v>7825</v>
      </c>
      <c r="E1452" s="659">
        <f>COUNTA(E1444:E1451)</f>
        <v>8</v>
      </c>
      <c r="F1452" s="662" t="s">
        <v>7826</v>
      </c>
      <c r="G1452" s="661">
        <f>SUM(G1444:G1451)</f>
        <v>3197</v>
      </c>
      <c r="H1452" s="142"/>
      <c r="I1452" s="115"/>
      <c r="J1452" s="210"/>
      <c r="K1452" s="208"/>
    </row>
    <row r="1453" spans="1:16384" x14ac:dyDescent="0.25">
      <c r="B1453" s="156"/>
      <c r="C1453" s="157"/>
      <c r="D1453" s="122"/>
      <c r="E1453" s="178"/>
      <c r="F1453" s="230"/>
      <c r="G1453" s="178"/>
      <c r="H1453" s="111"/>
      <c r="I1453" s="158"/>
      <c r="J1453" s="203"/>
      <c r="K1453" s="203"/>
    </row>
    <row r="1454" spans="1:16384" x14ac:dyDescent="0.25">
      <c r="B1454" s="156"/>
      <c r="C1454" s="157"/>
      <c r="D1454" s="122"/>
      <c r="E1454" s="178"/>
      <c r="F1454" s="230"/>
      <c r="G1454" s="178"/>
      <c r="H1454" s="111"/>
      <c r="I1454" s="158"/>
      <c r="J1454" s="203"/>
      <c r="K1454" s="203"/>
    </row>
    <row r="1455" spans="1:16384" ht="25.5" x14ac:dyDescent="0.25">
      <c r="B1455" s="156"/>
      <c r="C1455" s="248" t="s">
        <v>8</v>
      </c>
      <c r="D1455" s="248" t="s">
        <v>7</v>
      </c>
      <c r="E1455" s="248" t="s">
        <v>6</v>
      </c>
      <c r="F1455" s="248" t="s">
        <v>5</v>
      </c>
      <c r="G1455" s="249" t="s">
        <v>4</v>
      </c>
      <c r="H1455" s="249" t="s">
        <v>3</v>
      </c>
      <c r="I1455" s="248" t="s">
        <v>2</v>
      </c>
      <c r="J1455" s="250" t="s">
        <v>1</v>
      </c>
      <c r="K1455" s="250" t="s">
        <v>0</v>
      </c>
    </row>
    <row r="1456" spans="1:16384" x14ac:dyDescent="0.25">
      <c r="B1456" s="156"/>
      <c r="C1456" s="111" t="s">
        <v>3453</v>
      </c>
      <c r="D1456" s="110" t="s">
        <v>7989</v>
      </c>
      <c r="E1456" s="110" t="s">
        <v>3460</v>
      </c>
      <c r="F1456" s="112" t="s">
        <v>3461</v>
      </c>
      <c r="G1456" s="113">
        <v>834</v>
      </c>
      <c r="H1456" s="113" t="s">
        <v>2218</v>
      </c>
      <c r="I1456" s="112" t="s">
        <v>3454</v>
      </c>
      <c r="J1456" s="200" t="s">
        <v>2900</v>
      </c>
      <c r="K1456" s="200" t="s">
        <v>3450</v>
      </c>
    </row>
    <row r="1457" spans="2:11" x14ac:dyDescent="0.25">
      <c r="B1457" s="156"/>
      <c r="C1457" s="111" t="s">
        <v>3453</v>
      </c>
      <c r="D1457" s="110" t="s">
        <v>7989</v>
      </c>
      <c r="E1457" s="110" t="s">
        <v>3467</v>
      </c>
      <c r="F1457" s="112" t="s">
        <v>3468</v>
      </c>
      <c r="G1457" s="113">
        <v>216</v>
      </c>
      <c r="H1457" s="113" t="s">
        <v>2218</v>
      </c>
      <c r="I1457" s="112" t="s">
        <v>3454</v>
      </c>
      <c r="J1457" s="200" t="s">
        <v>2900</v>
      </c>
      <c r="K1457" s="200" t="s">
        <v>3450</v>
      </c>
    </row>
    <row r="1458" spans="2:11" x14ac:dyDescent="0.25">
      <c r="B1458" s="156"/>
      <c r="C1458" s="111" t="s">
        <v>3453</v>
      </c>
      <c r="D1458" s="110" t="s">
        <v>7989</v>
      </c>
      <c r="E1458" s="110" t="s">
        <v>3459</v>
      </c>
      <c r="F1458" s="112" t="s">
        <v>9504</v>
      </c>
      <c r="G1458" s="113">
        <v>411</v>
      </c>
      <c r="H1458" s="113" t="s">
        <v>2218</v>
      </c>
      <c r="I1458" s="112" t="s">
        <v>3454</v>
      </c>
      <c r="J1458" s="200" t="s">
        <v>2900</v>
      </c>
      <c r="K1458" s="200" t="s">
        <v>3450</v>
      </c>
    </row>
    <row r="1459" spans="2:11" x14ac:dyDescent="0.25">
      <c r="B1459" s="156"/>
      <c r="C1459" s="111" t="s">
        <v>3453</v>
      </c>
      <c r="D1459" s="110" t="s">
        <v>7989</v>
      </c>
      <c r="E1459" s="110" t="s">
        <v>3462</v>
      </c>
      <c r="F1459" s="112" t="s">
        <v>9505</v>
      </c>
      <c r="G1459" s="113">
        <v>384</v>
      </c>
      <c r="H1459" s="113" t="s">
        <v>2218</v>
      </c>
      <c r="I1459" s="112" t="s">
        <v>3454</v>
      </c>
      <c r="J1459" s="200" t="s">
        <v>2900</v>
      </c>
      <c r="K1459" s="200" t="s">
        <v>3450</v>
      </c>
    </row>
    <row r="1460" spans="2:11" x14ac:dyDescent="0.25">
      <c r="B1460" s="156"/>
      <c r="C1460" s="111" t="s">
        <v>3453</v>
      </c>
      <c r="D1460" s="110" t="s">
        <v>7989</v>
      </c>
      <c r="E1460" s="110" t="s">
        <v>3456</v>
      </c>
      <c r="F1460" s="112" t="s">
        <v>9506</v>
      </c>
      <c r="G1460" s="113">
        <v>347</v>
      </c>
      <c r="H1460" s="113" t="s">
        <v>2218</v>
      </c>
      <c r="I1460" s="112" t="s">
        <v>3454</v>
      </c>
      <c r="J1460" s="200" t="s">
        <v>2900</v>
      </c>
      <c r="K1460" s="200" t="s">
        <v>3450</v>
      </c>
    </row>
    <row r="1461" spans="2:11" x14ac:dyDescent="0.25">
      <c r="B1461" s="156"/>
      <c r="C1461" s="111" t="s">
        <v>3453</v>
      </c>
      <c r="D1461" s="110" t="s">
        <v>7989</v>
      </c>
      <c r="E1461" s="110" t="s">
        <v>3463</v>
      </c>
      <c r="F1461" s="112" t="s">
        <v>3464</v>
      </c>
      <c r="G1461" s="113">
        <v>343</v>
      </c>
      <c r="H1461" s="113" t="s">
        <v>2218</v>
      </c>
      <c r="I1461" s="112" t="s">
        <v>3454</v>
      </c>
      <c r="J1461" s="200" t="s">
        <v>2900</v>
      </c>
      <c r="K1461" s="200" t="s">
        <v>3450</v>
      </c>
    </row>
    <row r="1462" spans="2:11" x14ac:dyDescent="0.25">
      <c r="B1462" s="156"/>
      <c r="C1462" s="111" t="s">
        <v>3453</v>
      </c>
      <c r="D1462" s="110" t="s">
        <v>7989</v>
      </c>
      <c r="E1462" s="110" t="s">
        <v>3471</v>
      </c>
      <c r="F1462" s="112" t="s">
        <v>1128</v>
      </c>
      <c r="G1462" s="113">
        <v>214</v>
      </c>
      <c r="H1462" s="113" t="s">
        <v>2218</v>
      </c>
      <c r="I1462" s="112" t="s">
        <v>3454</v>
      </c>
      <c r="J1462" s="200" t="s">
        <v>2900</v>
      </c>
      <c r="K1462" s="200" t="s">
        <v>3450</v>
      </c>
    </row>
    <row r="1463" spans="2:11" x14ac:dyDescent="0.25">
      <c r="B1463" s="156"/>
      <c r="C1463" s="111" t="s">
        <v>3453</v>
      </c>
      <c r="D1463" s="110" t="s">
        <v>7989</v>
      </c>
      <c r="E1463" s="110" t="s">
        <v>3451</v>
      </c>
      <c r="F1463" s="112" t="s">
        <v>3452</v>
      </c>
      <c r="G1463" s="113">
        <v>162</v>
      </c>
      <c r="H1463" s="113" t="s">
        <v>2218</v>
      </c>
      <c r="I1463" s="112" t="s">
        <v>3454</v>
      </c>
      <c r="J1463" s="200" t="s">
        <v>2900</v>
      </c>
      <c r="K1463" s="200" t="s">
        <v>3450</v>
      </c>
    </row>
    <row r="1464" spans="2:11" x14ac:dyDescent="0.25">
      <c r="B1464" s="156"/>
      <c r="C1464" s="111" t="s">
        <v>3453</v>
      </c>
      <c r="D1464" s="110" t="s">
        <v>7989</v>
      </c>
      <c r="E1464" s="110" t="s">
        <v>3465</v>
      </c>
      <c r="F1464" s="112" t="s">
        <v>9507</v>
      </c>
      <c r="G1464" s="113">
        <v>143</v>
      </c>
      <c r="H1464" s="113" t="s">
        <v>2218</v>
      </c>
      <c r="I1464" s="112" t="s">
        <v>3454</v>
      </c>
      <c r="J1464" s="200" t="s">
        <v>2900</v>
      </c>
      <c r="K1464" s="200" t="s">
        <v>3450</v>
      </c>
    </row>
    <row r="1465" spans="2:11" x14ac:dyDescent="0.25">
      <c r="B1465" s="156"/>
      <c r="C1465" s="111" t="s">
        <v>3453</v>
      </c>
      <c r="D1465" s="110" t="s">
        <v>7989</v>
      </c>
      <c r="E1465" s="110" t="s">
        <v>3466</v>
      </c>
      <c r="F1465" s="112" t="s">
        <v>807</v>
      </c>
      <c r="G1465" s="113">
        <v>150</v>
      </c>
      <c r="H1465" s="113" t="s">
        <v>2218</v>
      </c>
      <c r="I1465" s="112" t="s">
        <v>3454</v>
      </c>
      <c r="J1465" s="200" t="s">
        <v>2900</v>
      </c>
      <c r="K1465" s="200" t="s">
        <v>3450</v>
      </c>
    </row>
    <row r="1466" spans="2:11" x14ac:dyDescent="0.25">
      <c r="B1466" s="156"/>
      <c r="C1466" s="111" t="s">
        <v>3453</v>
      </c>
      <c r="D1466" s="110" t="s">
        <v>7989</v>
      </c>
      <c r="E1466" s="118" t="s">
        <v>3469</v>
      </c>
      <c r="F1466" s="112" t="s">
        <v>3470</v>
      </c>
      <c r="G1466" s="113">
        <v>606</v>
      </c>
      <c r="H1466" s="113" t="s">
        <v>2218</v>
      </c>
      <c r="I1466" s="112" t="s">
        <v>3454</v>
      </c>
      <c r="J1466" s="204" t="s">
        <v>2900</v>
      </c>
      <c r="K1466" s="204" t="s">
        <v>3450</v>
      </c>
    </row>
    <row r="1467" spans="2:11" x14ac:dyDescent="0.25">
      <c r="B1467" s="156"/>
      <c r="C1467" s="111" t="s">
        <v>3453</v>
      </c>
      <c r="D1467" s="110" t="s">
        <v>7989</v>
      </c>
      <c r="E1467" s="110" t="s">
        <v>3457</v>
      </c>
      <c r="F1467" s="112" t="s">
        <v>3458</v>
      </c>
      <c r="G1467" s="113">
        <v>163</v>
      </c>
      <c r="H1467" s="113" t="s">
        <v>2218</v>
      </c>
      <c r="I1467" s="112" t="s">
        <v>3454</v>
      </c>
      <c r="J1467" s="200" t="s">
        <v>2900</v>
      </c>
      <c r="K1467" s="200" t="s">
        <v>3450</v>
      </c>
    </row>
    <row r="1468" spans="2:11" ht="15.75" thickBot="1" x14ac:dyDescent="0.3">
      <c r="B1468" s="156"/>
      <c r="C1468" s="111" t="s">
        <v>3453</v>
      </c>
      <c r="D1468" s="110" t="s">
        <v>7989</v>
      </c>
      <c r="E1468" s="110" t="s">
        <v>3455</v>
      </c>
      <c r="F1468" s="112" t="s">
        <v>9508</v>
      </c>
      <c r="G1468" s="113">
        <v>166</v>
      </c>
      <c r="H1468" s="113" t="s">
        <v>2218</v>
      </c>
      <c r="I1468" s="112" t="s">
        <v>3454</v>
      </c>
      <c r="J1468" s="200" t="s">
        <v>2900</v>
      </c>
      <c r="K1468" s="200" t="s">
        <v>3450</v>
      </c>
    </row>
    <row r="1469" spans="2:11" ht="30.75" thickBot="1" x14ac:dyDescent="0.3">
      <c r="B1469" s="156"/>
      <c r="C1469" s="256" t="s">
        <v>3453</v>
      </c>
      <c r="D1469" s="260" t="s">
        <v>7825</v>
      </c>
      <c r="E1469" s="659">
        <f>COUNTA(E1456:E1468)</f>
        <v>13</v>
      </c>
      <c r="F1469" s="662" t="s">
        <v>7826</v>
      </c>
      <c r="G1469" s="661">
        <f>SUM(G1456:G1468)</f>
        <v>4139</v>
      </c>
      <c r="H1469" s="142"/>
      <c r="I1469" s="115"/>
      <c r="J1469" s="210"/>
      <c r="K1469" s="208"/>
    </row>
    <row r="1470" spans="2:11" x14ac:dyDescent="0.25">
      <c r="B1470" s="156"/>
      <c r="C1470" s="157"/>
      <c r="D1470" s="122"/>
      <c r="E1470" s="178"/>
      <c r="F1470" s="230"/>
      <c r="G1470" s="178"/>
      <c r="H1470" s="111"/>
      <c r="I1470" s="158"/>
      <c r="J1470" s="203"/>
      <c r="K1470" s="203"/>
    </row>
    <row r="1471" spans="2:11" x14ac:dyDescent="0.25">
      <c r="B1471" s="156"/>
      <c r="C1471" s="157"/>
      <c r="D1471" s="122"/>
      <c r="E1471" s="178"/>
      <c r="F1471" s="230"/>
      <c r="G1471" s="178"/>
      <c r="H1471" s="111"/>
      <c r="I1471" s="158"/>
      <c r="J1471" s="203"/>
      <c r="K1471" s="203"/>
    </row>
    <row r="1472" spans="2:11" ht="25.5" x14ac:dyDescent="0.25">
      <c r="B1472" s="156"/>
      <c r="C1472" s="248" t="s">
        <v>8</v>
      </c>
      <c r="D1472" s="248" t="s">
        <v>7</v>
      </c>
      <c r="E1472" s="248" t="s">
        <v>6</v>
      </c>
      <c r="F1472" s="248" t="s">
        <v>5</v>
      </c>
      <c r="G1472" s="249" t="s">
        <v>4</v>
      </c>
      <c r="H1472" s="249" t="s">
        <v>3</v>
      </c>
      <c r="I1472" s="248" t="s">
        <v>2</v>
      </c>
      <c r="J1472" s="250" t="s">
        <v>1</v>
      </c>
      <c r="K1472" s="250" t="s">
        <v>0</v>
      </c>
    </row>
    <row r="1473" spans="2:11" ht="30" x14ac:dyDescent="0.25">
      <c r="B1473" s="156"/>
      <c r="C1473" s="111" t="s">
        <v>6126</v>
      </c>
      <c r="D1473" s="110" t="s">
        <v>7989</v>
      </c>
      <c r="E1473" s="110" t="s">
        <v>6151</v>
      </c>
      <c r="F1473" s="112" t="s">
        <v>9509</v>
      </c>
      <c r="G1473" s="113">
        <v>617</v>
      </c>
      <c r="H1473" s="113" t="s">
        <v>6123</v>
      </c>
      <c r="I1473" s="112" t="s">
        <v>6124</v>
      </c>
      <c r="J1473" s="200" t="s">
        <v>6112</v>
      </c>
      <c r="K1473" s="200" t="s">
        <v>6122</v>
      </c>
    </row>
    <row r="1474" spans="2:11" ht="30" x14ac:dyDescent="0.25">
      <c r="B1474" s="156"/>
      <c r="C1474" s="111" t="s">
        <v>6126</v>
      </c>
      <c r="D1474" s="110" t="s">
        <v>7989</v>
      </c>
      <c r="E1474" s="110" t="s">
        <v>6125</v>
      </c>
      <c r="F1474" s="112" t="s">
        <v>582</v>
      </c>
      <c r="G1474" s="113">
        <v>200</v>
      </c>
      <c r="H1474" s="113" t="s">
        <v>6123</v>
      </c>
      <c r="I1474" s="112" t="s">
        <v>6124</v>
      </c>
      <c r="J1474" s="200" t="s">
        <v>6112</v>
      </c>
      <c r="K1474" s="200" t="s">
        <v>6122</v>
      </c>
    </row>
    <row r="1475" spans="2:11" ht="30" x14ac:dyDescent="0.25">
      <c r="B1475" s="156"/>
      <c r="C1475" s="111" t="s">
        <v>6126</v>
      </c>
      <c r="D1475" s="110" t="s">
        <v>7989</v>
      </c>
      <c r="E1475" s="110" t="s">
        <v>6148</v>
      </c>
      <c r="F1475" s="112" t="s">
        <v>6149</v>
      </c>
      <c r="G1475" s="113">
        <v>168</v>
      </c>
      <c r="H1475" s="113" t="s">
        <v>6123</v>
      </c>
      <c r="I1475" s="112" t="s">
        <v>6124</v>
      </c>
      <c r="J1475" s="200" t="s">
        <v>6112</v>
      </c>
      <c r="K1475" s="200" t="s">
        <v>6122</v>
      </c>
    </row>
    <row r="1476" spans="2:11" ht="30" x14ac:dyDescent="0.25">
      <c r="B1476" s="156"/>
      <c r="C1476" s="111" t="s">
        <v>6126</v>
      </c>
      <c r="D1476" s="110" t="s">
        <v>7989</v>
      </c>
      <c r="E1476" s="110" t="s">
        <v>6134</v>
      </c>
      <c r="F1476" s="112" t="s">
        <v>9510</v>
      </c>
      <c r="G1476" s="113">
        <v>142</v>
      </c>
      <c r="H1476" s="113" t="s">
        <v>6123</v>
      </c>
      <c r="I1476" s="112" t="s">
        <v>6124</v>
      </c>
      <c r="J1476" s="200" t="s">
        <v>6112</v>
      </c>
      <c r="K1476" s="200" t="s">
        <v>6122</v>
      </c>
    </row>
    <row r="1477" spans="2:11" ht="30" x14ac:dyDescent="0.25">
      <c r="B1477" s="156"/>
      <c r="C1477" s="111" t="s">
        <v>6126</v>
      </c>
      <c r="D1477" s="110" t="s">
        <v>7989</v>
      </c>
      <c r="E1477" s="110" t="s">
        <v>6140</v>
      </c>
      <c r="F1477" s="112" t="s">
        <v>701</v>
      </c>
      <c r="G1477" s="113">
        <v>106</v>
      </c>
      <c r="H1477" s="113" t="s">
        <v>6123</v>
      </c>
      <c r="I1477" s="112" t="s">
        <v>6124</v>
      </c>
      <c r="J1477" s="200" t="s">
        <v>6112</v>
      </c>
      <c r="K1477" s="200" t="s">
        <v>6122</v>
      </c>
    </row>
    <row r="1478" spans="2:11" ht="30" x14ac:dyDescent="0.25">
      <c r="B1478" s="156"/>
      <c r="C1478" s="111" t="s">
        <v>6126</v>
      </c>
      <c r="D1478" s="110" t="s">
        <v>7989</v>
      </c>
      <c r="E1478" s="110" t="s">
        <v>6139</v>
      </c>
      <c r="F1478" s="112" t="s">
        <v>9511</v>
      </c>
      <c r="G1478" s="113">
        <v>94</v>
      </c>
      <c r="H1478" s="113" t="s">
        <v>6123</v>
      </c>
      <c r="I1478" s="112" t="s">
        <v>6124</v>
      </c>
      <c r="J1478" s="200" t="s">
        <v>6112</v>
      </c>
      <c r="K1478" s="200" t="s">
        <v>6122</v>
      </c>
    </row>
    <row r="1479" spans="2:11" ht="30" x14ac:dyDescent="0.25">
      <c r="B1479" s="156"/>
      <c r="C1479" s="111" t="s">
        <v>6126</v>
      </c>
      <c r="D1479" s="110" t="s">
        <v>7989</v>
      </c>
      <c r="E1479" s="110" t="s">
        <v>6150</v>
      </c>
      <c r="F1479" s="112" t="s">
        <v>9512</v>
      </c>
      <c r="G1479" s="113">
        <v>80</v>
      </c>
      <c r="H1479" s="113" t="s">
        <v>6123</v>
      </c>
      <c r="I1479" s="112" t="s">
        <v>6124</v>
      </c>
      <c r="J1479" s="200" t="s">
        <v>6112</v>
      </c>
      <c r="K1479" s="200" t="s">
        <v>6122</v>
      </c>
    </row>
    <row r="1480" spans="2:11" ht="30" x14ac:dyDescent="0.25">
      <c r="B1480" s="156"/>
      <c r="C1480" s="111" t="s">
        <v>6126</v>
      </c>
      <c r="D1480" s="110" t="s">
        <v>7989</v>
      </c>
      <c r="E1480" s="110" t="s">
        <v>6135</v>
      </c>
      <c r="F1480" s="112" t="s">
        <v>6136</v>
      </c>
      <c r="G1480" s="113">
        <v>58</v>
      </c>
      <c r="H1480" s="113" t="s">
        <v>6123</v>
      </c>
      <c r="I1480" s="112" t="s">
        <v>6124</v>
      </c>
      <c r="J1480" s="200" t="s">
        <v>6112</v>
      </c>
      <c r="K1480" s="200" t="s">
        <v>6122</v>
      </c>
    </row>
    <row r="1481" spans="2:11" ht="30" x14ac:dyDescent="0.25">
      <c r="B1481" s="156"/>
      <c r="C1481" s="111" t="s">
        <v>6126</v>
      </c>
      <c r="D1481" s="110" t="s">
        <v>7989</v>
      </c>
      <c r="E1481" s="110" t="s">
        <v>6145</v>
      </c>
      <c r="F1481" s="112" t="s">
        <v>9513</v>
      </c>
      <c r="G1481" s="113">
        <v>54</v>
      </c>
      <c r="H1481" s="113" t="s">
        <v>6123</v>
      </c>
      <c r="I1481" s="112" t="s">
        <v>6124</v>
      </c>
      <c r="J1481" s="200" t="s">
        <v>6112</v>
      </c>
      <c r="K1481" s="200" t="s">
        <v>6122</v>
      </c>
    </row>
    <row r="1482" spans="2:11" ht="30" x14ac:dyDescent="0.25">
      <c r="B1482" s="156"/>
      <c r="C1482" s="111" t="s">
        <v>6126</v>
      </c>
      <c r="D1482" s="110" t="s">
        <v>7989</v>
      </c>
      <c r="E1482" s="110" t="s">
        <v>6144</v>
      </c>
      <c r="F1482" s="112" t="s">
        <v>618</v>
      </c>
      <c r="G1482" s="113">
        <v>47</v>
      </c>
      <c r="H1482" s="113" t="s">
        <v>6123</v>
      </c>
      <c r="I1482" s="112" t="s">
        <v>6124</v>
      </c>
      <c r="J1482" s="200" t="s">
        <v>6112</v>
      </c>
      <c r="K1482" s="200" t="s">
        <v>6122</v>
      </c>
    </row>
    <row r="1483" spans="2:11" ht="30" x14ac:dyDescent="0.25">
      <c r="B1483" s="156"/>
      <c r="C1483" s="111" t="s">
        <v>6126</v>
      </c>
      <c r="D1483" s="110" t="s">
        <v>7989</v>
      </c>
      <c r="E1483" s="110" t="s">
        <v>6129</v>
      </c>
      <c r="F1483" s="112" t="s">
        <v>9514</v>
      </c>
      <c r="G1483" s="113">
        <v>50</v>
      </c>
      <c r="H1483" s="113" t="s">
        <v>6123</v>
      </c>
      <c r="I1483" s="112" t="s">
        <v>6124</v>
      </c>
      <c r="J1483" s="200" t="s">
        <v>6112</v>
      </c>
      <c r="K1483" s="200" t="s">
        <v>6122</v>
      </c>
    </row>
    <row r="1484" spans="2:11" ht="30" x14ac:dyDescent="0.25">
      <c r="B1484" s="156"/>
      <c r="C1484" s="111" t="s">
        <v>6126</v>
      </c>
      <c r="D1484" s="110" t="s">
        <v>7989</v>
      </c>
      <c r="E1484" s="110" t="s">
        <v>6128</v>
      </c>
      <c r="F1484" s="112" t="s">
        <v>9515</v>
      </c>
      <c r="G1484" s="113">
        <v>21</v>
      </c>
      <c r="H1484" s="113" t="s">
        <v>6123</v>
      </c>
      <c r="I1484" s="112" t="s">
        <v>6124</v>
      </c>
      <c r="J1484" s="200" t="s">
        <v>6112</v>
      </c>
      <c r="K1484" s="200" t="s">
        <v>6122</v>
      </c>
    </row>
    <row r="1485" spans="2:11" ht="30" x14ac:dyDescent="0.25">
      <c r="B1485" s="156"/>
      <c r="C1485" s="111" t="s">
        <v>6126</v>
      </c>
      <c r="D1485" s="110" t="s">
        <v>7989</v>
      </c>
      <c r="E1485" s="110" t="s">
        <v>6143</v>
      </c>
      <c r="F1485" s="112" t="s">
        <v>9516</v>
      </c>
      <c r="G1485" s="113">
        <v>32</v>
      </c>
      <c r="H1485" s="113" t="s">
        <v>6123</v>
      </c>
      <c r="I1485" s="112" t="s">
        <v>6124</v>
      </c>
      <c r="J1485" s="200" t="s">
        <v>6112</v>
      </c>
      <c r="K1485" s="200" t="s">
        <v>6122</v>
      </c>
    </row>
    <row r="1486" spans="2:11" ht="30" x14ac:dyDescent="0.25">
      <c r="B1486" s="156"/>
      <c r="C1486" s="111" t="s">
        <v>6126</v>
      </c>
      <c r="D1486" s="110" t="s">
        <v>7989</v>
      </c>
      <c r="E1486" s="110" t="s">
        <v>6132</v>
      </c>
      <c r="F1486" s="112" t="s">
        <v>9517</v>
      </c>
      <c r="G1486" s="113">
        <v>28</v>
      </c>
      <c r="H1486" s="113" t="s">
        <v>6123</v>
      </c>
      <c r="I1486" s="112" t="s">
        <v>6124</v>
      </c>
      <c r="J1486" s="200" t="s">
        <v>6112</v>
      </c>
      <c r="K1486" s="200" t="s">
        <v>6122</v>
      </c>
    </row>
    <row r="1487" spans="2:11" ht="30" x14ac:dyDescent="0.25">
      <c r="B1487" s="156"/>
      <c r="C1487" s="111" t="s">
        <v>6126</v>
      </c>
      <c r="D1487" s="110" t="s">
        <v>7989</v>
      </c>
      <c r="E1487" s="110" t="s">
        <v>6146</v>
      </c>
      <c r="F1487" s="112" t="s">
        <v>9518</v>
      </c>
      <c r="G1487" s="113">
        <v>22</v>
      </c>
      <c r="H1487" s="113" t="s">
        <v>6123</v>
      </c>
      <c r="I1487" s="112" t="s">
        <v>6124</v>
      </c>
      <c r="J1487" s="200" t="s">
        <v>6112</v>
      </c>
      <c r="K1487" s="200" t="s">
        <v>6122</v>
      </c>
    </row>
    <row r="1488" spans="2:11" ht="30" x14ac:dyDescent="0.25">
      <c r="B1488" s="156"/>
      <c r="C1488" s="111" t="s">
        <v>6126</v>
      </c>
      <c r="D1488" s="110" t="s">
        <v>7989</v>
      </c>
      <c r="E1488" s="110" t="s">
        <v>6147</v>
      </c>
      <c r="F1488" s="112" t="s">
        <v>9519</v>
      </c>
      <c r="G1488" s="113">
        <v>20</v>
      </c>
      <c r="H1488" s="113" t="s">
        <v>6123</v>
      </c>
      <c r="I1488" s="112" t="s">
        <v>6124</v>
      </c>
      <c r="J1488" s="200" t="s">
        <v>6112</v>
      </c>
      <c r="K1488" s="200" t="s">
        <v>6122</v>
      </c>
    </row>
    <row r="1489" spans="2:11" ht="30" x14ac:dyDescent="0.25">
      <c r="B1489" s="156"/>
      <c r="C1489" s="111" t="s">
        <v>6126</v>
      </c>
      <c r="D1489" s="110" t="s">
        <v>7989</v>
      </c>
      <c r="E1489" s="110" t="s">
        <v>6138</v>
      </c>
      <c r="F1489" s="112" t="s">
        <v>9520</v>
      </c>
      <c r="G1489" s="113">
        <v>19</v>
      </c>
      <c r="H1489" s="113" t="s">
        <v>6123</v>
      </c>
      <c r="I1489" s="112" t="s">
        <v>6124</v>
      </c>
      <c r="J1489" s="200" t="s">
        <v>6112</v>
      </c>
      <c r="K1489" s="200" t="s">
        <v>6122</v>
      </c>
    </row>
    <row r="1490" spans="2:11" ht="30" x14ac:dyDescent="0.25">
      <c r="B1490" s="156"/>
      <c r="C1490" s="111" t="s">
        <v>6126</v>
      </c>
      <c r="D1490" s="110" t="s">
        <v>7989</v>
      </c>
      <c r="E1490" s="110" t="s">
        <v>6131</v>
      </c>
      <c r="F1490" s="112" t="s">
        <v>9521</v>
      </c>
      <c r="G1490" s="113">
        <v>19</v>
      </c>
      <c r="H1490" s="113" t="s">
        <v>6123</v>
      </c>
      <c r="I1490" s="112" t="s">
        <v>6124</v>
      </c>
      <c r="J1490" s="200" t="s">
        <v>6112</v>
      </c>
      <c r="K1490" s="200" t="s">
        <v>6122</v>
      </c>
    </row>
    <row r="1491" spans="2:11" ht="30" x14ac:dyDescent="0.25">
      <c r="B1491" s="156"/>
      <c r="C1491" s="111" t="s">
        <v>6126</v>
      </c>
      <c r="D1491" s="110" t="s">
        <v>7989</v>
      </c>
      <c r="E1491" s="110" t="s">
        <v>6133</v>
      </c>
      <c r="F1491" s="112" t="s">
        <v>9522</v>
      </c>
      <c r="G1491" s="113">
        <v>17</v>
      </c>
      <c r="H1491" s="113" t="s">
        <v>6123</v>
      </c>
      <c r="I1491" s="112" t="s">
        <v>6124</v>
      </c>
      <c r="J1491" s="200" t="s">
        <v>6112</v>
      </c>
      <c r="K1491" s="200" t="s">
        <v>6122</v>
      </c>
    </row>
    <row r="1492" spans="2:11" ht="30" x14ac:dyDescent="0.25">
      <c r="B1492" s="156"/>
      <c r="C1492" s="111" t="s">
        <v>6126</v>
      </c>
      <c r="D1492" s="110" t="s">
        <v>7989</v>
      </c>
      <c r="E1492" s="110" t="s">
        <v>6130</v>
      </c>
      <c r="F1492" s="112" t="s">
        <v>9523</v>
      </c>
      <c r="G1492" s="113">
        <v>19</v>
      </c>
      <c r="H1492" s="113" t="s">
        <v>6123</v>
      </c>
      <c r="I1492" s="112" t="s">
        <v>6124</v>
      </c>
      <c r="J1492" s="200" t="s">
        <v>6112</v>
      </c>
      <c r="K1492" s="200" t="s">
        <v>6122</v>
      </c>
    </row>
    <row r="1493" spans="2:11" ht="30" x14ac:dyDescent="0.25">
      <c r="B1493" s="156"/>
      <c r="C1493" s="111" t="s">
        <v>6126</v>
      </c>
      <c r="D1493" s="110" t="s">
        <v>7989</v>
      </c>
      <c r="E1493" s="110" t="s">
        <v>6141</v>
      </c>
      <c r="F1493" s="112" t="s">
        <v>9524</v>
      </c>
      <c r="G1493" s="113">
        <v>16</v>
      </c>
      <c r="H1493" s="113" t="s">
        <v>6123</v>
      </c>
      <c r="I1493" s="112" t="s">
        <v>6124</v>
      </c>
      <c r="J1493" s="200" t="s">
        <v>6112</v>
      </c>
      <c r="K1493" s="200" t="s">
        <v>6122</v>
      </c>
    </row>
    <row r="1494" spans="2:11" ht="30" x14ac:dyDescent="0.25">
      <c r="B1494" s="156"/>
      <c r="C1494" s="111" t="s">
        <v>6126</v>
      </c>
      <c r="D1494" s="110" t="s">
        <v>7989</v>
      </c>
      <c r="E1494" s="110" t="s">
        <v>6127</v>
      </c>
      <c r="F1494" s="112" t="s">
        <v>9525</v>
      </c>
      <c r="G1494" s="113">
        <v>90</v>
      </c>
      <c r="H1494" s="113" t="s">
        <v>6123</v>
      </c>
      <c r="I1494" s="112" t="s">
        <v>6124</v>
      </c>
      <c r="J1494" s="200" t="s">
        <v>6112</v>
      </c>
      <c r="K1494" s="200" t="s">
        <v>6122</v>
      </c>
    </row>
    <row r="1495" spans="2:11" ht="30" x14ac:dyDescent="0.25">
      <c r="B1495" s="156"/>
      <c r="C1495" s="111" t="s">
        <v>6126</v>
      </c>
      <c r="D1495" s="110" t="s">
        <v>7989</v>
      </c>
      <c r="E1495" s="110" t="s">
        <v>6154</v>
      </c>
      <c r="F1495" s="112" t="s">
        <v>9526</v>
      </c>
      <c r="G1495" s="113">
        <v>23</v>
      </c>
      <c r="H1495" s="113" t="s">
        <v>6123</v>
      </c>
      <c r="I1495" s="112" t="s">
        <v>6153</v>
      </c>
      <c r="J1495" s="200" t="s">
        <v>6112</v>
      </c>
      <c r="K1495" s="200" t="s">
        <v>6122</v>
      </c>
    </row>
    <row r="1496" spans="2:11" ht="30" x14ac:dyDescent="0.25">
      <c r="B1496" s="156"/>
      <c r="C1496" s="111" t="s">
        <v>6126</v>
      </c>
      <c r="D1496" s="110" t="s">
        <v>7989</v>
      </c>
      <c r="E1496" s="110" t="s">
        <v>6152</v>
      </c>
      <c r="F1496" s="112" t="s">
        <v>5232</v>
      </c>
      <c r="G1496" s="113">
        <v>27</v>
      </c>
      <c r="H1496" s="113" t="s">
        <v>6123</v>
      </c>
      <c r="I1496" s="112" t="s">
        <v>6153</v>
      </c>
      <c r="J1496" s="200" t="s">
        <v>6112</v>
      </c>
      <c r="K1496" s="200" t="s">
        <v>6122</v>
      </c>
    </row>
    <row r="1497" spans="2:11" ht="30" x14ac:dyDescent="0.25">
      <c r="B1497" s="156"/>
      <c r="C1497" s="111" t="s">
        <v>6126</v>
      </c>
      <c r="D1497" s="110" t="s">
        <v>7989</v>
      </c>
      <c r="E1497" s="110" t="s">
        <v>6137</v>
      </c>
      <c r="F1497" s="112" t="s">
        <v>2978</v>
      </c>
      <c r="G1497" s="113">
        <v>14</v>
      </c>
      <c r="H1497" s="113" t="s">
        <v>6123</v>
      </c>
      <c r="I1497" s="112" t="s">
        <v>6124</v>
      </c>
      <c r="J1497" s="200" t="s">
        <v>6112</v>
      </c>
      <c r="K1497" s="200" t="s">
        <v>6122</v>
      </c>
    </row>
    <row r="1498" spans="2:11" ht="30.75" thickBot="1" x14ac:dyDescent="0.3">
      <c r="B1498" s="156"/>
      <c r="C1498" s="111" t="s">
        <v>6126</v>
      </c>
      <c r="D1498" s="110" t="s">
        <v>7989</v>
      </c>
      <c r="E1498" s="110" t="s">
        <v>6142</v>
      </c>
      <c r="F1498" s="112" t="s">
        <v>9527</v>
      </c>
      <c r="G1498" s="113">
        <v>170</v>
      </c>
      <c r="H1498" s="113" t="s">
        <v>6123</v>
      </c>
      <c r="I1498" s="112" t="s">
        <v>6124</v>
      </c>
      <c r="J1498" s="200" t="s">
        <v>6112</v>
      </c>
      <c r="K1498" s="200" t="s">
        <v>6122</v>
      </c>
    </row>
    <row r="1499" spans="2:11" ht="30.75" thickBot="1" x14ac:dyDescent="0.3">
      <c r="B1499" s="156"/>
      <c r="C1499" s="256" t="s">
        <v>6126</v>
      </c>
      <c r="D1499" s="260" t="s">
        <v>7825</v>
      </c>
      <c r="E1499" s="659">
        <f>COUNTA(E1473:E1498)</f>
        <v>26</v>
      </c>
      <c r="F1499" s="662" t="s">
        <v>7826</v>
      </c>
      <c r="G1499" s="661">
        <f>SUM(G1473:G1498)</f>
        <v>2153</v>
      </c>
      <c r="H1499" s="142"/>
      <c r="I1499" s="115"/>
      <c r="J1499" s="210"/>
      <c r="K1499" s="208"/>
    </row>
    <row r="1500" spans="2:11" x14ac:dyDescent="0.25">
      <c r="B1500" s="156"/>
      <c r="C1500" s="157"/>
      <c r="D1500" s="122"/>
      <c r="E1500" s="178"/>
      <c r="F1500" s="230"/>
      <c r="G1500" s="178"/>
      <c r="H1500" s="111"/>
      <c r="I1500" s="158"/>
      <c r="J1500" s="203"/>
      <c r="K1500" s="203"/>
    </row>
    <row r="1501" spans="2:11" x14ac:dyDescent="0.25">
      <c r="B1501" s="156"/>
      <c r="C1501" s="157"/>
      <c r="D1501" s="122"/>
      <c r="E1501" s="178"/>
      <c r="F1501" s="230"/>
      <c r="G1501" s="178"/>
      <c r="H1501" s="111"/>
      <c r="I1501" s="158"/>
      <c r="J1501" s="203"/>
      <c r="K1501" s="203"/>
    </row>
    <row r="1502" spans="2:11" ht="25.5" x14ac:dyDescent="0.25">
      <c r="B1502" s="156"/>
      <c r="C1502" s="248" t="s">
        <v>8</v>
      </c>
      <c r="D1502" s="248" t="s">
        <v>7</v>
      </c>
      <c r="E1502" s="248" t="s">
        <v>6</v>
      </c>
      <c r="F1502" s="248" t="s">
        <v>5</v>
      </c>
      <c r="G1502" s="249" t="s">
        <v>4</v>
      </c>
      <c r="H1502" s="249" t="s">
        <v>3</v>
      </c>
      <c r="I1502" s="248" t="s">
        <v>2</v>
      </c>
      <c r="J1502" s="250" t="s">
        <v>1</v>
      </c>
      <c r="K1502" s="250" t="s">
        <v>0</v>
      </c>
    </row>
    <row r="1503" spans="2:11" ht="30" x14ac:dyDescent="0.25">
      <c r="B1503" s="156"/>
      <c r="C1503" s="111" t="s">
        <v>6157</v>
      </c>
      <c r="D1503" s="110" t="s">
        <v>7989</v>
      </c>
      <c r="E1503" s="110" t="s">
        <v>6172</v>
      </c>
      <c r="F1503" s="112" t="s">
        <v>6173</v>
      </c>
      <c r="G1503" s="113">
        <v>1743</v>
      </c>
      <c r="H1503" s="113" t="s">
        <v>6123</v>
      </c>
      <c r="I1503" s="112" t="s">
        <v>6124</v>
      </c>
      <c r="J1503" s="200" t="s">
        <v>6112</v>
      </c>
      <c r="K1503" s="200" t="s">
        <v>6122</v>
      </c>
    </row>
    <row r="1504" spans="2:11" ht="30" x14ac:dyDescent="0.25">
      <c r="B1504" s="156"/>
      <c r="C1504" s="111" t="s">
        <v>6157</v>
      </c>
      <c r="D1504" s="110" t="s">
        <v>7989</v>
      </c>
      <c r="E1504" s="110" t="s">
        <v>6167</v>
      </c>
      <c r="F1504" s="112" t="s">
        <v>6168</v>
      </c>
      <c r="G1504" s="113">
        <v>952</v>
      </c>
      <c r="H1504" s="113" t="s">
        <v>6123</v>
      </c>
      <c r="I1504" s="112" t="s">
        <v>6124</v>
      </c>
      <c r="J1504" s="200" t="s">
        <v>6112</v>
      </c>
      <c r="K1504" s="200" t="s">
        <v>6122</v>
      </c>
    </row>
    <row r="1505" spans="2:11" ht="30" x14ac:dyDescent="0.25">
      <c r="B1505" s="156"/>
      <c r="C1505" s="111" t="s">
        <v>6157</v>
      </c>
      <c r="D1505" s="110" t="s">
        <v>7989</v>
      </c>
      <c r="E1505" s="110" t="s">
        <v>6170</v>
      </c>
      <c r="F1505" s="112" t="s">
        <v>9528</v>
      </c>
      <c r="G1505" s="113">
        <v>327</v>
      </c>
      <c r="H1505" s="113" t="s">
        <v>6123</v>
      </c>
      <c r="I1505" s="112" t="s">
        <v>6124</v>
      </c>
      <c r="J1505" s="200" t="s">
        <v>6112</v>
      </c>
      <c r="K1505" s="200" t="s">
        <v>6122</v>
      </c>
    </row>
    <row r="1506" spans="2:11" ht="30" x14ac:dyDescent="0.25">
      <c r="B1506" s="156"/>
      <c r="C1506" s="111" t="s">
        <v>6157</v>
      </c>
      <c r="D1506" s="110" t="s">
        <v>7989</v>
      </c>
      <c r="E1506" s="110" t="s">
        <v>6165</v>
      </c>
      <c r="F1506" s="112" t="s">
        <v>6166</v>
      </c>
      <c r="G1506" s="113">
        <v>305</v>
      </c>
      <c r="H1506" s="113" t="s">
        <v>6123</v>
      </c>
      <c r="I1506" s="112" t="s">
        <v>6124</v>
      </c>
      <c r="J1506" s="200" t="s">
        <v>6112</v>
      </c>
      <c r="K1506" s="200" t="s">
        <v>6122</v>
      </c>
    </row>
    <row r="1507" spans="2:11" ht="30" x14ac:dyDescent="0.25">
      <c r="B1507" s="156"/>
      <c r="C1507" s="111" t="s">
        <v>6157</v>
      </c>
      <c r="D1507" s="110" t="s">
        <v>7989</v>
      </c>
      <c r="E1507" s="110" t="s">
        <v>6171</v>
      </c>
      <c r="F1507" s="112" t="s">
        <v>9529</v>
      </c>
      <c r="G1507" s="113">
        <v>255</v>
      </c>
      <c r="H1507" s="113" t="s">
        <v>6123</v>
      </c>
      <c r="I1507" s="112" t="s">
        <v>6124</v>
      </c>
      <c r="J1507" s="200" t="s">
        <v>6112</v>
      </c>
      <c r="K1507" s="200" t="s">
        <v>6122</v>
      </c>
    </row>
    <row r="1508" spans="2:11" ht="30" x14ac:dyDescent="0.25">
      <c r="B1508" s="156"/>
      <c r="C1508" s="111" t="s">
        <v>6157</v>
      </c>
      <c r="D1508" s="110" t="s">
        <v>7989</v>
      </c>
      <c r="E1508" s="110" t="s">
        <v>6169</v>
      </c>
      <c r="F1508" s="112" t="s">
        <v>9530</v>
      </c>
      <c r="G1508" s="113">
        <v>60</v>
      </c>
      <c r="H1508" s="113" t="s">
        <v>6123</v>
      </c>
      <c r="I1508" s="112" t="s">
        <v>6124</v>
      </c>
      <c r="J1508" s="200" t="s">
        <v>6112</v>
      </c>
      <c r="K1508" s="200" t="s">
        <v>6122</v>
      </c>
    </row>
    <row r="1509" spans="2:11" ht="30" x14ac:dyDescent="0.25">
      <c r="B1509" s="156"/>
      <c r="C1509" s="111" t="s">
        <v>6157</v>
      </c>
      <c r="D1509" s="110" t="s">
        <v>7989</v>
      </c>
      <c r="E1509" s="110" t="s">
        <v>6164</v>
      </c>
      <c r="F1509" s="112" t="s">
        <v>9531</v>
      </c>
      <c r="G1509" s="113">
        <v>21</v>
      </c>
      <c r="H1509" s="113" t="s">
        <v>6123</v>
      </c>
      <c r="I1509" s="112" t="s">
        <v>6124</v>
      </c>
      <c r="J1509" s="200" t="s">
        <v>6112</v>
      </c>
      <c r="K1509" s="200" t="s">
        <v>6122</v>
      </c>
    </row>
    <row r="1510" spans="2:11" ht="30" x14ac:dyDescent="0.25">
      <c r="B1510" s="156"/>
      <c r="C1510" s="111" t="s">
        <v>6157</v>
      </c>
      <c r="D1510" s="110" t="s">
        <v>7989</v>
      </c>
      <c r="E1510" s="110" t="s">
        <v>6158</v>
      </c>
      <c r="F1510" s="112" t="s">
        <v>9532</v>
      </c>
      <c r="G1510" s="113">
        <v>35</v>
      </c>
      <c r="H1510" s="113" t="s">
        <v>6123</v>
      </c>
      <c r="I1510" s="112" t="s">
        <v>6124</v>
      </c>
      <c r="J1510" s="200" t="s">
        <v>6112</v>
      </c>
      <c r="K1510" s="200" t="s">
        <v>6122</v>
      </c>
    </row>
    <row r="1511" spans="2:11" ht="30" x14ac:dyDescent="0.25">
      <c r="B1511" s="156"/>
      <c r="C1511" s="111" t="s">
        <v>6157</v>
      </c>
      <c r="D1511" s="110" t="s">
        <v>7989</v>
      </c>
      <c r="E1511" s="110" t="s">
        <v>6159</v>
      </c>
      <c r="F1511" s="112" t="s">
        <v>9533</v>
      </c>
      <c r="G1511" s="113">
        <v>32</v>
      </c>
      <c r="H1511" s="113" t="s">
        <v>6123</v>
      </c>
      <c r="I1511" s="112" t="s">
        <v>6124</v>
      </c>
      <c r="J1511" s="200" t="s">
        <v>6112</v>
      </c>
      <c r="K1511" s="200" t="s">
        <v>6122</v>
      </c>
    </row>
    <row r="1512" spans="2:11" ht="30" x14ac:dyDescent="0.25">
      <c r="B1512" s="156"/>
      <c r="C1512" s="111" t="s">
        <v>6157</v>
      </c>
      <c r="D1512" s="110" t="s">
        <v>7989</v>
      </c>
      <c r="E1512" s="110" t="s">
        <v>6161</v>
      </c>
      <c r="F1512" s="112" t="s">
        <v>6162</v>
      </c>
      <c r="G1512" s="113">
        <v>15</v>
      </c>
      <c r="H1512" s="113" t="s">
        <v>6123</v>
      </c>
      <c r="I1512" s="112" t="s">
        <v>6124</v>
      </c>
      <c r="J1512" s="200" t="s">
        <v>6112</v>
      </c>
      <c r="K1512" s="200" t="s">
        <v>6122</v>
      </c>
    </row>
    <row r="1513" spans="2:11" ht="30" x14ac:dyDescent="0.25">
      <c r="B1513" s="156"/>
      <c r="C1513" s="111" t="s">
        <v>6157</v>
      </c>
      <c r="D1513" s="110" t="s">
        <v>7989</v>
      </c>
      <c r="E1513" s="110" t="s">
        <v>6160</v>
      </c>
      <c r="F1513" s="112" t="s">
        <v>9534</v>
      </c>
      <c r="G1513" s="113">
        <v>14</v>
      </c>
      <c r="H1513" s="113" t="s">
        <v>6123</v>
      </c>
      <c r="I1513" s="112" t="s">
        <v>6124</v>
      </c>
      <c r="J1513" s="200" t="s">
        <v>6112</v>
      </c>
      <c r="K1513" s="200" t="s">
        <v>6122</v>
      </c>
    </row>
    <row r="1514" spans="2:11" ht="30" x14ac:dyDescent="0.25">
      <c r="B1514" s="156"/>
      <c r="C1514" s="111" t="s">
        <v>6157</v>
      </c>
      <c r="D1514" s="110" t="s">
        <v>7989</v>
      </c>
      <c r="E1514" s="110" t="s">
        <v>6163</v>
      </c>
      <c r="F1514" s="112" t="s">
        <v>9535</v>
      </c>
      <c r="G1514" s="113">
        <v>9</v>
      </c>
      <c r="H1514" s="113" t="s">
        <v>6123</v>
      </c>
      <c r="I1514" s="112" t="s">
        <v>6124</v>
      </c>
      <c r="J1514" s="200" t="s">
        <v>6112</v>
      </c>
      <c r="K1514" s="200" t="s">
        <v>6122</v>
      </c>
    </row>
    <row r="1515" spans="2:11" ht="30.75" customHeight="1" x14ac:dyDescent="0.25">
      <c r="B1515" s="156"/>
      <c r="C1515" s="111" t="s">
        <v>6157</v>
      </c>
      <c r="D1515" s="110" t="s">
        <v>7989</v>
      </c>
      <c r="E1515" s="110" t="s">
        <v>7945</v>
      </c>
      <c r="F1515" s="112" t="s">
        <v>7946</v>
      </c>
      <c r="G1515" s="113">
        <v>812</v>
      </c>
      <c r="H1515" s="113" t="s">
        <v>6123</v>
      </c>
      <c r="I1515" s="112" t="s">
        <v>6124</v>
      </c>
      <c r="J1515" s="200" t="s">
        <v>6112</v>
      </c>
      <c r="K1515" s="200" t="s">
        <v>6122</v>
      </c>
    </row>
    <row r="1516" spans="2:11" ht="30.75" thickBot="1" x14ac:dyDescent="0.3">
      <c r="B1516" s="156"/>
      <c r="C1516" s="111" t="s">
        <v>6157</v>
      </c>
      <c r="D1516" s="110" t="s">
        <v>7989</v>
      </c>
      <c r="E1516" s="110" t="s">
        <v>6155</v>
      </c>
      <c r="F1516" s="112" t="s">
        <v>6156</v>
      </c>
      <c r="G1516" s="113">
        <v>8</v>
      </c>
      <c r="H1516" s="113" t="s">
        <v>6123</v>
      </c>
      <c r="I1516" s="112" t="s">
        <v>6124</v>
      </c>
      <c r="J1516" s="200" t="s">
        <v>6112</v>
      </c>
      <c r="K1516" s="200" t="s">
        <v>6122</v>
      </c>
    </row>
    <row r="1517" spans="2:11" ht="30.75" thickBot="1" x14ac:dyDescent="0.3">
      <c r="B1517" s="156"/>
      <c r="C1517" s="256" t="s">
        <v>6157</v>
      </c>
      <c r="D1517" s="260" t="s">
        <v>7825</v>
      </c>
      <c r="E1517" s="659">
        <f>COUNTA(E1503:E1516)</f>
        <v>14</v>
      </c>
      <c r="F1517" s="662" t="s">
        <v>7826</v>
      </c>
      <c r="G1517" s="661">
        <f>SUM(G1503:G1516)</f>
        <v>4588</v>
      </c>
      <c r="H1517" s="142"/>
      <c r="I1517" s="115"/>
      <c r="J1517" s="210"/>
      <c r="K1517" s="208"/>
    </row>
    <row r="1518" spans="2:11" x14ac:dyDescent="0.25">
      <c r="B1518" s="156"/>
      <c r="C1518" s="157"/>
      <c r="D1518" s="122"/>
      <c r="E1518" s="178"/>
      <c r="F1518" s="230"/>
      <c r="G1518" s="216"/>
      <c r="H1518" s="111"/>
      <c r="I1518" s="158"/>
      <c r="J1518" s="203"/>
      <c r="K1518" s="203"/>
    </row>
    <row r="1519" spans="2:11" x14ac:dyDescent="0.25">
      <c r="B1519" s="156"/>
      <c r="C1519" s="157"/>
      <c r="D1519" s="122"/>
      <c r="E1519" s="178"/>
      <c r="F1519" s="230"/>
      <c r="G1519" s="178"/>
      <c r="H1519" s="111"/>
      <c r="I1519" s="158"/>
      <c r="J1519" s="203"/>
      <c r="K1519" s="203"/>
    </row>
    <row r="1520" spans="2:11" ht="25.5" x14ac:dyDescent="0.25">
      <c r="B1520" s="156"/>
      <c r="C1520" s="248" t="s">
        <v>8</v>
      </c>
      <c r="D1520" s="248" t="s">
        <v>7</v>
      </c>
      <c r="E1520" s="248" t="s">
        <v>6</v>
      </c>
      <c r="F1520" s="248" t="s">
        <v>5</v>
      </c>
      <c r="G1520" s="249" t="s">
        <v>4</v>
      </c>
      <c r="H1520" s="249" t="s">
        <v>3</v>
      </c>
      <c r="I1520" s="248" t="s">
        <v>2</v>
      </c>
      <c r="J1520" s="250" t="s">
        <v>1</v>
      </c>
      <c r="K1520" s="250" t="s">
        <v>0</v>
      </c>
    </row>
    <row r="1521" spans="2:11" ht="30" x14ac:dyDescent="0.25">
      <c r="B1521" s="156"/>
      <c r="C1521" s="111" t="s">
        <v>6176</v>
      </c>
      <c r="D1521" s="110" t="s">
        <v>7989</v>
      </c>
      <c r="E1521" s="110" t="s">
        <v>6174</v>
      </c>
      <c r="F1521" s="112" t="s">
        <v>6175</v>
      </c>
      <c r="G1521" s="113">
        <v>425</v>
      </c>
      <c r="H1521" s="113" t="s">
        <v>6123</v>
      </c>
      <c r="I1521" s="112" t="s">
        <v>6124</v>
      </c>
      <c r="J1521" s="200" t="s">
        <v>6112</v>
      </c>
      <c r="K1521" s="200" t="s">
        <v>6122</v>
      </c>
    </row>
    <row r="1522" spans="2:11" ht="30" x14ac:dyDescent="0.25">
      <c r="B1522" s="156"/>
      <c r="C1522" s="111" t="s">
        <v>6176</v>
      </c>
      <c r="D1522" s="110" t="s">
        <v>7989</v>
      </c>
      <c r="E1522" s="110" t="s">
        <v>6179</v>
      </c>
      <c r="F1522" s="112" t="s">
        <v>6180</v>
      </c>
      <c r="G1522" s="113">
        <v>385</v>
      </c>
      <c r="H1522" s="113" t="s">
        <v>6123</v>
      </c>
      <c r="I1522" s="112" t="s">
        <v>6124</v>
      </c>
      <c r="J1522" s="200" t="s">
        <v>6112</v>
      </c>
      <c r="K1522" s="200" t="s">
        <v>6122</v>
      </c>
    </row>
    <row r="1523" spans="2:11" ht="30" x14ac:dyDescent="0.25">
      <c r="B1523" s="156"/>
      <c r="C1523" s="111" t="s">
        <v>6176</v>
      </c>
      <c r="D1523" s="110" t="s">
        <v>7989</v>
      </c>
      <c r="E1523" s="110" t="s">
        <v>6186</v>
      </c>
      <c r="F1523" s="112" t="s">
        <v>9536</v>
      </c>
      <c r="G1523" s="113">
        <v>368</v>
      </c>
      <c r="H1523" s="113" t="s">
        <v>6123</v>
      </c>
      <c r="I1523" s="112" t="s">
        <v>6124</v>
      </c>
      <c r="J1523" s="200" t="s">
        <v>6112</v>
      </c>
      <c r="K1523" s="200" t="s">
        <v>6122</v>
      </c>
    </row>
    <row r="1524" spans="2:11" ht="30" x14ac:dyDescent="0.25">
      <c r="B1524" s="156"/>
      <c r="C1524" s="111" t="s">
        <v>6176</v>
      </c>
      <c r="D1524" s="110" t="s">
        <v>7989</v>
      </c>
      <c r="E1524" s="110" t="s">
        <v>6198</v>
      </c>
      <c r="F1524" s="112" t="s">
        <v>6199</v>
      </c>
      <c r="G1524" s="113">
        <v>132</v>
      </c>
      <c r="H1524" s="113" t="s">
        <v>6123</v>
      </c>
      <c r="I1524" s="112" t="s">
        <v>6124</v>
      </c>
      <c r="J1524" s="200" t="s">
        <v>6112</v>
      </c>
      <c r="K1524" s="200" t="s">
        <v>6122</v>
      </c>
    </row>
    <row r="1525" spans="2:11" ht="30" x14ac:dyDescent="0.25">
      <c r="B1525" s="156"/>
      <c r="C1525" s="111" t="s">
        <v>6176</v>
      </c>
      <c r="D1525" s="110" t="s">
        <v>7989</v>
      </c>
      <c r="E1525" s="110" t="s">
        <v>6203</v>
      </c>
      <c r="F1525" s="112" t="s">
        <v>6177</v>
      </c>
      <c r="G1525" s="113">
        <v>242</v>
      </c>
      <c r="H1525" s="113" t="s">
        <v>6123</v>
      </c>
      <c r="I1525" s="112" t="s">
        <v>6124</v>
      </c>
      <c r="J1525" s="200" t="s">
        <v>6112</v>
      </c>
      <c r="K1525" s="200" t="s">
        <v>6122</v>
      </c>
    </row>
    <row r="1526" spans="2:11" ht="30" x14ac:dyDescent="0.25">
      <c r="B1526" s="156"/>
      <c r="C1526" s="111" t="s">
        <v>6176</v>
      </c>
      <c r="D1526" s="110" t="s">
        <v>7989</v>
      </c>
      <c r="E1526" s="110" t="s">
        <v>6193</v>
      </c>
      <c r="F1526" s="112" t="s">
        <v>6194</v>
      </c>
      <c r="G1526" s="113">
        <v>196</v>
      </c>
      <c r="H1526" s="113" t="s">
        <v>6123</v>
      </c>
      <c r="I1526" s="112" t="s">
        <v>6124</v>
      </c>
      <c r="J1526" s="200" t="s">
        <v>6112</v>
      </c>
      <c r="K1526" s="200" t="s">
        <v>6122</v>
      </c>
    </row>
    <row r="1527" spans="2:11" ht="30" x14ac:dyDescent="0.25">
      <c r="B1527" s="156"/>
      <c r="C1527" s="111" t="s">
        <v>6176</v>
      </c>
      <c r="D1527" s="110" t="s">
        <v>7989</v>
      </c>
      <c r="E1527" s="110" t="s">
        <v>6184</v>
      </c>
      <c r="F1527" s="112" t="s">
        <v>6185</v>
      </c>
      <c r="G1527" s="113">
        <v>134</v>
      </c>
      <c r="H1527" s="113" t="s">
        <v>6123</v>
      </c>
      <c r="I1527" s="112" t="s">
        <v>6124</v>
      </c>
      <c r="J1527" s="200" t="s">
        <v>6112</v>
      </c>
      <c r="K1527" s="200" t="s">
        <v>6122</v>
      </c>
    </row>
    <row r="1528" spans="2:11" ht="30" x14ac:dyDescent="0.25">
      <c r="B1528" s="156"/>
      <c r="C1528" s="111" t="s">
        <v>6176</v>
      </c>
      <c r="D1528" s="110" t="s">
        <v>7989</v>
      </c>
      <c r="E1528" s="110" t="s">
        <v>6190</v>
      </c>
      <c r="F1528" s="112" t="s">
        <v>6191</v>
      </c>
      <c r="G1528" s="113">
        <v>75</v>
      </c>
      <c r="H1528" s="113" t="s">
        <v>6123</v>
      </c>
      <c r="I1528" s="112" t="s">
        <v>6124</v>
      </c>
      <c r="J1528" s="200" t="s">
        <v>6112</v>
      </c>
      <c r="K1528" s="200" t="s">
        <v>6122</v>
      </c>
    </row>
    <row r="1529" spans="2:11" ht="30" x14ac:dyDescent="0.25">
      <c r="B1529" s="156"/>
      <c r="C1529" s="111" t="s">
        <v>6176</v>
      </c>
      <c r="D1529" s="110" t="s">
        <v>7989</v>
      </c>
      <c r="E1529" s="110" t="s">
        <v>6200</v>
      </c>
      <c r="F1529" s="112" t="s">
        <v>9537</v>
      </c>
      <c r="G1529" s="113">
        <v>69</v>
      </c>
      <c r="H1529" s="113" t="s">
        <v>6123</v>
      </c>
      <c r="I1529" s="112" t="s">
        <v>6124</v>
      </c>
      <c r="J1529" s="200" t="s">
        <v>6112</v>
      </c>
      <c r="K1529" s="200" t="s">
        <v>6122</v>
      </c>
    </row>
    <row r="1530" spans="2:11" ht="30" x14ac:dyDescent="0.25">
      <c r="B1530" s="156"/>
      <c r="C1530" s="111" t="s">
        <v>6176</v>
      </c>
      <c r="D1530" s="110" t="s">
        <v>7989</v>
      </c>
      <c r="E1530" s="110" t="s">
        <v>6197</v>
      </c>
      <c r="F1530" s="112" t="s">
        <v>9538</v>
      </c>
      <c r="G1530" s="113">
        <v>56</v>
      </c>
      <c r="H1530" s="113" t="s">
        <v>6123</v>
      </c>
      <c r="I1530" s="112" t="s">
        <v>6124</v>
      </c>
      <c r="J1530" s="200" t="s">
        <v>6112</v>
      </c>
      <c r="K1530" s="200" t="s">
        <v>6122</v>
      </c>
    </row>
    <row r="1531" spans="2:11" ht="30" x14ac:dyDescent="0.25">
      <c r="B1531" s="156"/>
      <c r="C1531" s="111" t="s">
        <v>6176</v>
      </c>
      <c r="D1531" s="110" t="s">
        <v>7989</v>
      </c>
      <c r="E1531" s="110" t="s">
        <v>6201</v>
      </c>
      <c r="F1531" s="112" t="s">
        <v>9539</v>
      </c>
      <c r="G1531" s="113">
        <v>65</v>
      </c>
      <c r="H1531" s="113" t="s">
        <v>6123</v>
      </c>
      <c r="I1531" s="112" t="s">
        <v>6124</v>
      </c>
      <c r="J1531" s="200" t="s">
        <v>6112</v>
      </c>
      <c r="K1531" s="200" t="s">
        <v>6122</v>
      </c>
    </row>
    <row r="1532" spans="2:11" ht="30" x14ac:dyDescent="0.25">
      <c r="B1532" s="156"/>
      <c r="C1532" s="111" t="s">
        <v>6176</v>
      </c>
      <c r="D1532" s="110" t="s">
        <v>7989</v>
      </c>
      <c r="E1532" s="110" t="s">
        <v>6187</v>
      </c>
      <c r="F1532" s="112" t="s">
        <v>9540</v>
      </c>
      <c r="G1532" s="113">
        <v>47</v>
      </c>
      <c r="H1532" s="113" t="s">
        <v>6123</v>
      </c>
      <c r="I1532" s="112" t="s">
        <v>6124</v>
      </c>
      <c r="J1532" s="200" t="s">
        <v>6112</v>
      </c>
      <c r="K1532" s="200" t="s">
        <v>6122</v>
      </c>
    </row>
    <row r="1533" spans="2:11" ht="30" x14ac:dyDescent="0.25">
      <c r="B1533" s="156"/>
      <c r="C1533" s="111" t="s">
        <v>6176</v>
      </c>
      <c r="D1533" s="110" t="s">
        <v>7989</v>
      </c>
      <c r="E1533" s="110" t="s">
        <v>6195</v>
      </c>
      <c r="F1533" s="112" t="s">
        <v>6196</v>
      </c>
      <c r="G1533" s="113">
        <v>33</v>
      </c>
      <c r="H1533" s="113" t="s">
        <v>6123</v>
      </c>
      <c r="I1533" s="112" t="s">
        <v>6124</v>
      </c>
      <c r="J1533" s="200" t="s">
        <v>6112</v>
      </c>
      <c r="K1533" s="200" t="s">
        <v>6122</v>
      </c>
    </row>
    <row r="1534" spans="2:11" ht="30" x14ac:dyDescent="0.25">
      <c r="B1534" s="156"/>
      <c r="C1534" s="111" t="s">
        <v>6176</v>
      </c>
      <c r="D1534" s="110" t="s">
        <v>7989</v>
      </c>
      <c r="E1534" s="110" t="s">
        <v>6178</v>
      </c>
      <c r="F1534" s="112" t="s">
        <v>9541</v>
      </c>
      <c r="G1534" s="113">
        <v>36</v>
      </c>
      <c r="H1534" s="113" t="s">
        <v>6123</v>
      </c>
      <c r="I1534" s="112" t="s">
        <v>6124</v>
      </c>
      <c r="J1534" s="200" t="s">
        <v>6112</v>
      </c>
      <c r="K1534" s="200" t="s">
        <v>6122</v>
      </c>
    </row>
    <row r="1535" spans="2:11" ht="30" x14ac:dyDescent="0.25">
      <c r="B1535" s="156"/>
      <c r="C1535" s="111" t="s">
        <v>6176</v>
      </c>
      <c r="D1535" s="110" t="s">
        <v>7989</v>
      </c>
      <c r="E1535" s="110" t="s">
        <v>6202</v>
      </c>
      <c r="F1535" s="112" t="s">
        <v>6051</v>
      </c>
      <c r="G1535" s="113">
        <v>24</v>
      </c>
      <c r="H1535" s="113" t="s">
        <v>6123</v>
      </c>
      <c r="I1535" s="112" t="s">
        <v>6124</v>
      </c>
      <c r="J1535" s="200" t="s">
        <v>6112</v>
      </c>
      <c r="K1535" s="200" t="s">
        <v>6122</v>
      </c>
    </row>
    <row r="1536" spans="2:11" ht="30" x14ac:dyDescent="0.25">
      <c r="B1536" s="156"/>
      <c r="C1536" s="111" t="s">
        <v>6176</v>
      </c>
      <c r="D1536" s="110" t="s">
        <v>7989</v>
      </c>
      <c r="E1536" s="110" t="s">
        <v>6181</v>
      </c>
      <c r="F1536" s="112" t="s">
        <v>6182</v>
      </c>
      <c r="G1536" s="113">
        <v>30</v>
      </c>
      <c r="H1536" s="113" t="s">
        <v>6123</v>
      </c>
      <c r="I1536" s="112" t="s">
        <v>6124</v>
      </c>
      <c r="J1536" s="200" t="s">
        <v>6112</v>
      </c>
      <c r="K1536" s="200" t="s">
        <v>6122</v>
      </c>
    </row>
    <row r="1537" spans="2:11" ht="30" x14ac:dyDescent="0.25">
      <c r="B1537" s="156"/>
      <c r="C1537" s="111" t="s">
        <v>6176</v>
      </c>
      <c r="D1537" s="110" t="s">
        <v>7989</v>
      </c>
      <c r="E1537" s="110" t="s">
        <v>6183</v>
      </c>
      <c r="F1537" s="112" t="s">
        <v>9542</v>
      </c>
      <c r="G1537" s="113">
        <v>15</v>
      </c>
      <c r="H1537" s="113" t="s">
        <v>6123</v>
      </c>
      <c r="I1537" s="112" t="s">
        <v>6124</v>
      </c>
      <c r="J1537" s="200" t="s">
        <v>6112</v>
      </c>
      <c r="K1537" s="200" t="s">
        <v>6122</v>
      </c>
    </row>
    <row r="1538" spans="2:11" ht="30" x14ac:dyDescent="0.25">
      <c r="B1538" s="156"/>
      <c r="C1538" s="111" t="s">
        <v>6176</v>
      </c>
      <c r="D1538" s="110" t="s">
        <v>7989</v>
      </c>
      <c r="E1538" s="110" t="s">
        <v>6192</v>
      </c>
      <c r="F1538" s="112" t="s">
        <v>9543</v>
      </c>
      <c r="G1538" s="113">
        <v>75</v>
      </c>
      <c r="H1538" s="113" t="s">
        <v>6123</v>
      </c>
      <c r="I1538" s="112" t="s">
        <v>6124</v>
      </c>
      <c r="J1538" s="200" t="s">
        <v>6112</v>
      </c>
      <c r="K1538" s="200" t="s">
        <v>6122</v>
      </c>
    </row>
    <row r="1539" spans="2:11" ht="30.75" thickBot="1" x14ac:dyDescent="0.3">
      <c r="B1539" s="156"/>
      <c r="C1539" s="111" t="s">
        <v>6176</v>
      </c>
      <c r="D1539" s="110" t="s">
        <v>7989</v>
      </c>
      <c r="E1539" s="110" t="s">
        <v>6188</v>
      </c>
      <c r="F1539" s="112" t="s">
        <v>6189</v>
      </c>
      <c r="G1539" s="113">
        <v>170</v>
      </c>
      <c r="H1539" s="113" t="s">
        <v>6123</v>
      </c>
      <c r="I1539" s="112" t="s">
        <v>6124</v>
      </c>
      <c r="J1539" s="200" t="s">
        <v>6112</v>
      </c>
      <c r="K1539" s="200" t="s">
        <v>6122</v>
      </c>
    </row>
    <row r="1540" spans="2:11" ht="30.75" thickBot="1" x14ac:dyDescent="0.3">
      <c r="B1540" s="156"/>
      <c r="C1540" s="245" t="s">
        <v>6176</v>
      </c>
      <c r="D1540" s="246" t="s">
        <v>7825</v>
      </c>
      <c r="E1540" s="659">
        <f>COUNTA(E1521:E1539)</f>
        <v>19</v>
      </c>
      <c r="F1540" s="660" t="s">
        <v>7826</v>
      </c>
      <c r="G1540" s="661">
        <f>SUM(G1521:G1539)</f>
        <v>2577</v>
      </c>
      <c r="H1540" s="142"/>
      <c r="I1540" s="115"/>
      <c r="J1540" s="210"/>
      <c r="K1540" s="208"/>
    </row>
    <row r="1541" spans="2:11" x14ac:dyDescent="0.25">
      <c r="B1541" s="156"/>
      <c r="C1541" s="157"/>
      <c r="D1541" s="122"/>
      <c r="E1541" s="178"/>
      <c r="F1541" s="230"/>
      <c r="G1541" s="178"/>
      <c r="H1541" s="111"/>
      <c r="I1541" s="158"/>
      <c r="J1541" s="203"/>
      <c r="K1541" s="203"/>
    </row>
    <row r="1542" spans="2:11" x14ac:dyDescent="0.25">
      <c r="B1542" s="156"/>
      <c r="C1542" s="157"/>
      <c r="D1542" s="122"/>
      <c r="E1542" s="178"/>
      <c r="F1542" s="230"/>
      <c r="G1542" s="178"/>
      <c r="H1542" s="111"/>
      <c r="I1542" s="158"/>
      <c r="J1542" s="203"/>
      <c r="K1542" s="203"/>
    </row>
    <row r="1543" spans="2:11" ht="25.5" x14ac:dyDescent="0.25">
      <c r="B1543" s="156"/>
      <c r="C1543" s="248" t="s">
        <v>8</v>
      </c>
      <c r="D1543" s="248" t="s">
        <v>7</v>
      </c>
      <c r="E1543" s="248" t="s">
        <v>6</v>
      </c>
      <c r="F1543" s="248" t="s">
        <v>5</v>
      </c>
      <c r="G1543" s="249" t="s">
        <v>4</v>
      </c>
      <c r="H1543" s="249" t="s">
        <v>3</v>
      </c>
      <c r="I1543" s="248" t="s">
        <v>2</v>
      </c>
      <c r="J1543" s="250" t="s">
        <v>1</v>
      </c>
      <c r="K1543" s="250" t="s">
        <v>0</v>
      </c>
    </row>
    <row r="1544" spans="2:11" x14ac:dyDescent="0.25">
      <c r="B1544" s="156"/>
      <c r="C1544" s="111" t="s">
        <v>6396</v>
      </c>
      <c r="D1544" s="110" t="s">
        <v>7989</v>
      </c>
      <c r="E1544" s="110" t="s">
        <v>6395</v>
      </c>
      <c r="F1544" s="112" t="s">
        <v>9544</v>
      </c>
      <c r="G1544" s="113">
        <v>212</v>
      </c>
      <c r="H1544" s="113" t="s">
        <v>6367</v>
      </c>
      <c r="I1544" s="112" t="s">
        <v>6370</v>
      </c>
      <c r="J1544" s="200" t="s">
        <v>6112</v>
      </c>
      <c r="K1544" s="200" t="s">
        <v>6366</v>
      </c>
    </row>
    <row r="1545" spans="2:11" ht="22.5" customHeight="1" x14ac:dyDescent="0.25">
      <c r="B1545" s="156"/>
      <c r="C1545" s="111" t="s">
        <v>6396</v>
      </c>
      <c r="D1545" s="110" t="s">
        <v>7989</v>
      </c>
      <c r="E1545" s="110" t="s">
        <v>6399</v>
      </c>
      <c r="F1545" s="112" t="s">
        <v>9545</v>
      </c>
      <c r="G1545" s="113">
        <v>242</v>
      </c>
      <c r="H1545" s="113" t="s">
        <v>6367</v>
      </c>
      <c r="I1545" s="112" t="s">
        <v>6370</v>
      </c>
      <c r="J1545" s="200" t="s">
        <v>6112</v>
      </c>
      <c r="K1545" s="200" t="s">
        <v>6366</v>
      </c>
    </row>
    <row r="1546" spans="2:11" x14ac:dyDescent="0.25">
      <c r="B1546" s="156"/>
      <c r="C1546" s="111" t="s">
        <v>6396</v>
      </c>
      <c r="D1546" s="110" t="s">
        <v>7989</v>
      </c>
      <c r="E1546" s="110" t="s">
        <v>6398</v>
      </c>
      <c r="F1546" s="112" t="s">
        <v>9546</v>
      </c>
      <c r="G1546" s="113">
        <v>182</v>
      </c>
      <c r="H1546" s="113" t="s">
        <v>6367</v>
      </c>
      <c r="I1546" s="112" t="s">
        <v>6370</v>
      </c>
      <c r="J1546" s="200" t="s">
        <v>6112</v>
      </c>
      <c r="K1546" s="200" t="s">
        <v>6366</v>
      </c>
    </row>
    <row r="1547" spans="2:11" x14ac:dyDescent="0.25">
      <c r="B1547" s="156"/>
      <c r="C1547" s="111" t="s">
        <v>6396</v>
      </c>
      <c r="D1547" s="110" t="s">
        <v>7989</v>
      </c>
      <c r="E1547" s="110" t="s">
        <v>6401</v>
      </c>
      <c r="F1547" s="112" t="s">
        <v>9547</v>
      </c>
      <c r="G1547" s="113">
        <v>192</v>
      </c>
      <c r="H1547" s="113" t="s">
        <v>6367</v>
      </c>
      <c r="I1547" s="112" t="s">
        <v>6370</v>
      </c>
      <c r="J1547" s="200" t="s">
        <v>6112</v>
      </c>
      <c r="K1547" s="200" t="s">
        <v>6366</v>
      </c>
    </row>
    <row r="1548" spans="2:11" x14ac:dyDescent="0.25">
      <c r="B1548" s="156"/>
      <c r="C1548" s="111" t="s">
        <v>6396</v>
      </c>
      <c r="D1548" s="110" t="s">
        <v>7989</v>
      </c>
      <c r="E1548" s="110" t="s">
        <v>6397</v>
      </c>
      <c r="F1548" s="112" t="s">
        <v>9548</v>
      </c>
      <c r="G1548" s="113">
        <v>157</v>
      </c>
      <c r="H1548" s="113" t="s">
        <v>6367</v>
      </c>
      <c r="I1548" s="112" t="s">
        <v>6370</v>
      </c>
      <c r="J1548" s="200" t="s">
        <v>6112</v>
      </c>
      <c r="K1548" s="200" t="s">
        <v>6366</v>
      </c>
    </row>
    <row r="1549" spans="2:11" x14ac:dyDescent="0.25">
      <c r="B1549" s="156"/>
      <c r="C1549" s="111" t="s">
        <v>6396</v>
      </c>
      <c r="D1549" s="110" t="s">
        <v>7989</v>
      </c>
      <c r="E1549" s="110" t="s">
        <v>6402</v>
      </c>
      <c r="F1549" s="112" t="s">
        <v>9549</v>
      </c>
      <c r="G1549" s="113">
        <v>110</v>
      </c>
      <c r="H1549" s="113" t="s">
        <v>6367</v>
      </c>
      <c r="I1549" s="112" t="s">
        <v>6370</v>
      </c>
      <c r="J1549" s="200" t="s">
        <v>6112</v>
      </c>
      <c r="K1549" s="200" t="s">
        <v>6366</v>
      </c>
    </row>
    <row r="1550" spans="2:11" x14ac:dyDescent="0.25">
      <c r="B1550" s="156"/>
      <c r="C1550" s="111" t="s">
        <v>6396</v>
      </c>
      <c r="D1550" s="110" t="s">
        <v>7989</v>
      </c>
      <c r="E1550" s="110" t="s">
        <v>7941</v>
      </c>
      <c r="F1550" s="112" t="s">
        <v>9550</v>
      </c>
      <c r="G1550" s="113">
        <v>256</v>
      </c>
      <c r="H1550" s="113" t="s">
        <v>6367</v>
      </c>
      <c r="I1550" s="112" t="s">
        <v>6370</v>
      </c>
      <c r="J1550" s="200" t="s">
        <v>6112</v>
      </c>
      <c r="K1550" s="200" t="s">
        <v>6366</v>
      </c>
    </row>
    <row r="1551" spans="2:11" ht="15.75" thickBot="1" x14ac:dyDescent="0.3">
      <c r="B1551" s="156"/>
      <c r="C1551" s="111" t="s">
        <v>6396</v>
      </c>
      <c r="D1551" s="110" t="s">
        <v>7989</v>
      </c>
      <c r="E1551" s="110" t="s">
        <v>6400</v>
      </c>
      <c r="F1551" s="112" t="s">
        <v>9551</v>
      </c>
      <c r="G1551" s="113">
        <v>31</v>
      </c>
      <c r="H1551" s="113" t="s">
        <v>6367</v>
      </c>
      <c r="I1551" s="112" t="s">
        <v>6370</v>
      </c>
      <c r="J1551" s="200" t="s">
        <v>6112</v>
      </c>
      <c r="K1551" s="200" t="s">
        <v>6366</v>
      </c>
    </row>
    <row r="1552" spans="2:11" ht="30.75" thickBot="1" x14ac:dyDescent="0.3">
      <c r="B1552" s="156"/>
      <c r="C1552" s="245" t="s">
        <v>6396</v>
      </c>
      <c r="D1552" s="246" t="s">
        <v>7825</v>
      </c>
      <c r="E1552" s="659">
        <f>COUNTA(E1544:E1551)</f>
        <v>8</v>
      </c>
      <c r="F1552" s="660" t="s">
        <v>7826</v>
      </c>
      <c r="G1552" s="661">
        <f>SUM(G1544:G1551)</f>
        <v>1382</v>
      </c>
      <c r="H1552" s="142"/>
      <c r="I1552" s="115"/>
      <c r="J1552" s="210"/>
      <c r="K1552" s="208"/>
    </row>
    <row r="1553" spans="2:11" x14ac:dyDescent="0.25">
      <c r="B1553" s="156"/>
      <c r="C1553" s="157"/>
      <c r="D1553" s="122"/>
      <c r="E1553" s="178"/>
      <c r="F1553" s="230"/>
      <c r="G1553" s="216"/>
      <c r="H1553" s="111"/>
      <c r="I1553" s="158"/>
      <c r="J1553" s="203"/>
      <c r="K1553" s="203"/>
    </row>
    <row r="1554" spans="2:11" x14ac:dyDescent="0.25">
      <c r="B1554" s="156"/>
      <c r="C1554" s="157"/>
      <c r="D1554" s="122"/>
      <c r="E1554" s="178"/>
      <c r="F1554" s="230"/>
      <c r="G1554" s="178"/>
      <c r="H1554" s="111"/>
      <c r="I1554" s="158"/>
      <c r="J1554" s="203"/>
      <c r="K1554" s="203"/>
    </row>
    <row r="1555" spans="2:11" ht="25.5" x14ac:dyDescent="0.25">
      <c r="B1555" s="156"/>
      <c r="C1555" s="248" t="s">
        <v>8</v>
      </c>
      <c r="D1555" s="248" t="s">
        <v>7</v>
      </c>
      <c r="E1555" s="248" t="s">
        <v>6</v>
      </c>
      <c r="F1555" s="248" t="s">
        <v>5</v>
      </c>
      <c r="G1555" s="249" t="s">
        <v>4</v>
      </c>
      <c r="H1555" s="249" t="s">
        <v>3</v>
      </c>
      <c r="I1555" s="248" t="s">
        <v>2</v>
      </c>
      <c r="J1555" s="250" t="s">
        <v>1</v>
      </c>
      <c r="K1555" s="250" t="s">
        <v>0</v>
      </c>
    </row>
    <row r="1556" spans="2:11" x14ac:dyDescent="0.25">
      <c r="B1556" s="156"/>
      <c r="C1556" s="111" t="s">
        <v>6404</v>
      </c>
      <c r="D1556" s="110" t="s">
        <v>7989</v>
      </c>
      <c r="E1556" s="110" t="s">
        <v>6413</v>
      </c>
      <c r="F1556" s="112" t="s">
        <v>9552</v>
      </c>
      <c r="G1556" s="113">
        <v>955</v>
      </c>
      <c r="H1556" s="113" t="s">
        <v>6367</v>
      </c>
      <c r="I1556" s="112" t="s">
        <v>6370</v>
      </c>
      <c r="J1556" s="200" t="s">
        <v>6112</v>
      </c>
      <c r="K1556" s="200" t="s">
        <v>6366</v>
      </c>
    </row>
    <row r="1557" spans="2:11" x14ac:dyDescent="0.25">
      <c r="B1557" s="156"/>
      <c r="C1557" s="111" t="s">
        <v>6404</v>
      </c>
      <c r="D1557" s="110" t="s">
        <v>7989</v>
      </c>
      <c r="E1557" s="110" t="s">
        <v>6411</v>
      </c>
      <c r="F1557" s="112" t="s">
        <v>6412</v>
      </c>
      <c r="G1557" s="113">
        <v>341</v>
      </c>
      <c r="H1557" s="113" t="s">
        <v>6367</v>
      </c>
      <c r="I1557" s="112" t="s">
        <v>6370</v>
      </c>
      <c r="J1557" s="200" t="s">
        <v>6112</v>
      </c>
      <c r="K1557" s="200" t="s">
        <v>6366</v>
      </c>
    </row>
    <row r="1558" spans="2:11" x14ac:dyDescent="0.25">
      <c r="B1558" s="156"/>
      <c r="C1558" s="111" t="s">
        <v>6404</v>
      </c>
      <c r="D1558" s="110" t="s">
        <v>7989</v>
      </c>
      <c r="E1558" s="110" t="s">
        <v>6409</v>
      </c>
      <c r="F1558" s="112" t="s">
        <v>9553</v>
      </c>
      <c r="G1558" s="113">
        <v>314</v>
      </c>
      <c r="H1558" s="113" t="s">
        <v>6367</v>
      </c>
      <c r="I1558" s="112" t="s">
        <v>6370</v>
      </c>
      <c r="J1558" s="200" t="s">
        <v>6112</v>
      </c>
      <c r="K1558" s="200" t="s">
        <v>6366</v>
      </c>
    </row>
    <row r="1559" spans="2:11" x14ac:dyDescent="0.25">
      <c r="B1559" s="156"/>
      <c r="C1559" s="111" t="s">
        <v>6404</v>
      </c>
      <c r="D1559" s="110" t="s">
        <v>7989</v>
      </c>
      <c r="E1559" s="110" t="s">
        <v>6417</v>
      </c>
      <c r="F1559" s="112" t="s">
        <v>9554</v>
      </c>
      <c r="G1559" s="113">
        <v>162</v>
      </c>
      <c r="H1559" s="113" t="s">
        <v>6367</v>
      </c>
      <c r="I1559" s="112" t="s">
        <v>6370</v>
      </c>
      <c r="J1559" s="200" t="s">
        <v>6112</v>
      </c>
      <c r="K1559" s="200" t="s">
        <v>6366</v>
      </c>
    </row>
    <row r="1560" spans="2:11" x14ac:dyDescent="0.25">
      <c r="B1560" s="156"/>
      <c r="C1560" s="111" t="s">
        <v>6404</v>
      </c>
      <c r="D1560" s="110" t="s">
        <v>7989</v>
      </c>
      <c r="E1560" s="110" t="s">
        <v>6410</v>
      </c>
      <c r="F1560" s="112" t="s">
        <v>9555</v>
      </c>
      <c r="G1560" s="113">
        <v>118</v>
      </c>
      <c r="H1560" s="113" t="s">
        <v>6367</v>
      </c>
      <c r="I1560" s="112" t="s">
        <v>6370</v>
      </c>
      <c r="J1560" s="200" t="s">
        <v>6112</v>
      </c>
      <c r="K1560" s="200" t="s">
        <v>6366</v>
      </c>
    </row>
    <row r="1561" spans="2:11" x14ac:dyDescent="0.25">
      <c r="B1561" s="156"/>
      <c r="C1561" s="111" t="s">
        <v>6404</v>
      </c>
      <c r="D1561" s="110" t="s">
        <v>7989</v>
      </c>
      <c r="E1561" s="110" t="s">
        <v>6415</v>
      </c>
      <c r="F1561" s="112" t="s">
        <v>9556</v>
      </c>
      <c r="G1561" s="113">
        <v>69</v>
      </c>
      <c r="H1561" s="113" t="s">
        <v>6367</v>
      </c>
      <c r="I1561" s="112" t="s">
        <v>6370</v>
      </c>
      <c r="J1561" s="200" t="s">
        <v>6112</v>
      </c>
      <c r="K1561" s="200" t="s">
        <v>6366</v>
      </c>
    </row>
    <row r="1562" spans="2:11" x14ac:dyDescent="0.25">
      <c r="B1562" s="156"/>
      <c r="C1562" s="111" t="s">
        <v>6404</v>
      </c>
      <c r="D1562" s="110" t="s">
        <v>7989</v>
      </c>
      <c r="E1562" s="110" t="s">
        <v>6414</v>
      </c>
      <c r="F1562" s="112" t="s">
        <v>9557</v>
      </c>
      <c r="G1562" s="113">
        <v>33</v>
      </c>
      <c r="H1562" s="113" t="s">
        <v>6367</v>
      </c>
      <c r="I1562" s="112" t="s">
        <v>6370</v>
      </c>
      <c r="J1562" s="200" t="s">
        <v>6112</v>
      </c>
      <c r="K1562" s="200" t="s">
        <v>6366</v>
      </c>
    </row>
    <row r="1563" spans="2:11" x14ac:dyDescent="0.25">
      <c r="B1563" s="156"/>
      <c r="C1563" s="111" t="s">
        <v>6404</v>
      </c>
      <c r="D1563" s="110" t="s">
        <v>7989</v>
      </c>
      <c r="E1563" s="110" t="s">
        <v>6416</v>
      </c>
      <c r="F1563" s="112" t="s">
        <v>9558</v>
      </c>
      <c r="G1563" s="113">
        <v>318</v>
      </c>
      <c r="H1563" s="113" t="s">
        <v>6367</v>
      </c>
      <c r="I1563" s="112" t="s">
        <v>6370</v>
      </c>
      <c r="J1563" s="200" t="s">
        <v>6112</v>
      </c>
      <c r="K1563" s="200" t="s">
        <v>6366</v>
      </c>
    </row>
    <row r="1564" spans="2:11" x14ac:dyDescent="0.25">
      <c r="B1564" s="156"/>
      <c r="C1564" s="111" t="s">
        <v>6404</v>
      </c>
      <c r="D1564" s="110" t="s">
        <v>7989</v>
      </c>
      <c r="E1564" s="110" t="s">
        <v>6418</v>
      </c>
      <c r="F1564" s="112" t="s">
        <v>9559</v>
      </c>
      <c r="G1564" s="113">
        <v>130</v>
      </c>
      <c r="H1564" s="113" t="s">
        <v>6367</v>
      </c>
      <c r="I1564" s="112" t="s">
        <v>6370</v>
      </c>
      <c r="J1564" s="200" t="s">
        <v>6112</v>
      </c>
      <c r="K1564" s="200" t="s">
        <v>6366</v>
      </c>
    </row>
    <row r="1565" spans="2:11" x14ac:dyDescent="0.25">
      <c r="B1565" s="156"/>
      <c r="C1565" s="111" t="s">
        <v>6404</v>
      </c>
      <c r="D1565" s="110" t="s">
        <v>7989</v>
      </c>
      <c r="E1565" s="110" t="s">
        <v>6406</v>
      </c>
      <c r="F1565" s="112" t="s">
        <v>9560</v>
      </c>
      <c r="G1565" s="113">
        <v>103</v>
      </c>
      <c r="H1565" s="113" t="s">
        <v>6367</v>
      </c>
      <c r="I1565" s="112" t="s">
        <v>6370</v>
      </c>
      <c r="J1565" s="200" t="s">
        <v>6112</v>
      </c>
      <c r="K1565" s="200" t="s">
        <v>6366</v>
      </c>
    </row>
    <row r="1566" spans="2:11" x14ac:dyDescent="0.25">
      <c r="B1566" s="156"/>
      <c r="C1566" s="111" t="s">
        <v>6404</v>
      </c>
      <c r="D1566" s="110" t="s">
        <v>7989</v>
      </c>
      <c r="E1566" s="110" t="s">
        <v>6407</v>
      </c>
      <c r="F1566" s="112" t="s">
        <v>9561</v>
      </c>
      <c r="G1566" s="113">
        <v>71</v>
      </c>
      <c r="H1566" s="113" t="s">
        <v>6367</v>
      </c>
      <c r="I1566" s="112" t="s">
        <v>6370</v>
      </c>
      <c r="J1566" s="200" t="s">
        <v>6112</v>
      </c>
      <c r="K1566" s="200" t="s">
        <v>6366</v>
      </c>
    </row>
    <row r="1567" spans="2:11" x14ac:dyDescent="0.25">
      <c r="B1567" s="156"/>
      <c r="C1567" s="111" t="s">
        <v>6404</v>
      </c>
      <c r="D1567" s="110" t="s">
        <v>7989</v>
      </c>
      <c r="E1567" s="110" t="s">
        <v>6403</v>
      </c>
      <c r="F1567" s="112" t="s">
        <v>9562</v>
      </c>
      <c r="G1567" s="113">
        <v>36</v>
      </c>
      <c r="H1567" s="113" t="s">
        <v>6367</v>
      </c>
      <c r="I1567" s="112" t="s">
        <v>6370</v>
      </c>
      <c r="J1567" s="200" t="s">
        <v>6112</v>
      </c>
      <c r="K1567" s="200" t="s">
        <v>6366</v>
      </c>
    </row>
    <row r="1568" spans="2:11" x14ac:dyDescent="0.25">
      <c r="B1568" s="156"/>
      <c r="C1568" s="111" t="s">
        <v>6404</v>
      </c>
      <c r="D1568" s="110" t="s">
        <v>7989</v>
      </c>
      <c r="E1568" s="110" t="s">
        <v>6405</v>
      </c>
      <c r="F1568" s="112" t="s">
        <v>9563</v>
      </c>
      <c r="G1568" s="113">
        <v>23</v>
      </c>
      <c r="H1568" s="113" t="s">
        <v>6367</v>
      </c>
      <c r="I1568" s="112" t="s">
        <v>6370</v>
      </c>
      <c r="J1568" s="200" t="s">
        <v>6112</v>
      </c>
      <c r="K1568" s="200" t="s">
        <v>6366</v>
      </c>
    </row>
    <row r="1569" spans="1:18" x14ac:dyDescent="0.25">
      <c r="B1569" s="156"/>
      <c r="C1569" s="111" t="s">
        <v>6404</v>
      </c>
      <c r="D1569" s="110" t="s">
        <v>7989</v>
      </c>
      <c r="E1569" s="110" t="s">
        <v>6408</v>
      </c>
      <c r="F1569" s="112" t="s">
        <v>5889</v>
      </c>
      <c r="G1569" s="113">
        <v>723</v>
      </c>
      <c r="H1569" s="113" t="s">
        <v>6367</v>
      </c>
      <c r="I1569" s="112" t="s">
        <v>6370</v>
      </c>
      <c r="J1569" s="200" t="s">
        <v>6112</v>
      </c>
      <c r="K1569" s="200" t="s">
        <v>6366</v>
      </c>
    </row>
    <row r="1570" spans="1:18" ht="15.75" thickBot="1" x14ac:dyDescent="0.3">
      <c r="A1570" s="251"/>
      <c r="B1570" s="156"/>
      <c r="C1570" s="111" t="s">
        <v>6404</v>
      </c>
      <c r="D1570" s="110" t="s">
        <v>7989</v>
      </c>
      <c r="E1570" s="110" t="s">
        <v>9564</v>
      </c>
      <c r="F1570" s="112" t="s">
        <v>9565</v>
      </c>
      <c r="G1570" s="113">
        <v>709</v>
      </c>
      <c r="H1570" s="113" t="s">
        <v>7828</v>
      </c>
      <c r="I1570" s="112" t="s">
        <v>7828</v>
      </c>
      <c r="J1570" s="200" t="s">
        <v>6112</v>
      </c>
      <c r="K1570" s="200" t="s">
        <v>6366</v>
      </c>
      <c r="L1570" s="251"/>
      <c r="M1570" s="251"/>
      <c r="N1570" s="251"/>
      <c r="O1570" s="251"/>
      <c r="P1570" s="251"/>
      <c r="Q1570" s="251"/>
      <c r="R1570" s="251"/>
    </row>
    <row r="1571" spans="1:18" ht="30.75" thickBot="1" x14ac:dyDescent="0.3">
      <c r="B1571" s="156"/>
      <c r="C1571" s="245" t="s">
        <v>6404</v>
      </c>
      <c r="D1571" s="246" t="s">
        <v>7825</v>
      </c>
      <c r="E1571" s="659">
        <f>COUNTA(E1556:E1570)</f>
        <v>15</v>
      </c>
      <c r="F1571" s="660" t="s">
        <v>7826</v>
      </c>
      <c r="G1571" s="661">
        <f>SUM(G1556:G1570)</f>
        <v>4105</v>
      </c>
      <c r="H1571" s="142"/>
      <c r="I1571" s="115"/>
      <c r="J1571" s="210"/>
      <c r="K1571" s="208"/>
    </row>
    <row r="1572" spans="1:18" x14ac:dyDescent="0.25">
      <c r="B1572" s="156"/>
      <c r="C1572" s="157"/>
      <c r="D1572" s="122"/>
      <c r="E1572" s="178"/>
      <c r="F1572" s="230"/>
      <c r="G1572" s="178"/>
      <c r="H1572" s="111"/>
      <c r="I1572" s="158"/>
      <c r="J1572" s="203"/>
      <c r="K1572" s="203"/>
    </row>
    <row r="1573" spans="1:18" x14ac:dyDescent="0.25">
      <c r="B1573" s="156"/>
      <c r="C1573" s="157"/>
      <c r="D1573" s="122"/>
      <c r="E1573" s="178"/>
      <c r="F1573" s="230"/>
      <c r="G1573" s="178"/>
      <c r="H1573" s="111"/>
      <c r="I1573" s="158"/>
      <c r="J1573" s="203"/>
      <c r="K1573" s="203"/>
    </row>
    <row r="1574" spans="1:18" x14ac:dyDescent="0.25">
      <c r="B1574" s="156"/>
      <c r="C1574" s="157"/>
      <c r="D1574" s="122"/>
      <c r="E1574" s="178"/>
      <c r="F1574" s="230"/>
      <c r="G1574" s="178"/>
      <c r="H1574" s="111"/>
      <c r="I1574" s="158"/>
      <c r="J1574" s="203"/>
      <c r="K1574" s="203"/>
    </row>
    <row r="1575" spans="1:18" ht="25.5" x14ac:dyDescent="0.25">
      <c r="B1575" s="156"/>
      <c r="C1575" s="248" t="s">
        <v>8</v>
      </c>
      <c r="D1575" s="248" t="s">
        <v>7</v>
      </c>
      <c r="E1575" s="248" t="s">
        <v>6</v>
      </c>
      <c r="F1575" s="248" t="s">
        <v>5</v>
      </c>
      <c r="G1575" s="249" t="s">
        <v>4</v>
      </c>
      <c r="H1575" s="249" t="s">
        <v>3</v>
      </c>
      <c r="I1575" s="248" t="s">
        <v>2</v>
      </c>
      <c r="J1575" s="250" t="s">
        <v>1</v>
      </c>
      <c r="K1575" s="250" t="s">
        <v>0</v>
      </c>
    </row>
    <row r="1576" spans="1:18" x14ac:dyDescent="0.25">
      <c r="B1576" s="156"/>
      <c r="C1576" s="111" t="s">
        <v>7027</v>
      </c>
      <c r="D1576" s="110" t="s">
        <v>7989</v>
      </c>
      <c r="E1576" s="110" t="s">
        <v>7037</v>
      </c>
      <c r="F1576" s="112" t="s">
        <v>9566</v>
      </c>
      <c r="G1576" s="113">
        <v>507</v>
      </c>
      <c r="H1576" s="113" t="s">
        <v>6984</v>
      </c>
      <c r="I1576" s="112" t="s">
        <v>7025</v>
      </c>
      <c r="J1576" s="200" t="s">
        <v>6981</v>
      </c>
      <c r="K1576" s="200" t="s">
        <v>6982</v>
      </c>
    </row>
    <row r="1577" spans="1:18" x14ac:dyDescent="0.25">
      <c r="B1577" s="156"/>
      <c r="C1577" s="111" t="s">
        <v>7027</v>
      </c>
      <c r="D1577" s="110" t="s">
        <v>7989</v>
      </c>
      <c r="E1577" s="110" t="s">
        <v>7036</v>
      </c>
      <c r="F1577" s="112" t="s">
        <v>9567</v>
      </c>
      <c r="G1577" s="113">
        <v>383</v>
      </c>
      <c r="H1577" s="113" t="s">
        <v>6984</v>
      </c>
      <c r="I1577" s="112" t="s">
        <v>7025</v>
      </c>
      <c r="J1577" s="200" t="s">
        <v>6981</v>
      </c>
      <c r="K1577" s="200" t="s">
        <v>6982</v>
      </c>
    </row>
    <row r="1578" spans="1:18" x14ac:dyDescent="0.25">
      <c r="B1578" s="156"/>
      <c r="C1578" s="111" t="s">
        <v>7027</v>
      </c>
      <c r="D1578" s="110" t="s">
        <v>7989</v>
      </c>
      <c r="E1578" s="110" t="s">
        <v>7038</v>
      </c>
      <c r="F1578" s="112" t="s">
        <v>7039</v>
      </c>
      <c r="G1578" s="113">
        <v>334</v>
      </c>
      <c r="H1578" s="113" t="s">
        <v>6984</v>
      </c>
      <c r="I1578" s="112" t="s">
        <v>7025</v>
      </c>
      <c r="J1578" s="200" t="s">
        <v>6981</v>
      </c>
      <c r="K1578" s="200" t="s">
        <v>6982</v>
      </c>
    </row>
    <row r="1579" spans="1:18" x14ac:dyDescent="0.25">
      <c r="B1579" s="156"/>
      <c r="C1579" s="111" t="s">
        <v>7027</v>
      </c>
      <c r="D1579" s="110" t="s">
        <v>7989</v>
      </c>
      <c r="E1579" s="110" t="s">
        <v>7023</v>
      </c>
      <c r="F1579" s="112" t="s">
        <v>7024</v>
      </c>
      <c r="G1579" s="113">
        <v>295</v>
      </c>
      <c r="H1579" s="113" t="s">
        <v>6984</v>
      </c>
      <c r="I1579" s="112" t="s">
        <v>7025</v>
      </c>
      <c r="J1579" s="200" t="s">
        <v>6981</v>
      </c>
      <c r="K1579" s="200" t="s">
        <v>6982</v>
      </c>
    </row>
    <row r="1580" spans="1:18" x14ac:dyDescent="0.25">
      <c r="B1580" s="156"/>
      <c r="C1580" s="111" t="s">
        <v>7027</v>
      </c>
      <c r="D1580" s="110" t="s">
        <v>7989</v>
      </c>
      <c r="E1580" s="110" t="s">
        <v>7035</v>
      </c>
      <c r="F1580" s="112" t="s">
        <v>9568</v>
      </c>
      <c r="G1580" s="113">
        <v>295</v>
      </c>
      <c r="H1580" s="113" t="s">
        <v>6984</v>
      </c>
      <c r="I1580" s="112" t="s">
        <v>7025</v>
      </c>
      <c r="J1580" s="200" t="s">
        <v>6981</v>
      </c>
      <c r="K1580" s="200" t="s">
        <v>6982</v>
      </c>
    </row>
    <row r="1581" spans="1:18" x14ac:dyDescent="0.25">
      <c r="B1581" s="156"/>
      <c r="C1581" s="111" t="s">
        <v>7027</v>
      </c>
      <c r="D1581" s="110" t="s">
        <v>7989</v>
      </c>
      <c r="E1581" s="110" t="s">
        <v>7034</v>
      </c>
      <c r="F1581" s="112" t="s">
        <v>143</v>
      </c>
      <c r="G1581" s="113">
        <v>236</v>
      </c>
      <c r="H1581" s="113" t="s">
        <v>6984</v>
      </c>
      <c r="I1581" s="112" t="s">
        <v>7025</v>
      </c>
      <c r="J1581" s="200" t="s">
        <v>6981</v>
      </c>
      <c r="K1581" s="200" t="s">
        <v>6982</v>
      </c>
    </row>
    <row r="1582" spans="1:18" x14ac:dyDescent="0.25">
      <c r="B1582" s="156"/>
      <c r="C1582" s="111" t="s">
        <v>7027</v>
      </c>
      <c r="D1582" s="110" t="s">
        <v>7989</v>
      </c>
      <c r="E1582" s="110" t="s">
        <v>7041</v>
      </c>
      <c r="F1582" s="112" t="s">
        <v>9569</v>
      </c>
      <c r="G1582" s="113">
        <v>187</v>
      </c>
      <c r="H1582" s="113" t="s">
        <v>6984</v>
      </c>
      <c r="I1582" s="112" t="s">
        <v>7025</v>
      </c>
      <c r="J1582" s="200" t="s">
        <v>6981</v>
      </c>
      <c r="K1582" s="200" t="s">
        <v>6982</v>
      </c>
    </row>
    <row r="1583" spans="1:18" x14ac:dyDescent="0.25">
      <c r="B1583" s="156"/>
      <c r="C1583" s="111" t="s">
        <v>7027</v>
      </c>
      <c r="D1583" s="110" t="s">
        <v>7989</v>
      </c>
      <c r="E1583" s="110" t="s">
        <v>7029</v>
      </c>
      <c r="F1583" s="112" t="s">
        <v>9570</v>
      </c>
      <c r="G1583" s="113">
        <v>189</v>
      </c>
      <c r="H1583" s="113" t="s">
        <v>6984</v>
      </c>
      <c r="I1583" s="112" t="s">
        <v>7025</v>
      </c>
      <c r="J1583" s="200" t="s">
        <v>6981</v>
      </c>
      <c r="K1583" s="200" t="s">
        <v>6982</v>
      </c>
    </row>
    <row r="1584" spans="1:18" x14ac:dyDescent="0.25">
      <c r="B1584" s="156"/>
      <c r="C1584" s="111" t="s">
        <v>7027</v>
      </c>
      <c r="D1584" s="110" t="s">
        <v>7989</v>
      </c>
      <c r="E1584" s="110" t="s">
        <v>7030</v>
      </c>
      <c r="F1584" s="112" t="s">
        <v>7031</v>
      </c>
      <c r="G1584" s="113">
        <v>111</v>
      </c>
      <c r="H1584" s="113" t="s">
        <v>6984</v>
      </c>
      <c r="I1584" s="112" t="s">
        <v>7025</v>
      </c>
      <c r="J1584" s="200" t="s">
        <v>6981</v>
      </c>
      <c r="K1584" s="200" t="s">
        <v>6982</v>
      </c>
    </row>
    <row r="1585" spans="2:11" x14ac:dyDescent="0.25">
      <c r="B1585" s="156"/>
      <c r="C1585" s="111" t="s">
        <v>7027</v>
      </c>
      <c r="D1585" s="110" t="s">
        <v>7989</v>
      </c>
      <c r="E1585" s="110" t="s">
        <v>7040</v>
      </c>
      <c r="F1585" s="112" t="s">
        <v>9571</v>
      </c>
      <c r="G1585" s="113">
        <v>77</v>
      </c>
      <c r="H1585" s="113" t="s">
        <v>6984</v>
      </c>
      <c r="I1585" s="112" t="s">
        <v>7025</v>
      </c>
      <c r="J1585" s="200" t="s">
        <v>6981</v>
      </c>
      <c r="K1585" s="200" t="s">
        <v>6982</v>
      </c>
    </row>
    <row r="1586" spans="2:11" x14ac:dyDescent="0.25">
      <c r="B1586" s="156"/>
      <c r="C1586" s="111" t="s">
        <v>7027</v>
      </c>
      <c r="D1586" s="110" t="s">
        <v>7989</v>
      </c>
      <c r="E1586" s="110" t="s">
        <v>7028</v>
      </c>
      <c r="F1586" s="112" t="s">
        <v>9572</v>
      </c>
      <c r="G1586" s="113">
        <v>52</v>
      </c>
      <c r="H1586" s="113" t="s">
        <v>6984</v>
      </c>
      <c r="I1586" s="112" t="s">
        <v>7025</v>
      </c>
      <c r="J1586" s="200" t="s">
        <v>6981</v>
      </c>
      <c r="K1586" s="200" t="s">
        <v>6982</v>
      </c>
    </row>
    <row r="1587" spans="2:11" x14ac:dyDescent="0.25">
      <c r="B1587" s="156"/>
      <c r="C1587" s="111" t="s">
        <v>7027</v>
      </c>
      <c r="D1587" s="110" t="s">
        <v>7989</v>
      </c>
      <c r="E1587" s="110" t="s">
        <v>7032</v>
      </c>
      <c r="F1587" s="112" t="s">
        <v>117</v>
      </c>
      <c r="G1587" s="113">
        <v>48</v>
      </c>
      <c r="H1587" s="113" t="s">
        <v>6984</v>
      </c>
      <c r="I1587" s="112" t="s">
        <v>7025</v>
      </c>
      <c r="J1587" s="200" t="s">
        <v>6981</v>
      </c>
      <c r="K1587" s="200" t="s">
        <v>6982</v>
      </c>
    </row>
    <row r="1588" spans="2:11" x14ac:dyDescent="0.25">
      <c r="B1588" s="156"/>
      <c r="C1588" s="111" t="s">
        <v>7027</v>
      </c>
      <c r="D1588" s="110" t="s">
        <v>7989</v>
      </c>
      <c r="E1588" s="110" t="s">
        <v>7033</v>
      </c>
      <c r="F1588" s="112" t="s">
        <v>9573</v>
      </c>
      <c r="G1588" s="113">
        <v>40</v>
      </c>
      <c r="H1588" s="113" t="s">
        <v>6984</v>
      </c>
      <c r="I1588" s="112" t="s">
        <v>7025</v>
      </c>
      <c r="J1588" s="200" t="s">
        <v>6981</v>
      </c>
      <c r="K1588" s="200" t="s">
        <v>6982</v>
      </c>
    </row>
    <row r="1589" spans="2:11" ht="15.75" thickBot="1" x14ac:dyDescent="0.3">
      <c r="B1589" s="156"/>
      <c r="C1589" s="111" t="s">
        <v>7027</v>
      </c>
      <c r="D1589" s="110" t="s">
        <v>7989</v>
      </c>
      <c r="E1589" s="110" t="s">
        <v>7026</v>
      </c>
      <c r="F1589" s="112" t="s">
        <v>9574</v>
      </c>
      <c r="G1589" s="113">
        <v>26</v>
      </c>
      <c r="H1589" s="113" t="s">
        <v>6984</v>
      </c>
      <c r="I1589" s="112" t="s">
        <v>7025</v>
      </c>
      <c r="J1589" s="200" t="s">
        <v>6981</v>
      </c>
      <c r="K1589" s="200" t="s">
        <v>6982</v>
      </c>
    </row>
    <row r="1590" spans="2:11" ht="30.75" thickBot="1" x14ac:dyDescent="0.3">
      <c r="B1590" s="156"/>
      <c r="C1590" s="245" t="s">
        <v>7027</v>
      </c>
      <c r="D1590" s="246" t="s">
        <v>7825</v>
      </c>
      <c r="E1590" s="659">
        <f>COUNTA(E1576:E1589)</f>
        <v>14</v>
      </c>
      <c r="F1590" s="660" t="s">
        <v>7826</v>
      </c>
      <c r="G1590" s="661">
        <f>SUM(G1576:G1589)</f>
        <v>2780</v>
      </c>
      <c r="H1590" s="142"/>
      <c r="I1590" s="115"/>
      <c r="J1590" s="210"/>
      <c r="K1590" s="208"/>
    </row>
    <row r="1591" spans="2:11" x14ac:dyDescent="0.25">
      <c r="B1591" s="156"/>
      <c r="C1591" s="157"/>
      <c r="D1591" s="122"/>
      <c r="E1591" s="178"/>
      <c r="F1591" s="230"/>
      <c r="G1591" s="178"/>
      <c r="H1591" s="111"/>
      <c r="I1591" s="158"/>
      <c r="J1591" s="203"/>
      <c r="K1591" s="203"/>
    </row>
    <row r="1592" spans="2:11" x14ac:dyDescent="0.25">
      <c r="B1592" s="156"/>
      <c r="C1592" s="157"/>
      <c r="D1592" s="122"/>
      <c r="E1592" s="178"/>
      <c r="F1592" s="230"/>
      <c r="G1592" s="178"/>
      <c r="H1592" s="111"/>
      <c r="I1592" s="158"/>
      <c r="J1592" s="203"/>
      <c r="K1592" s="203"/>
    </row>
    <row r="1593" spans="2:11" ht="25.5" x14ac:dyDescent="0.25">
      <c r="B1593" s="156"/>
      <c r="C1593" s="248" t="s">
        <v>8</v>
      </c>
      <c r="D1593" s="248" t="s">
        <v>7</v>
      </c>
      <c r="E1593" s="248" t="s">
        <v>6</v>
      </c>
      <c r="F1593" s="248" t="s">
        <v>5</v>
      </c>
      <c r="G1593" s="249" t="s">
        <v>4</v>
      </c>
      <c r="H1593" s="249" t="s">
        <v>3</v>
      </c>
      <c r="I1593" s="248" t="s">
        <v>2</v>
      </c>
      <c r="J1593" s="250" t="s">
        <v>1</v>
      </c>
      <c r="K1593" s="250" t="s">
        <v>0</v>
      </c>
    </row>
    <row r="1594" spans="2:11" x14ac:dyDescent="0.25">
      <c r="B1594" s="156"/>
      <c r="C1594" s="111" t="s">
        <v>7104</v>
      </c>
      <c r="D1594" s="110" t="s">
        <v>7989</v>
      </c>
      <c r="E1594" s="110" t="s">
        <v>7108</v>
      </c>
      <c r="F1594" s="112" t="s">
        <v>9575</v>
      </c>
      <c r="G1594" s="113">
        <v>942</v>
      </c>
      <c r="H1594" s="113" t="s">
        <v>6984</v>
      </c>
      <c r="I1594" s="112" t="s">
        <v>7025</v>
      </c>
      <c r="J1594" s="200" t="s">
        <v>6981</v>
      </c>
      <c r="K1594" s="200" t="s">
        <v>6982</v>
      </c>
    </row>
    <row r="1595" spans="2:11" x14ac:dyDescent="0.25">
      <c r="B1595" s="156"/>
      <c r="C1595" s="111" t="s">
        <v>7104</v>
      </c>
      <c r="D1595" s="110" t="s">
        <v>7989</v>
      </c>
      <c r="E1595" s="110" t="s">
        <v>7106</v>
      </c>
      <c r="F1595" s="112" t="s">
        <v>7107</v>
      </c>
      <c r="G1595" s="113">
        <v>784</v>
      </c>
      <c r="H1595" s="113" t="s">
        <v>6984</v>
      </c>
      <c r="I1595" s="112" t="s">
        <v>7025</v>
      </c>
      <c r="J1595" s="200" t="s">
        <v>6981</v>
      </c>
      <c r="K1595" s="200" t="s">
        <v>6982</v>
      </c>
    </row>
    <row r="1596" spans="2:11" ht="15.75" thickBot="1" x14ac:dyDescent="0.3">
      <c r="B1596" s="156"/>
      <c r="C1596" s="111" t="s">
        <v>7104</v>
      </c>
      <c r="D1596" s="110" t="s">
        <v>7989</v>
      </c>
      <c r="E1596" s="110" t="s">
        <v>7102</v>
      </c>
      <c r="F1596" s="112" t="s">
        <v>7103</v>
      </c>
      <c r="G1596" s="113">
        <v>55</v>
      </c>
      <c r="H1596" s="113" t="s">
        <v>6984</v>
      </c>
      <c r="I1596" s="112" t="s">
        <v>7105</v>
      </c>
      <c r="J1596" s="200" t="s">
        <v>6981</v>
      </c>
      <c r="K1596" s="200" t="s">
        <v>6982</v>
      </c>
    </row>
    <row r="1597" spans="2:11" ht="30.75" thickBot="1" x14ac:dyDescent="0.3">
      <c r="B1597" s="156"/>
      <c r="C1597" s="245" t="s">
        <v>7104</v>
      </c>
      <c r="D1597" s="246" t="s">
        <v>7825</v>
      </c>
      <c r="E1597" s="659">
        <f>COUNTA(E1594:E1596)</f>
        <v>3</v>
      </c>
      <c r="F1597" s="660" t="s">
        <v>7826</v>
      </c>
      <c r="G1597" s="661">
        <f>SUM(G1594:G1596)</f>
        <v>1781</v>
      </c>
      <c r="H1597" s="142"/>
      <c r="I1597" s="115"/>
      <c r="J1597" s="210"/>
      <c r="K1597" s="208"/>
    </row>
    <row r="1598" spans="2:11" x14ac:dyDescent="0.25">
      <c r="B1598" s="156"/>
      <c r="C1598" s="157"/>
      <c r="D1598" s="122"/>
      <c r="E1598" s="178"/>
      <c r="F1598" s="230"/>
      <c r="G1598" s="178"/>
      <c r="H1598" s="111"/>
      <c r="I1598" s="158"/>
      <c r="J1598" s="203"/>
      <c r="K1598" s="203"/>
    </row>
    <row r="1599" spans="2:11" x14ac:dyDescent="0.25">
      <c r="B1599" s="156"/>
      <c r="C1599" s="157"/>
      <c r="D1599" s="122"/>
      <c r="E1599" s="178"/>
      <c r="F1599" s="230"/>
      <c r="G1599" s="178"/>
      <c r="H1599" s="111"/>
      <c r="I1599" s="158"/>
      <c r="J1599" s="203"/>
      <c r="K1599" s="203"/>
    </row>
    <row r="1600" spans="2:11" ht="25.5" x14ac:dyDescent="0.25">
      <c r="B1600" s="156"/>
      <c r="C1600" s="248" t="s">
        <v>8</v>
      </c>
      <c r="D1600" s="248" t="s">
        <v>7</v>
      </c>
      <c r="E1600" s="248" t="s">
        <v>6</v>
      </c>
      <c r="F1600" s="248" t="s">
        <v>5</v>
      </c>
      <c r="G1600" s="249" t="s">
        <v>4</v>
      </c>
      <c r="H1600" s="249" t="s">
        <v>3</v>
      </c>
      <c r="I1600" s="248" t="s">
        <v>2</v>
      </c>
      <c r="J1600" s="250" t="s">
        <v>1</v>
      </c>
      <c r="K1600" s="250" t="s">
        <v>0</v>
      </c>
    </row>
    <row r="1601" spans="2:11" x14ac:dyDescent="0.25">
      <c r="B1601" s="156"/>
      <c r="C1601" s="111" t="s">
        <v>7044</v>
      </c>
      <c r="D1601" s="110" t="s">
        <v>7989</v>
      </c>
      <c r="E1601" s="110" t="s">
        <v>7045</v>
      </c>
      <c r="F1601" s="112" t="s">
        <v>9576</v>
      </c>
      <c r="G1601" s="113">
        <v>762</v>
      </c>
      <c r="H1601" s="113" t="s">
        <v>6984</v>
      </c>
      <c r="I1601" s="112" t="s">
        <v>7025</v>
      </c>
      <c r="J1601" s="200" t="s">
        <v>6981</v>
      </c>
      <c r="K1601" s="200" t="s">
        <v>6982</v>
      </c>
    </row>
    <row r="1602" spans="2:11" ht="15.75" thickBot="1" x14ac:dyDescent="0.3">
      <c r="B1602" s="156"/>
      <c r="C1602" s="111" t="s">
        <v>7044</v>
      </c>
      <c r="D1602" s="110" t="s">
        <v>7989</v>
      </c>
      <c r="E1602" s="110" t="s">
        <v>7042</v>
      </c>
      <c r="F1602" s="112" t="s">
        <v>7043</v>
      </c>
      <c r="G1602" s="113">
        <v>501</v>
      </c>
      <c r="H1602" s="113" t="s">
        <v>6984</v>
      </c>
      <c r="I1602" s="112" t="s">
        <v>7025</v>
      </c>
      <c r="J1602" s="200" t="s">
        <v>6981</v>
      </c>
      <c r="K1602" s="200" t="s">
        <v>6982</v>
      </c>
    </row>
    <row r="1603" spans="2:11" ht="30.75" thickBot="1" x14ac:dyDescent="0.3">
      <c r="B1603" s="156"/>
      <c r="C1603" s="245" t="s">
        <v>7044</v>
      </c>
      <c r="D1603" s="246" t="s">
        <v>7825</v>
      </c>
      <c r="E1603" s="659">
        <f>COUNTA(E1601:E1602)</f>
        <v>2</v>
      </c>
      <c r="F1603" s="660" t="s">
        <v>7826</v>
      </c>
      <c r="G1603" s="661">
        <v>1263</v>
      </c>
      <c r="H1603" s="142"/>
      <c r="I1603" s="115"/>
      <c r="J1603" s="210"/>
      <c r="K1603" s="208"/>
    </row>
    <row r="1604" spans="2:11" x14ac:dyDescent="0.25">
      <c r="B1604" s="156"/>
      <c r="C1604" s="157"/>
      <c r="D1604" s="122"/>
      <c r="E1604" s="178"/>
      <c r="F1604" s="230"/>
      <c r="G1604" s="178"/>
      <c r="H1604" s="111"/>
      <c r="I1604" s="158"/>
      <c r="J1604" s="203"/>
      <c r="K1604" s="203"/>
    </row>
    <row r="1605" spans="2:11" x14ac:dyDescent="0.25">
      <c r="B1605" s="156"/>
      <c r="C1605" s="157"/>
      <c r="D1605" s="122"/>
      <c r="E1605" s="178"/>
      <c r="F1605" s="230"/>
      <c r="G1605" s="178"/>
      <c r="H1605" s="111"/>
      <c r="I1605" s="158"/>
      <c r="J1605" s="203"/>
      <c r="K1605" s="203"/>
    </row>
    <row r="1606" spans="2:11" ht="25.5" x14ac:dyDescent="0.25">
      <c r="B1606" s="156"/>
      <c r="C1606" s="248" t="s">
        <v>8</v>
      </c>
      <c r="D1606" s="248" t="s">
        <v>7</v>
      </c>
      <c r="E1606" s="248" t="s">
        <v>6</v>
      </c>
      <c r="F1606" s="248" t="s">
        <v>5</v>
      </c>
      <c r="G1606" s="249" t="s">
        <v>4</v>
      </c>
      <c r="H1606" s="249" t="s">
        <v>3</v>
      </c>
      <c r="I1606" s="248" t="s">
        <v>2</v>
      </c>
      <c r="J1606" s="250" t="s">
        <v>1</v>
      </c>
      <c r="K1606" s="250" t="s">
        <v>0</v>
      </c>
    </row>
    <row r="1607" spans="2:11" x14ac:dyDescent="0.25">
      <c r="B1607" s="156"/>
      <c r="C1607" s="111" t="s">
        <v>7110</v>
      </c>
      <c r="D1607" s="110" t="s">
        <v>7989</v>
      </c>
      <c r="E1607" s="110" t="s">
        <v>7111</v>
      </c>
      <c r="F1607" s="112" t="s">
        <v>9577</v>
      </c>
      <c r="G1607" s="113">
        <v>271</v>
      </c>
      <c r="H1607" s="113" t="s">
        <v>6984</v>
      </c>
      <c r="I1607" s="112" t="s">
        <v>6985</v>
      </c>
      <c r="J1607" s="200" t="s">
        <v>6981</v>
      </c>
      <c r="K1607" s="200" t="s">
        <v>6982</v>
      </c>
    </row>
    <row r="1608" spans="2:11" x14ac:dyDescent="0.25">
      <c r="B1608" s="156"/>
      <c r="C1608" s="111" t="s">
        <v>7110</v>
      </c>
      <c r="D1608" s="110" t="s">
        <v>7989</v>
      </c>
      <c r="E1608" s="110" t="s">
        <v>7109</v>
      </c>
      <c r="F1608" s="112" t="s">
        <v>9578</v>
      </c>
      <c r="G1608" s="113">
        <v>106</v>
      </c>
      <c r="H1608" s="113" t="s">
        <v>6984</v>
      </c>
      <c r="I1608" s="112" t="s">
        <v>6985</v>
      </c>
      <c r="J1608" s="200" t="s">
        <v>6981</v>
      </c>
      <c r="K1608" s="200" t="s">
        <v>6982</v>
      </c>
    </row>
    <row r="1609" spans="2:11" x14ac:dyDescent="0.25">
      <c r="B1609" s="156"/>
      <c r="C1609" s="111" t="s">
        <v>7110</v>
      </c>
      <c r="D1609" s="110" t="s">
        <v>7989</v>
      </c>
      <c r="E1609" s="110" t="s">
        <v>7114</v>
      </c>
      <c r="F1609" s="112" t="s">
        <v>7115</v>
      </c>
      <c r="G1609" s="113">
        <v>441</v>
      </c>
      <c r="H1609" s="113" t="s">
        <v>6984</v>
      </c>
      <c r="I1609" s="112" t="s">
        <v>6985</v>
      </c>
      <c r="J1609" s="200" t="s">
        <v>6981</v>
      </c>
      <c r="K1609" s="200" t="s">
        <v>6982</v>
      </c>
    </row>
    <row r="1610" spans="2:11" ht="15.75" thickBot="1" x14ac:dyDescent="0.3">
      <c r="B1610" s="156"/>
      <c r="C1610" s="111" t="s">
        <v>7110</v>
      </c>
      <c r="D1610" s="110" t="s">
        <v>7989</v>
      </c>
      <c r="E1610" s="110" t="s">
        <v>7112</v>
      </c>
      <c r="F1610" s="112" t="s">
        <v>7113</v>
      </c>
      <c r="G1610" s="113">
        <v>383</v>
      </c>
      <c r="H1610" s="113" t="s">
        <v>6984</v>
      </c>
      <c r="I1610" s="112" t="s">
        <v>6985</v>
      </c>
      <c r="J1610" s="200" t="s">
        <v>6981</v>
      </c>
      <c r="K1610" s="200" t="s">
        <v>6982</v>
      </c>
    </row>
    <row r="1611" spans="2:11" ht="30.75" thickBot="1" x14ac:dyDescent="0.3">
      <c r="B1611" s="156"/>
      <c r="C1611" s="245" t="s">
        <v>7110</v>
      </c>
      <c r="D1611" s="246" t="s">
        <v>7825</v>
      </c>
      <c r="E1611" s="659">
        <f>COUNTA(E1607:E1610)</f>
        <v>4</v>
      </c>
      <c r="F1611" s="660" t="s">
        <v>7826</v>
      </c>
      <c r="G1611" s="661">
        <f>SUM(G1607:G1610)</f>
        <v>1201</v>
      </c>
      <c r="H1611" s="142"/>
      <c r="I1611" s="115"/>
      <c r="J1611" s="210"/>
      <c r="K1611" s="208"/>
    </row>
    <row r="1612" spans="2:11" x14ac:dyDescent="0.25">
      <c r="B1612" s="156"/>
      <c r="C1612" s="157"/>
      <c r="D1612" s="122"/>
      <c r="E1612" s="178"/>
      <c r="F1612" s="230"/>
      <c r="G1612" s="178"/>
      <c r="H1612" s="111"/>
      <c r="I1612" s="158"/>
      <c r="J1612" s="203"/>
      <c r="K1612" s="203"/>
    </row>
    <row r="1613" spans="2:11" x14ac:dyDescent="0.25">
      <c r="B1613" s="156"/>
      <c r="C1613" s="157"/>
      <c r="D1613" s="122"/>
      <c r="E1613" s="178"/>
      <c r="F1613" s="230"/>
      <c r="G1613" s="178"/>
      <c r="H1613" s="111"/>
      <c r="I1613" s="158"/>
      <c r="J1613" s="203"/>
      <c r="K1613" s="203"/>
    </row>
    <row r="1614" spans="2:11" ht="25.5" x14ac:dyDescent="0.25">
      <c r="B1614" s="156"/>
      <c r="C1614" s="248" t="s">
        <v>8</v>
      </c>
      <c r="D1614" s="248" t="s">
        <v>7</v>
      </c>
      <c r="E1614" s="248" t="s">
        <v>6</v>
      </c>
      <c r="F1614" s="248" t="s">
        <v>5</v>
      </c>
      <c r="G1614" s="249" t="s">
        <v>4</v>
      </c>
      <c r="H1614" s="249" t="s">
        <v>3</v>
      </c>
      <c r="I1614" s="248" t="s">
        <v>2</v>
      </c>
      <c r="J1614" s="250" t="s">
        <v>1</v>
      </c>
      <c r="K1614" s="250" t="s">
        <v>0</v>
      </c>
    </row>
    <row r="1615" spans="2:11" x14ac:dyDescent="0.25">
      <c r="B1615" s="156"/>
      <c r="C1615" s="111" t="s">
        <v>7149</v>
      </c>
      <c r="D1615" s="110" t="s">
        <v>7989</v>
      </c>
      <c r="E1615" s="110" t="s">
        <v>7151</v>
      </c>
      <c r="F1615" s="112" t="s">
        <v>7152</v>
      </c>
      <c r="G1615" s="113">
        <v>914</v>
      </c>
      <c r="H1615" s="113" t="s">
        <v>6984</v>
      </c>
      <c r="I1615" s="112" t="s">
        <v>7150</v>
      </c>
      <c r="J1615" s="200" t="s">
        <v>6981</v>
      </c>
      <c r="K1615" s="200" t="s">
        <v>7118</v>
      </c>
    </row>
    <row r="1616" spans="2:11" x14ac:dyDescent="0.25">
      <c r="B1616" s="156"/>
      <c r="C1616" s="111" t="s">
        <v>7149</v>
      </c>
      <c r="D1616" s="110" t="s">
        <v>7989</v>
      </c>
      <c r="E1616" s="110" t="s">
        <v>7994</v>
      </c>
      <c r="F1616" s="112" t="s">
        <v>7995</v>
      </c>
      <c r="G1616" s="113">
        <v>210</v>
      </c>
      <c r="H1616" s="113" t="s">
        <v>8005</v>
      </c>
      <c r="I1616" s="112" t="s">
        <v>7124</v>
      </c>
      <c r="J1616" s="200">
        <v>16</v>
      </c>
      <c r="K1616" s="200">
        <v>1602</v>
      </c>
    </row>
    <row r="1617" spans="2:11" ht="15.75" thickBot="1" x14ac:dyDescent="0.3">
      <c r="B1617" s="156"/>
      <c r="C1617" s="111" t="s">
        <v>7149</v>
      </c>
      <c r="D1617" s="110" t="s">
        <v>7989</v>
      </c>
      <c r="E1617" s="110" t="s">
        <v>7147</v>
      </c>
      <c r="F1617" s="112" t="s">
        <v>7148</v>
      </c>
      <c r="G1617" s="113">
        <v>603</v>
      </c>
      <c r="H1617" s="113" t="s">
        <v>6984</v>
      </c>
      <c r="I1617" s="112" t="s">
        <v>7150</v>
      </c>
      <c r="J1617" s="200" t="s">
        <v>6981</v>
      </c>
      <c r="K1617" s="200" t="s">
        <v>7118</v>
      </c>
    </row>
    <row r="1618" spans="2:11" ht="30.75" thickBot="1" x14ac:dyDescent="0.3">
      <c r="B1618" s="156"/>
      <c r="C1618" s="245" t="s">
        <v>7149</v>
      </c>
      <c r="D1618" s="246" t="s">
        <v>7825</v>
      </c>
      <c r="E1618" s="659">
        <f>COUNTA(E1615:E1617)</f>
        <v>3</v>
      </c>
      <c r="F1618" s="660" t="s">
        <v>7826</v>
      </c>
      <c r="G1618" s="661">
        <f>SUM(G1615:G1617)</f>
        <v>1727</v>
      </c>
      <c r="H1618" s="142"/>
      <c r="I1618" s="115"/>
      <c r="J1618" s="210"/>
      <c r="K1618" s="208"/>
    </row>
    <row r="1619" spans="2:11" x14ac:dyDescent="0.25">
      <c r="B1619" s="156"/>
      <c r="C1619" s="157"/>
      <c r="D1619" s="122"/>
      <c r="E1619" s="178"/>
      <c r="F1619" s="230"/>
      <c r="G1619" s="178"/>
      <c r="H1619" s="111"/>
      <c r="I1619" s="158"/>
      <c r="J1619" s="203"/>
      <c r="K1619" s="203"/>
    </row>
    <row r="1620" spans="2:11" x14ac:dyDescent="0.25">
      <c r="B1620" s="156"/>
      <c r="C1620" s="157"/>
      <c r="D1620" s="122"/>
      <c r="E1620" s="178"/>
      <c r="F1620" s="230"/>
      <c r="G1620" s="178"/>
      <c r="H1620" s="111"/>
      <c r="I1620" s="158"/>
      <c r="J1620" s="203"/>
      <c r="K1620" s="203"/>
    </row>
    <row r="1621" spans="2:11" ht="25.5" x14ac:dyDescent="0.25">
      <c r="B1621" s="156"/>
      <c r="C1621" s="248" t="s">
        <v>8</v>
      </c>
      <c r="D1621" s="248" t="s">
        <v>7</v>
      </c>
      <c r="E1621" s="248" t="s">
        <v>6</v>
      </c>
      <c r="F1621" s="248" t="s">
        <v>5</v>
      </c>
      <c r="G1621" s="249" t="s">
        <v>4</v>
      </c>
      <c r="H1621" s="249" t="s">
        <v>3</v>
      </c>
      <c r="I1621" s="248" t="s">
        <v>2</v>
      </c>
      <c r="J1621" s="250" t="s">
        <v>1</v>
      </c>
      <c r="K1621" s="250" t="s">
        <v>0</v>
      </c>
    </row>
    <row r="1622" spans="2:11" x14ac:dyDescent="0.25">
      <c r="B1622" s="156"/>
      <c r="C1622" s="111" t="s">
        <v>7155</v>
      </c>
      <c r="D1622" s="110" t="s">
        <v>7989</v>
      </c>
      <c r="E1622" s="110" t="s">
        <v>7167</v>
      </c>
      <c r="F1622" s="112" t="s">
        <v>9579</v>
      </c>
      <c r="G1622" s="113">
        <v>915</v>
      </c>
      <c r="H1622" s="113" t="s">
        <v>6984</v>
      </c>
      <c r="I1622" s="112" t="s">
        <v>7150</v>
      </c>
      <c r="J1622" s="200" t="s">
        <v>6981</v>
      </c>
      <c r="K1622" s="200" t="s">
        <v>7118</v>
      </c>
    </row>
    <row r="1623" spans="2:11" x14ac:dyDescent="0.25">
      <c r="B1623" s="156"/>
      <c r="C1623" s="111" t="s">
        <v>7155</v>
      </c>
      <c r="D1623" s="110" t="s">
        <v>7989</v>
      </c>
      <c r="E1623" s="110" t="s">
        <v>7160</v>
      </c>
      <c r="F1623" s="112" t="s">
        <v>9580</v>
      </c>
      <c r="G1623" s="113">
        <v>288</v>
      </c>
      <c r="H1623" s="113" t="s">
        <v>6984</v>
      </c>
      <c r="I1623" s="112" t="s">
        <v>7150</v>
      </c>
      <c r="J1623" s="200" t="s">
        <v>6981</v>
      </c>
      <c r="K1623" s="200" t="s">
        <v>7118</v>
      </c>
    </row>
    <row r="1624" spans="2:11" x14ac:dyDescent="0.25">
      <c r="B1624" s="156"/>
      <c r="C1624" s="111" t="s">
        <v>7155</v>
      </c>
      <c r="D1624" s="110" t="s">
        <v>7989</v>
      </c>
      <c r="E1624" s="110" t="s">
        <v>7164</v>
      </c>
      <c r="F1624" s="112" t="s">
        <v>9581</v>
      </c>
      <c r="G1624" s="113">
        <v>259</v>
      </c>
      <c r="H1624" s="113" t="s">
        <v>6984</v>
      </c>
      <c r="I1624" s="112" t="s">
        <v>7150</v>
      </c>
      <c r="J1624" s="200" t="s">
        <v>6981</v>
      </c>
      <c r="K1624" s="200" t="s">
        <v>7118</v>
      </c>
    </row>
    <row r="1625" spans="2:11" x14ac:dyDescent="0.25">
      <c r="B1625" s="156"/>
      <c r="C1625" s="111" t="s">
        <v>7155</v>
      </c>
      <c r="D1625" s="110" t="s">
        <v>7989</v>
      </c>
      <c r="E1625" s="110" t="s">
        <v>7165</v>
      </c>
      <c r="F1625" s="112" t="s">
        <v>9582</v>
      </c>
      <c r="G1625" s="113">
        <v>251</v>
      </c>
      <c r="H1625" s="113" t="s">
        <v>6984</v>
      </c>
      <c r="I1625" s="112" t="s">
        <v>7150</v>
      </c>
      <c r="J1625" s="200" t="s">
        <v>6981</v>
      </c>
      <c r="K1625" s="200" t="s">
        <v>7118</v>
      </c>
    </row>
    <row r="1626" spans="2:11" x14ac:dyDescent="0.25">
      <c r="B1626" s="156"/>
      <c r="C1626" s="111" t="s">
        <v>7155</v>
      </c>
      <c r="D1626" s="110" t="s">
        <v>7989</v>
      </c>
      <c r="E1626" s="110" t="s">
        <v>7181</v>
      </c>
      <c r="F1626" s="112" t="s">
        <v>9583</v>
      </c>
      <c r="G1626" s="113">
        <v>236</v>
      </c>
      <c r="H1626" s="113" t="s">
        <v>6984</v>
      </c>
      <c r="I1626" s="112" t="s">
        <v>7105</v>
      </c>
      <c r="J1626" s="200" t="s">
        <v>6981</v>
      </c>
      <c r="K1626" s="200" t="s">
        <v>7118</v>
      </c>
    </row>
    <row r="1627" spans="2:11" x14ac:dyDescent="0.25">
      <c r="B1627" s="156"/>
      <c r="C1627" s="111" t="s">
        <v>7155</v>
      </c>
      <c r="D1627" s="110" t="s">
        <v>7989</v>
      </c>
      <c r="E1627" s="110" t="s">
        <v>7184</v>
      </c>
      <c r="F1627" s="112" t="s">
        <v>9584</v>
      </c>
      <c r="G1627" s="113">
        <v>208</v>
      </c>
      <c r="H1627" s="113" t="s">
        <v>6984</v>
      </c>
      <c r="I1627" s="112" t="s">
        <v>7105</v>
      </c>
      <c r="J1627" s="200" t="s">
        <v>6981</v>
      </c>
      <c r="K1627" s="200" t="s">
        <v>7118</v>
      </c>
    </row>
    <row r="1628" spans="2:11" x14ac:dyDescent="0.25">
      <c r="B1628" s="156"/>
      <c r="C1628" s="111" t="s">
        <v>7155</v>
      </c>
      <c r="D1628" s="110" t="s">
        <v>7989</v>
      </c>
      <c r="E1628" s="110" t="s">
        <v>7163</v>
      </c>
      <c r="F1628" s="112" t="s">
        <v>9585</v>
      </c>
      <c r="G1628" s="113">
        <v>199</v>
      </c>
      <c r="H1628" s="113" t="s">
        <v>6984</v>
      </c>
      <c r="I1628" s="112" t="s">
        <v>7150</v>
      </c>
      <c r="J1628" s="200" t="s">
        <v>6981</v>
      </c>
      <c r="K1628" s="200" t="s">
        <v>7118</v>
      </c>
    </row>
    <row r="1629" spans="2:11" x14ac:dyDescent="0.25">
      <c r="B1629" s="156"/>
      <c r="C1629" s="111" t="s">
        <v>7155</v>
      </c>
      <c r="D1629" s="110" t="s">
        <v>7989</v>
      </c>
      <c r="E1629" s="110" t="s">
        <v>7186</v>
      </c>
      <c r="F1629" s="112" t="s">
        <v>7187</v>
      </c>
      <c r="G1629" s="113">
        <v>150</v>
      </c>
      <c r="H1629" s="113" t="s">
        <v>6984</v>
      </c>
      <c r="I1629" s="112" t="s">
        <v>7105</v>
      </c>
      <c r="J1629" s="200" t="s">
        <v>6981</v>
      </c>
      <c r="K1629" s="200" t="s">
        <v>7118</v>
      </c>
    </row>
    <row r="1630" spans="2:11" x14ac:dyDescent="0.25">
      <c r="B1630" s="156"/>
      <c r="C1630" s="111" t="s">
        <v>7155</v>
      </c>
      <c r="D1630" s="110" t="s">
        <v>7989</v>
      </c>
      <c r="E1630" s="110" t="s">
        <v>7188</v>
      </c>
      <c r="F1630" s="112" t="s">
        <v>7189</v>
      </c>
      <c r="G1630" s="113">
        <v>161</v>
      </c>
      <c r="H1630" s="113" t="s">
        <v>6984</v>
      </c>
      <c r="I1630" s="112" t="s">
        <v>7105</v>
      </c>
      <c r="J1630" s="200" t="s">
        <v>6981</v>
      </c>
      <c r="K1630" s="200" t="s">
        <v>7118</v>
      </c>
    </row>
    <row r="1631" spans="2:11" x14ac:dyDescent="0.25">
      <c r="B1631" s="156"/>
      <c r="C1631" s="111" t="s">
        <v>7155</v>
      </c>
      <c r="D1631" s="110" t="s">
        <v>7989</v>
      </c>
      <c r="E1631" s="110" t="s">
        <v>7153</v>
      </c>
      <c r="F1631" s="112" t="s">
        <v>7154</v>
      </c>
      <c r="G1631" s="113">
        <v>102</v>
      </c>
      <c r="H1631" s="113" t="s">
        <v>6984</v>
      </c>
      <c r="I1631" s="112" t="s">
        <v>7150</v>
      </c>
      <c r="J1631" s="200" t="s">
        <v>6981</v>
      </c>
      <c r="K1631" s="200" t="s">
        <v>7118</v>
      </c>
    </row>
    <row r="1632" spans="2:11" x14ac:dyDescent="0.25">
      <c r="B1632" s="156"/>
      <c r="C1632" s="111" t="s">
        <v>7155</v>
      </c>
      <c r="D1632" s="110" t="s">
        <v>7989</v>
      </c>
      <c r="E1632" s="110" t="s">
        <v>7162</v>
      </c>
      <c r="F1632" s="112" t="s">
        <v>36</v>
      </c>
      <c r="G1632" s="113">
        <v>105</v>
      </c>
      <c r="H1632" s="113" t="s">
        <v>6984</v>
      </c>
      <c r="I1632" s="112" t="s">
        <v>7150</v>
      </c>
      <c r="J1632" s="200" t="s">
        <v>6981</v>
      </c>
      <c r="K1632" s="200" t="s">
        <v>7118</v>
      </c>
    </row>
    <row r="1633" spans="2:11" x14ac:dyDescent="0.25">
      <c r="B1633" s="156"/>
      <c r="C1633" s="111" t="s">
        <v>7155</v>
      </c>
      <c r="D1633" s="110" t="s">
        <v>7989</v>
      </c>
      <c r="E1633" s="110" t="s">
        <v>7182</v>
      </c>
      <c r="F1633" s="112" t="s">
        <v>9586</v>
      </c>
      <c r="G1633" s="113">
        <v>111</v>
      </c>
      <c r="H1633" s="113" t="s">
        <v>6984</v>
      </c>
      <c r="I1633" s="112" t="s">
        <v>7105</v>
      </c>
      <c r="J1633" s="200" t="s">
        <v>6981</v>
      </c>
      <c r="K1633" s="200" t="s">
        <v>7118</v>
      </c>
    </row>
    <row r="1634" spans="2:11" x14ac:dyDescent="0.25">
      <c r="B1634" s="156"/>
      <c r="C1634" s="111" t="s">
        <v>7155</v>
      </c>
      <c r="D1634" s="110" t="s">
        <v>7989</v>
      </c>
      <c r="E1634" s="110" t="s">
        <v>7183</v>
      </c>
      <c r="F1634" s="112" t="s">
        <v>9587</v>
      </c>
      <c r="G1634" s="113">
        <v>103</v>
      </c>
      <c r="H1634" s="113" t="s">
        <v>6984</v>
      </c>
      <c r="I1634" s="112" t="s">
        <v>7105</v>
      </c>
      <c r="J1634" s="200" t="s">
        <v>6981</v>
      </c>
      <c r="K1634" s="200" t="s">
        <v>7118</v>
      </c>
    </row>
    <row r="1635" spans="2:11" x14ac:dyDescent="0.25">
      <c r="B1635" s="156"/>
      <c r="C1635" s="111" t="s">
        <v>7155</v>
      </c>
      <c r="D1635" s="110" t="s">
        <v>7989</v>
      </c>
      <c r="E1635" s="110" t="s">
        <v>7166</v>
      </c>
      <c r="F1635" s="112" t="s">
        <v>9588</v>
      </c>
      <c r="G1635" s="113">
        <v>103</v>
      </c>
      <c r="H1635" s="113" t="s">
        <v>6984</v>
      </c>
      <c r="I1635" s="112" t="s">
        <v>7150</v>
      </c>
      <c r="J1635" s="200" t="s">
        <v>6981</v>
      </c>
      <c r="K1635" s="200" t="s">
        <v>7118</v>
      </c>
    </row>
    <row r="1636" spans="2:11" x14ac:dyDescent="0.25">
      <c r="B1636" s="156"/>
      <c r="C1636" s="111" t="s">
        <v>7155</v>
      </c>
      <c r="D1636" s="110" t="s">
        <v>7989</v>
      </c>
      <c r="E1636" s="110" t="s">
        <v>7185</v>
      </c>
      <c r="F1636" s="112" t="s">
        <v>9483</v>
      </c>
      <c r="G1636" s="113">
        <v>65</v>
      </c>
      <c r="H1636" s="113" t="s">
        <v>6984</v>
      </c>
      <c r="I1636" s="112" t="s">
        <v>7105</v>
      </c>
      <c r="J1636" s="200" t="s">
        <v>6981</v>
      </c>
      <c r="K1636" s="200" t="s">
        <v>7118</v>
      </c>
    </row>
    <row r="1637" spans="2:11" x14ac:dyDescent="0.25">
      <c r="B1637" s="156"/>
      <c r="C1637" s="111" t="s">
        <v>7155</v>
      </c>
      <c r="D1637" s="110" t="s">
        <v>7989</v>
      </c>
      <c r="E1637" s="110" t="s">
        <v>7161</v>
      </c>
      <c r="F1637" s="112" t="s">
        <v>339</v>
      </c>
      <c r="G1637" s="113">
        <v>56</v>
      </c>
      <c r="H1637" s="113" t="s">
        <v>6984</v>
      </c>
      <c r="I1637" s="112" t="s">
        <v>7150</v>
      </c>
      <c r="J1637" s="200" t="s">
        <v>6981</v>
      </c>
      <c r="K1637" s="200" t="s">
        <v>7118</v>
      </c>
    </row>
    <row r="1638" spans="2:11" x14ac:dyDescent="0.25">
      <c r="B1638" s="156"/>
      <c r="C1638" s="111" t="s">
        <v>7155</v>
      </c>
      <c r="D1638" s="110" t="s">
        <v>7989</v>
      </c>
      <c r="E1638" s="110" t="s">
        <v>7168</v>
      </c>
      <c r="F1638" s="112" t="s">
        <v>8029</v>
      </c>
      <c r="G1638" s="113">
        <v>53</v>
      </c>
      <c r="H1638" s="113" t="s">
        <v>6984</v>
      </c>
      <c r="I1638" s="112" t="s">
        <v>7150</v>
      </c>
      <c r="J1638" s="200" t="s">
        <v>6981</v>
      </c>
      <c r="K1638" s="200" t="s">
        <v>7118</v>
      </c>
    </row>
    <row r="1639" spans="2:11" x14ac:dyDescent="0.25">
      <c r="B1639" s="156"/>
      <c r="C1639" s="111" t="s">
        <v>7155</v>
      </c>
      <c r="D1639" s="110" t="s">
        <v>7989</v>
      </c>
      <c r="E1639" s="110" t="s">
        <v>7156</v>
      </c>
      <c r="F1639" s="112" t="s">
        <v>7157</v>
      </c>
      <c r="G1639" s="113">
        <v>41</v>
      </c>
      <c r="H1639" s="113" t="s">
        <v>6984</v>
      </c>
      <c r="I1639" s="112" t="s">
        <v>7150</v>
      </c>
      <c r="J1639" s="200" t="s">
        <v>6981</v>
      </c>
      <c r="K1639" s="200" t="s">
        <v>7118</v>
      </c>
    </row>
    <row r="1640" spans="2:11" x14ac:dyDescent="0.25">
      <c r="B1640" s="156"/>
      <c r="C1640" s="111" t="s">
        <v>7155</v>
      </c>
      <c r="D1640" s="110" t="s">
        <v>7989</v>
      </c>
      <c r="E1640" s="110" t="s">
        <v>7180</v>
      </c>
      <c r="F1640" s="112" t="s">
        <v>9589</v>
      </c>
      <c r="G1640" s="113">
        <v>37</v>
      </c>
      <c r="H1640" s="113" t="s">
        <v>6984</v>
      </c>
      <c r="I1640" s="112" t="s">
        <v>7105</v>
      </c>
      <c r="J1640" s="200" t="s">
        <v>6981</v>
      </c>
      <c r="K1640" s="200" t="s">
        <v>7118</v>
      </c>
    </row>
    <row r="1641" spans="2:11" x14ac:dyDescent="0.25">
      <c r="B1641" s="156"/>
      <c r="C1641" s="111" t="s">
        <v>7155</v>
      </c>
      <c r="D1641" s="110" t="s">
        <v>7989</v>
      </c>
      <c r="E1641" s="110" t="s">
        <v>7172</v>
      </c>
      <c r="F1641" s="112" t="s">
        <v>9590</v>
      </c>
      <c r="G1641" s="113">
        <v>21</v>
      </c>
      <c r="H1641" s="113" t="s">
        <v>6984</v>
      </c>
      <c r="I1641" s="112" t="s">
        <v>7105</v>
      </c>
      <c r="J1641" s="200" t="s">
        <v>6981</v>
      </c>
      <c r="K1641" s="200" t="s">
        <v>7118</v>
      </c>
    </row>
    <row r="1642" spans="2:11" x14ac:dyDescent="0.25">
      <c r="B1642" s="156"/>
      <c r="C1642" s="111" t="s">
        <v>7155</v>
      </c>
      <c r="D1642" s="110" t="s">
        <v>7989</v>
      </c>
      <c r="E1642" s="110" t="s">
        <v>7176</v>
      </c>
      <c r="F1642" s="112" t="s">
        <v>9591</v>
      </c>
      <c r="G1642" s="113">
        <v>24</v>
      </c>
      <c r="H1642" s="113" t="s">
        <v>6984</v>
      </c>
      <c r="I1642" s="112" t="s">
        <v>7105</v>
      </c>
      <c r="J1642" s="200" t="s">
        <v>6981</v>
      </c>
      <c r="K1642" s="200" t="s">
        <v>7118</v>
      </c>
    </row>
    <row r="1643" spans="2:11" x14ac:dyDescent="0.25">
      <c r="B1643" s="156"/>
      <c r="C1643" s="111" t="s">
        <v>7155</v>
      </c>
      <c r="D1643" s="110" t="s">
        <v>7989</v>
      </c>
      <c r="E1643" s="110" t="s">
        <v>7190</v>
      </c>
      <c r="F1643" s="112" t="s">
        <v>9592</v>
      </c>
      <c r="G1643" s="113">
        <v>14</v>
      </c>
      <c r="H1643" s="113" t="s">
        <v>6984</v>
      </c>
      <c r="I1643" s="112" t="s">
        <v>7025</v>
      </c>
      <c r="J1643" s="200" t="s">
        <v>6981</v>
      </c>
      <c r="K1643" s="200" t="s">
        <v>7118</v>
      </c>
    </row>
    <row r="1644" spans="2:11" x14ac:dyDescent="0.25">
      <c r="B1644" s="156"/>
      <c r="C1644" s="111" t="s">
        <v>7155</v>
      </c>
      <c r="D1644" s="110" t="s">
        <v>7989</v>
      </c>
      <c r="E1644" s="110" t="s">
        <v>7179</v>
      </c>
      <c r="F1644" s="112" t="s">
        <v>9593</v>
      </c>
      <c r="G1644" s="113">
        <v>21</v>
      </c>
      <c r="H1644" s="113" t="s">
        <v>6984</v>
      </c>
      <c r="I1644" s="112" t="s">
        <v>7105</v>
      </c>
      <c r="J1644" s="200" t="s">
        <v>6981</v>
      </c>
      <c r="K1644" s="200" t="s">
        <v>7118</v>
      </c>
    </row>
    <row r="1645" spans="2:11" x14ac:dyDescent="0.25">
      <c r="B1645" s="156"/>
      <c r="C1645" s="111" t="s">
        <v>7155</v>
      </c>
      <c r="D1645" s="110" t="s">
        <v>7989</v>
      </c>
      <c r="E1645" s="110" t="s">
        <v>7177</v>
      </c>
      <c r="F1645" s="112" t="s">
        <v>7178</v>
      </c>
      <c r="G1645" s="113">
        <v>20</v>
      </c>
      <c r="H1645" s="113" t="s">
        <v>6984</v>
      </c>
      <c r="I1645" s="112" t="s">
        <v>7105</v>
      </c>
      <c r="J1645" s="200" t="s">
        <v>6981</v>
      </c>
      <c r="K1645" s="200" t="s">
        <v>7118</v>
      </c>
    </row>
    <row r="1646" spans="2:11" x14ac:dyDescent="0.25">
      <c r="B1646" s="156"/>
      <c r="C1646" s="111" t="s">
        <v>7155</v>
      </c>
      <c r="D1646" s="110" t="s">
        <v>7989</v>
      </c>
      <c r="E1646" s="110" t="s">
        <v>7173</v>
      </c>
      <c r="F1646" s="112" t="s">
        <v>7174</v>
      </c>
      <c r="G1646" s="113">
        <v>20</v>
      </c>
      <c r="H1646" s="113" t="s">
        <v>6984</v>
      </c>
      <c r="I1646" s="112" t="s">
        <v>7105</v>
      </c>
      <c r="J1646" s="200" t="s">
        <v>6981</v>
      </c>
      <c r="K1646" s="200" t="s">
        <v>7118</v>
      </c>
    </row>
    <row r="1647" spans="2:11" x14ac:dyDescent="0.25">
      <c r="B1647" s="156"/>
      <c r="C1647" s="111" t="s">
        <v>7155</v>
      </c>
      <c r="D1647" s="110" t="s">
        <v>7989</v>
      </c>
      <c r="E1647" s="110" t="s">
        <v>7158</v>
      </c>
      <c r="F1647" s="112" t="s">
        <v>7159</v>
      </c>
      <c r="G1647" s="113">
        <v>7</v>
      </c>
      <c r="H1647" s="113" t="s">
        <v>6984</v>
      </c>
      <c r="I1647" s="112" t="s">
        <v>7150</v>
      </c>
      <c r="J1647" s="200" t="s">
        <v>6981</v>
      </c>
      <c r="K1647" s="200" t="s">
        <v>7118</v>
      </c>
    </row>
    <row r="1648" spans="2:11" x14ac:dyDescent="0.25">
      <c r="B1648" s="156"/>
      <c r="C1648" s="111" t="s">
        <v>7155</v>
      </c>
      <c r="D1648" s="110" t="s">
        <v>7989</v>
      </c>
      <c r="E1648" s="110" t="s">
        <v>7169</v>
      </c>
      <c r="F1648" s="112" t="s">
        <v>7170</v>
      </c>
      <c r="G1648" s="113">
        <v>7</v>
      </c>
      <c r="H1648" s="113" t="s">
        <v>6984</v>
      </c>
      <c r="I1648" s="112" t="s">
        <v>7105</v>
      </c>
      <c r="J1648" s="200" t="s">
        <v>6981</v>
      </c>
      <c r="K1648" s="200" t="s">
        <v>7118</v>
      </c>
    </row>
    <row r="1649" spans="2:11" x14ac:dyDescent="0.25">
      <c r="B1649" s="156"/>
      <c r="C1649" s="111" t="s">
        <v>7155</v>
      </c>
      <c r="D1649" s="110" t="s">
        <v>7989</v>
      </c>
      <c r="E1649" s="110" t="s">
        <v>7175</v>
      </c>
      <c r="F1649" s="112" t="s">
        <v>9594</v>
      </c>
      <c r="G1649" s="113">
        <v>7</v>
      </c>
      <c r="H1649" s="113" t="s">
        <v>6984</v>
      </c>
      <c r="I1649" s="112" t="s">
        <v>7105</v>
      </c>
      <c r="J1649" s="200" t="s">
        <v>6981</v>
      </c>
      <c r="K1649" s="200" t="s">
        <v>7118</v>
      </c>
    </row>
    <row r="1650" spans="2:11" ht="15.75" thickBot="1" x14ac:dyDescent="0.3">
      <c r="B1650" s="156"/>
      <c r="C1650" s="111" t="s">
        <v>7155</v>
      </c>
      <c r="D1650" s="110" t="s">
        <v>7989</v>
      </c>
      <c r="E1650" s="110" t="s">
        <v>7171</v>
      </c>
      <c r="F1650" s="112" t="s">
        <v>9595</v>
      </c>
      <c r="G1650" s="113">
        <v>7</v>
      </c>
      <c r="H1650" s="113" t="s">
        <v>6984</v>
      </c>
      <c r="I1650" s="112" t="s">
        <v>7105</v>
      </c>
      <c r="J1650" s="200" t="s">
        <v>6981</v>
      </c>
      <c r="K1650" s="200" t="s">
        <v>7118</v>
      </c>
    </row>
    <row r="1651" spans="2:11" ht="30.75" thickBot="1" x14ac:dyDescent="0.3">
      <c r="B1651" s="156"/>
      <c r="C1651" s="245" t="s">
        <v>7155</v>
      </c>
      <c r="D1651" s="246" t="s">
        <v>7825</v>
      </c>
      <c r="E1651" s="659">
        <f>COUNTA(E1622:E1650)</f>
        <v>29</v>
      </c>
      <c r="F1651" s="660" t="s">
        <v>7826</v>
      </c>
      <c r="G1651" s="661">
        <f>SUM(G1622:G1650)</f>
        <v>3591</v>
      </c>
      <c r="H1651" s="142"/>
      <c r="I1651" s="115"/>
      <c r="J1651" s="210"/>
      <c r="K1651" s="208"/>
    </row>
    <row r="1652" spans="2:11" x14ac:dyDescent="0.25">
      <c r="B1652" s="156"/>
      <c r="C1652" s="157"/>
      <c r="D1652" s="122"/>
      <c r="E1652" s="178"/>
      <c r="F1652" s="230"/>
      <c r="G1652" s="178"/>
      <c r="H1652" s="111"/>
      <c r="I1652" s="158"/>
      <c r="J1652" s="203"/>
      <c r="K1652" s="203"/>
    </row>
    <row r="1653" spans="2:11" x14ac:dyDescent="0.25">
      <c r="B1653" s="156"/>
      <c r="C1653" s="157"/>
      <c r="D1653" s="122"/>
      <c r="E1653" s="178"/>
      <c r="F1653" s="230"/>
      <c r="G1653" s="178"/>
      <c r="H1653" s="111"/>
      <c r="I1653" s="158"/>
      <c r="J1653" s="203"/>
      <c r="K1653" s="203"/>
    </row>
    <row r="1654" spans="2:11" ht="25.5" x14ac:dyDescent="0.25">
      <c r="B1654" s="156"/>
      <c r="C1654" s="248" t="s">
        <v>8</v>
      </c>
      <c r="D1654" s="248" t="s">
        <v>7</v>
      </c>
      <c r="E1654" s="248" t="s">
        <v>6</v>
      </c>
      <c r="F1654" s="248" t="s">
        <v>5</v>
      </c>
      <c r="G1654" s="249" t="s">
        <v>4</v>
      </c>
      <c r="H1654" s="249" t="s">
        <v>3</v>
      </c>
      <c r="I1654" s="248" t="s">
        <v>2</v>
      </c>
      <c r="J1654" s="250" t="s">
        <v>1</v>
      </c>
      <c r="K1654" s="250" t="s">
        <v>0</v>
      </c>
    </row>
    <row r="1655" spans="2:11" x14ac:dyDescent="0.25">
      <c r="B1655" s="156"/>
      <c r="C1655" s="111" t="s">
        <v>7193</v>
      </c>
      <c r="D1655" s="110" t="s">
        <v>7989</v>
      </c>
      <c r="E1655" s="110" t="s">
        <v>7191</v>
      </c>
      <c r="F1655" s="112" t="s">
        <v>7192</v>
      </c>
      <c r="G1655" s="113">
        <v>577</v>
      </c>
      <c r="H1655" s="113" t="s">
        <v>6984</v>
      </c>
      <c r="I1655" s="112" t="s">
        <v>7025</v>
      </c>
      <c r="J1655" s="200" t="s">
        <v>6981</v>
      </c>
      <c r="K1655" s="200" t="s">
        <v>7118</v>
      </c>
    </row>
    <row r="1656" spans="2:11" x14ac:dyDescent="0.25">
      <c r="B1656" s="156"/>
      <c r="C1656" s="111" t="s">
        <v>7193</v>
      </c>
      <c r="D1656" s="110" t="s">
        <v>7989</v>
      </c>
      <c r="E1656" s="110" t="s">
        <v>7195</v>
      </c>
      <c r="F1656" s="112" t="s">
        <v>7196</v>
      </c>
      <c r="G1656" s="113">
        <v>559</v>
      </c>
      <c r="H1656" s="113" t="s">
        <v>6984</v>
      </c>
      <c r="I1656" s="112" t="s">
        <v>7025</v>
      </c>
      <c r="J1656" s="200" t="s">
        <v>6981</v>
      </c>
      <c r="K1656" s="200" t="s">
        <v>7118</v>
      </c>
    </row>
    <row r="1657" spans="2:11" ht="15.75" thickBot="1" x14ac:dyDescent="0.3">
      <c r="B1657" s="156"/>
      <c r="C1657" s="111" t="s">
        <v>7193</v>
      </c>
      <c r="D1657" s="110" t="s">
        <v>7989</v>
      </c>
      <c r="E1657" s="110" t="s">
        <v>7194</v>
      </c>
      <c r="F1657" s="112" t="s">
        <v>9596</v>
      </c>
      <c r="G1657" s="113">
        <v>526</v>
      </c>
      <c r="H1657" s="113" t="s">
        <v>6984</v>
      </c>
      <c r="I1657" s="112" t="s">
        <v>7025</v>
      </c>
      <c r="J1657" s="200" t="s">
        <v>6981</v>
      </c>
      <c r="K1657" s="200" t="s">
        <v>7118</v>
      </c>
    </row>
    <row r="1658" spans="2:11" ht="30.75" thickBot="1" x14ac:dyDescent="0.3">
      <c r="B1658" s="156"/>
      <c r="C1658" s="245" t="s">
        <v>7193</v>
      </c>
      <c r="D1658" s="246" t="s">
        <v>7825</v>
      </c>
      <c r="E1658" s="659">
        <f>COUNTA(E1655:E1657)</f>
        <v>3</v>
      </c>
      <c r="F1658" s="660" t="s">
        <v>7826</v>
      </c>
      <c r="G1658" s="661">
        <f>SUM(G1655:G1657)</f>
        <v>1662</v>
      </c>
      <c r="H1658" s="142"/>
      <c r="I1658" s="115"/>
      <c r="J1658" s="210"/>
      <c r="K1658" s="208"/>
    </row>
    <row r="1659" spans="2:11" x14ac:dyDescent="0.25">
      <c r="B1659" s="156"/>
      <c r="C1659" s="157"/>
      <c r="D1659" s="122"/>
      <c r="E1659" s="178"/>
      <c r="F1659" s="230"/>
      <c r="G1659" s="178"/>
      <c r="H1659" s="111"/>
      <c r="I1659" s="158"/>
      <c r="J1659" s="203"/>
      <c r="K1659" s="203"/>
    </row>
    <row r="1660" spans="2:11" x14ac:dyDescent="0.25">
      <c r="B1660" s="156"/>
      <c r="C1660" s="157"/>
      <c r="D1660" s="122"/>
      <c r="E1660" s="178"/>
      <c r="F1660" s="230"/>
      <c r="G1660" s="178"/>
      <c r="H1660" s="111"/>
      <c r="I1660" s="158"/>
      <c r="J1660" s="203"/>
      <c r="K1660" s="203"/>
    </row>
    <row r="1661" spans="2:11" ht="25.5" x14ac:dyDescent="0.25">
      <c r="B1661" s="156"/>
      <c r="C1661" s="248" t="s">
        <v>8</v>
      </c>
      <c r="D1661" s="248" t="s">
        <v>7</v>
      </c>
      <c r="E1661" s="248" t="s">
        <v>6</v>
      </c>
      <c r="F1661" s="248" t="s">
        <v>5</v>
      </c>
      <c r="G1661" s="249" t="s">
        <v>4</v>
      </c>
      <c r="H1661" s="249" t="s">
        <v>3</v>
      </c>
      <c r="I1661" s="248" t="s">
        <v>2</v>
      </c>
      <c r="J1661" s="250" t="s">
        <v>1</v>
      </c>
      <c r="K1661" s="250" t="s">
        <v>0</v>
      </c>
    </row>
    <row r="1662" spans="2:11" x14ac:dyDescent="0.25">
      <c r="B1662" s="156"/>
      <c r="C1662" s="111" t="s">
        <v>7119</v>
      </c>
      <c r="D1662" s="110" t="s">
        <v>7989</v>
      </c>
      <c r="E1662" s="110" t="s">
        <v>7139</v>
      </c>
      <c r="F1662" s="112" t="s">
        <v>1746</v>
      </c>
      <c r="G1662" s="113">
        <v>391</v>
      </c>
      <c r="H1662" s="113" t="s">
        <v>6984</v>
      </c>
      <c r="I1662" s="112" t="s">
        <v>7025</v>
      </c>
      <c r="J1662" s="200" t="s">
        <v>6981</v>
      </c>
      <c r="K1662" s="200" t="s">
        <v>7118</v>
      </c>
    </row>
    <row r="1663" spans="2:11" x14ac:dyDescent="0.25">
      <c r="B1663" s="156"/>
      <c r="C1663" s="111" t="s">
        <v>7119</v>
      </c>
      <c r="D1663" s="110" t="s">
        <v>7989</v>
      </c>
      <c r="E1663" s="110" t="s">
        <v>7145</v>
      </c>
      <c r="F1663" s="112" t="s">
        <v>9597</v>
      </c>
      <c r="G1663" s="113">
        <v>215</v>
      </c>
      <c r="H1663" s="113" t="s">
        <v>6984</v>
      </c>
      <c r="I1663" s="112" t="s">
        <v>7025</v>
      </c>
      <c r="J1663" s="200" t="s">
        <v>6981</v>
      </c>
      <c r="K1663" s="200" t="s">
        <v>7118</v>
      </c>
    </row>
    <row r="1664" spans="2:11" x14ac:dyDescent="0.25">
      <c r="B1664" s="156"/>
      <c r="C1664" s="111" t="s">
        <v>7119</v>
      </c>
      <c r="D1664" s="110" t="s">
        <v>7989</v>
      </c>
      <c r="E1664" s="110" t="s">
        <v>7141</v>
      </c>
      <c r="F1664" s="112" t="s">
        <v>9598</v>
      </c>
      <c r="G1664" s="113">
        <v>271</v>
      </c>
      <c r="H1664" s="113" t="s">
        <v>6984</v>
      </c>
      <c r="I1664" s="112" t="s">
        <v>7025</v>
      </c>
      <c r="J1664" s="200" t="s">
        <v>6981</v>
      </c>
      <c r="K1664" s="200" t="s">
        <v>7118</v>
      </c>
    </row>
    <row r="1665" spans="2:11" x14ac:dyDescent="0.25">
      <c r="B1665" s="156"/>
      <c r="C1665" s="111" t="s">
        <v>7119</v>
      </c>
      <c r="D1665" s="110" t="s">
        <v>7989</v>
      </c>
      <c r="E1665" s="110" t="s">
        <v>7136</v>
      </c>
      <c r="F1665" s="112" t="s">
        <v>9599</v>
      </c>
      <c r="G1665" s="113">
        <v>194</v>
      </c>
      <c r="H1665" s="113" t="s">
        <v>6984</v>
      </c>
      <c r="I1665" s="112" t="s">
        <v>7025</v>
      </c>
      <c r="J1665" s="200" t="s">
        <v>6981</v>
      </c>
      <c r="K1665" s="200" t="s">
        <v>7118</v>
      </c>
    </row>
    <row r="1666" spans="2:11" x14ac:dyDescent="0.25">
      <c r="B1666" s="156"/>
      <c r="C1666" s="111" t="s">
        <v>7119</v>
      </c>
      <c r="D1666" s="110" t="s">
        <v>7989</v>
      </c>
      <c r="E1666" s="110" t="s">
        <v>7146</v>
      </c>
      <c r="F1666" s="112" t="s">
        <v>9600</v>
      </c>
      <c r="G1666" s="113">
        <v>160</v>
      </c>
      <c r="H1666" s="113" t="s">
        <v>6984</v>
      </c>
      <c r="I1666" s="112" t="s">
        <v>7025</v>
      </c>
      <c r="J1666" s="200" t="s">
        <v>6981</v>
      </c>
      <c r="K1666" s="200" t="s">
        <v>7118</v>
      </c>
    </row>
    <row r="1667" spans="2:11" x14ac:dyDescent="0.25">
      <c r="B1667" s="156"/>
      <c r="C1667" s="111" t="s">
        <v>7119</v>
      </c>
      <c r="D1667" s="110" t="s">
        <v>7989</v>
      </c>
      <c r="E1667" s="110" t="s">
        <v>7134</v>
      </c>
      <c r="F1667" s="112" t="s">
        <v>7135</v>
      </c>
      <c r="G1667" s="113">
        <v>175</v>
      </c>
      <c r="H1667" s="113" t="s">
        <v>6984</v>
      </c>
      <c r="I1667" s="112" t="s">
        <v>7025</v>
      </c>
      <c r="J1667" s="200" t="s">
        <v>6981</v>
      </c>
      <c r="K1667" s="200" t="s">
        <v>7118</v>
      </c>
    </row>
    <row r="1668" spans="2:11" x14ac:dyDescent="0.25">
      <c r="B1668" s="156"/>
      <c r="C1668" s="111" t="s">
        <v>7119</v>
      </c>
      <c r="D1668" s="110" t="s">
        <v>7989</v>
      </c>
      <c r="E1668" s="110" t="s">
        <v>7144</v>
      </c>
      <c r="F1668" s="112" t="s">
        <v>9601</v>
      </c>
      <c r="G1668" s="113">
        <v>146</v>
      </c>
      <c r="H1668" s="113" t="s">
        <v>6984</v>
      </c>
      <c r="I1668" s="112" t="s">
        <v>7025</v>
      </c>
      <c r="J1668" s="200" t="s">
        <v>6981</v>
      </c>
      <c r="K1668" s="200" t="s">
        <v>7118</v>
      </c>
    </row>
    <row r="1669" spans="2:11" x14ac:dyDescent="0.25">
      <c r="B1669" s="156"/>
      <c r="C1669" s="111" t="s">
        <v>7119</v>
      </c>
      <c r="D1669" s="110" t="s">
        <v>7989</v>
      </c>
      <c r="E1669" s="110" t="s">
        <v>7140</v>
      </c>
      <c r="F1669" s="112" t="s">
        <v>9602</v>
      </c>
      <c r="G1669" s="113">
        <v>162</v>
      </c>
      <c r="H1669" s="113" t="s">
        <v>6984</v>
      </c>
      <c r="I1669" s="112" t="s">
        <v>7025</v>
      </c>
      <c r="J1669" s="200" t="s">
        <v>6981</v>
      </c>
      <c r="K1669" s="200" t="s">
        <v>7118</v>
      </c>
    </row>
    <row r="1670" spans="2:11" x14ac:dyDescent="0.25">
      <c r="B1670" s="156"/>
      <c r="C1670" s="111" t="s">
        <v>7119</v>
      </c>
      <c r="D1670" s="110" t="s">
        <v>7989</v>
      </c>
      <c r="E1670" s="110" t="s">
        <v>7127</v>
      </c>
      <c r="F1670" s="112" t="s">
        <v>4457</v>
      </c>
      <c r="G1670" s="113">
        <v>138</v>
      </c>
      <c r="H1670" s="113" t="s">
        <v>6984</v>
      </c>
      <c r="I1670" s="112" t="s">
        <v>7124</v>
      </c>
      <c r="J1670" s="200" t="s">
        <v>6981</v>
      </c>
      <c r="K1670" s="200" t="s">
        <v>7118</v>
      </c>
    </row>
    <row r="1671" spans="2:11" x14ac:dyDescent="0.25">
      <c r="B1671" s="156"/>
      <c r="C1671" s="111" t="s">
        <v>7119</v>
      </c>
      <c r="D1671" s="110" t="s">
        <v>7989</v>
      </c>
      <c r="E1671" s="110" t="s">
        <v>7133</v>
      </c>
      <c r="F1671" s="112" t="s">
        <v>9603</v>
      </c>
      <c r="G1671" s="113">
        <v>250</v>
      </c>
      <c r="H1671" s="113" t="s">
        <v>6984</v>
      </c>
      <c r="I1671" s="112" t="s">
        <v>7025</v>
      </c>
      <c r="J1671" s="200" t="s">
        <v>6981</v>
      </c>
      <c r="K1671" s="200" t="s">
        <v>7118</v>
      </c>
    </row>
    <row r="1672" spans="2:11" x14ac:dyDescent="0.25">
      <c r="B1672" s="156"/>
      <c r="C1672" s="111" t="s">
        <v>7119</v>
      </c>
      <c r="D1672" s="110" t="s">
        <v>7989</v>
      </c>
      <c r="E1672" s="110" t="s">
        <v>7142</v>
      </c>
      <c r="F1672" s="112" t="s">
        <v>7143</v>
      </c>
      <c r="G1672" s="113">
        <v>101</v>
      </c>
      <c r="H1672" s="113" t="s">
        <v>6984</v>
      </c>
      <c r="I1672" s="112" t="s">
        <v>7025</v>
      </c>
      <c r="J1672" s="200" t="s">
        <v>6981</v>
      </c>
      <c r="K1672" s="200" t="s">
        <v>7118</v>
      </c>
    </row>
    <row r="1673" spans="2:11" x14ac:dyDescent="0.25">
      <c r="B1673" s="156"/>
      <c r="C1673" s="111" t="s">
        <v>7119</v>
      </c>
      <c r="D1673" s="110" t="s">
        <v>7989</v>
      </c>
      <c r="E1673" s="110" t="s">
        <v>7123</v>
      </c>
      <c r="F1673" s="112" t="s">
        <v>9604</v>
      </c>
      <c r="G1673" s="113">
        <v>72</v>
      </c>
      <c r="H1673" s="113" t="s">
        <v>6984</v>
      </c>
      <c r="I1673" s="112" t="s">
        <v>7124</v>
      </c>
      <c r="J1673" s="200" t="s">
        <v>6981</v>
      </c>
      <c r="K1673" s="200" t="s">
        <v>7118</v>
      </c>
    </row>
    <row r="1674" spans="2:11" x14ac:dyDescent="0.25">
      <c r="B1674" s="156"/>
      <c r="C1674" s="111" t="s">
        <v>7119</v>
      </c>
      <c r="D1674" s="110" t="s">
        <v>7989</v>
      </c>
      <c r="E1674" s="110" t="s">
        <v>7137</v>
      </c>
      <c r="F1674" s="112" t="s">
        <v>9351</v>
      </c>
      <c r="G1674" s="113">
        <v>75</v>
      </c>
      <c r="H1674" s="113" t="s">
        <v>6984</v>
      </c>
      <c r="I1674" s="112" t="s">
        <v>7025</v>
      </c>
      <c r="J1674" s="200" t="s">
        <v>6981</v>
      </c>
      <c r="K1674" s="200" t="s">
        <v>7118</v>
      </c>
    </row>
    <row r="1675" spans="2:11" x14ac:dyDescent="0.25">
      <c r="B1675" s="156"/>
      <c r="C1675" s="111" t="s">
        <v>7119</v>
      </c>
      <c r="D1675" s="110" t="s">
        <v>7989</v>
      </c>
      <c r="E1675" s="110" t="s">
        <v>7128</v>
      </c>
      <c r="F1675" s="112" t="s">
        <v>9605</v>
      </c>
      <c r="G1675" s="113">
        <v>64</v>
      </c>
      <c r="H1675" s="113" t="s">
        <v>6984</v>
      </c>
      <c r="I1675" s="112" t="s">
        <v>7025</v>
      </c>
      <c r="J1675" s="200" t="s">
        <v>6981</v>
      </c>
      <c r="K1675" s="200" t="s">
        <v>7118</v>
      </c>
    </row>
    <row r="1676" spans="2:11" x14ac:dyDescent="0.25">
      <c r="B1676" s="156"/>
      <c r="C1676" s="111" t="s">
        <v>7119</v>
      </c>
      <c r="D1676" s="110" t="s">
        <v>7989</v>
      </c>
      <c r="E1676" s="110" t="s">
        <v>7138</v>
      </c>
      <c r="F1676" s="112" t="s">
        <v>9606</v>
      </c>
      <c r="G1676" s="113">
        <v>48</v>
      </c>
      <c r="H1676" s="113" t="s">
        <v>6984</v>
      </c>
      <c r="I1676" s="112" t="s">
        <v>7025</v>
      </c>
      <c r="J1676" s="200" t="s">
        <v>6981</v>
      </c>
      <c r="K1676" s="200" t="s">
        <v>7118</v>
      </c>
    </row>
    <row r="1677" spans="2:11" x14ac:dyDescent="0.25">
      <c r="B1677" s="156"/>
      <c r="C1677" s="111" t="s">
        <v>7119</v>
      </c>
      <c r="D1677" s="110" t="s">
        <v>7989</v>
      </c>
      <c r="E1677" s="110" t="s">
        <v>7130</v>
      </c>
      <c r="F1677" s="112" t="s">
        <v>5268</v>
      </c>
      <c r="G1677" s="113">
        <v>45</v>
      </c>
      <c r="H1677" s="113" t="s">
        <v>6984</v>
      </c>
      <c r="I1677" s="112" t="s">
        <v>7025</v>
      </c>
      <c r="J1677" s="200" t="s">
        <v>6981</v>
      </c>
      <c r="K1677" s="200" t="s">
        <v>7118</v>
      </c>
    </row>
    <row r="1678" spans="2:11" x14ac:dyDescent="0.25">
      <c r="B1678" s="156"/>
      <c r="C1678" s="111" t="s">
        <v>7119</v>
      </c>
      <c r="D1678" s="110" t="s">
        <v>7989</v>
      </c>
      <c r="E1678" s="110" t="s">
        <v>7125</v>
      </c>
      <c r="F1678" s="112" t="s">
        <v>309</v>
      </c>
      <c r="G1678" s="113">
        <v>38</v>
      </c>
      <c r="H1678" s="113" t="s">
        <v>6984</v>
      </c>
      <c r="I1678" s="112" t="s">
        <v>7124</v>
      </c>
      <c r="J1678" s="200" t="s">
        <v>6981</v>
      </c>
      <c r="K1678" s="200" t="s">
        <v>7118</v>
      </c>
    </row>
    <row r="1679" spans="2:11" x14ac:dyDescent="0.25">
      <c r="B1679" s="156"/>
      <c r="C1679" s="111" t="s">
        <v>7119</v>
      </c>
      <c r="D1679" s="110" t="s">
        <v>7989</v>
      </c>
      <c r="E1679" s="110" t="s">
        <v>7122</v>
      </c>
      <c r="F1679" s="112" t="s">
        <v>9607</v>
      </c>
      <c r="G1679" s="113">
        <v>190</v>
      </c>
      <c r="H1679" s="113" t="s">
        <v>2218</v>
      </c>
      <c r="I1679" s="112" t="s">
        <v>2557</v>
      </c>
      <c r="J1679" s="200" t="s">
        <v>6981</v>
      </c>
      <c r="K1679" s="200" t="s">
        <v>7118</v>
      </c>
    </row>
    <row r="1680" spans="2:11" x14ac:dyDescent="0.25">
      <c r="B1680" s="156"/>
      <c r="C1680" s="111" t="s">
        <v>7119</v>
      </c>
      <c r="D1680" s="110" t="s">
        <v>7989</v>
      </c>
      <c r="E1680" s="110" t="s">
        <v>7116</v>
      </c>
      <c r="F1680" s="112" t="s">
        <v>7117</v>
      </c>
      <c r="G1680" s="113">
        <v>144</v>
      </c>
      <c r="H1680" s="113" t="s">
        <v>2218</v>
      </c>
      <c r="I1680" s="112" t="s">
        <v>2557</v>
      </c>
      <c r="J1680" s="200" t="s">
        <v>6981</v>
      </c>
      <c r="K1680" s="200" t="s">
        <v>7118</v>
      </c>
    </row>
    <row r="1681" spans="2:11" x14ac:dyDescent="0.25">
      <c r="B1681" s="156"/>
      <c r="C1681" s="111" t="s">
        <v>7119</v>
      </c>
      <c r="D1681" s="110" t="s">
        <v>7989</v>
      </c>
      <c r="E1681" s="110" t="s">
        <v>7120</v>
      </c>
      <c r="F1681" s="112" t="s">
        <v>9514</v>
      </c>
      <c r="G1681" s="113">
        <v>136</v>
      </c>
      <c r="H1681" s="113" t="s">
        <v>2218</v>
      </c>
      <c r="I1681" s="112" t="s">
        <v>2557</v>
      </c>
      <c r="J1681" s="200" t="s">
        <v>6981</v>
      </c>
      <c r="K1681" s="200" t="s">
        <v>7118</v>
      </c>
    </row>
    <row r="1682" spans="2:11" x14ac:dyDescent="0.25">
      <c r="B1682" s="156"/>
      <c r="C1682" s="111" t="s">
        <v>7119</v>
      </c>
      <c r="D1682" s="110" t="s">
        <v>7989</v>
      </c>
      <c r="E1682" s="110" t="s">
        <v>7126</v>
      </c>
      <c r="F1682" s="112" t="s">
        <v>9608</v>
      </c>
      <c r="G1682" s="113">
        <v>105</v>
      </c>
      <c r="H1682" s="113" t="s">
        <v>6984</v>
      </c>
      <c r="I1682" s="112" t="s">
        <v>7124</v>
      </c>
      <c r="J1682" s="200" t="s">
        <v>6981</v>
      </c>
      <c r="K1682" s="200" t="s">
        <v>7118</v>
      </c>
    </row>
    <row r="1683" spans="2:11" x14ac:dyDescent="0.25">
      <c r="B1683" s="156"/>
      <c r="C1683" s="111" t="s">
        <v>7119</v>
      </c>
      <c r="D1683" s="110" t="s">
        <v>7989</v>
      </c>
      <c r="E1683" s="110" t="s">
        <v>7121</v>
      </c>
      <c r="F1683" s="112" t="s">
        <v>50</v>
      </c>
      <c r="G1683" s="113">
        <v>71</v>
      </c>
      <c r="H1683" s="113" t="s">
        <v>2218</v>
      </c>
      <c r="I1683" s="112" t="s">
        <v>2557</v>
      </c>
      <c r="J1683" s="200" t="s">
        <v>6981</v>
      </c>
      <c r="K1683" s="200" t="s">
        <v>7118</v>
      </c>
    </row>
    <row r="1684" spans="2:11" x14ac:dyDescent="0.25">
      <c r="B1684" s="156"/>
      <c r="C1684" s="111" t="s">
        <v>7119</v>
      </c>
      <c r="D1684" s="110" t="s">
        <v>7989</v>
      </c>
      <c r="E1684" s="110" t="s">
        <v>7129</v>
      </c>
      <c r="F1684" s="112" t="s">
        <v>9609</v>
      </c>
      <c r="G1684" s="113">
        <v>28</v>
      </c>
      <c r="H1684" s="113" t="s">
        <v>6984</v>
      </c>
      <c r="I1684" s="112" t="s">
        <v>7025</v>
      </c>
      <c r="J1684" s="200" t="s">
        <v>6981</v>
      </c>
      <c r="K1684" s="200" t="s">
        <v>7118</v>
      </c>
    </row>
    <row r="1685" spans="2:11" ht="15.75" thickBot="1" x14ac:dyDescent="0.3">
      <c r="B1685" s="156"/>
      <c r="C1685" s="111" t="s">
        <v>7119</v>
      </c>
      <c r="D1685" s="110" t="s">
        <v>7989</v>
      </c>
      <c r="E1685" s="110" t="s">
        <v>7131</v>
      </c>
      <c r="F1685" s="112" t="s">
        <v>7132</v>
      </c>
      <c r="G1685" s="113">
        <v>270</v>
      </c>
      <c r="H1685" s="113" t="s">
        <v>6984</v>
      </c>
      <c r="I1685" s="112" t="s">
        <v>7025</v>
      </c>
      <c r="J1685" s="200" t="s">
        <v>6981</v>
      </c>
      <c r="K1685" s="200" t="s">
        <v>7118</v>
      </c>
    </row>
    <row r="1686" spans="2:11" ht="30.75" thickBot="1" x14ac:dyDescent="0.3">
      <c r="B1686" s="156"/>
      <c r="C1686" s="256" t="s">
        <v>7119</v>
      </c>
      <c r="D1686" s="260" t="s">
        <v>7825</v>
      </c>
      <c r="E1686" s="659">
        <f>COUNTA(E1662:E1685)</f>
        <v>24</v>
      </c>
      <c r="F1686" s="662" t="s">
        <v>7826</v>
      </c>
      <c r="G1686" s="661">
        <f>SUM(G1662:G1685)</f>
        <v>3489</v>
      </c>
      <c r="H1686" s="142"/>
      <c r="I1686" s="115"/>
      <c r="J1686" s="210"/>
      <c r="K1686" s="208"/>
    </row>
    <row r="1687" spans="2:11" x14ac:dyDescent="0.25">
      <c r="B1687" s="156"/>
      <c r="C1687" s="157"/>
      <c r="D1687" s="122"/>
      <c r="E1687" s="178"/>
      <c r="F1687" s="230"/>
      <c r="G1687" s="178"/>
      <c r="H1687" s="111"/>
      <c r="I1687" s="158"/>
      <c r="J1687" s="203"/>
      <c r="K1687" s="203"/>
    </row>
    <row r="1688" spans="2:11" x14ac:dyDescent="0.25">
      <c r="B1688" s="156"/>
      <c r="C1688" s="157"/>
      <c r="D1688" s="122"/>
      <c r="E1688" s="178"/>
      <c r="F1688" s="230"/>
      <c r="G1688" s="178"/>
      <c r="H1688" s="111"/>
      <c r="I1688" s="158"/>
      <c r="J1688" s="203"/>
      <c r="K1688" s="203"/>
    </row>
    <row r="1689" spans="2:11" ht="25.5" x14ac:dyDescent="0.25">
      <c r="B1689" s="156"/>
      <c r="C1689" s="248" t="s">
        <v>8</v>
      </c>
      <c r="D1689" s="248" t="s">
        <v>7</v>
      </c>
      <c r="E1689" s="248" t="s">
        <v>6</v>
      </c>
      <c r="F1689" s="248" t="s">
        <v>5</v>
      </c>
      <c r="G1689" s="249" t="s">
        <v>4</v>
      </c>
      <c r="H1689" s="249" t="s">
        <v>3</v>
      </c>
      <c r="I1689" s="248" t="s">
        <v>2</v>
      </c>
      <c r="J1689" s="250" t="s">
        <v>1</v>
      </c>
      <c r="K1689" s="250" t="s">
        <v>0</v>
      </c>
    </row>
    <row r="1690" spans="2:11" x14ac:dyDescent="0.25">
      <c r="B1690" s="156"/>
      <c r="C1690" s="111" t="s">
        <v>7268</v>
      </c>
      <c r="D1690" s="110" t="s">
        <v>7989</v>
      </c>
      <c r="E1690" s="110" t="s">
        <v>7267</v>
      </c>
      <c r="F1690" s="112" t="s">
        <v>9610</v>
      </c>
      <c r="G1690" s="113">
        <v>372</v>
      </c>
      <c r="H1690" s="113" t="s">
        <v>7237</v>
      </c>
      <c r="I1690" s="112" t="s">
        <v>7238</v>
      </c>
      <c r="J1690" s="200" t="s">
        <v>6981</v>
      </c>
      <c r="K1690" s="200" t="s">
        <v>7235</v>
      </c>
    </row>
    <row r="1691" spans="2:11" x14ac:dyDescent="0.25">
      <c r="B1691" s="156"/>
      <c r="C1691" s="111" t="s">
        <v>7268</v>
      </c>
      <c r="D1691" s="110" t="s">
        <v>7989</v>
      </c>
      <c r="E1691" s="110" t="s">
        <v>7321</v>
      </c>
      <c r="F1691" s="112" t="s">
        <v>9611</v>
      </c>
      <c r="G1691" s="113">
        <v>720</v>
      </c>
      <c r="H1691" s="113" t="s">
        <v>7237</v>
      </c>
      <c r="I1691" s="112" t="s">
        <v>4267</v>
      </c>
      <c r="J1691" s="200" t="s">
        <v>6981</v>
      </c>
      <c r="K1691" s="200" t="s">
        <v>7270</v>
      </c>
    </row>
    <row r="1692" spans="2:11" x14ac:dyDescent="0.25">
      <c r="B1692" s="156"/>
      <c r="C1692" s="111" t="s">
        <v>7268</v>
      </c>
      <c r="D1692" s="110" t="s">
        <v>7989</v>
      </c>
      <c r="E1692" s="110" t="s">
        <v>7322</v>
      </c>
      <c r="F1692" s="112" t="s">
        <v>7323</v>
      </c>
      <c r="G1692" s="113">
        <v>611</v>
      </c>
      <c r="H1692" s="113" t="s">
        <v>7237</v>
      </c>
      <c r="I1692" s="112" t="s">
        <v>4267</v>
      </c>
      <c r="J1692" s="200" t="s">
        <v>6981</v>
      </c>
      <c r="K1692" s="200" t="s">
        <v>7270</v>
      </c>
    </row>
    <row r="1693" spans="2:11" x14ac:dyDescent="0.25">
      <c r="B1693" s="156"/>
      <c r="C1693" s="111" t="s">
        <v>7268</v>
      </c>
      <c r="D1693" s="110" t="s">
        <v>7989</v>
      </c>
      <c r="E1693" s="110" t="s">
        <v>7315</v>
      </c>
      <c r="F1693" s="112" t="s">
        <v>7316</v>
      </c>
      <c r="G1693" s="113">
        <v>371</v>
      </c>
      <c r="H1693" s="113" t="s">
        <v>7237</v>
      </c>
      <c r="I1693" s="112" t="s">
        <v>7272</v>
      </c>
      <c r="J1693" s="200" t="s">
        <v>6981</v>
      </c>
      <c r="K1693" s="200" t="s">
        <v>7270</v>
      </c>
    </row>
    <row r="1694" spans="2:11" x14ac:dyDescent="0.25">
      <c r="B1694" s="156"/>
      <c r="C1694" s="111" t="s">
        <v>7268</v>
      </c>
      <c r="D1694" s="110" t="s">
        <v>7989</v>
      </c>
      <c r="E1694" s="110" t="s">
        <v>7314</v>
      </c>
      <c r="F1694" s="112" t="s">
        <v>9612</v>
      </c>
      <c r="G1694" s="113">
        <v>252</v>
      </c>
      <c r="H1694" s="113" t="s">
        <v>7237</v>
      </c>
      <c r="I1694" s="112" t="s">
        <v>7272</v>
      </c>
      <c r="J1694" s="200" t="s">
        <v>6981</v>
      </c>
      <c r="K1694" s="200" t="s">
        <v>7270</v>
      </c>
    </row>
    <row r="1695" spans="2:11" x14ac:dyDescent="0.25">
      <c r="B1695" s="156"/>
      <c r="C1695" s="111" t="s">
        <v>7268</v>
      </c>
      <c r="D1695" s="110" t="s">
        <v>7989</v>
      </c>
      <c r="E1695" s="110" t="s">
        <v>7320</v>
      </c>
      <c r="F1695" s="112" t="s">
        <v>9613</v>
      </c>
      <c r="G1695" s="113">
        <v>227</v>
      </c>
      <c r="H1695" s="113" t="s">
        <v>7237</v>
      </c>
      <c r="I1695" s="112" t="s">
        <v>4267</v>
      </c>
      <c r="J1695" s="200" t="s">
        <v>6981</v>
      </c>
      <c r="K1695" s="200" t="s">
        <v>7270</v>
      </c>
    </row>
    <row r="1696" spans="2:11" x14ac:dyDescent="0.25">
      <c r="B1696" s="156"/>
      <c r="C1696" s="111" t="s">
        <v>7268</v>
      </c>
      <c r="D1696" s="110" t="s">
        <v>7989</v>
      </c>
      <c r="E1696" s="110" t="s">
        <v>7318</v>
      </c>
      <c r="F1696" s="112" t="s">
        <v>9614</v>
      </c>
      <c r="G1696" s="113">
        <v>138</v>
      </c>
      <c r="H1696" s="113" t="s">
        <v>7237</v>
      </c>
      <c r="I1696" s="112" t="s">
        <v>7272</v>
      </c>
      <c r="J1696" s="200" t="s">
        <v>6981</v>
      </c>
      <c r="K1696" s="200" t="s">
        <v>7270</v>
      </c>
    </row>
    <row r="1697" spans="2:11" x14ac:dyDescent="0.25">
      <c r="B1697" s="156"/>
      <c r="C1697" s="111" t="s">
        <v>7268</v>
      </c>
      <c r="D1697" s="110" t="s">
        <v>7989</v>
      </c>
      <c r="E1697" s="110" t="s">
        <v>7324</v>
      </c>
      <c r="F1697" s="112" t="s">
        <v>7325</v>
      </c>
      <c r="G1697" s="113">
        <v>660</v>
      </c>
      <c r="H1697" s="113" t="s">
        <v>7237</v>
      </c>
      <c r="I1697" s="112" t="s">
        <v>4267</v>
      </c>
      <c r="J1697" s="200" t="s">
        <v>6981</v>
      </c>
      <c r="K1697" s="200" t="s">
        <v>7270</v>
      </c>
    </row>
    <row r="1698" spans="2:11" x14ac:dyDescent="0.25">
      <c r="B1698" s="156"/>
      <c r="C1698" s="111" t="s">
        <v>7268</v>
      </c>
      <c r="D1698" s="110" t="s">
        <v>7989</v>
      </c>
      <c r="E1698" s="110" t="s">
        <v>7317</v>
      </c>
      <c r="F1698" s="112" t="s">
        <v>6731</v>
      </c>
      <c r="G1698" s="113">
        <v>520</v>
      </c>
      <c r="H1698" s="113" t="s">
        <v>7237</v>
      </c>
      <c r="I1698" s="112" t="s">
        <v>7272</v>
      </c>
      <c r="J1698" s="200" t="s">
        <v>6981</v>
      </c>
      <c r="K1698" s="200" t="s">
        <v>7270</v>
      </c>
    </row>
    <row r="1699" spans="2:11" ht="15.75" thickBot="1" x14ac:dyDescent="0.3">
      <c r="B1699" s="156"/>
      <c r="C1699" s="111" t="s">
        <v>7268</v>
      </c>
      <c r="D1699" s="110" t="s">
        <v>7989</v>
      </c>
      <c r="E1699" s="110" t="s">
        <v>7319</v>
      </c>
      <c r="F1699" s="112" t="s">
        <v>9615</v>
      </c>
      <c r="G1699" s="113">
        <v>68</v>
      </c>
      <c r="H1699" s="113" t="s">
        <v>7237</v>
      </c>
      <c r="I1699" s="112" t="s">
        <v>4267</v>
      </c>
      <c r="J1699" s="200" t="s">
        <v>6981</v>
      </c>
      <c r="K1699" s="200" t="s">
        <v>7270</v>
      </c>
    </row>
    <row r="1700" spans="2:11" ht="30.75" thickBot="1" x14ac:dyDescent="0.3">
      <c r="B1700" s="156"/>
      <c r="C1700" s="256" t="s">
        <v>7268</v>
      </c>
      <c r="D1700" s="260" t="s">
        <v>7825</v>
      </c>
      <c r="E1700" s="659">
        <f>COUNTA(E1690:E1699)</f>
        <v>10</v>
      </c>
      <c r="F1700" s="662" t="s">
        <v>7826</v>
      </c>
      <c r="G1700" s="661">
        <f>SUM(G1690:G1699)</f>
        <v>3939</v>
      </c>
      <c r="H1700" s="142"/>
      <c r="I1700" s="115"/>
      <c r="J1700" s="210"/>
      <c r="K1700" s="208"/>
    </row>
    <row r="1701" spans="2:11" x14ac:dyDescent="0.25">
      <c r="B1701" s="156"/>
      <c r="C1701" s="157"/>
      <c r="D1701" s="122"/>
      <c r="E1701" s="178"/>
      <c r="F1701" s="230"/>
      <c r="G1701" s="178"/>
      <c r="H1701" s="111"/>
      <c r="I1701" s="158"/>
      <c r="J1701" s="203"/>
      <c r="K1701" s="203"/>
    </row>
    <row r="1702" spans="2:11" x14ac:dyDescent="0.25">
      <c r="B1702" s="156"/>
      <c r="C1702" s="157"/>
      <c r="D1702" s="122"/>
      <c r="E1702" s="178"/>
      <c r="F1702" s="230"/>
      <c r="G1702" s="178"/>
      <c r="H1702" s="111"/>
      <c r="I1702" s="158"/>
      <c r="J1702" s="203"/>
      <c r="K1702" s="203"/>
    </row>
    <row r="1703" spans="2:11" ht="25.5" x14ac:dyDescent="0.25">
      <c r="B1703" s="156"/>
      <c r="C1703" s="248" t="s">
        <v>8</v>
      </c>
      <c r="D1703" s="248" t="s">
        <v>7</v>
      </c>
      <c r="E1703" s="248" t="s">
        <v>6</v>
      </c>
      <c r="F1703" s="248" t="s">
        <v>5</v>
      </c>
      <c r="G1703" s="249" t="s">
        <v>4</v>
      </c>
      <c r="H1703" s="249" t="s">
        <v>3</v>
      </c>
      <c r="I1703" s="248" t="s">
        <v>2</v>
      </c>
      <c r="J1703" s="250" t="s">
        <v>1</v>
      </c>
      <c r="K1703" s="250" t="s">
        <v>0</v>
      </c>
    </row>
    <row r="1704" spans="2:11" x14ac:dyDescent="0.25">
      <c r="B1704" s="156"/>
      <c r="C1704" s="111" t="s">
        <v>7384</v>
      </c>
      <c r="D1704" s="110" t="s">
        <v>7989</v>
      </c>
      <c r="E1704" s="118" t="s">
        <v>7382</v>
      </c>
      <c r="F1704" s="112" t="s">
        <v>7383</v>
      </c>
      <c r="G1704" s="143">
        <v>199</v>
      </c>
      <c r="H1704" s="113" t="s">
        <v>7237</v>
      </c>
      <c r="I1704" s="112" t="s">
        <v>7238</v>
      </c>
      <c r="J1704" s="202" t="s">
        <v>6981</v>
      </c>
      <c r="K1704" s="202" t="s">
        <v>7329</v>
      </c>
    </row>
    <row r="1705" spans="2:11" x14ac:dyDescent="0.25">
      <c r="B1705" s="156"/>
      <c r="C1705" s="111" t="s">
        <v>7384</v>
      </c>
      <c r="D1705" s="110" t="s">
        <v>7989</v>
      </c>
      <c r="E1705" s="110" t="s">
        <v>7386</v>
      </c>
      <c r="F1705" s="112" t="s">
        <v>9616</v>
      </c>
      <c r="G1705" s="113">
        <v>529</v>
      </c>
      <c r="H1705" s="113" t="s">
        <v>7237</v>
      </c>
      <c r="I1705" s="112" t="s">
        <v>7238</v>
      </c>
      <c r="J1705" s="200" t="s">
        <v>6981</v>
      </c>
      <c r="K1705" s="200" t="s">
        <v>7329</v>
      </c>
    </row>
    <row r="1706" spans="2:11" x14ac:dyDescent="0.25">
      <c r="B1706" s="156"/>
      <c r="C1706" s="111" t="s">
        <v>7384</v>
      </c>
      <c r="D1706" s="110" t="s">
        <v>7989</v>
      </c>
      <c r="E1706" s="110" t="s">
        <v>7385</v>
      </c>
      <c r="F1706" s="112" t="s">
        <v>9617</v>
      </c>
      <c r="G1706" s="113">
        <v>408</v>
      </c>
      <c r="H1706" s="113" t="s">
        <v>7237</v>
      </c>
      <c r="I1706" s="112" t="s">
        <v>7238</v>
      </c>
      <c r="J1706" s="200" t="s">
        <v>6981</v>
      </c>
      <c r="K1706" s="200" t="s">
        <v>7329</v>
      </c>
    </row>
    <row r="1707" spans="2:11" ht="15.75" thickBot="1" x14ac:dyDescent="0.3">
      <c r="B1707" s="156"/>
      <c r="C1707" s="111" t="s">
        <v>7384</v>
      </c>
      <c r="D1707" s="110" t="s">
        <v>7989</v>
      </c>
      <c r="E1707" s="110" t="s">
        <v>7387</v>
      </c>
      <c r="F1707" s="112" t="s">
        <v>9618</v>
      </c>
      <c r="G1707" s="113">
        <v>99</v>
      </c>
      <c r="H1707" s="113" t="s">
        <v>7237</v>
      </c>
      <c r="I1707" s="112" t="s">
        <v>7238</v>
      </c>
      <c r="J1707" s="200" t="s">
        <v>6981</v>
      </c>
      <c r="K1707" s="200" t="s">
        <v>7329</v>
      </c>
    </row>
    <row r="1708" spans="2:11" ht="30.75" thickBot="1" x14ac:dyDescent="0.3">
      <c r="B1708" s="156"/>
      <c r="C1708" s="245" t="s">
        <v>7384</v>
      </c>
      <c r="D1708" s="246" t="s">
        <v>7825</v>
      </c>
      <c r="E1708" s="659">
        <f>COUNTA(E1704:E1707)</f>
        <v>4</v>
      </c>
      <c r="F1708" s="660" t="s">
        <v>7826</v>
      </c>
      <c r="G1708" s="661">
        <f>SUM(G1704:G1707)</f>
        <v>1235</v>
      </c>
      <c r="H1708" s="142"/>
      <c r="I1708" s="115"/>
      <c r="J1708" s="210"/>
      <c r="K1708" s="208"/>
    </row>
  </sheetData>
  <mergeCells count="16">
    <mergeCell ref="C1265:K1265"/>
    <mergeCell ref="C16:F16"/>
    <mergeCell ref="C17:F17"/>
    <mergeCell ref="C18:F18"/>
    <mergeCell ref="C19:F19"/>
    <mergeCell ref="C21:K21"/>
    <mergeCell ref="B5:K5"/>
    <mergeCell ref="B6:K6"/>
    <mergeCell ref="B7:K7"/>
    <mergeCell ref="B8:K8"/>
    <mergeCell ref="B9:K9"/>
    <mergeCell ref="C11:F11"/>
    <mergeCell ref="C12:F12"/>
    <mergeCell ref="C13:F13"/>
    <mergeCell ref="C14:F14"/>
    <mergeCell ref="C15:F15"/>
  </mergeCells>
  <conditionalFormatting sqref="G15 G23 G1:G6 G10">
    <cfRule type="duplicateValues" dxfId="564" priority="612"/>
  </conditionalFormatting>
  <conditionalFormatting sqref="G12">
    <cfRule type="duplicateValues" dxfId="563" priority="610"/>
  </conditionalFormatting>
  <conditionalFormatting sqref="H23 H1:H6 H10:H19">
    <cfRule type="duplicateValues" dxfId="562" priority="609"/>
  </conditionalFormatting>
  <conditionalFormatting sqref="G15 G23 G1:G6 G10 G12">
    <cfRule type="duplicateValues" dxfId="561" priority="616"/>
  </conditionalFormatting>
  <conditionalFormatting sqref="G18">
    <cfRule type="duplicateValues" dxfId="560" priority="608"/>
  </conditionalFormatting>
  <conditionalFormatting sqref="G1263:G1264">
    <cfRule type="duplicateValues" dxfId="559" priority="374"/>
  </conditionalFormatting>
  <conditionalFormatting sqref="G1263:G1264">
    <cfRule type="duplicateValues" dxfId="558" priority="376"/>
    <cfRule type="duplicateValues" dxfId="557" priority="377"/>
  </conditionalFormatting>
  <conditionalFormatting sqref="G1263:G1264">
    <cfRule type="duplicateValues" dxfId="556" priority="626"/>
  </conditionalFormatting>
  <conditionalFormatting sqref="H1263:H1264">
    <cfRule type="duplicateValues" dxfId="555" priority="627"/>
  </conditionalFormatting>
  <conditionalFormatting sqref="D48">
    <cfRule type="duplicateValues" dxfId="554" priority="326"/>
  </conditionalFormatting>
  <conditionalFormatting sqref="D48">
    <cfRule type="duplicateValues" dxfId="553" priority="327"/>
    <cfRule type="duplicateValues" dxfId="552" priority="328"/>
  </conditionalFormatting>
  <conditionalFormatting sqref="D105">
    <cfRule type="duplicateValues" dxfId="551" priority="323"/>
  </conditionalFormatting>
  <conditionalFormatting sqref="D105">
    <cfRule type="duplicateValues" dxfId="550" priority="324"/>
    <cfRule type="duplicateValues" dxfId="549" priority="325"/>
  </conditionalFormatting>
  <conditionalFormatting sqref="D151">
    <cfRule type="duplicateValues" dxfId="548" priority="320"/>
  </conditionalFormatting>
  <conditionalFormatting sqref="D151">
    <cfRule type="duplicateValues" dxfId="547" priority="321"/>
    <cfRule type="duplicateValues" dxfId="546" priority="322"/>
  </conditionalFormatting>
  <conditionalFormatting sqref="D164">
    <cfRule type="duplicateValues" dxfId="545" priority="317"/>
  </conditionalFormatting>
  <conditionalFormatting sqref="D164">
    <cfRule type="duplicateValues" dxfId="544" priority="318"/>
    <cfRule type="duplicateValues" dxfId="543" priority="319"/>
  </conditionalFormatting>
  <conditionalFormatting sqref="D177">
    <cfRule type="duplicateValues" dxfId="542" priority="314"/>
  </conditionalFormatting>
  <conditionalFormatting sqref="D177">
    <cfRule type="duplicateValues" dxfId="541" priority="315"/>
    <cfRule type="duplicateValues" dxfId="540" priority="316"/>
  </conditionalFormatting>
  <conditionalFormatting sqref="D220">
    <cfRule type="duplicateValues" dxfId="539" priority="311"/>
  </conditionalFormatting>
  <conditionalFormatting sqref="D220">
    <cfRule type="duplicateValues" dxfId="538" priority="312"/>
    <cfRule type="duplicateValues" dxfId="537" priority="313"/>
  </conditionalFormatting>
  <conditionalFormatting sqref="D231">
    <cfRule type="duplicateValues" dxfId="536" priority="308"/>
  </conditionalFormatting>
  <conditionalFormatting sqref="D231">
    <cfRule type="duplicateValues" dxfId="535" priority="309"/>
    <cfRule type="duplicateValues" dxfId="534" priority="310"/>
  </conditionalFormatting>
  <conditionalFormatting sqref="D243">
    <cfRule type="duplicateValues" dxfId="533" priority="305"/>
  </conditionalFormatting>
  <conditionalFormatting sqref="D243">
    <cfRule type="duplicateValues" dxfId="532" priority="306"/>
    <cfRule type="duplicateValues" dxfId="531" priority="307"/>
  </conditionalFormatting>
  <conditionalFormatting sqref="D281">
    <cfRule type="duplicateValues" dxfId="530" priority="302"/>
  </conditionalFormatting>
  <conditionalFormatting sqref="D281">
    <cfRule type="duplicateValues" dxfId="529" priority="303"/>
    <cfRule type="duplicateValues" dxfId="528" priority="304"/>
  </conditionalFormatting>
  <conditionalFormatting sqref="D307">
    <cfRule type="duplicateValues" dxfId="527" priority="299"/>
  </conditionalFormatting>
  <conditionalFormatting sqref="D307">
    <cfRule type="duplicateValues" dxfId="526" priority="300"/>
    <cfRule type="duplicateValues" dxfId="525" priority="301"/>
  </conditionalFormatting>
  <conditionalFormatting sqref="D333">
    <cfRule type="duplicateValues" dxfId="524" priority="296"/>
  </conditionalFormatting>
  <conditionalFormatting sqref="D333">
    <cfRule type="duplicateValues" dxfId="523" priority="297"/>
    <cfRule type="duplicateValues" dxfId="522" priority="298"/>
  </conditionalFormatting>
  <conditionalFormatting sqref="D369">
    <cfRule type="duplicateValues" dxfId="521" priority="293"/>
  </conditionalFormatting>
  <conditionalFormatting sqref="D369">
    <cfRule type="duplicateValues" dxfId="520" priority="294"/>
    <cfRule type="duplicateValues" dxfId="519" priority="295"/>
  </conditionalFormatting>
  <conditionalFormatting sqref="D396">
    <cfRule type="duplicateValues" dxfId="518" priority="290"/>
  </conditionalFormatting>
  <conditionalFormatting sqref="D396">
    <cfRule type="duplicateValues" dxfId="517" priority="291"/>
    <cfRule type="duplicateValues" dxfId="516" priority="292"/>
  </conditionalFormatting>
  <conditionalFormatting sqref="D423">
    <cfRule type="duplicateValues" dxfId="515" priority="287"/>
  </conditionalFormatting>
  <conditionalFormatting sqref="D423">
    <cfRule type="duplicateValues" dxfId="514" priority="288"/>
    <cfRule type="duplicateValues" dxfId="513" priority="289"/>
  </conditionalFormatting>
  <conditionalFormatting sqref="D452">
    <cfRule type="duplicateValues" dxfId="512" priority="284"/>
  </conditionalFormatting>
  <conditionalFormatting sqref="D452">
    <cfRule type="duplicateValues" dxfId="511" priority="285"/>
    <cfRule type="duplicateValues" dxfId="510" priority="286"/>
  </conditionalFormatting>
  <conditionalFormatting sqref="D504">
    <cfRule type="duplicateValues" dxfId="509" priority="281"/>
  </conditionalFormatting>
  <conditionalFormatting sqref="D504">
    <cfRule type="duplicateValues" dxfId="508" priority="282"/>
    <cfRule type="duplicateValues" dxfId="507" priority="283"/>
  </conditionalFormatting>
  <conditionalFormatting sqref="D515">
    <cfRule type="duplicateValues" dxfId="506" priority="278"/>
  </conditionalFormatting>
  <conditionalFormatting sqref="D515">
    <cfRule type="duplicateValues" dxfId="505" priority="279"/>
    <cfRule type="duplicateValues" dxfId="504" priority="280"/>
  </conditionalFormatting>
  <conditionalFormatting sqref="D542">
    <cfRule type="duplicateValues" dxfId="503" priority="275"/>
  </conditionalFormatting>
  <conditionalFormatting sqref="D542">
    <cfRule type="duplicateValues" dxfId="502" priority="276"/>
    <cfRule type="duplicateValues" dxfId="501" priority="277"/>
  </conditionalFormatting>
  <conditionalFormatting sqref="D571">
    <cfRule type="duplicateValues" dxfId="500" priority="272"/>
  </conditionalFormatting>
  <conditionalFormatting sqref="D571">
    <cfRule type="duplicateValues" dxfId="499" priority="273"/>
    <cfRule type="duplicateValues" dxfId="498" priority="274"/>
  </conditionalFormatting>
  <conditionalFormatting sqref="D601">
    <cfRule type="duplicateValues" dxfId="497" priority="269"/>
  </conditionalFormatting>
  <conditionalFormatting sqref="D601">
    <cfRule type="duplicateValues" dxfId="496" priority="270"/>
    <cfRule type="duplicateValues" dxfId="495" priority="271"/>
  </conditionalFormatting>
  <conditionalFormatting sqref="D651">
    <cfRule type="duplicateValues" dxfId="494" priority="266"/>
  </conditionalFormatting>
  <conditionalFormatting sqref="D651">
    <cfRule type="duplicateValues" dxfId="493" priority="267"/>
    <cfRule type="duplicateValues" dxfId="492" priority="268"/>
  </conditionalFormatting>
  <conditionalFormatting sqref="D671">
    <cfRule type="duplicateValues" dxfId="491" priority="263"/>
  </conditionalFormatting>
  <conditionalFormatting sqref="D671">
    <cfRule type="duplicateValues" dxfId="490" priority="264"/>
    <cfRule type="duplicateValues" dxfId="489" priority="265"/>
  </conditionalFormatting>
  <conditionalFormatting sqref="D718">
    <cfRule type="duplicateValues" dxfId="488" priority="260"/>
  </conditionalFormatting>
  <conditionalFormatting sqref="D718">
    <cfRule type="duplicateValues" dxfId="487" priority="261"/>
    <cfRule type="duplicateValues" dxfId="486" priority="262"/>
  </conditionalFormatting>
  <conditionalFormatting sqref="D758">
    <cfRule type="duplicateValues" dxfId="485" priority="257"/>
  </conditionalFormatting>
  <conditionalFormatting sqref="D758">
    <cfRule type="duplicateValues" dxfId="484" priority="258"/>
    <cfRule type="duplicateValues" dxfId="483" priority="259"/>
  </conditionalFormatting>
  <conditionalFormatting sqref="D793">
    <cfRule type="duplicateValues" dxfId="482" priority="254"/>
  </conditionalFormatting>
  <conditionalFormatting sqref="D793">
    <cfRule type="duplicateValues" dxfId="481" priority="255"/>
    <cfRule type="duplicateValues" dxfId="480" priority="256"/>
  </conditionalFormatting>
  <conditionalFormatting sqref="D830">
    <cfRule type="duplicateValues" dxfId="479" priority="251"/>
  </conditionalFormatting>
  <conditionalFormatting sqref="D830">
    <cfRule type="duplicateValues" dxfId="478" priority="252"/>
    <cfRule type="duplicateValues" dxfId="477" priority="253"/>
  </conditionalFormatting>
  <conditionalFormatting sqref="D851">
    <cfRule type="duplicateValues" dxfId="476" priority="248"/>
  </conditionalFormatting>
  <conditionalFormatting sqref="D851">
    <cfRule type="duplicateValues" dxfId="475" priority="249"/>
    <cfRule type="duplicateValues" dxfId="474" priority="250"/>
  </conditionalFormatting>
  <conditionalFormatting sqref="D894">
    <cfRule type="duplicateValues" dxfId="473" priority="245"/>
  </conditionalFormatting>
  <conditionalFormatting sqref="D894">
    <cfRule type="duplicateValues" dxfId="472" priority="246"/>
    <cfRule type="duplicateValues" dxfId="471" priority="247"/>
  </conditionalFormatting>
  <conditionalFormatting sqref="D943">
    <cfRule type="duplicateValues" dxfId="470" priority="242"/>
  </conditionalFormatting>
  <conditionalFormatting sqref="D943">
    <cfRule type="duplicateValues" dxfId="469" priority="243"/>
    <cfRule type="duplicateValues" dxfId="468" priority="244"/>
  </conditionalFormatting>
  <conditionalFormatting sqref="D970">
    <cfRule type="duplicateValues" dxfId="467" priority="239"/>
  </conditionalFormatting>
  <conditionalFormatting sqref="D970">
    <cfRule type="duplicateValues" dxfId="466" priority="240"/>
    <cfRule type="duplicateValues" dxfId="465" priority="241"/>
  </conditionalFormatting>
  <conditionalFormatting sqref="D996">
    <cfRule type="duplicateValues" dxfId="464" priority="236"/>
  </conditionalFormatting>
  <conditionalFormatting sqref="D996">
    <cfRule type="duplicateValues" dxfId="463" priority="237"/>
    <cfRule type="duplicateValues" dxfId="462" priority="238"/>
  </conditionalFormatting>
  <conditionalFormatting sqref="D1043">
    <cfRule type="duplicateValues" dxfId="461" priority="233"/>
  </conditionalFormatting>
  <conditionalFormatting sqref="D1043">
    <cfRule type="duplicateValues" dxfId="460" priority="234"/>
    <cfRule type="duplicateValues" dxfId="459" priority="235"/>
  </conditionalFormatting>
  <conditionalFormatting sqref="D1072">
    <cfRule type="duplicateValues" dxfId="458" priority="230"/>
  </conditionalFormatting>
  <conditionalFormatting sqref="D1072">
    <cfRule type="duplicateValues" dxfId="457" priority="231"/>
    <cfRule type="duplicateValues" dxfId="456" priority="232"/>
  </conditionalFormatting>
  <conditionalFormatting sqref="D1119">
    <cfRule type="duplicateValues" dxfId="455" priority="227"/>
  </conditionalFormatting>
  <conditionalFormatting sqref="D1119">
    <cfRule type="duplicateValues" dxfId="454" priority="228"/>
    <cfRule type="duplicateValues" dxfId="453" priority="229"/>
  </conditionalFormatting>
  <conditionalFormatting sqref="D1149">
    <cfRule type="duplicateValues" dxfId="452" priority="224"/>
  </conditionalFormatting>
  <conditionalFormatting sqref="D1149">
    <cfRule type="duplicateValues" dxfId="451" priority="225"/>
    <cfRule type="duplicateValues" dxfId="450" priority="226"/>
  </conditionalFormatting>
  <conditionalFormatting sqref="D1161">
    <cfRule type="duplicateValues" dxfId="449" priority="221"/>
  </conditionalFormatting>
  <conditionalFormatting sqref="D1161">
    <cfRule type="duplicateValues" dxfId="448" priority="222"/>
    <cfRule type="duplicateValues" dxfId="447" priority="223"/>
  </conditionalFormatting>
  <conditionalFormatting sqref="D1175">
    <cfRule type="duplicateValues" dxfId="446" priority="218"/>
  </conditionalFormatting>
  <conditionalFormatting sqref="D1175">
    <cfRule type="duplicateValues" dxfId="445" priority="219"/>
    <cfRule type="duplicateValues" dxfId="444" priority="220"/>
  </conditionalFormatting>
  <conditionalFormatting sqref="D1212">
    <cfRule type="duplicateValues" dxfId="443" priority="215"/>
  </conditionalFormatting>
  <conditionalFormatting sqref="D1212">
    <cfRule type="duplicateValues" dxfId="442" priority="216"/>
    <cfRule type="duplicateValues" dxfId="441" priority="217"/>
  </conditionalFormatting>
  <conditionalFormatting sqref="D1230">
    <cfRule type="duplicateValues" dxfId="440" priority="212"/>
  </conditionalFormatting>
  <conditionalFormatting sqref="D1230">
    <cfRule type="duplicateValues" dxfId="439" priority="213"/>
    <cfRule type="duplicateValues" dxfId="438" priority="214"/>
  </conditionalFormatting>
  <conditionalFormatting sqref="D1262">
    <cfRule type="duplicateValues" dxfId="437" priority="209"/>
  </conditionalFormatting>
  <conditionalFormatting sqref="D1262">
    <cfRule type="duplicateValues" dxfId="436" priority="210"/>
    <cfRule type="duplicateValues" dxfId="435" priority="211"/>
  </conditionalFormatting>
  <conditionalFormatting sqref="G1266:G1267">
    <cfRule type="duplicateValues" dxfId="434" priority="635"/>
  </conditionalFormatting>
  <conditionalFormatting sqref="H1266:H1267">
    <cfRule type="duplicateValues" dxfId="433" priority="636"/>
  </conditionalFormatting>
  <conditionalFormatting sqref="E502">
    <cfRule type="duplicateValues" dxfId="432" priority="198"/>
  </conditionalFormatting>
  <conditionalFormatting sqref="G11">
    <cfRule type="duplicateValues" dxfId="431" priority="185"/>
  </conditionalFormatting>
  <conditionalFormatting sqref="G11">
    <cfRule type="duplicateValues" dxfId="430" priority="186"/>
  </conditionalFormatting>
  <conditionalFormatting sqref="G13">
    <cfRule type="duplicateValues" dxfId="429" priority="181"/>
  </conditionalFormatting>
  <conditionalFormatting sqref="G13">
    <cfRule type="duplicateValues" dxfId="428" priority="182"/>
  </conditionalFormatting>
  <conditionalFormatting sqref="G13">
    <cfRule type="duplicateValues" dxfId="427" priority="183"/>
  </conditionalFormatting>
  <conditionalFormatting sqref="G13">
    <cfRule type="duplicateValues" dxfId="426" priority="184"/>
  </conditionalFormatting>
  <conditionalFormatting sqref="G14">
    <cfRule type="duplicateValues" dxfId="425" priority="179"/>
  </conditionalFormatting>
  <conditionalFormatting sqref="G14">
    <cfRule type="duplicateValues" dxfId="424" priority="180"/>
  </conditionalFormatting>
  <conditionalFormatting sqref="G17">
    <cfRule type="duplicateValues" dxfId="423" priority="177"/>
  </conditionalFormatting>
  <conditionalFormatting sqref="G17">
    <cfRule type="duplicateValues" dxfId="422" priority="178"/>
  </conditionalFormatting>
  <conditionalFormatting sqref="G16">
    <cfRule type="duplicateValues" dxfId="421" priority="175"/>
  </conditionalFormatting>
  <conditionalFormatting sqref="G16">
    <cfRule type="duplicateValues" dxfId="420" priority="176"/>
  </conditionalFormatting>
  <conditionalFormatting sqref="G19">
    <cfRule type="duplicateValues" dxfId="419" priority="172"/>
  </conditionalFormatting>
  <conditionalFormatting sqref="G19">
    <cfRule type="duplicateValues" dxfId="418" priority="173"/>
  </conditionalFormatting>
  <conditionalFormatting sqref="G19">
    <cfRule type="duplicateValues" dxfId="417" priority="170"/>
    <cfRule type="duplicateValues" dxfId="416" priority="171"/>
  </conditionalFormatting>
  <conditionalFormatting sqref="G19">
    <cfRule type="duplicateValues" dxfId="415" priority="169"/>
  </conditionalFormatting>
  <conditionalFormatting sqref="G19">
    <cfRule type="duplicateValues" dxfId="414" priority="174"/>
  </conditionalFormatting>
  <conditionalFormatting sqref="D603">
    <cfRule type="duplicateValues" dxfId="413" priority="1473"/>
  </conditionalFormatting>
  <conditionalFormatting sqref="D603">
    <cfRule type="duplicateValues" dxfId="412" priority="1474"/>
    <cfRule type="duplicateValues" dxfId="411" priority="1475"/>
  </conditionalFormatting>
  <conditionalFormatting sqref="G1268">
    <cfRule type="duplicateValues" dxfId="410" priority="167"/>
  </conditionalFormatting>
  <conditionalFormatting sqref="G1273">
    <cfRule type="duplicateValues" dxfId="409" priority="166"/>
  </conditionalFormatting>
  <conditionalFormatting sqref="G1276">
    <cfRule type="duplicateValues" dxfId="408" priority="165"/>
  </conditionalFormatting>
  <conditionalFormatting sqref="G1295">
    <cfRule type="duplicateValues" dxfId="407" priority="164"/>
  </conditionalFormatting>
  <conditionalFormatting sqref="G1298">
    <cfRule type="duplicateValues" dxfId="406" priority="163"/>
  </conditionalFormatting>
  <conditionalFormatting sqref="G1312">
    <cfRule type="duplicateValues" dxfId="405" priority="162"/>
  </conditionalFormatting>
  <conditionalFormatting sqref="G1315">
    <cfRule type="duplicateValues" dxfId="404" priority="161"/>
  </conditionalFormatting>
  <conditionalFormatting sqref="G1321">
    <cfRule type="duplicateValues" dxfId="403" priority="160"/>
  </conditionalFormatting>
  <conditionalFormatting sqref="G1324">
    <cfRule type="duplicateValues" dxfId="402" priority="159"/>
  </conditionalFormatting>
  <conditionalFormatting sqref="G1331">
    <cfRule type="duplicateValues" dxfId="401" priority="158"/>
  </conditionalFormatting>
  <conditionalFormatting sqref="G1334">
    <cfRule type="duplicateValues" dxfId="400" priority="157"/>
  </conditionalFormatting>
  <conditionalFormatting sqref="G1344">
    <cfRule type="duplicateValues" dxfId="399" priority="156"/>
  </conditionalFormatting>
  <conditionalFormatting sqref="G1347">
    <cfRule type="duplicateValues" dxfId="398" priority="155"/>
  </conditionalFormatting>
  <conditionalFormatting sqref="G1360">
    <cfRule type="duplicateValues" dxfId="397" priority="154"/>
  </conditionalFormatting>
  <conditionalFormatting sqref="G1363">
    <cfRule type="duplicateValues" dxfId="396" priority="153"/>
  </conditionalFormatting>
  <conditionalFormatting sqref="G1393">
    <cfRule type="duplicateValues" dxfId="395" priority="152"/>
  </conditionalFormatting>
  <conditionalFormatting sqref="G1396">
    <cfRule type="duplicateValues" dxfId="394" priority="151"/>
  </conditionalFormatting>
  <conditionalFormatting sqref="G1411">
    <cfRule type="duplicateValues" dxfId="393" priority="150"/>
  </conditionalFormatting>
  <conditionalFormatting sqref="G1414">
    <cfRule type="duplicateValues" dxfId="392" priority="149"/>
  </conditionalFormatting>
  <conditionalFormatting sqref="G1419">
    <cfRule type="duplicateValues" dxfId="391" priority="148"/>
  </conditionalFormatting>
  <conditionalFormatting sqref="G1422">
    <cfRule type="duplicateValues" dxfId="390" priority="147"/>
  </conditionalFormatting>
  <conditionalFormatting sqref="G1433">
    <cfRule type="duplicateValues" dxfId="389" priority="146"/>
  </conditionalFormatting>
  <conditionalFormatting sqref="G1436">
    <cfRule type="duplicateValues" dxfId="388" priority="145"/>
  </conditionalFormatting>
  <conditionalFormatting sqref="G1440">
    <cfRule type="duplicateValues" dxfId="387" priority="144"/>
  </conditionalFormatting>
  <conditionalFormatting sqref="G1443">
    <cfRule type="duplicateValues" dxfId="386" priority="143"/>
  </conditionalFormatting>
  <conditionalFormatting sqref="G1452">
    <cfRule type="duplicateValues" dxfId="385" priority="142"/>
  </conditionalFormatting>
  <conditionalFormatting sqref="G1455">
    <cfRule type="duplicateValues" dxfId="384" priority="141"/>
  </conditionalFormatting>
  <conditionalFormatting sqref="G1469">
    <cfRule type="duplicateValues" dxfId="383" priority="140"/>
  </conditionalFormatting>
  <conditionalFormatting sqref="G1472">
    <cfRule type="duplicateValues" dxfId="382" priority="139"/>
  </conditionalFormatting>
  <conditionalFormatting sqref="G1499">
    <cfRule type="duplicateValues" dxfId="381" priority="138"/>
  </conditionalFormatting>
  <conditionalFormatting sqref="G1502">
    <cfRule type="duplicateValues" dxfId="380" priority="137"/>
  </conditionalFormatting>
  <conditionalFormatting sqref="G1517">
    <cfRule type="duplicateValues" dxfId="379" priority="136"/>
  </conditionalFormatting>
  <conditionalFormatting sqref="G1520">
    <cfRule type="duplicateValues" dxfId="378" priority="135"/>
  </conditionalFormatting>
  <conditionalFormatting sqref="G1540">
    <cfRule type="duplicateValues" dxfId="377" priority="134"/>
  </conditionalFormatting>
  <conditionalFormatting sqref="G1543">
    <cfRule type="duplicateValues" dxfId="376" priority="133"/>
  </conditionalFormatting>
  <conditionalFormatting sqref="G1552">
    <cfRule type="duplicateValues" dxfId="375" priority="132"/>
  </conditionalFormatting>
  <conditionalFormatting sqref="G1555">
    <cfRule type="duplicateValues" dxfId="374" priority="131"/>
  </conditionalFormatting>
  <conditionalFormatting sqref="G1571">
    <cfRule type="duplicateValues" dxfId="373" priority="130"/>
  </conditionalFormatting>
  <conditionalFormatting sqref="G1575">
    <cfRule type="duplicateValues" dxfId="372" priority="127"/>
  </conditionalFormatting>
  <conditionalFormatting sqref="G1590">
    <cfRule type="duplicateValues" dxfId="371" priority="126"/>
  </conditionalFormatting>
  <conditionalFormatting sqref="G1593">
    <cfRule type="duplicateValues" dxfId="370" priority="125"/>
  </conditionalFormatting>
  <conditionalFormatting sqref="G1597">
    <cfRule type="duplicateValues" dxfId="369" priority="124"/>
  </conditionalFormatting>
  <conditionalFormatting sqref="G1600">
    <cfRule type="duplicateValues" dxfId="368" priority="123"/>
  </conditionalFormatting>
  <conditionalFormatting sqref="G1603">
    <cfRule type="duplicateValues" dxfId="367" priority="122"/>
  </conditionalFormatting>
  <conditionalFormatting sqref="G1606">
    <cfRule type="duplicateValues" dxfId="366" priority="121"/>
  </conditionalFormatting>
  <conditionalFormatting sqref="G1611">
    <cfRule type="duplicateValues" dxfId="365" priority="120"/>
  </conditionalFormatting>
  <conditionalFormatting sqref="G1614">
    <cfRule type="duplicateValues" dxfId="364" priority="119"/>
  </conditionalFormatting>
  <conditionalFormatting sqref="G1618">
    <cfRule type="duplicateValues" dxfId="363" priority="118"/>
  </conditionalFormatting>
  <conditionalFormatting sqref="G1621">
    <cfRule type="duplicateValues" dxfId="362" priority="117"/>
  </conditionalFormatting>
  <conditionalFormatting sqref="G1651">
    <cfRule type="duplicateValues" dxfId="361" priority="116"/>
  </conditionalFormatting>
  <conditionalFormatting sqref="G1654">
    <cfRule type="duplicateValues" dxfId="360" priority="115"/>
  </conditionalFormatting>
  <conditionalFormatting sqref="G1658">
    <cfRule type="duplicateValues" dxfId="359" priority="114"/>
  </conditionalFormatting>
  <conditionalFormatting sqref="G1661">
    <cfRule type="duplicateValues" dxfId="358" priority="113"/>
  </conditionalFormatting>
  <conditionalFormatting sqref="G1686">
    <cfRule type="duplicateValues" dxfId="357" priority="112"/>
  </conditionalFormatting>
  <conditionalFormatting sqref="G1689">
    <cfRule type="duplicateValues" dxfId="356" priority="111"/>
  </conditionalFormatting>
  <conditionalFormatting sqref="G1708">
    <cfRule type="duplicateValues" dxfId="355" priority="110"/>
  </conditionalFormatting>
  <conditionalFormatting sqref="G1700">
    <cfRule type="duplicateValues" dxfId="354" priority="109"/>
  </conditionalFormatting>
  <conditionalFormatting sqref="G1703">
    <cfRule type="duplicateValues" dxfId="353" priority="108"/>
  </conditionalFormatting>
  <conditionalFormatting sqref="D1273">
    <cfRule type="duplicateValues" dxfId="352" priority="105"/>
  </conditionalFormatting>
  <conditionalFormatting sqref="D1273">
    <cfRule type="duplicateValues" dxfId="351" priority="106"/>
    <cfRule type="duplicateValues" dxfId="350" priority="107"/>
  </conditionalFormatting>
  <conditionalFormatting sqref="D1295">
    <cfRule type="duplicateValues" dxfId="349" priority="102"/>
  </conditionalFormatting>
  <conditionalFormatting sqref="D1295">
    <cfRule type="duplicateValues" dxfId="348" priority="103"/>
    <cfRule type="duplicateValues" dxfId="347" priority="104"/>
  </conditionalFormatting>
  <conditionalFormatting sqref="D1312">
    <cfRule type="duplicateValues" dxfId="346" priority="99"/>
  </conditionalFormatting>
  <conditionalFormatting sqref="D1312">
    <cfRule type="duplicateValues" dxfId="345" priority="100"/>
    <cfRule type="duplicateValues" dxfId="344" priority="101"/>
  </conditionalFormatting>
  <conditionalFormatting sqref="D1321">
    <cfRule type="duplicateValues" dxfId="343" priority="96"/>
  </conditionalFormatting>
  <conditionalFormatting sqref="D1321">
    <cfRule type="duplicateValues" dxfId="342" priority="97"/>
    <cfRule type="duplicateValues" dxfId="341" priority="98"/>
  </conditionalFormatting>
  <conditionalFormatting sqref="D1331">
    <cfRule type="duplicateValues" dxfId="340" priority="93"/>
  </conditionalFormatting>
  <conditionalFormatting sqref="D1331">
    <cfRule type="duplicateValues" dxfId="339" priority="94"/>
    <cfRule type="duplicateValues" dxfId="338" priority="95"/>
  </conditionalFormatting>
  <conditionalFormatting sqref="D1344">
    <cfRule type="duplicateValues" dxfId="337" priority="90"/>
  </conditionalFormatting>
  <conditionalFormatting sqref="D1344">
    <cfRule type="duplicateValues" dxfId="336" priority="91"/>
    <cfRule type="duplicateValues" dxfId="335" priority="92"/>
  </conditionalFormatting>
  <conditionalFormatting sqref="D1360">
    <cfRule type="duplicateValues" dxfId="334" priority="87"/>
  </conditionalFormatting>
  <conditionalFormatting sqref="D1360">
    <cfRule type="duplicateValues" dxfId="333" priority="88"/>
    <cfRule type="duplicateValues" dxfId="332" priority="89"/>
  </conditionalFormatting>
  <conditionalFormatting sqref="D1393">
    <cfRule type="duplicateValues" dxfId="331" priority="84"/>
  </conditionalFormatting>
  <conditionalFormatting sqref="D1393">
    <cfRule type="duplicateValues" dxfId="330" priority="85"/>
    <cfRule type="duplicateValues" dxfId="329" priority="86"/>
  </conditionalFormatting>
  <conditionalFormatting sqref="D1411">
    <cfRule type="duplicateValues" dxfId="328" priority="81"/>
  </conditionalFormatting>
  <conditionalFormatting sqref="D1411">
    <cfRule type="duplicateValues" dxfId="327" priority="82"/>
    <cfRule type="duplicateValues" dxfId="326" priority="83"/>
  </conditionalFormatting>
  <conditionalFormatting sqref="D1419">
    <cfRule type="duplicateValues" dxfId="325" priority="78"/>
  </conditionalFormatting>
  <conditionalFormatting sqref="D1419">
    <cfRule type="duplicateValues" dxfId="324" priority="79"/>
    <cfRule type="duplicateValues" dxfId="323" priority="80"/>
  </conditionalFormatting>
  <conditionalFormatting sqref="D1433">
    <cfRule type="duplicateValues" dxfId="322" priority="75"/>
  </conditionalFormatting>
  <conditionalFormatting sqref="D1433">
    <cfRule type="duplicateValues" dxfId="321" priority="76"/>
    <cfRule type="duplicateValues" dxfId="320" priority="77"/>
  </conditionalFormatting>
  <conditionalFormatting sqref="D1440">
    <cfRule type="duplicateValues" dxfId="319" priority="72"/>
  </conditionalFormatting>
  <conditionalFormatting sqref="D1440">
    <cfRule type="duplicateValues" dxfId="318" priority="73"/>
    <cfRule type="duplicateValues" dxfId="317" priority="74"/>
  </conditionalFormatting>
  <conditionalFormatting sqref="D1452">
    <cfRule type="duplicateValues" dxfId="316" priority="69"/>
  </conditionalFormatting>
  <conditionalFormatting sqref="D1452">
    <cfRule type="duplicateValues" dxfId="315" priority="70"/>
    <cfRule type="duplicateValues" dxfId="314" priority="71"/>
  </conditionalFormatting>
  <conditionalFormatting sqref="D1469">
    <cfRule type="duplicateValues" dxfId="313" priority="66"/>
  </conditionalFormatting>
  <conditionalFormatting sqref="D1469">
    <cfRule type="duplicateValues" dxfId="312" priority="67"/>
    <cfRule type="duplicateValues" dxfId="311" priority="68"/>
  </conditionalFormatting>
  <conditionalFormatting sqref="D1499">
    <cfRule type="duplicateValues" dxfId="310" priority="63"/>
  </conditionalFormatting>
  <conditionalFormatting sqref="D1499">
    <cfRule type="duplicateValues" dxfId="309" priority="64"/>
    <cfRule type="duplicateValues" dxfId="308" priority="65"/>
  </conditionalFormatting>
  <conditionalFormatting sqref="D1517">
    <cfRule type="duplicateValues" dxfId="307" priority="60"/>
  </conditionalFormatting>
  <conditionalFormatting sqref="D1517">
    <cfRule type="duplicateValues" dxfId="306" priority="61"/>
    <cfRule type="duplicateValues" dxfId="305" priority="62"/>
  </conditionalFormatting>
  <conditionalFormatting sqref="D1540">
    <cfRule type="duplicateValues" dxfId="304" priority="57"/>
  </conditionalFormatting>
  <conditionalFormatting sqref="D1540">
    <cfRule type="duplicateValues" dxfId="303" priority="58"/>
    <cfRule type="duplicateValues" dxfId="302" priority="59"/>
  </conditionalFormatting>
  <conditionalFormatting sqref="D1552">
    <cfRule type="duplicateValues" dxfId="301" priority="54"/>
  </conditionalFormatting>
  <conditionalFormatting sqref="D1552">
    <cfRule type="duplicateValues" dxfId="300" priority="55"/>
    <cfRule type="duplicateValues" dxfId="299" priority="56"/>
  </conditionalFormatting>
  <conditionalFormatting sqref="D1571">
    <cfRule type="duplicateValues" dxfId="298" priority="51"/>
  </conditionalFormatting>
  <conditionalFormatting sqref="D1571">
    <cfRule type="duplicateValues" dxfId="297" priority="52"/>
    <cfRule type="duplicateValues" dxfId="296" priority="53"/>
  </conditionalFormatting>
  <conditionalFormatting sqref="D1590">
    <cfRule type="duplicateValues" dxfId="295" priority="45"/>
  </conditionalFormatting>
  <conditionalFormatting sqref="D1590">
    <cfRule type="duplicateValues" dxfId="294" priority="46"/>
    <cfRule type="duplicateValues" dxfId="293" priority="47"/>
  </conditionalFormatting>
  <conditionalFormatting sqref="D1597">
    <cfRule type="duplicateValues" dxfId="292" priority="42"/>
  </conditionalFormatting>
  <conditionalFormatting sqref="D1597">
    <cfRule type="duplicateValues" dxfId="291" priority="43"/>
    <cfRule type="duplicateValues" dxfId="290" priority="44"/>
  </conditionalFormatting>
  <conditionalFormatting sqref="D1603">
    <cfRule type="duplicateValues" dxfId="289" priority="39"/>
  </conditionalFormatting>
  <conditionalFormatting sqref="D1603">
    <cfRule type="duplicateValues" dxfId="288" priority="40"/>
    <cfRule type="duplicateValues" dxfId="287" priority="41"/>
  </conditionalFormatting>
  <conditionalFormatting sqref="D1611">
    <cfRule type="duplicateValues" dxfId="286" priority="36"/>
  </conditionalFormatting>
  <conditionalFormatting sqref="D1611">
    <cfRule type="duplicateValues" dxfId="285" priority="37"/>
    <cfRule type="duplicateValues" dxfId="284" priority="38"/>
  </conditionalFormatting>
  <conditionalFormatting sqref="D1618">
    <cfRule type="duplicateValues" dxfId="283" priority="33"/>
  </conditionalFormatting>
  <conditionalFormatting sqref="D1618">
    <cfRule type="duplicateValues" dxfId="282" priority="34"/>
    <cfRule type="duplicateValues" dxfId="281" priority="35"/>
  </conditionalFormatting>
  <conditionalFormatting sqref="D1651">
    <cfRule type="duplicateValues" dxfId="280" priority="30"/>
  </conditionalFormatting>
  <conditionalFormatting sqref="D1651">
    <cfRule type="duplicateValues" dxfId="279" priority="31"/>
    <cfRule type="duplicateValues" dxfId="278" priority="32"/>
  </conditionalFormatting>
  <conditionalFormatting sqref="D1658">
    <cfRule type="duplicateValues" dxfId="277" priority="27"/>
  </conditionalFormatting>
  <conditionalFormatting sqref="D1658">
    <cfRule type="duplicateValues" dxfId="276" priority="28"/>
    <cfRule type="duplicateValues" dxfId="275" priority="29"/>
  </conditionalFormatting>
  <conditionalFormatting sqref="D1686">
    <cfRule type="duplicateValues" dxfId="274" priority="24"/>
  </conditionalFormatting>
  <conditionalFormatting sqref="D1686">
    <cfRule type="duplicateValues" dxfId="273" priority="25"/>
    <cfRule type="duplicateValues" dxfId="272" priority="26"/>
  </conditionalFormatting>
  <conditionalFormatting sqref="D1700">
    <cfRule type="duplicateValues" dxfId="271" priority="21"/>
  </conditionalFormatting>
  <conditionalFormatting sqref="D1700">
    <cfRule type="duplicateValues" dxfId="270" priority="22"/>
    <cfRule type="duplicateValues" dxfId="269" priority="23"/>
  </conditionalFormatting>
  <conditionalFormatting sqref="D1708">
    <cfRule type="duplicateValues" dxfId="268" priority="18"/>
  </conditionalFormatting>
  <conditionalFormatting sqref="D1708">
    <cfRule type="duplicateValues" dxfId="267" priority="19"/>
    <cfRule type="duplicateValues" dxfId="266" priority="20"/>
  </conditionalFormatting>
  <conditionalFormatting sqref="G1709:G1710 G1263:G1264 G18 G1:G6 G10 G23 G15 G12 G1266:G1267">
    <cfRule type="duplicateValues" dxfId="265" priority="1756"/>
  </conditionalFormatting>
  <conditionalFormatting sqref="G1709:G1710 G18 G1:G6 G10 G23 G15 G12">
    <cfRule type="duplicateValues" dxfId="264" priority="1765"/>
  </conditionalFormatting>
  <conditionalFormatting sqref="H1709:H1710 H1:H6 H10:H20 H23">
    <cfRule type="duplicateValues" dxfId="263" priority="1772"/>
  </conditionalFormatting>
  <conditionalFormatting sqref="G9">
    <cfRule type="duplicateValues" dxfId="262" priority="8"/>
  </conditionalFormatting>
  <conditionalFormatting sqref="H9">
    <cfRule type="duplicateValues" dxfId="261" priority="7"/>
  </conditionalFormatting>
  <conditionalFormatting sqref="G8">
    <cfRule type="duplicateValues" dxfId="260" priority="3"/>
  </conditionalFormatting>
  <conditionalFormatting sqref="I8">
    <cfRule type="duplicateValues" dxfId="259" priority="4"/>
  </conditionalFormatting>
  <conditionalFormatting sqref="H8">
    <cfRule type="duplicateValues" dxfId="258" priority="5"/>
  </conditionalFormatting>
  <conditionalFormatting sqref="G8">
    <cfRule type="duplicateValues" dxfId="257" priority="6"/>
  </conditionalFormatting>
  <conditionalFormatting sqref="G7">
    <cfRule type="duplicateValues" dxfId="256" priority="2"/>
  </conditionalFormatting>
  <conditionalFormatting sqref="H7">
    <cfRule type="duplicateValues" dxfId="255" priority="1"/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XFD1439"/>
  <sheetViews>
    <sheetView showGridLines="0" zoomScaleNormal="100" workbookViewId="0">
      <selection activeCell="I16" sqref="I16"/>
    </sheetView>
  </sheetViews>
  <sheetFormatPr baseColWidth="10" defaultColWidth="9.140625" defaultRowHeight="15" x14ac:dyDescent="0.25"/>
  <cols>
    <col min="1" max="1" width="12.42578125" customWidth="1"/>
    <col min="2" max="2" width="9.140625" customWidth="1"/>
    <col min="3" max="3" width="14.140625" style="49" customWidth="1"/>
    <col min="4" max="4" width="11.5703125" style="11" customWidth="1"/>
    <col min="5" max="5" width="12.42578125" style="170" customWidth="1"/>
    <col min="6" max="6" width="34.7109375" style="173" customWidth="1"/>
    <col min="7" max="7" width="11.28515625" style="170" customWidth="1"/>
    <col min="8" max="8" width="19.42578125" style="12" customWidth="1"/>
    <col min="9" max="9" width="20.140625" style="11" customWidth="1"/>
    <col min="10" max="10" width="10.140625" style="12" customWidth="1"/>
    <col min="11" max="11" width="11" style="12" customWidth="1"/>
    <col min="12" max="12" width="10.5703125" customWidth="1"/>
    <col min="13" max="13" width="10.7109375" customWidth="1"/>
    <col min="14" max="14" width="9.140625" customWidth="1"/>
    <col min="15" max="15" width="7.5703125" customWidth="1"/>
    <col min="21" max="16384" width="9.140625" style="12"/>
  </cols>
  <sheetData>
    <row r="1" spans="1:21" s="7" customFormat="1" x14ac:dyDescent="0.25">
      <c r="A1"/>
      <c r="D1" s="8"/>
      <c r="E1" s="167"/>
      <c r="F1" s="171"/>
      <c r="G1" s="167"/>
      <c r="I1" s="8"/>
      <c r="L1"/>
      <c r="M1"/>
      <c r="N1"/>
      <c r="O1"/>
      <c r="P1"/>
      <c r="Q1"/>
      <c r="R1"/>
      <c r="S1"/>
      <c r="T1"/>
    </row>
    <row r="2" spans="1:21" s="7" customFormat="1" x14ac:dyDescent="0.25">
      <c r="A2"/>
      <c r="D2" s="8"/>
      <c r="E2" s="167"/>
      <c r="F2" s="171"/>
      <c r="G2" s="167"/>
      <c r="I2" s="8"/>
      <c r="L2"/>
      <c r="M2"/>
      <c r="N2"/>
      <c r="O2"/>
      <c r="P2"/>
      <c r="Q2"/>
      <c r="R2"/>
      <c r="S2"/>
      <c r="T2"/>
    </row>
    <row r="3" spans="1:21" s="7" customFormat="1" x14ac:dyDescent="0.25">
      <c r="A3"/>
      <c r="D3" s="8"/>
      <c r="E3" s="167"/>
      <c r="F3" s="171"/>
      <c r="G3" s="167"/>
      <c r="I3" s="8"/>
      <c r="L3"/>
      <c r="M3"/>
      <c r="N3"/>
      <c r="O3"/>
      <c r="P3"/>
      <c r="Q3"/>
      <c r="R3"/>
      <c r="S3"/>
      <c r="T3"/>
    </row>
    <row r="4" spans="1:21" s="7" customFormat="1" x14ac:dyDescent="0.25">
      <c r="A4"/>
      <c r="D4" s="8"/>
      <c r="E4" s="167"/>
      <c r="F4" s="171"/>
      <c r="G4" s="167"/>
      <c r="I4" s="8"/>
      <c r="L4"/>
      <c r="M4"/>
      <c r="N4"/>
      <c r="O4"/>
      <c r="P4"/>
      <c r="Q4"/>
      <c r="R4"/>
      <c r="S4"/>
      <c r="T4"/>
    </row>
    <row r="5" spans="1:21" s="7" customFormat="1" x14ac:dyDescent="0.25">
      <c r="A5"/>
      <c r="B5" s="717" t="s">
        <v>7822</v>
      </c>
      <c r="C5" s="717"/>
      <c r="D5" s="717"/>
      <c r="E5" s="717"/>
      <c r="F5" s="717"/>
      <c r="G5" s="717"/>
      <c r="H5" s="717"/>
      <c r="I5" s="717"/>
      <c r="J5" s="717"/>
      <c r="K5" s="717"/>
      <c r="L5"/>
      <c r="M5"/>
      <c r="N5"/>
      <c r="O5"/>
      <c r="P5"/>
      <c r="Q5"/>
      <c r="R5"/>
      <c r="S5"/>
      <c r="T5"/>
    </row>
    <row r="6" spans="1:21" s="7" customFormat="1" x14ac:dyDescent="0.25">
      <c r="A6"/>
      <c r="B6" s="718" t="s">
        <v>7823</v>
      </c>
      <c r="C6" s="718"/>
      <c r="D6" s="718"/>
      <c r="E6" s="718"/>
      <c r="F6" s="718"/>
      <c r="G6" s="718"/>
      <c r="H6" s="718"/>
      <c r="I6" s="718"/>
      <c r="J6" s="718"/>
      <c r="K6" s="718"/>
      <c r="L6"/>
      <c r="M6"/>
      <c r="N6"/>
      <c r="O6"/>
      <c r="P6"/>
      <c r="Q6"/>
      <c r="R6"/>
      <c r="S6"/>
      <c r="T6"/>
    </row>
    <row r="7" spans="1:21" s="7" customFormat="1" ht="12.75" customHeight="1" x14ac:dyDescent="0.25">
      <c r="A7"/>
      <c r="B7" s="719" t="s">
        <v>8006</v>
      </c>
      <c r="C7" s="719"/>
      <c r="D7" s="719"/>
      <c r="E7" s="719"/>
      <c r="F7" s="719"/>
      <c r="G7" s="719"/>
      <c r="H7" s="719"/>
      <c r="I7" s="719"/>
      <c r="J7" s="719"/>
      <c r="K7" s="719"/>
      <c r="L7"/>
      <c r="M7"/>
      <c r="N7"/>
      <c r="O7"/>
      <c r="P7"/>
      <c r="Q7"/>
      <c r="R7"/>
      <c r="S7"/>
      <c r="T7"/>
    </row>
    <row r="8" spans="1:21" s="7" customFormat="1" ht="21" x14ac:dyDescent="0.35">
      <c r="A8"/>
      <c r="B8" s="726" t="s">
        <v>8008</v>
      </c>
      <c r="C8" s="726"/>
      <c r="D8" s="726"/>
      <c r="E8" s="726"/>
      <c r="F8" s="726"/>
      <c r="G8" s="726"/>
      <c r="H8" s="726"/>
      <c r="I8" s="726"/>
      <c r="J8" s="726"/>
      <c r="K8" s="726"/>
      <c r="L8"/>
      <c r="M8"/>
      <c r="N8"/>
      <c r="O8"/>
      <c r="P8"/>
      <c r="Q8"/>
      <c r="R8"/>
      <c r="S8"/>
      <c r="T8"/>
    </row>
    <row r="9" spans="1:21" s="7" customFormat="1" ht="18.75" x14ac:dyDescent="0.3">
      <c r="A9"/>
      <c r="B9" s="727" t="s">
        <v>8009</v>
      </c>
      <c r="C9" s="727"/>
      <c r="D9" s="727"/>
      <c r="E9" s="727"/>
      <c r="F9" s="727"/>
      <c r="G9" s="727"/>
      <c r="H9" s="727"/>
      <c r="I9" s="727"/>
      <c r="J9" s="727"/>
      <c r="K9" s="727"/>
      <c r="L9"/>
      <c r="M9"/>
      <c r="N9"/>
      <c r="O9"/>
      <c r="P9"/>
      <c r="Q9"/>
      <c r="R9"/>
      <c r="S9"/>
      <c r="T9"/>
    </row>
    <row r="10" spans="1:21" s="7" customFormat="1" ht="21" x14ac:dyDescent="0.35">
      <c r="A10"/>
      <c r="B10" s="9"/>
      <c r="C10" s="9"/>
      <c r="D10" s="10"/>
      <c r="E10" s="168"/>
      <c r="F10" s="172"/>
      <c r="G10" s="168"/>
      <c r="H10" s="9"/>
      <c r="I10" s="10"/>
      <c r="J10" s="9"/>
      <c r="K10" s="9"/>
      <c r="L10"/>
      <c r="M10"/>
      <c r="N10"/>
      <c r="O10"/>
      <c r="P10"/>
      <c r="Q10"/>
      <c r="R10"/>
      <c r="S10"/>
      <c r="T10"/>
    </row>
    <row r="11" spans="1:21" s="7" customFormat="1" ht="17.25" customHeight="1" thickBot="1" x14ac:dyDescent="0.4">
      <c r="A11"/>
      <c r="B11"/>
      <c r="E11" s="167"/>
      <c r="F11" s="167"/>
      <c r="G11" s="167"/>
      <c r="H11" s="12"/>
      <c r="I11" s="11"/>
      <c r="J11" s="9"/>
      <c r="K11" s="9"/>
      <c r="L11"/>
      <c r="M11"/>
      <c r="N11"/>
      <c r="O11"/>
      <c r="P11"/>
      <c r="Q11"/>
      <c r="R11"/>
      <c r="S11"/>
      <c r="T11"/>
    </row>
    <row r="12" spans="1:21" s="7" customFormat="1" ht="17.25" customHeight="1" thickBot="1" x14ac:dyDescent="0.4">
      <c r="A12"/>
      <c r="B12"/>
      <c r="C12" s="731" t="s">
        <v>7959</v>
      </c>
      <c r="D12" s="732"/>
      <c r="E12" s="732"/>
      <c r="F12" s="733"/>
      <c r="G12" s="524">
        <f>+G13+G14</f>
        <v>86</v>
      </c>
      <c r="H12" s="12"/>
      <c r="I12" s="12"/>
      <c r="J12" s="12"/>
      <c r="K12" s="9"/>
      <c r="L12"/>
      <c r="M12"/>
      <c r="N12"/>
      <c r="O12"/>
      <c r="P12"/>
      <c r="Q12"/>
      <c r="R12"/>
      <c r="S12"/>
      <c r="T12"/>
    </row>
    <row r="13" spans="1:21" s="7" customFormat="1" ht="16.5" thickBot="1" x14ac:dyDescent="0.3">
      <c r="A13"/>
      <c r="B13"/>
      <c r="C13" s="766" t="s">
        <v>7971</v>
      </c>
      <c r="D13" s="767"/>
      <c r="E13" s="767"/>
      <c r="F13" s="768"/>
      <c r="G13" s="525">
        <f>COUNTA(G88,G116,G149,G169,G193,G205,G220,G234,G245,G256,G265,G277,G286,G304,G315,G329,G354,G366,G377,G414,G445,G470,G479,G505,G536,G548,G563,G584,G643,G663,G693,G707,G724,G763,G814,G851,G871,G905,G915,G927,G939,G948)</f>
        <v>42</v>
      </c>
      <c r="H13" s="12"/>
      <c r="I13" s="26"/>
      <c r="L13"/>
      <c r="M13"/>
      <c r="N13"/>
      <c r="O13"/>
      <c r="P13"/>
      <c r="Q13"/>
      <c r="R13"/>
      <c r="S13"/>
      <c r="T13"/>
    </row>
    <row r="14" spans="1:21" s="7" customFormat="1" ht="16.5" thickBot="1" x14ac:dyDescent="0.3">
      <c r="A14"/>
      <c r="B14"/>
      <c r="C14" s="766" t="s">
        <v>7970</v>
      </c>
      <c r="D14" s="767"/>
      <c r="E14" s="767"/>
      <c r="F14" s="768"/>
      <c r="G14" s="527">
        <f>+COUNTA(E961,E967,E973,E980,E987,E994,E999,E1012,E1017,E1026,E1033,E1038,E1043,E1050,E1055,E1060,E1066,E1072,E1082,E1087,E1092,E1098,E1119,E1128,E1136,E1156,E1174,E1197,E1210,E1228,E1234,E1247,E1256,E1267,E1277,E1286,E1294,E1330,E1355,E1374,E1396,E1413,E1423,E1439)</f>
        <v>44</v>
      </c>
      <c r="H14" s="45"/>
      <c r="I14" s="26"/>
      <c r="L14"/>
      <c r="M14"/>
      <c r="N14"/>
      <c r="O14"/>
      <c r="P14"/>
      <c r="Q14"/>
      <c r="R14"/>
      <c r="S14"/>
      <c r="T14"/>
    </row>
    <row r="15" spans="1:21" s="7" customFormat="1" ht="16.5" thickBot="1" x14ac:dyDescent="0.3">
      <c r="A15"/>
      <c r="B15"/>
      <c r="C15" s="737" t="s">
        <v>7972</v>
      </c>
      <c r="D15" s="738"/>
      <c r="E15" s="738"/>
      <c r="F15" s="739"/>
      <c r="G15" s="528">
        <f>+G16+G17</f>
        <v>1070</v>
      </c>
      <c r="H15" s="45"/>
      <c r="I15" s="26"/>
      <c r="L15"/>
      <c r="M15"/>
      <c r="N15"/>
      <c r="O15"/>
      <c r="P15"/>
      <c r="Q15"/>
      <c r="R15"/>
      <c r="S15"/>
      <c r="T15"/>
    </row>
    <row r="16" spans="1:21" s="7" customFormat="1" ht="16.5" thickBot="1" x14ac:dyDescent="0.3">
      <c r="A16"/>
      <c r="B16"/>
      <c r="C16" s="766" t="s">
        <v>7966</v>
      </c>
      <c r="D16" s="767"/>
      <c r="E16" s="767"/>
      <c r="F16" s="768"/>
      <c r="G16" s="525">
        <f>E88+E116+E149+E169+E193+E205+E220+E234+E245+E256+E265+E277+E286+E304+E315+E329+E354+E366+E377+E414+E445+E470+E479+E505+E536+E548+E563+E584+E643+E663+E693+E707+E724+E763+E814+E851+E871+E905+E915+E927+E939+E948</f>
        <v>758</v>
      </c>
      <c r="H16" s="45"/>
      <c r="I16" s="26"/>
      <c r="L16"/>
      <c r="M16"/>
      <c r="N16"/>
      <c r="O16"/>
      <c r="P16"/>
      <c r="Q16"/>
      <c r="R16"/>
      <c r="S16"/>
      <c r="T16"/>
      <c r="U16"/>
    </row>
    <row r="17" spans="1:21" s="7" customFormat="1" ht="16.5" thickBot="1" x14ac:dyDescent="0.3">
      <c r="A17"/>
      <c r="B17"/>
      <c r="C17" s="734" t="s">
        <v>7967</v>
      </c>
      <c r="D17" s="735"/>
      <c r="E17" s="735"/>
      <c r="F17" s="736"/>
      <c r="G17" s="529">
        <f>+E961+E967+E973+E980+E987+E994+E999+E1012+E1017+E1026+E1033+E1038+E1043+E1050+E1055+E1060+E1066+E1072+E1082+E1087+E1092+E1098+E1119+E1128+E1136+E1156+E1174+E1197+E1210+E1228+E1234+E1247+E1256+E1267+E1277+E1286+E1294+E1330+E1355+E1374+E1396+E1413+E1423+E1439</f>
        <v>312</v>
      </c>
      <c r="H17" s="45"/>
      <c r="I17" s="26"/>
      <c r="L17"/>
      <c r="M17"/>
      <c r="N17"/>
      <c r="O17"/>
      <c r="P17"/>
      <c r="Q17"/>
      <c r="R17"/>
      <c r="S17"/>
      <c r="T17"/>
      <c r="U17"/>
    </row>
    <row r="18" spans="1:21" s="7" customFormat="1" ht="16.5" thickBot="1" x14ac:dyDescent="0.3">
      <c r="A18"/>
      <c r="B18"/>
      <c r="C18" s="728" t="s">
        <v>7824</v>
      </c>
      <c r="D18" s="729"/>
      <c r="E18" s="729"/>
      <c r="F18" s="730"/>
      <c r="G18" s="530">
        <f>+G19+G20</f>
        <v>310451</v>
      </c>
      <c r="H18" s="45"/>
      <c r="I18" s="26"/>
      <c r="L18"/>
      <c r="M18"/>
      <c r="N18"/>
      <c r="O18"/>
      <c r="P18"/>
      <c r="Q18"/>
      <c r="R18"/>
      <c r="S18"/>
      <c r="T18"/>
      <c r="U18"/>
    </row>
    <row r="19" spans="1:21" s="7" customFormat="1" ht="16.5" thickBot="1" x14ac:dyDescent="0.3">
      <c r="A19"/>
      <c r="B19"/>
      <c r="C19" s="721" t="s">
        <v>7969</v>
      </c>
      <c r="D19" s="722"/>
      <c r="E19" s="722"/>
      <c r="F19" s="723"/>
      <c r="G19" s="532">
        <f>G88+G116+G149+G169+G193+G205+G220+G234+G245+G256+G265+G277+G286+G304+G315+G329+G354+G366+G377+G414+G445+G470+G479+G505+G536+G548+G563+G584+G643+G663+G693+G707+G724+G763+G814+G851+G871+G905+G915+G927+G939+G948</f>
        <v>209743</v>
      </c>
      <c r="H19" s="45"/>
      <c r="I19" s="26"/>
      <c r="L19"/>
      <c r="M19"/>
      <c r="N19"/>
      <c r="O19"/>
      <c r="P19"/>
      <c r="Q19"/>
      <c r="R19"/>
      <c r="S19"/>
      <c r="T19"/>
    </row>
    <row r="20" spans="1:21" s="7" customFormat="1" ht="16.5" thickBot="1" x14ac:dyDescent="0.3">
      <c r="A20"/>
      <c r="B20"/>
      <c r="C20" s="721" t="s">
        <v>7968</v>
      </c>
      <c r="D20" s="722"/>
      <c r="E20" s="722"/>
      <c r="F20" s="723"/>
      <c r="G20" s="532">
        <f>G961+G967+G973+G980+G987+G994+G999+G1012+G1017+G1026+G1033+G1038+G1043+G1050+G1055+G1060+G1066+G1072+G1082+G1087+G1092+G1098+G1119+G1128+G1136+G1156+G1174+G1197+G1210+G1228+G1234+G1247+G1256+G1267+G1277+G1286+G1294+G1330+G1355+G1374+G1396+G1413+G1423+G1439</f>
        <v>100708</v>
      </c>
      <c r="H20" s="45"/>
      <c r="I20" s="26"/>
      <c r="L20"/>
      <c r="M20"/>
      <c r="N20"/>
      <c r="O20"/>
      <c r="P20"/>
      <c r="Q20"/>
      <c r="R20"/>
      <c r="S20"/>
      <c r="T20"/>
    </row>
    <row r="21" spans="1:21" s="7" customFormat="1" ht="15.75" x14ac:dyDescent="0.25">
      <c r="A21"/>
      <c r="B21"/>
      <c r="C21" s="145"/>
      <c r="D21" s="145"/>
      <c r="E21" s="213"/>
      <c r="F21" s="213"/>
      <c r="G21" s="211"/>
      <c r="H21" s="45"/>
      <c r="I21" s="26"/>
      <c r="L21"/>
      <c r="M21"/>
      <c r="N21"/>
      <c r="O21"/>
      <c r="P21"/>
      <c r="Q21"/>
      <c r="R21"/>
      <c r="S21"/>
      <c r="T21"/>
    </row>
    <row r="22" spans="1:21" s="7" customFormat="1" ht="15.75" x14ac:dyDescent="0.25">
      <c r="A22"/>
      <c r="B22"/>
      <c r="C22" s="145"/>
      <c r="D22" s="145"/>
      <c r="E22" s="213"/>
      <c r="F22" s="213"/>
      <c r="G22" s="211"/>
      <c r="H22" s="45"/>
      <c r="I22" s="26"/>
      <c r="L22"/>
      <c r="M22"/>
      <c r="N22"/>
      <c r="O22"/>
      <c r="P22"/>
      <c r="Q22"/>
      <c r="R22"/>
      <c r="S22"/>
      <c r="T22"/>
    </row>
    <row r="23" spans="1:21" s="7" customFormat="1" ht="28.5" customHeight="1" x14ac:dyDescent="0.25">
      <c r="A23"/>
      <c r="B23"/>
      <c r="C23" s="725" t="s">
        <v>7963</v>
      </c>
      <c r="D23" s="725"/>
      <c r="E23" s="725"/>
      <c r="F23" s="725"/>
      <c r="G23" s="725"/>
      <c r="H23" s="725"/>
      <c r="I23" s="725"/>
      <c r="J23" s="725"/>
      <c r="K23" s="725"/>
      <c r="L23"/>
      <c r="M23"/>
      <c r="N23"/>
      <c r="O23"/>
      <c r="P23"/>
      <c r="Q23"/>
      <c r="R23"/>
      <c r="S23"/>
      <c r="T23"/>
    </row>
    <row r="24" spans="1:21" s="7" customFormat="1" ht="15.75" x14ac:dyDescent="0.25">
      <c r="A24"/>
      <c r="B24"/>
      <c r="C24" s="145"/>
      <c r="D24" s="145"/>
      <c r="E24" s="213"/>
      <c r="F24" s="213"/>
      <c r="G24" s="211"/>
      <c r="H24" s="45"/>
      <c r="I24" s="26"/>
      <c r="L24"/>
      <c r="M24"/>
      <c r="N24"/>
      <c r="O24"/>
      <c r="P24"/>
      <c r="Q24"/>
      <c r="R24"/>
      <c r="S24"/>
      <c r="T24"/>
    </row>
    <row r="25" spans="1:21" s="7" customFormat="1" ht="31.5" customHeight="1" x14ac:dyDescent="0.25">
      <c r="A25"/>
      <c r="B25"/>
      <c r="C25" s="235" t="s">
        <v>8</v>
      </c>
      <c r="D25" s="235" t="s">
        <v>7</v>
      </c>
      <c r="E25" s="235" t="s">
        <v>6</v>
      </c>
      <c r="F25" s="235" t="s">
        <v>5</v>
      </c>
      <c r="G25" s="237" t="s">
        <v>4</v>
      </c>
      <c r="H25" s="237" t="s">
        <v>3</v>
      </c>
      <c r="I25" s="235" t="s">
        <v>2</v>
      </c>
      <c r="J25" s="235" t="s">
        <v>1</v>
      </c>
      <c r="K25" s="235" t="s">
        <v>0</v>
      </c>
      <c r="L25"/>
      <c r="M25"/>
      <c r="N25"/>
      <c r="O25"/>
      <c r="P25"/>
      <c r="Q25"/>
      <c r="R25"/>
      <c r="S25"/>
      <c r="T25"/>
    </row>
    <row r="26" spans="1:21" ht="27.75" customHeight="1" x14ac:dyDescent="0.25">
      <c r="C26" s="49" t="s">
        <v>3474</v>
      </c>
      <c r="D26" s="44" t="s">
        <v>7988</v>
      </c>
      <c r="E26" s="5" t="s">
        <v>3535</v>
      </c>
      <c r="F26" s="44" t="s">
        <v>3536</v>
      </c>
      <c r="G26" s="38">
        <v>760</v>
      </c>
      <c r="H26" s="38" t="s">
        <v>25</v>
      </c>
      <c r="I26" s="44" t="s">
        <v>3475</v>
      </c>
      <c r="J26" s="5" t="s">
        <v>22</v>
      </c>
      <c r="K26" s="5" t="s">
        <v>3473</v>
      </c>
    </row>
    <row r="27" spans="1:21" ht="27.75" customHeight="1" x14ac:dyDescent="0.25">
      <c r="C27" s="49" t="s">
        <v>3474</v>
      </c>
      <c r="D27" s="44" t="s">
        <v>7988</v>
      </c>
      <c r="E27" s="5" t="s">
        <v>3477</v>
      </c>
      <c r="F27" s="44" t="s">
        <v>8147</v>
      </c>
      <c r="G27" s="38">
        <v>10</v>
      </c>
      <c r="H27" s="38" t="s">
        <v>25</v>
      </c>
      <c r="I27" s="44" t="s">
        <v>3475</v>
      </c>
      <c r="J27" s="5" t="s">
        <v>22</v>
      </c>
      <c r="K27" s="5" t="s">
        <v>3473</v>
      </c>
    </row>
    <row r="28" spans="1:21" ht="27.75" customHeight="1" x14ac:dyDescent="0.25">
      <c r="C28" s="49" t="s">
        <v>3474</v>
      </c>
      <c r="D28" s="44" t="s">
        <v>7988</v>
      </c>
      <c r="E28" s="5" t="s">
        <v>3532</v>
      </c>
      <c r="F28" s="44" t="s">
        <v>3533</v>
      </c>
      <c r="G28" s="38">
        <v>435</v>
      </c>
      <c r="H28" s="38" t="s">
        <v>25</v>
      </c>
      <c r="I28" s="44" t="s">
        <v>3475</v>
      </c>
      <c r="J28" s="5" t="s">
        <v>22</v>
      </c>
      <c r="K28" s="5" t="s">
        <v>3473</v>
      </c>
    </row>
    <row r="29" spans="1:21" ht="27.75" customHeight="1" x14ac:dyDescent="0.25">
      <c r="C29" s="49" t="s">
        <v>3474</v>
      </c>
      <c r="D29" s="44" t="s">
        <v>7988</v>
      </c>
      <c r="E29" s="5" t="s">
        <v>3541</v>
      </c>
      <c r="F29" s="44" t="s">
        <v>3542</v>
      </c>
      <c r="G29" s="38">
        <v>357</v>
      </c>
      <c r="H29" s="38" t="s">
        <v>25</v>
      </c>
      <c r="I29" s="44" t="s">
        <v>3475</v>
      </c>
      <c r="J29" s="5" t="s">
        <v>22</v>
      </c>
      <c r="K29" s="5" t="s">
        <v>3473</v>
      </c>
    </row>
    <row r="30" spans="1:21" ht="27.75" customHeight="1" x14ac:dyDescent="0.25">
      <c r="C30" s="49" t="s">
        <v>3474</v>
      </c>
      <c r="D30" s="44" t="s">
        <v>7988</v>
      </c>
      <c r="E30" s="5" t="s">
        <v>3495</v>
      </c>
      <c r="F30" s="44" t="s">
        <v>9619</v>
      </c>
      <c r="G30" s="38">
        <v>373</v>
      </c>
      <c r="H30" s="38" t="s">
        <v>25</v>
      </c>
      <c r="I30" s="44" t="s">
        <v>3475</v>
      </c>
      <c r="J30" s="5" t="s">
        <v>22</v>
      </c>
      <c r="K30" s="5" t="s">
        <v>3473</v>
      </c>
    </row>
    <row r="31" spans="1:21" ht="27.75" customHeight="1" x14ac:dyDescent="0.25">
      <c r="C31" s="49" t="s">
        <v>3474</v>
      </c>
      <c r="D31" s="44" t="s">
        <v>7988</v>
      </c>
      <c r="E31" s="5" t="s">
        <v>3524</v>
      </c>
      <c r="F31" s="44" t="s">
        <v>3274</v>
      </c>
      <c r="G31" s="38">
        <v>316</v>
      </c>
      <c r="H31" s="38" t="s">
        <v>25</v>
      </c>
      <c r="I31" s="44" t="s">
        <v>3475</v>
      </c>
      <c r="J31" s="5" t="s">
        <v>22</v>
      </c>
      <c r="K31" s="5" t="s">
        <v>3473</v>
      </c>
    </row>
    <row r="32" spans="1:21" ht="27.75" customHeight="1" x14ac:dyDescent="0.25">
      <c r="C32" s="49" t="s">
        <v>3474</v>
      </c>
      <c r="D32" s="44" t="s">
        <v>7988</v>
      </c>
      <c r="E32" s="5" t="s">
        <v>3516</v>
      </c>
      <c r="F32" s="44" t="s">
        <v>3517</v>
      </c>
      <c r="G32" s="38">
        <v>279</v>
      </c>
      <c r="H32" s="38" t="s">
        <v>25</v>
      </c>
      <c r="I32" s="44" t="s">
        <v>3475</v>
      </c>
      <c r="J32" s="5" t="s">
        <v>22</v>
      </c>
      <c r="K32" s="5" t="s">
        <v>3473</v>
      </c>
    </row>
    <row r="33" spans="3:11" ht="27.75" customHeight="1" x14ac:dyDescent="0.25">
      <c r="C33" s="49" t="s">
        <v>3474</v>
      </c>
      <c r="D33" s="44" t="s">
        <v>7988</v>
      </c>
      <c r="E33" s="5" t="s">
        <v>3539</v>
      </c>
      <c r="F33" s="44" t="s">
        <v>3540</v>
      </c>
      <c r="G33" s="38">
        <v>215</v>
      </c>
      <c r="H33" s="38" t="s">
        <v>25</v>
      </c>
      <c r="I33" s="44" t="s">
        <v>3475</v>
      </c>
      <c r="J33" s="5" t="s">
        <v>22</v>
      </c>
      <c r="K33" s="5" t="s">
        <v>3473</v>
      </c>
    </row>
    <row r="34" spans="3:11" ht="27.75" customHeight="1" x14ac:dyDescent="0.25">
      <c r="C34" s="49" t="s">
        <v>3474</v>
      </c>
      <c r="D34" s="44" t="s">
        <v>7988</v>
      </c>
      <c r="E34" s="5" t="s">
        <v>3481</v>
      </c>
      <c r="F34" s="44" t="s">
        <v>9620</v>
      </c>
      <c r="G34" s="38">
        <v>209</v>
      </c>
      <c r="H34" s="38" t="s">
        <v>25</v>
      </c>
      <c r="I34" s="44" t="s">
        <v>3475</v>
      </c>
      <c r="J34" s="5" t="s">
        <v>22</v>
      </c>
      <c r="K34" s="5" t="s">
        <v>3473</v>
      </c>
    </row>
    <row r="35" spans="3:11" ht="27.75" customHeight="1" x14ac:dyDescent="0.25">
      <c r="C35" s="49" t="s">
        <v>3474</v>
      </c>
      <c r="D35" s="44" t="s">
        <v>7988</v>
      </c>
      <c r="E35" s="5" t="s">
        <v>3543</v>
      </c>
      <c r="F35" s="44" t="s">
        <v>9621</v>
      </c>
      <c r="G35" s="38">
        <v>206</v>
      </c>
      <c r="H35" s="38" t="s">
        <v>25</v>
      </c>
      <c r="I35" s="44" t="s">
        <v>3475</v>
      </c>
      <c r="J35" s="5" t="s">
        <v>22</v>
      </c>
      <c r="K35" s="5" t="s">
        <v>3473</v>
      </c>
    </row>
    <row r="36" spans="3:11" ht="27.75" customHeight="1" x14ac:dyDescent="0.25">
      <c r="C36" s="49" t="s">
        <v>3474</v>
      </c>
      <c r="D36" s="44" t="s">
        <v>7988</v>
      </c>
      <c r="E36" s="5" t="s">
        <v>3523</v>
      </c>
      <c r="F36" s="44" t="s">
        <v>9622</v>
      </c>
      <c r="G36" s="38">
        <v>242</v>
      </c>
      <c r="H36" s="38" t="s">
        <v>25</v>
      </c>
      <c r="I36" s="44" t="s">
        <v>3475</v>
      </c>
      <c r="J36" s="5" t="s">
        <v>22</v>
      </c>
      <c r="K36" s="5" t="s">
        <v>3473</v>
      </c>
    </row>
    <row r="37" spans="3:11" ht="27.75" customHeight="1" x14ac:dyDescent="0.25">
      <c r="C37" s="49" t="s">
        <v>3474</v>
      </c>
      <c r="D37" s="44" t="s">
        <v>7988</v>
      </c>
      <c r="E37" s="5" t="s">
        <v>3499</v>
      </c>
      <c r="F37" s="44" t="s">
        <v>9623</v>
      </c>
      <c r="G37" s="38">
        <v>201</v>
      </c>
      <c r="H37" s="38" t="s">
        <v>25</v>
      </c>
      <c r="I37" s="44" t="s">
        <v>3475</v>
      </c>
      <c r="J37" s="5" t="s">
        <v>22</v>
      </c>
      <c r="K37" s="5" t="s">
        <v>3473</v>
      </c>
    </row>
    <row r="38" spans="3:11" ht="27.75" customHeight="1" x14ac:dyDescent="0.25">
      <c r="C38" s="49" t="s">
        <v>3474</v>
      </c>
      <c r="D38" s="44" t="s">
        <v>7988</v>
      </c>
      <c r="E38" s="5" t="s">
        <v>3484</v>
      </c>
      <c r="F38" s="44" t="s">
        <v>9624</v>
      </c>
      <c r="G38" s="38">
        <v>196</v>
      </c>
      <c r="H38" s="38" t="s">
        <v>25</v>
      </c>
      <c r="I38" s="44" t="s">
        <v>3475</v>
      </c>
      <c r="J38" s="5" t="s">
        <v>22</v>
      </c>
      <c r="K38" s="5" t="s">
        <v>3473</v>
      </c>
    </row>
    <row r="39" spans="3:11" ht="27.75" customHeight="1" x14ac:dyDescent="0.25">
      <c r="C39" s="49" t="s">
        <v>3474</v>
      </c>
      <c r="D39" s="44" t="s">
        <v>7988</v>
      </c>
      <c r="E39" s="5" t="s">
        <v>3476</v>
      </c>
      <c r="F39" s="44" t="s">
        <v>9625</v>
      </c>
      <c r="G39" s="38">
        <v>193</v>
      </c>
      <c r="H39" s="38" t="s">
        <v>25</v>
      </c>
      <c r="I39" s="44" t="s">
        <v>3475</v>
      </c>
      <c r="J39" s="5" t="s">
        <v>22</v>
      </c>
      <c r="K39" s="5" t="s">
        <v>3473</v>
      </c>
    </row>
    <row r="40" spans="3:11" ht="27.75" customHeight="1" x14ac:dyDescent="0.25">
      <c r="C40" s="49" t="s">
        <v>3474</v>
      </c>
      <c r="D40" s="44" t="s">
        <v>7988</v>
      </c>
      <c r="E40" s="5" t="s">
        <v>3490</v>
      </c>
      <c r="F40" s="44" t="s">
        <v>9626</v>
      </c>
      <c r="G40" s="38">
        <v>190</v>
      </c>
      <c r="H40" s="38" t="s">
        <v>25</v>
      </c>
      <c r="I40" s="44" t="s">
        <v>3475</v>
      </c>
      <c r="J40" s="5" t="s">
        <v>22</v>
      </c>
      <c r="K40" s="5" t="s">
        <v>3473</v>
      </c>
    </row>
    <row r="41" spans="3:11" ht="27.75" customHeight="1" x14ac:dyDescent="0.25">
      <c r="C41" s="49" t="s">
        <v>3474</v>
      </c>
      <c r="D41" s="44" t="s">
        <v>7988</v>
      </c>
      <c r="E41" s="5" t="s">
        <v>3493</v>
      </c>
      <c r="F41" s="44" t="s">
        <v>8220</v>
      </c>
      <c r="G41" s="38">
        <v>131</v>
      </c>
      <c r="H41" s="38" t="s">
        <v>25</v>
      </c>
      <c r="I41" s="44" t="s">
        <v>3475</v>
      </c>
      <c r="J41" s="5" t="s">
        <v>22</v>
      </c>
      <c r="K41" s="5" t="s">
        <v>3473</v>
      </c>
    </row>
    <row r="42" spans="3:11" ht="27.75" customHeight="1" x14ac:dyDescent="0.25">
      <c r="C42" s="49" t="s">
        <v>3474</v>
      </c>
      <c r="D42" s="44" t="s">
        <v>7988</v>
      </c>
      <c r="E42" s="5" t="s">
        <v>3489</v>
      </c>
      <c r="F42" s="44" t="s">
        <v>9627</v>
      </c>
      <c r="G42" s="38">
        <v>138</v>
      </c>
      <c r="H42" s="38" t="s">
        <v>25</v>
      </c>
      <c r="I42" s="44" t="s">
        <v>3475</v>
      </c>
      <c r="J42" s="5" t="s">
        <v>22</v>
      </c>
      <c r="K42" s="5" t="s">
        <v>3473</v>
      </c>
    </row>
    <row r="43" spans="3:11" ht="27.75" customHeight="1" x14ac:dyDescent="0.25">
      <c r="C43" s="49" t="s">
        <v>3474</v>
      </c>
      <c r="D43" s="44" t="s">
        <v>7988</v>
      </c>
      <c r="E43" s="5" t="s">
        <v>3502</v>
      </c>
      <c r="F43" s="44" t="s">
        <v>2001</v>
      </c>
      <c r="G43" s="38">
        <v>135</v>
      </c>
      <c r="H43" s="38" t="s">
        <v>25</v>
      </c>
      <c r="I43" s="44" t="s">
        <v>3475</v>
      </c>
      <c r="J43" s="5" t="s">
        <v>22</v>
      </c>
      <c r="K43" s="5" t="s">
        <v>3473</v>
      </c>
    </row>
    <row r="44" spans="3:11" ht="27.75" customHeight="1" x14ac:dyDescent="0.25">
      <c r="C44" s="49" t="s">
        <v>3474</v>
      </c>
      <c r="D44" s="44" t="s">
        <v>7988</v>
      </c>
      <c r="E44" s="5" t="s">
        <v>3480</v>
      </c>
      <c r="F44" s="44" t="s">
        <v>9628</v>
      </c>
      <c r="G44" s="38">
        <v>103</v>
      </c>
      <c r="H44" s="38" t="s">
        <v>25</v>
      </c>
      <c r="I44" s="44" t="s">
        <v>3475</v>
      </c>
      <c r="J44" s="5" t="s">
        <v>22</v>
      </c>
      <c r="K44" s="5" t="s">
        <v>3473</v>
      </c>
    </row>
    <row r="45" spans="3:11" ht="27.75" customHeight="1" x14ac:dyDescent="0.25">
      <c r="C45" s="49" t="s">
        <v>3474</v>
      </c>
      <c r="D45" s="44" t="s">
        <v>7988</v>
      </c>
      <c r="E45" s="5" t="s">
        <v>3487</v>
      </c>
      <c r="F45" s="44" t="s">
        <v>9629</v>
      </c>
      <c r="G45" s="38">
        <v>108</v>
      </c>
      <c r="H45" s="38" t="s">
        <v>25</v>
      </c>
      <c r="I45" s="44" t="s">
        <v>3475</v>
      </c>
      <c r="J45" s="5" t="s">
        <v>22</v>
      </c>
      <c r="K45" s="5" t="s">
        <v>3473</v>
      </c>
    </row>
    <row r="46" spans="3:11" ht="27.75" customHeight="1" x14ac:dyDescent="0.25">
      <c r="C46" s="49" t="s">
        <v>3474</v>
      </c>
      <c r="D46" s="44" t="s">
        <v>7988</v>
      </c>
      <c r="E46" s="5" t="s">
        <v>3515</v>
      </c>
      <c r="F46" s="44" t="s">
        <v>9630</v>
      </c>
      <c r="G46" s="38">
        <v>86</v>
      </c>
      <c r="H46" s="38" t="s">
        <v>25</v>
      </c>
      <c r="I46" s="44" t="s">
        <v>3475</v>
      </c>
      <c r="J46" s="5" t="s">
        <v>22</v>
      </c>
      <c r="K46" s="5" t="s">
        <v>3473</v>
      </c>
    </row>
    <row r="47" spans="3:11" ht="27.75" customHeight="1" x14ac:dyDescent="0.25">
      <c r="C47" s="49" t="s">
        <v>3474</v>
      </c>
      <c r="D47" s="44" t="s">
        <v>7988</v>
      </c>
      <c r="E47" s="5" t="s">
        <v>3528</v>
      </c>
      <c r="F47" s="44" t="s">
        <v>6563</v>
      </c>
      <c r="G47" s="38">
        <v>91</v>
      </c>
      <c r="H47" s="38" t="s">
        <v>25</v>
      </c>
      <c r="I47" s="44" t="s">
        <v>3475</v>
      </c>
      <c r="J47" s="5" t="s">
        <v>22</v>
      </c>
      <c r="K47" s="5" t="s">
        <v>3473</v>
      </c>
    </row>
    <row r="48" spans="3:11" ht="27.75" customHeight="1" x14ac:dyDescent="0.25">
      <c r="C48" s="49" t="s">
        <v>3474</v>
      </c>
      <c r="D48" s="44" t="s">
        <v>7988</v>
      </c>
      <c r="E48" s="5" t="s">
        <v>3485</v>
      </c>
      <c r="F48" s="44" t="s">
        <v>50</v>
      </c>
      <c r="G48" s="38">
        <v>86</v>
      </c>
      <c r="H48" s="38" t="s">
        <v>25</v>
      </c>
      <c r="I48" s="44" t="s">
        <v>3475</v>
      </c>
      <c r="J48" s="5" t="s">
        <v>22</v>
      </c>
      <c r="K48" s="5" t="s">
        <v>3473</v>
      </c>
    </row>
    <row r="49" spans="3:11" ht="27.75" customHeight="1" x14ac:dyDescent="0.25">
      <c r="C49" s="49" t="s">
        <v>3474</v>
      </c>
      <c r="D49" s="44" t="s">
        <v>7988</v>
      </c>
      <c r="E49" s="5" t="s">
        <v>3486</v>
      </c>
      <c r="F49" s="44" t="s">
        <v>9631</v>
      </c>
      <c r="G49" s="38">
        <v>74</v>
      </c>
      <c r="H49" s="38" t="s">
        <v>25</v>
      </c>
      <c r="I49" s="44" t="s">
        <v>3475</v>
      </c>
      <c r="J49" s="5" t="s">
        <v>22</v>
      </c>
      <c r="K49" s="5" t="s">
        <v>3473</v>
      </c>
    </row>
    <row r="50" spans="3:11" ht="27.75" customHeight="1" x14ac:dyDescent="0.25">
      <c r="C50" s="49" t="s">
        <v>3474</v>
      </c>
      <c r="D50" s="44" t="s">
        <v>7988</v>
      </c>
      <c r="E50" s="5" t="s">
        <v>3503</v>
      </c>
      <c r="F50" s="44" t="s">
        <v>9632</v>
      </c>
      <c r="G50" s="38">
        <v>87</v>
      </c>
      <c r="H50" s="38" t="s">
        <v>25</v>
      </c>
      <c r="I50" s="44" t="s">
        <v>3475</v>
      </c>
      <c r="J50" s="5" t="s">
        <v>22</v>
      </c>
      <c r="K50" s="5" t="s">
        <v>3473</v>
      </c>
    </row>
    <row r="51" spans="3:11" ht="27.75" customHeight="1" x14ac:dyDescent="0.25">
      <c r="C51" s="49" t="s">
        <v>3474</v>
      </c>
      <c r="D51" s="44" t="s">
        <v>7988</v>
      </c>
      <c r="E51" s="5" t="s">
        <v>3498</v>
      </c>
      <c r="F51" s="44" t="s">
        <v>9633</v>
      </c>
      <c r="G51" s="38">
        <v>81</v>
      </c>
      <c r="H51" s="38" t="s">
        <v>25</v>
      </c>
      <c r="I51" s="44" t="s">
        <v>3475</v>
      </c>
      <c r="J51" s="5" t="s">
        <v>22</v>
      </c>
      <c r="K51" s="5" t="s">
        <v>3473</v>
      </c>
    </row>
    <row r="52" spans="3:11" ht="27.75" customHeight="1" x14ac:dyDescent="0.25">
      <c r="C52" s="49" t="s">
        <v>3474</v>
      </c>
      <c r="D52" s="44" t="s">
        <v>7988</v>
      </c>
      <c r="E52" s="5" t="s">
        <v>3482</v>
      </c>
      <c r="F52" s="44" t="s">
        <v>9634</v>
      </c>
      <c r="G52" s="38">
        <v>72</v>
      </c>
      <c r="H52" s="38" t="s">
        <v>25</v>
      </c>
      <c r="I52" s="44" t="s">
        <v>3475</v>
      </c>
      <c r="J52" s="5" t="s">
        <v>22</v>
      </c>
      <c r="K52" s="5" t="s">
        <v>3473</v>
      </c>
    </row>
    <row r="53" spans="3:11" ht="27.75" customHeight="1" x14ac:dyDescent="0.25">
      <c r="C53" s="49" t="s">
        <v>3474</v>
      </c>
      <c r="D53" s="44" t="s">
        <v>7988</v>
      </c>
      <c r="E53" s="5" t="s">
        <v>3530</v>
      </c>
      <c r="F53" s="44" t="s">
        <v>3443</v>
      </c>
      <c r="G53" s="38">
        <v>57</v>
      </c>
      <c r="H53" s="38" t="s">
        <v>25</v>
      </c>
      <c r="I53" s="44" t="s">
        <v>3475</v>
      </c>
      <c r="J53" s="5" t="s">
        <v>22</v>
      </c>
      <c r="K53" s="5" t="s">
        <v>3473</v>
      </c>
    </row>
    <row r="54" spans="3:11" ht="27.75" customHeight="1" x14ac:dyDescent="0.25">
      <c r="C54" s="49" t="s">
        <v>3474</v>
      </c>
      <c r="D54" s="44" t="s">
        <v>7988</v>
      </c>
      <c r="E54" s="5" t="s">
        <v>3492</v>
      </c>
      <c r="F54" s="44" t="s">
        <v>6511</v>
      </c>
      <c r="G54" s="38">
        <v>67</v>
      </c>
      <c r="H54" s="38" t="s">
        <v>25</v>
      </c>
      <c r="I54" s="44" t="s">
        <v>3475</v>
      </c>
      <c r="J54" s="5" t="s">
        <v>22</v>
      </c>
      <c r="K54" s="5" t="s">
        <v>3473</v>
      </c>
    </row>
    <row r="55" spans="3:11" ht="27.75" customHeight="1" x14ac:dyDescent="0.25">
      <c r="C55" s="49" t="s">
        <v>3474</v>
      </c>
      <c r="D55" s="44" t="s">
        <v>7988</v>
      </c>
      <c r="E55" s="5" t="s">
        <v>3505</v>
      </c>
      <c r="F55" s="44" t="s">
        <v>8611</v>
      </c>
      <c r="G55" s="38">
        <v>73</v>
      </c>
      <c r="H55" s="38" t="s">
        <v>25</v>
      </c>
      <c r="I55" s="44" t="s">
        <v>3475</v>
      </c>
      <c r="J55" s="5" t="s">
        <v>22</v>
      </c>
      <c r="K55" s="5" t="s">
        <v>3473</v>
      </c>
    </row>
    <row r="56" spans="3:11" ht="27.75" customHeight="1" x14ac:dyDescent="0.25">
      <c r="C56" s="49" t="s">
        <v>3474</v>
      </c>
      <c r="D56" s="44" t="s">
        <v>7988</v>
      </c>
      <c r="E56" s="5" t="s">
        <v>3472</v>
      </c>
      <c r="F56" s="44" t="s">
        <v>9635</v>
      </c>
      <c r="G56" s="38">
        <v>95</v>
      </c>
      <c r="H56" s="38" t="s">
        <v>25</v>
      </c>
      <c r="I56" s="44" t="s">
        <v>3475</v>
      </c>
      <c r="J56" s="5" t="s">
        <v>22</v>
      </c>
      <c r="K56" s="5" t="s">
        <v>3473</v>
      </c>
    </row>
    <row r="57" spans="3:11" ht="27.75" customHeight="1" x14ac:dyDescent="0.25">
      <c r="C57" s="49" t="s">
        <v>3474</v>
      </c>
      <c r="D57" s="44" t="s">
        <v>7988</v>
      </c>
      <c r="E57" s="5" t="s">
        <v>3483</v>
      </c>
      <c r="F57" s="44" t="s">
        <v>8354</v>
      </c>
      <c r="G57" s="38">
        <v>57</v>
      </c>
      <c r="H57" s="38" t="s">
        <v>25</v>
      </c>
      <c r="I57" s="44" t="s">
        <v>3475</v>
      </c>
      <c r="J57" s="5" t="s">
        <v>22</v>
      </c>
      <c r="K57" s="5" t="s">
        <v>3473</v>
      </c>
    </row>
    <row r="58" spans="3:11" ht="27.75" customHeight="1" x14ac:dyDescent="0.25">
      <c r="C58" s="49" t="s">
        <v>3474</v>
      </c>
      <c r="D58" s="44" t="s">
        <v>7988</v>
      </c>
      <c r="E58" s="5" t="s">
        <v>3488</v>
      </c>
      <c r="F58" s="44" t="s">
        <v>8056</v>
      </c>
      <c r="G58" s="38">
        <v>56</v>
      </c>
      <c r="H58" s="38" t="s">
        <v>25</v>
      </c>
      <c r="I58" s="44" t="s">
        <v>3475</v>
      </c>
      <c r="J58" s="5" t="s">
        <v>22</v>
      </c>
      <c r="K58" s="5" t="s">
        <v>3473</v>
      </c>
    </row>
    <row r="59" spans="3:11" ht="27.75" customHeight="1" x14ac:dyDescent="0.25">
      <c r="C59" s="49" t="s">
        <v>3474</v>
      </c>
      <c r="D59" s="44" t="s">
        <v>7988</v>
      </c>
      <c r="E59" s="5" t="s">
        <v>3520</v>
      </c>
      <c r="F59" s="44" t="s">
        <v>2129</v>
      </c>
      <c r="G59" s="38">
        <v>35</v>
      </c>
      <c r="H59" s="38" t="s">
        <v>25</v>
      </c>
      <c r="I59" s="44" t="s">
        <v>3475</v>
      </c>
      <c r="J59" s="5" t="s">
        <v>22</v>
      </c>
      <c r="K59" s="5" t="s">
        <v>3473</v>
      </c>
    </row>
    <row r="60" spans="3:11" ht="27.75" customHeight="1" x14ac:dyDescent="0.25">
      <c r="C60" s="49" t="s">
        <v>3474</v>
      </c>
      <c r="D60" s="44" t="s">
        <v>7988</v>
      </c>
      <c r="E60" s="5" t="s">
        <v>3509</v>
      </c>
      <c r="F60" s="44" t="s">
        <v>9636</v>
      </c>
      <c r="G60" s="38">
        <v>48</v>
      </c>
      <c r="H60" s="38" t="s">
        <v>25</v>
      </c>
      <c r="I60" s="44" t="s">
        <v>3475</v>
      </c>
      <c r="J60" s="5" t="s">
        <v>22</v>
      </c>
      <c r="K60" s="5" t="s">
        <v>3473</v>
      </c>
    </row>
    <row r="61" spans="3:11" ht="27.75" customHeight="1" x14ac:dyDescent="0.25">
      <c r="C61" s="49" t="s">
        <v>3474</v>
      </c>
      <c r="D61" s="44" t="s">
        <v>7988</v>
      </c>
      <c r="E61" s="5" t="s">
        <v>3491</v>
      </c>
      <c r="F61" s="44" t="s">
        <v>8291</v>
      </c>
      <c r="G61" s="38">
        <v>45</v>
      </c>
      <c r="H61" s="38" t="s">
        <v>25</v>
      </c>
      <c r="I61" s="44" t="s">
        <v>3475</v>
      </c>
      <c r="J61" s="5" t="s">
        <v>22</v>
      </c>
      <c r="K61" s="5" t="s">
        <v>3473</v>
      </c>
    </row>
    <row r="62" spans="3:11" ht="27.75" customHeight="1" x14ac:dyDescent="0.25">
      <c r="C62" s="49" t="s">
        <v>3474</v>
      </c>
      <c r="D62" s="44" t="s">
        <v>7988</v>
      </c>
      <c r="E62" s="5" t="s">
        <v>3510</v>
      </c>
      <c r="F62" s="44" t="s">
        <v>9637</v>
      </c>
      <c r="G62" s="38">
        <v>22</v>
      </c>
      <c r="H62" s="38" t="s">
        <v>25</v>
      </c>
      <c r="I62" s="44" t="s">
        <v>3475</v>
      </c>
      <c r="J62" s="5" t="s">
        <v>22</v>
      </c>
      <c r="K62" s="5" t="s">
        <v>3473</v>
      </c>
    </row>
    <row r="63" spans="3:11" ht="27.75" customHeight="1" x14ac:dyDescent="0.25">
      <c r="C63" s="49" t="s">
        <v>3474</v>
      </c>
      <c r="D63" s="44" t="s">
        <v>7988</v>
      </c>
      <c r="E63" s="5" t="s">
        <v>3518</v>
      </c>
      <c r="F63" s="44" t="s">
        <v>9638</v>
      </c>
      <c r="G63" s="38">
        <v>23</v>
      </c>
      <c r="H63" s="38" t="s">
        <v>25</v>
      </c>
      <c r="I63" s="44" t="s">
        <v>3475</v>
      </c>
      <c r="J63" s="5" t="s">
        <v>22</v>
      </c>
      <c r="K63" s="5" t="s">
        <v>3473</v>
      </c>
    </row>
    <row r="64" spans="3:11" ht="27.75" customHeight="1" x14ac:dyDescent="0.25">
      <c r="C64" s="49" t="s">
        <v>3474</v>
      </c>
      <c r="D64" s="44" t="s">
        <v>7988</v>
      </c>
      <c r="E64" s="5" t="s">
        <v>3529</v>
      </c>
      <c r="F64" s="44" t="s">
        <v>9639</v>
      </c>
      <c r="G64" s="38">
        <v>33</v>
      </c>
      <c r="H64" s="38" t="s">
        <v>25</v>
      </c>
      <c r="I64" s="44" t="s">
        <v>3475</v>
      </c>
      <c r="J64" s="5" t="s">
        <v>22</v>
      </c>
      <c r="K64" s="5" t="s">
        <v>3473</v>
      </c>
    </row>
    <row r="65" spans="3:11" ht="27.75" customHeight="1" x14ac:dyDescent="0.25">
      <c r="C65" s="49" t="s">
        <v>3474</v>
      </c>
      <c r="D65" s="44" t="s">
        <v>7988</v>
      </c>
      <c r="E65" s="5" t="s">
        <v>3500</v>
      </c>
      <c r="F65" s="44" t="s">
        <v>9640</v>
      </c>
      <c r="G65" s="38">
        <v>18</v>
      </c>
      <c r="H65" s="38" t="s">
        <v>25</v>
      </c>
      <c r="I65" s="44" t="s">
        <v>3475</v>
      </c>
      <c r="J65" s="5" t="s">
        <v>22</v>
      </c>
      <c r="K65" s="5" t="s">
        <v>3473</v>
      </c>
    </row>
    <row r="66" spans="3:11" ht="27.75" customHeight="1" x14ac:dyDescent="0.25">
      <c r="C66" s="49" t="s">
        <v>3474</v>
      </c>
      <c r="D66" s="44" t="s">
        <v>7988</v>
      </c>
      <c r="E66" s="5" t="s">
        <v>3519</v>
      </c>
      <c r="F66" s="44" t="s">
        <v>1500</v>
      </c>
      <c r="G66" s="38">
        <v>15</v>
      </c>
      <c r="H66" s="38" t="s">
        <v>25</v>
      </c>
      <c r="I66" s="44" t="s">
        <v>3475</v>
      </c>
      <c r="J66" s="5" t="s">
        <v>22</v>
      </c>
      <c r="K66" s="5" t="s">
        <v>3473</v>
      </c>
    </row>
    <row r="67" spans="3:11" ht="27.75" customHeight="1" x14ac:dyDescent="0.25">
      <c r="C67" s="49" t="s">
        <v>3474</v>
      </c>
      <c r="D67" s="44" t="s">
        <v>7988</v>
      </c>
      <c r="E67" s="5" t="s">
        <v>3508</v>
      </c>
      <c r="F67" s="44" t="s">
        <v>9641</v>
      </c>
      <c r="G67" s="38">
        <v>24</v>
      </c>
      <c r="H67" s="38" t="s">
        <v>25</v>
      </c>
      <c r="I67" s="44" t="s">
        <v>3475</v>
      </c>
      <c r="J67" s="5" t="s">
        <v>22</v>
      </c>
      <c r="K67" s="5" t="s">
        <v>3473</v>
      </c>
    </row>
    <row r="68" spans="3:11" ht="27.75" customHeight="1" x14ac:dyDescent="0.25">
      <c r="C68" s="49" t="s">
        <v>3474</v>
      </c>
      <c r="D68" s="44" t="s">
        <v>7988</v>
      </c>
      <c r="E68" s="5" t="s">
        <v>3507</v>
      </c>
      <c r="F68" s="44" t="s">
        <v>1430</v>
      </c>
      <c r="G68" s="38">
        <v>22</v>
      </c>
      <c r="H68" s="38" t="s">
        <v>25</v>
      </c>
      <c r="I68" s="44" t="s">
        <v>3475</v>
      </c>
      <c r="J68" s="5" t="s">
        <v>22</v>
      </c>
      <c r="K68" s="5" t="s">
        <v>3473</v>
      </c>
    </row>
    <row r="69" spans="3:11" ht="27.75" customHeight="1" x14ac:dyDescent="0.25">
      <c r="C69" s="49" t="s">
        <v>3474</v>
      </c>
      <c r="D69" s="44" t="s">
        <v>7988</v>
      </c>
      <c r="E69" s="5" t="s">
        <v>3494</v>
      </c>
      <c r="F69" s="44" t="s">
        <v>284</v>
      </c>
      <c r="G69" s="38">
        <v>22</v>
      </c>
      <c r="H69" s="38" t="s">
        <v>25</v>
      </c>
      <c r="I69" s="44" t="s">
        <v>3475</v>
      </c>
      <c r="J69" s="5" t="s">
        <v>22</v>
      </c>
      <c r="K69" s="5" t="s">
        <v>3473</v>
      </c>
    </row>
    <row r="70" spans="3:11" ht="27.75" customHeight="1" x14ac:dyDescent="0.25">
      <c r="C70" s="49" t="s">
        <v>3474</v>
      </c>
      <c r="D70" s="44" t="s">
        <v>7988</v>
      </c>
      <c r="E70" s="5" t="s">
        <v>3504</v>
      </c>
      <c r="F70" s="44" t="s">
        <v>8143</v>
      </c>
      <c r="G70" s="38">
        <v>22</v>
      </c>
      <c r="H70" s="38" t="s">
        <v>25</v>
      </c>
      <c r="I70" s="44" t="s">
        <v>3475</v>
      </c>
      <c r="J70" s="5" t="s">
        <v>22</v>
      </c>
      <c r="K70" s="5" t="s">
        <v>3473</v>
      </c>
    </row>
    <row r="71" spans="3:11" ht="27.75" customHeight="1" x14ac:dyDescent="0.25">
      <c r="C71" s="49" t="s">
        <v>3474</v>
      </c>
      <c r="D71" s="44" t="s">
        <v>7988</v>
      </c>
      <c r="E71" s="5" t="s">
        <v>3514</v>
      </c>
      <c r="F71" s="44" t="s">
        <v>426</v>
      </c>
      <c r="G71" s="38">
        <v>21</v>
      </c>
      <c r="H71" s="38" t="s">
        <v>25</v>
      </c>
      <c r="I71" s="44" t="s">
        <v>3475</v>
      </c>
      <c r="J71" s="5" t="s">
        <v>22</v>
      </c>
      <c r="K71" s="5" t="s">
        <v>3473</v>
      </c>
    </row>
    <row r="72" spans="3:11" ht="27.75" customHeight="1" x14ac:dyDescent="0.25">
      <c r="C72" s="49" t="s">
        <v>3474</v>
      </c>
      <c r="D72" s="44" t="s">
        <v>7988</v>
      </c>
      <c r="E72" s="5" t="s">
        <v>3501</v>
      </c>
      <c r="F72" s="44" t="s">
        <v>9642</v>
      </c>
      <c r="G72" s="38">
        <v>17</v>
      </c>
      <c r="H72" s="38" t="s">
        <v>25</v>
      </c>
      <c r="I72" s="44" t="s">
        <v>3475</v>
      </c>
      <c r="J72" s="5" t="s">
        <v>22</v>
      </c>
      <c r="K72" s="5" t="s">
        <v>3473</v>
      </c>
    </row>
    <row r="73" spans="3:11" ht="27.75" customHeight="1" x14ac:dyDescent="0.25">
      <c r="C73" s="49" t="s">
        <v>3474</v>
      </c>
      <c r="D73" s="44" t="s">
        <v>7988</v>
      </c>
      <c r="E73" s="5" t="s">
        <v>3531</v>
      </c>
      <c r="F73" s="44" t="s">
        <v>9643</v>
      </c>
      <c r="G73" s="38">
        <v>19</v>
      </c>
      <c r="H73" s="38" t="s">
        <v>25</v>
      </c>
      <c r="I73" s="44" t="s">
        <v>3475</v>
      </c>
      <c r="J73" s="5" t="s">
        <v>22</v>
      </c>
      <c r="K73" s="5" t="s">
        <v>3473</v>
      </c>
    </row>
    <row r="74" spans="3:11" ht="27.75" customHeight="1" x14ac:dyDescent="0.25">
      <c r="C74" s="49" t="s">
        <v>3474</v>
      </c>
      <c r="D74" s="44" t="s">
        <v>7988</v>
      </c>
      <c r="E74" s="5" t="s">
        <v>3513</v>
      </c>
      <c r="F74" s="44" t="s">
        <v>2770</v>
      </c>
      <c r="G74" s="38">
        <v>16</v>
      </c>
      <c r="H74" s="38" t="s">
        <v>25</v>
      </c>
      <c r="I74" s="44" t="s">
        <v>3475</v>
      </c>
      <c r="J74" s="5" t="s">
        <v>22</v>
      </c>
      <c r="K74" s="5" t="s">
        <v>3473</v>
      </c>
    </row>
    <row r="75" spans="3:11" ht="27.75" customHeight="1" x14ac:dyDescent="0.25">
      <c r="C75" s="49" t="s">
        <v>3474</v>
      </c>
      <c r="D75" s="44" t="s">
        <v>7988</v>
      </c>
      <c r="E75" s="5" t="s">
        <v>3511</v>
      </c>
      <c r="F75" s="44" t="s">
        <v>3512</v>
      </c>
      <c r="G75" s="38">
        <v>17</v>
      </c>
      <c r="H75" s="38" t="s">
        <v>25</v>
      </c>
      <c r="I75" s="44" t="s">
        <v>3475</v>
      </c>
      <c r="J75" s="5" t="s">
        <v>22</v>
      </c>
      <c r="K75" s="5" t="s">
        <v>3473</v>
      </c>
    </row>
    <row r="76" spans="3:11" ht="27.75" customHeight="1" x14ac:dyDescent="0.25">
      <c r="C76" s="49" t="s">
        <v>3474</v>
      </c>
      <c r="D76" s="44" t="s">
        <v>7988</v>
      </c>
      <c r="E76" s="5" t="s">
        <v>3478</v>
      </c>
      <c r="F76" s="44" t="s">
        <v>618</v>
      </c>
      <c r="G76" s="38">
        <v>15</v>
      </c>
      <c r="H76" s="38" t="s">
        <v>25</v>
      </c>
      <c r="I76" s="44" t="s">
        <v>3475</v>
      </c>
      <c r="J76" s="5" t="s">
        <v>22</v>
      </c>
      <c r="K76" s="5" t="s">
        <v>3473</v>
      </c>
    </row>
    <row r="77" spans="3:11" ht="27.75" customHeight="1" x14ac:dyDescent="0.25">
      <c r="C77" s="49" t="s">
        <v>3474</v>
      </c>
      <c r="D77" s="44" t="s">
        <v>7988</v>
      </c>
      <c r="E77" s="5" t="s">
        <v>3506</v>
      </c>
      <c r="F77" s="44" t="s">
        <v>8189</v>
      </c>
      <c r="G77" s="38">
        <v>12</v>
      </c>
      <c r="H77" s="38" t="s">
        <v>25</v>
      </c>
      <c r="I77" s="44" t="s">
        <v>3475</v>
      </c>
      <c r="J77" s="5" t="s">
        <v>22</v>
      </c>
      <c r="K77" s="5" t="s">
        <v>3473</v>
      </c>
    </row>
    <row r="78" spans="3:11" ht="27.75" customHeight="1" x14ac:dyDescent="0.25">
      <c r="C78" s="49" t="s">
        <v>3474</v>
      </c>
      <c r="D78" s="44" t="s">
        <v>7988</v>
      </c>
      <c r="E78" s="5" t="s">
        <v>3534</v>
      </c>
      <c r="F78" s="44" t="s">
        <v>9644</v>
      </c>
      <c r="G78" s="38">
        <v>15</v>
      </c>
      <c r="H78" s="38" t="s">
        <v>25</v>
      </c>
      <c r="I78" s="44" t="s">
        <v>3475</v>
      </c>
      <c r="J78" s="5" t="s">
        <v>22</v>
      </c>
      <c r="K78" s="5" t="s">
        <v>3473</v>
      </c>
    </row>
    <row r="79" spans="3:11" ht="27.75" customHeight="1" x14ac:dyDescent="0.25">
      <c r="C79" s="49" t="s">
        <v>3474</v>
      </c>
      <c r="D79" s="44" t="s">
        <v>7988</v>
      </c>
      <c r="E79" s="5" t="s">
        <v>3496</v>
      </c>
      <c r="F79" s="44" t="s">
        <v>3497</v>
      </c>
      <c r="G79" s="38">
        <v>12</v>
      </c>
      <c r="H79" s="38" t="s">
        <v>25</v>
      </c>
      <c r="I79" s="44" t="s">
        <v>3475</v>
      </c>
      <c r="J79" s="5" t="s">
        <v>22</v>
      </c>
      <c r="K79" s="5" t="s">
        <v>3473</v>
      </c>
    </row>
    <row r="80" spans="3:11" ht="27.75" customHeight="1" x14ac:dyDescent="0.25">
      <c r="C80" s="49" t="s">
        <v>3474</v>
      </c>
      <c r="D80" s="44" t="s">
        <v>7988</v>
      </c>
      <c r="E80" s="5" t="s">
        <v>3525</v>
      </c>
      <c r="F80" s="44" t="s">
        <v>9645</v>
      </c>
      <c r="G80" s="38">
        <v>13</v>
      </c>
      <c r="H80" s="38" t="s">
        <v>25</v>
      </c>
      <c r="I80" s="44" t="s">
        <v>3475</v>
      </c>
      <c r="J80" s="5" t="s">
        <v>22</v>
      </c>
      <c r="K80" s="5" t="s">
        <v>3473</v>
      </c>
    </row>
    <row r="81" spans="1:20" ht="27.75" customHeight="1" x14ac:dyDescent="0.25">
      <c r="C81" s="49" t="s">
        <v>3474</v>
      </c>
      <c r="D81" s="44" t="s">
        <v>7988</v>
      </c>
      <c r="E81" s="5" t="s">
        <v>3623</v>
      </c>
      <c r="F81" s="44" t="s">
        <v>3624</v>
      </c>
      <c r="G81" s="38">
        <v>12</v>
      </c>
      <c r="H81" s="38" t="s">
        <v>25</v>
      </c>
      <c r="I81" s="44" t="s">
        <v>3545</v>
      </c>
      <c r="J81" s="5" t="s">
        <v>22</v>
      </c>
      <c r="K81" s="5" t="s">
        <v>3547</v>
      </c>
    </row>
    <row r="82" spans="1:20" ht="27.75" customHeight="1" x14ac:dyDescent="0.25">
      <c r="C82" s="20" t="s">
        <v>3474</v>
      </c>
      <c r="D82" s="20" t="s">
        <v>7988</v>
      </c>
      <c r="E82" s="49" t="s">
        <v>3544</v>
      </c>
      <c r="F82" s="49" t="s">
        <v>9646</v>
      </c>
      <c r="G82" s="49">
        <v>34</v>
      </c>
      <c r="H82" s="20" t="s">
        <v>25</v>
      </c>
      <c r="I82" s="20" t="s">
        <v>3545</v>
      </c>
      <c r="J82" s="20" t="s">
        <v>22</v>
      </c>
      <c r="K82" s="20" t="s">
        <v>3473</v>
      </c>
    </row>
    <row r="83" spans="1:20" ht="27.75" customHeight="1" x14ac:dyDescent="0.25">
      <c r="C83" s="20" t="s">
        <v>3474</v>
      </c>
      <c r="D83" s="20" t="s">
        <v>7988</v>
      </c>
      <c r="E83" s="49" t="s">
        <v>3546</v>
      </c>
      <c r="F83" s="49" t="s">
        <v>9647</v>
      </c>
      <c r="G83" s="49">
        <v>17</v>
      </c>
      <c r="H83" s="20" t="s">
        <v>25</v>
      </c>
      <c r="I83" s="20" t="s">
        <v>3545</v>
      </c>
      <c r="J83" s="20" t="s">
        <v>22</v>
      </c>
      <c r="K83" s="20" t="s">
        <v>3473</v>
      </c>
    </row>
    <row r="84" spans="1:20" s="7" customFormat="1" ht="27.75" customHeight="1" x14ac:dyDescent="0.25">
      <c r="A84"/>
      <c r="B84"/>
      <c r="C84" s="49" t="s">
        <v>3474</v>
      </c>
      <c r="D84" s="44" t="s">
        <v>7988</v>
      </c>
      <c r="E84" s="5" t="s">
        <v>3479</v>
      </c>
      <c r="F84" s="44" t="s">
        <v>9475</v>
      </c>
      <c r="G84" s="38">
        <v>10</v>
      </c>
      <c r="H84" s="38" t="s">
        <v>25</v>
      </c>
      <c r="I84" s="44" t="s">
        <v>3475</v>
      </c>
      <c r="J84" s="5" t="s">
        <v>22</v>
      </c>
      <c r="K84" s="5" t="s">
        <v>3473</v>
      </c>
      <c r="L84"/>
      <c r="M84"/>
      <c r="N84"/>
      <c r="O84"/>
      <c r="P84"/>
      <c r="Q84"/>
      <c r="R84"/>
      <c r="S84"/>
      <c r="T84"/>
    </row>
    <row r="85" spans="1:20" s="7" customFormat="1" ht="27.75" customHeight="1" x14ac:dyDescent="0.25">
      <c r="A85"/>
      <c r="B85"/>
      <c r="C85" s="49" t="s">
        <v>3474</v>
      </c>
      <c r="D85" s="44" t="s">
        <v>7988</v>
      </c>
      <c r="E85" s="5" t="s">
        <v>3537</v>
      </c>
      <c r="F85" s="44" t="s">
        <v>3538</v>
      </c>
      <c r="G85" s="38">
        <v>268</v>
      </c>
      <c r="H85" s="38" t="s">
        <v>25</v>
      </c>
      <c r="I85" s="44" t="s">
        <v>3475</v>
      </c>
      <c r="J85" s="5" t="s">
        <v>22</v>
      </c>
      <c r="K85" s="5" t="s">
        <v>3473</v>
      </c>
      <c r="L85"/>
      <c r="M85"/>
      <c r="N85"/>
      <c r="O85"/>
      <c r="P85"/>
      <c r="Q85"/>
      <c r="R85"/>
      <c r="S85"/>
      <c r="T85"/>
    </row>
    <row r="86" spans="1:20" s="7" customFormat="1" ht="27.75" customHeight="1" x14ac:dyDescent="0.25">
      <c r="A86"/>
      <c r="B86"/>
      <c r="C86" s="49" t="s">
        <v>3474</v>
      </c>
      <c r="D86" s="44" t="s">
        <v>7988</v>
      </c>
      <c r="E86" s="23" t="s">
        <v>3521</v>
      </c>
      <c r="F86" s="24" t="s">
        <v>3522</v>
      </c>
      <c r="G86" s="23">
        <v>80</v>
      </c>
      <c r="H86" s="14" t="s">
        <v>25</v>
      </c>
      <c r="I86" s="24" t="s">
        <v>3475</v>
      </c>
      <c r="J86" s="1" t="s">
        <v>22</v>
      </c>
      <c r="K86" s="1" t="s">
        <v>3473</v>
      </c>
      <c r="L86"/>
      <c r="M86"/>
      <c r="N86"/>
      <c r="O86"/>
      <c r="P86"/>
      <c r="Q86"/>
      <c r="R86"/>
      <c r="S86"/>
      <c r="T86"/>
    </row>
    <row r="87" spans="1:20" s="7" customFormat="1" ht="27.75" customHeight="1" thickBot="1" x14ac:dyDescent="0.3">
      <c r="A87"/>
      <c r="B87"/>
      <c r="C87" s="49" t="s">
        <v>3474</v>
      </c>
      <c r="D87" s="44" t="s">
        <v>7988</v>
      </c>
      <c r="E87" s="23" t="s">
        <v>3526</v>
      </c>
      <c r="F87" s="24" t="s">
        <v>3527</v>
      </c>
      <c r="G87" s="23">
        <v>64</v>
      </c>
      <c r="H87" s="14" t="s">
        <v>25</v>
      </c>
      <c r="I87" s="24" t="s">
        <v>3475</v>
      </c>
      <c r="J87" s="1" t="s">
        <v>22</v>
      </c>
      <c r="K87" s="1" t="s">
        <v>3473</v>
      </c>
      <c r="L87"/>
      <c r="M87"/>
      <c r="N87"/>
      <c r="O87"/>
      <c r="P87"/>
      <c r="Q87"/>
      <c r="R87"/>
      <c r="S87"/>
      <c r="T87"/>
    </row>
    <row r="88" spans="1:20" s="7" customFormat="1" ht="21" customHeight="1" thickBot="1" x14ac:dyDescent="0.3">
      <c r="A88"/>
      <c r="B88"/>
      <c r="C88" s="241" t="s">
        <v>3474</v>
      </c>
      <c r="D88" s="242" t="s">
        <v>7825</v>
      </c>
      <c r="E88" s="472">
        <f>COUNTA(E26:E87)</f>
        <v>62</v>
      </c>
      <c r="F88" s="242" t="s">
        <v>7826</v>
      </c>
      <c r="G88" s="473">
        <f>SUM(G26:G87)</f>
        <v>6750</v>
      </c>
      <c r="H88" s="36"/>
      <c r="I88" s="17"/>
      <c r="J88" s="18"/>
      <c r="K88" s="19"/>
      <c r="L88"/>
      <c r="M88"/>
      <c r="N88"/>
      <c r="O88"/>
      <c r="P88"/>
      <c r="Q88"/>
      <c r="R88"/>
      <c r="S88"/>
      <c r="T88"/>
    </row>
    <row r="89" spans="1:20" s="7" customFormat="1" ht="31.5" customHeight="1" x14ac:dyDescent="0.25">
      <c r="A89"/>
      <c r="B89"/>
      <c r="D89" s="13"/>
      <c r="E89" s="175"/>
      <c r="F89" s="228"/>
      <c r="G89" s="174"/>
      <c r="H89" s="14"/>
      <c r="I89" s="13"/>
      <c r="J89" s="1"/>
      <c r="K89" s="1"/>
      <c r="L89"/>
      <c r="M89"/>
      <c r="N89"/>
      <c r="O89"/>
      <c r="P89"/>
      <c r="Q89"/>
      <c r="R89"/>
      <c r="S89"/>
      <c r="T89"/>
    </row>
    <row r="90" spans="1:20" ht="18" customHeight="1" x14ac:dyDescent="0.25">
      <c r="C90" s="7"/>
      <c r="D90" s="13"/>
      <c r="E90" s="175"/>
      <c r="F90" s="228"/>
      <c r="G90" s="174"/>
      <c r="H90" s="14"/>
      <c r="I90" s="13"/>
      <c r="J90" s="1"/>
      <c r="K90" s="1"/>
    </row>
    <row r="91" spans="1:20" ht="18" customHeight="1" x14ac:dyDescent="0.25">
      <c r="C91" s="235" t="s">
        <v>8</v>
      </c>
      <c r="D91" s="235" t="s">
        <v>7</v>
      </c>
      <c r="E91" s="235" t="s">
        <v>6</v>
      </c>
      <c r="F91" s="235" t="s">
        <v>5</v>
      </c>
      <c r="G91" s="237" t="s">
        <v>4</v>
      </c>
      <c r="H91" s="237" t="s">
        <v>3</v>
      </c>
      <c r="I91" s="235" t="s">
        <v>2</v>
      </c>
      <c r="J91" s="235" t="s">
        <v>1</v>
      </c>
      <c r="K91" s="235" t="s">
        <v>0</v>
      </c>
    </row>
    <row r="92" spans="1:20" ht="25.5" customHeight="1" x14ac:dyDescent="0.25">
      <c r="C92" s="49" t="s">
        <v>3550</v>
      </c>
      <c r="D92" s="44" t="s">
        <v>7988</v>
      </c>
      <c r="E92" s="5" t="s">
        <v>3564</v>
      </c>
      <c r="F92" s="44" t="s">
        <v>9648</v>
      </c>
      <c r="G92" s="38">
        <v>133</v>
      </c>
      <c r="H92" s="38" t="s">
        <v>25</v>
      </c>
      <c r="I92" s="44" t="s">
        <v>3548</v>
      </c>
      <c r="J92" s="5" t="s">
        <v>22</v>
      </c>
      <c r="K92" s="5" t="s">
        <v>3547</v>
      </c>
    </row>
    <row r="93" spans="1:20" ht="25.5" customHeight="1" x14ac:dyDescent="0.25">
      <c r="C93" s="49" t="s">
        <v>3550</v>
      </c>
      <c r="D93" s="44" t="s">
        <v>7988</v>
      </c>
      <c r="E93" s="5" t="s">
        <v>3565</v>
      </c>
      <c r="F93" s="44" t="s">
        <v>9649</v>
      </c>
      <c r="G93" s="38">
        <v>87</v>
      </c>
      <c r="H93" s="38" t="s">
        <v>25</v>
      </c>
      <c r="I93" s="44" t="s">
        <v>3548</v>
      </c>
      <c r="J93" s="5" t="s">
        <v>22</v>
      </c>
      <c r="K93" s="5" t="s">
        <v>3547</v>
      </c>
    </row>
    <row r="94" spans="1:20" ht="25.5" customHeight="1" x14ac:dyDescent="0.25">
      <c r="C94" s="49" t="s">
        <v>3550</v>
      </c>
      <c r="D94" s="44" t="s">
        <v>7988</v>
      </c>
      <c r="E94" s="5" t="s">
        <v>3563</v>
      </c>
      <c r="F94" s="44" t="s">
        <v>9650</v>
      </c>
      <c r="G94" s="38">
        <v>678</v>
      </c>
      <c r="H94" s="38" t="s">
        <v>25</v>
      </c>
      <c r="I94" s="44" t="s">
        <v>3548</v>
      </c>
      <c r="J94" s="5" t="s">
        <v>22</v>
      </c>
      <c r="K94" s="5" t="s">
        <v>3547</v>
      </c>
    </row>
    <row r="95" spans="1:20" ht="25.5" customHeight="1" x14ac:dyDescent="0.25">
      <c r="C95" s="49" t="s">
        <v>3550</v>
      </c>
      <c r="D95" s="44" t="s">
        <v>7988</v>
      </c>
      <c r="E95" s="5" t="s">
        <v>3559</v>
      </c>
      <c r="F95" s="44" t="s">
        <v>9651</v>
      </c>
      <c r="G95" s="38">
        <v>79</v>
      </c>
      <c r="H95" s="38" t="s">
        <v>25</v>
      </c>
      <c r="I95" s="44" t="s">
        <v>3548</v>
      </c>
      <c r="J95" s="5" t="s">
        <v>22</v>
      </c>
      <c r="K95" s="5" t="s">
        <v>3547</v>
      </c>
    </row>
    <row r="96" spans="1:20" ht="25.5" customHeight="1" x14ac:dyDescent="0.25">
      <c r="C96" s="49" t="s">
        <v>3550</v>
      </c>
      <c r="D96" s="44" t="s">
        <v>7988</v>
      </c>
      <c r="E96" s="5" t="s">
        <v>3572</v>
      </c>
      <c r="F96" s="44" t="s">
        <v>3573</v>
      </c>
      <c r="G96" s="38">
        <v>49</v>
      </c>
      <c r="H96" s="38" t="s">
        <v>25</v>
      </c>
      <c r="I96" s="44" t="s">
        <v>3548</v>
      </c>
      <c r="J96" s="5" t="s">
        <v>22</v>
      </c>
      <c r="K96" s="5" t="s">
        <v>3547</v>
      </c>
    </row>
    <row r="97" spans="1:20" ht="25.5" customHeight="1" x14ac:dyDescent="0.25">
      <c r="C97" s="49" t="s">
        <v>3550</v>
      </c>
      <c r="D97" s="44" t="s">
        <v>7988</v>
      </c>
      <c r="E97" s="5" t="s">
        <v>3570</v>
      </c>
      <c r="F97" s="44" t="s">
        <v>3571</v>
      </c>
      <c r="G97" s="38">
        <v>42</v>
      </c>
      <c r="H97" s="38" t="s">
        <v>25</v>
      </c>
      <c r="I97" s="44" t="s">
        <v>3548</v>
      </c>
      <c r="J97" s="5" t="s">
        <v>22</v>
      </c>
      <c r="K97" s="5" t="s">
        <v>3547</v>
      </c>
    </row>
    <row r="98" spans="1:20" ht="25.5" customHeight="1" x14ac:dyDescent="0.25">
      <c r="C98" s="49" t="s">
        <v>3550</v>
      </c>
      <c r="D98" s="44" t="s">
        <v>7988</v>
      </c>
      <c r="E98" s="5" t="s">
        <v>3574</v>
      </c>
      <c r="F98" s="44" t="s">
        <v>9652</v>
      </c>
      <c r="G98" s="38">
        <v>31</v>
      </c>
      <c r="H98" s="38" t="s">
        <v>25</v>
      </c>
      <c r="I98" s="44" t="s">
        <v>3548</v>
      </c>
      <c r="J98" s="5" t="s">
        <v>22</v>
      </c>
      <c r="K98" s="5" t="s">
        <v>3547</v>
      </c>
    </row>
    <row r="99" spans="1:20" ht="25.5" customHeight="1" x14ac:dyDescent="0.25">
      <c r="C99" s="49" t="s">
        <v>3550</v>
      </c>
      <c r="D99" s="44" t="s">
        <v>7988</v>
      </c>
      <c r="E99" s="5" t="s">
        <v>3558</v>
      </c>
      <c r="F99" s="44" t="s">
        <v>9653</v>
      </c>
      <c r="G99" s="38">
        <v>35</v>
      </c>
      <c r="H99" s="38" t="s">
        <v>25</v>
      </c>
      <c r="I99" s="44" t="s">
        <v>3548</v>
      </c>
      <c r="J99" s="5" t="s">
        <v>22</v>
      </c>
      <c r="K99" s="5" t="s">
        <v>3547</v>
      </c>
    </row>
    <row r="100" spans="1:20" ht="25.5" customHeight="1" x14ac:dyDescent="0.25">
      <c r="C100" s="49" t="s">
        <v>3550</v>
      </c>
      <c r="D100" s="44" t="s">
        <v>7988</v>
      </c>
      <c r="E100" s="5" t="s">
        <v>3568</v>
      </c>
      <c r="F100" s="44" t="s">
        <v>9654</v>
      </c>
      <c r="G100" s="38">
        <v>22</v>
      </c>
      <c r="H100" s="38" t="s">
        <v>25</v>
      </c>
      <c r="I100" s="44" t="s">
        <v>3548</v>
      </c>
      <c r="J100" s="5" t="s">
        <v>22</v>
      </c>
      <c r="K100" s="5" t="s">
        <v>3547</v>
      </c>
    </row>
    <row r="101" spans="1:20" ht="25.5" customHeight="1" x14ac:dyDescent="0.25">
      <c r="C101" s="44" t="s">
        <v>3550</v>
      </c>
      <c r="D101" s="44" t="s">
        <v>7988</v>
      </c>
      <c r="E101" s="44" t="s">
        <v>3566</v>
      </c>
      <c r="F101" s="44" t="s">
        <v>9655</v>
      </c>
      <c r="G101" s="44">
        <v>28</v>
      </c>
      <c r="H101" s="44" t="s">
        <v>25</v>
      </c>
      <c r="I101" s="44" t="s">
        <v>3548</v>
      </c>
      <c r="J101" s="44" t="s">
        <v>22</v>
      </c>
      <c r="K101" s="44" t="s">
        <v>3547</v>
      </c>
    </row>
    <row r="102" spans="1:20" ht="25.5" customHeight="1" x14ac:dyDescent="0.25">
      <c r="C102" s="44" t="s">
        <v>3550</v>
      </c>
      <c r="D102" s="44" t="s">
        <v>7988</v>
      </c>
      <c r="E102" s="44" t="s">
        <v>3567</v>
      </c>
      <c r="F102" s="44" t="s">
        <v>9656</v>
      </c>
      <c r="G102" s="44">
        <v>19</v>
      </c>
      <c r="H102" s="44" t="s">
        <v>25</v>
      </c>
      <c r="I102" s="44" t="s">
        <v>3548</v>
      </c>
      <c r="J102" s="44" t="s">
        <v>22</v>
      </c>
      <c r="K102" s="44" t="s">
        <v>3547</v>
      </c>
    </row>
    <row r="103" spans="1:20" ht="25.5" customHeight="1" x14ac:dyDescent="0.25">
      <c r="C103" s="44" t="s">
        <v>3550</v>
      </c>
      <c r="D103" s="44" t="s">
        <v>7988</v>
      </c>
      <c r="E103" s="44" t="s">
        <v>3569</v>
      </c>
      <c r="F103" s="44" t="s">
        <v>9657</v>
      </c>
      <c r="G103" s="44">
        <v>22</v>
      </c>
      <c r="H103" s="44" t="s">
        <v>25</v>
      </c>
      <c r="I103" s="44" t="s">
        <v>3548</v>
      </c>
      <c r="J103" s="44" t="s">
        <v>22</v>
      </c>
      <c r="K103" s="44" t="s">
        <v>3547</v>
      </c>
    </row>
    <row r="104" spans="1:20" ht="25.5" customHeight="1" x14ac:dyDescent="0.25">
      <c r="C104" s="44" t="s">
        <v>3550</v>
      </c>
      <c r="D104" s="44" t="s">
        <v>7988</v>
      </c>
      <c r="E104" s="44" t="s">
        <v>3560</v>
      </c>
      <c r="F104" s="44" t="s">
        <v>9658</v>
      </c>
      <c r="G104" s="44">
        <v>27</v>
      </c>
      <c r="H104" s="44" t="s">
        <v>25</v>
      </c>
      <c r="I104" s="44" t="s">
        <v>3548</v>
      </c>
      <c r="J104" s="44" t="s">
        <v>22</v>
      </c>
      <c r="K104" s="44" t="s">
        <v>3547</v>
      </c>
    </row>
    <row r="105" spans="1:20" ht="25.5" customHeight="1" x14ac:dyDescent="0.25">
      <c r="C105" s="44" t="s">
        <v>3550</v>
      </c>
      <c r="D105" s="44" t="s">
        <v>7988</v>
      </c>
      <c r="E105" s="44" t="s">
        <v>3561</v>
      </c>
      <c r="F105" s="44" t="s">
        <v>3562</v>
      </c>
      <c r="G105" s="44">
        <v>8</v>
      </c>
      <c r="H105" s="44" t="s">
        <v>25</v>
      </c>
      <c r="I105" s="44" t="s">
        <v>3548</v>
      </c>
      <c r="J105" s="44" t="s">
        <v>22</v>
      </c>
      <c r="K105" s="44" t="s">
        <v>3547</v>
      </c>
    </row>
    <row r="106" spans="1:20" ht="25.5" customHeight="1" x14ac:dyDescent="0.25">
      <c r="C106" s="44" t="s">
        <v>3550</v>
      </c>
      <c r="D106" s="44" t="s">
        <v>7988</v>
      </c>
      <c r="E106" s="44" t="s">
        <v>3618</v>
      </c>
      <c r="F106" s="44" t="s">
        <v>3619</v>
      </c>
      <c r="G106" s="44">
        <v>241</v>
      </c>
      <c r="H106" s="44" t="s">
        <v>25</v>
      </c>
      <c r="I106" s="44" t="s">
        <v>3548</v>
      </c>
      <c r="J106" s="44" t="s">
        <v>22</v>
      </c>
      <c r="K106" s="44" t="s">
        <v>3547</v>
      </c>
    </row>
    <row r="107" spans="1:20" ht="25.5" customHeight="1" x14ac:dyDescent="0.25">
      <c r="C107" s="44" t="s">
        <v>3550</v>
      </c>
      <c r="D107" s="44" t="s">
        <v>7988</v>
      </c>
      <c r="E107" s="44" t="s">
        <v>3620</v>
      </c>
      <c r="F107" s="44" t="s">
        <v>9659</v>
      </c>
      <c r="G107" s="44">
        <v>19</v>
      </c>
      <c r="H107" s="44" t="s">
        <v>25</v>
      </c>
      <c r="I107" s="44" t="s">
        <v>3548</v>
      </c>
      <c r="J107" s="44" t="s">
        <v>22</v>
      </c>
      <c r="K107" s="44" t="s">
        <v>3547</v>
      </c>
    </row>
    <row r="108" spans="1:20" ht="25.5" customHeight="1" x14ac:dyDescent="0.25">
      <c r="C108" s="44" t="s">
        <v>3550</v>
      </c>
      <c r="D108" s="44" t="s">
        <v>7988</v>
      </c>
      <c r="E108" s="44" t="s">
        <v>3615</v>
      </c>
      <c r="F108" s="44" t="s">
        <v>8182</v>
      </c>
      <c r="G108" s="44">
        <v>12</v>
      </c>
      <c r="H108" s="44" t="s">
        <v>25</v>
      </c>
      <c r="I108" s="44" t="s">
        <v>3548</v>
      </c>
      <c r="J108" s="44" t="s">
        <v>22</v>
      </c>
      <c r="K108" s="44" t="s">
        <v>3547</v>
      </c>
    </row>
    <row r="109" spans="1:20" ht="25.5" customHeight="1" x14ac:dyDescent="0.25">
      <c r="C109" s="44" t="s">
        <v>3550</v>
      </c>
      <c r="D109" s="44" t="s">
        <v>7988</v>
      </c>
      <c r="E109" s="44" t="s">
        <v>3765</v>
      </c>
      <c r="F109" s="44" t="s">
        <v>1985</v>
      </c>
      <c r="G109" s="44">
        <v>34</v>
      </c>
      <c r="H109" s="44" t="s">
        <v>25</v>
      </c>
      <c r="I109" s="44" t="s">
        <v>25</v>
      </c>
      <c r="J109" s="44" t="s">
        <v>22</v>
      </c>
      <c r="K109" s="44" t="s">
        <v>3628</v>
      </c>
    </row>
    <row r="110" spans="1:20" ht="25.5" customHeight="1" x14ac:dyDescent="0.25">
      <c r="C110" s="44" t="s">
        <v>3550</v>
      </c>
      <c r="D110" s="44" t="s">
        <v>7988</v>
      </c>
      <c r="E110" s="44" t="s">
        <v>3552</v>
      </c>
      <c r="F110" s="44" t="s">
        <v>3553</v>
      </c>
      <c r="G110" s="44">
        <v>34</v>
      </c>
      <c r="H110" s="44" t="s">
        <v>25</v>
      </c>
      <c r="I110" s="44" t="s">
        <v>3548</v>
      </c>
      <c r="J110" s="44" t="s">
        <v>22</v>
      </c>
      <c r="K110" s="44" t="s">
        <v>3547</v>
      </c>
    </row>
    <row r="111" spans="1:20" s="7" customFormat="1" ht="25.5" customHeight="1" x14ac:dyDescent="0.25">
      <c r="A111"/>
      <c r="B111"/>
      <c r="C111" s="44" t="s">
        <v>3550</v>
      </c>
      <c r="D111" s="44" t="s">
        <v>7988</v>
      </c>
      <c r="E111" s="44" t="s">
        <v>3763</v>
      </c>
      <c r="F111" s="44" t="s">
        <v>3764</v>
      </c>
      <c r="G111" s="44">
        <v>424</v>
      </c>
      <c r="H111" s="44" t="s">
        <v>25</v>
      </c>
      <c r="I111" s="44" t="s">
        <v>3640</v>
      </c>
      <c r="J111" s="44" t="s">
        <v>22</v>
      </c>
      <c r="K111" s="44" t="s">
        <v>3628</v>
      </c>
      <c r="L111"/>
      <c r="M111"/>
      <c r="N111"/>
      <c r="O111"/>
      <c r="P111"/>
      <c r="Q111"/>
      <c r="R111"/>
      <c r="S111"/>
      <c r="T111"/>
    </row>
    <row r="112" spans="1:20" s="7" customFormat="1" ht="25.5" customHeight="1" x14ac:dyDescent="0.25">
      <c r="A112"/>
      <c r="B112"/>
      <c r="C112" s="44" t="s">
        <v>3550</v>
      </c>
      <c r="D112" s="44" t="s">
        <v>7988</v>
      </c>
      <c r="E112" s="44" t="s">
        <v>3557</v>
      </c>
      <c r="F112" s="44" t="s">
        <v>9660</v>
      </c>
      <c r="G112" s="44">
        <v>15</v>
      </c>
      <c r="H112" s="44" t="s">
        <v>25</v>
      </c>
      <c r="I112" s="44" t="s">
        <v>3548</v>
      </c>
      <c r="J112" s="44" t="s">
        <v>22</v>
      </c>
      <c r="K112" s="44" t="s">
        <v>3547</v>
      </c>
      <c r="L112"/>
      <c r="M112"/>
      <c r="N112"/>
      <c r="O112"/>
      <c r="P112"/>
      <c r="Q112"/>
      <c r="R112"/>
      <c r="S112"/>
      <c r="T112"/>
    </row>
    <row r="113" spans="1:20" s="7" customFormat="1" ht="25.5" customHeight="1" x14ac:dyDescent="0.25">
      <c r="A113"/>
      <c r="B113"/>
      <c r="C113" s="44" t="s">
        <v>3550</v>
      </c>
      <c r="D113" s="44" t="s">
        <v>7988</v>
      </c>
      <c r="E113" s="44" t="s">
        <v>3554</v>
      </c>
      <c r="F113" s="44" t="s">
        <v>9661</v>
      </c>
      <c r="G113" s="44">
        <v>8</v>
      </c>
      <c r="H113" s="44" t="s">
        <v>25</v>
      </c>
      <c r="I113" s="44" t="s">
        <v>3548</v>
      </c>
      <c r="J113" s="44" t="s">
        <v>22</v>
      </c>
      <c r="K113" s="44" t="s">
        <v>3547</v>
      </c>
      <c r="L113"/>
      <c r="M113"/>
      <c r="N113"/>
      <c r="O113"/>
      <c r="P113"/>
      <c r="Q113"/>
      <c r="R113"/>
      <c r="S113"/>
      <c r="T113"/>
    </row>
    <row r="114" spans="1:20" s="7" customFormat="1" ht="25.5" customHeight="1" x14ac:dyDescent="0.25">
      <c r="A114"/>
      <c r="B114"/>
      <c r="C114" s="49" t="s">
        <v>3550</v>
      </c>
      <c r="D114" s="44" t="s">
        <v>7988</v>
      </c>
      <c r="E114" s="5" t="s">
        <v>3549</v>
      </c>
      <c r="F114" s="44" t="s">
        <v>9662</v>
      </c>
      <c r="G114" s="38">
        <v>12</v>
      </c>
      <c r="H114" s="38" t="s">
        <v>25</v>
      </c>
      <c r="I114" s="44" t="s">
        <v>3551</v>
      </c>
      <c r="J114" s="5" t="s">
        <v>22</v>
      </c>
      <c r="K114" s="5" t="s">
        <v>3547</v>
      </c>
      <c r="L114"/>
      <c r="M114"/>
      <c r="N114"/>
      <c r="O114"/>
      <c r="P114"/>
      <c r="Q114"/>
      <c r="R114"/>
      <c r="S114"/>
      <c r="T114"/>
    </row>
    <row r="115" spans="1:20" ht="25.5" customHeight="1" thickBot="1" x14ac:dyDescent="0.3">
      <c r="C115" s="49" t="s">
        <v>3550</v>
      </c>
      <c r="D115" s="44" t="s">
        <v>7988</v>
      </c>
      <c r="E115" s="5" t="s">
        <v>3555</v>
      </c>
      <c r="F115" s="44" t="s">
        <v>3556</v>
      </c>
      <c r="G115" s="38">
        <v>9</v>
      </c>
      <c r="H115" s="38" t="s">
        <v>25</v>
      </c>
      <c r="I115" s="44" t="s">
        <v>3548</v>
      </c>
      <c r="J115" s="5" t="s">
        <v>22</v>
      </c>
      <c r="K115" s="5" t="s">
        <v>3547</v>
      </c>
    </row>
    <row r="116" spans="1:20" ht="18" customHeight="1" thickBot="1" x14ac:dyDescent="0.3">
      <c r="C116" s="241" t="s">
        <v>3550</v>
      </c>
      <c r="D116" s="242" t="s">
        <v>7825</v>
      </c>
      <c r="E116" s="472">
        <f>COUNTA(E92:E115)</f>
        <v>24</v>
      </c>
      <c r="F116" s="242" t="s">
        <v>7826</v>
      </c>
      <c r="G116" s="473">
        <f>SUM(G92:G115)</f>
        <v>2068</v>
      </c>
      <c r="H116" s="36"/>
      <c r="I116" s="17"/>
      <c r="J116" s="18"/>
      <c r="K116" s="19"/>
    </row>
    <row r="117" spans="1:20" s="7" customFormat="1" ht="20.25" customHeight="1" x14ac:dyDescent="0.25">
      <c r="A117"/>
      <c r="B117"/>
      <c r="D117" s="13"/>
      <c r="E117" s="175"/>
      <c r="F117" s="228"/>
      <c r="G117" s="174"/>
      <c r="H117" s="14"/>
      <c r="I117" s="13"/>
      <c r="J117" s="1"/>
      <c r="K117" s="1"/>
      <c r="L117"/>
      <c r="M117"/>
      <c r="N117"/>
      <c r="O117"/>
      <c r="P117"/>
      <c r="Q117"/>
      <c r="R117"/>
      <c r="S117"/>
      <c r="T117"/>
    </row>
    <row r="118" spans="1:20" s="7" customFormat="1" ht="20.25" customHeight="1" x14ac:dyDescent="0.25">
      <c r="A118"/>
      <c r="B118"/>
      <c r="D118" s="13"/>
      <c r="E118" s="175"/>
      <c r="F118" s="228"/>
      <c r="G118" s="174"/>
      <c r="H118" s="14"/>
      <c r="I118" s="13"/>
      <c r="J118" s="1"/>
      <c r="K118" s="1"/>
      <c r="L118"/>
      <c r="M118"/>
      <c r="N118"/>
      <c r="O118"/>
      <c r="P118"/>
      <c r="Q118"/>
      <c r="R118"/>
      <c r="S118"/>
      <c r="T118"/>
    </row>
    <row r="119" spans="1:20" s="7" customFormat="1" ht="20.25" customHeight="1" x14ac:dyDescent="0.25">
      <c r="A119"/>
      <c r="B119"/>
      <c r="C119" s="235" t="s">
        <v>8</v>
      </c>
      <c r="D119" s="235" t="s">
        <v>7</v>
      </c>
      <c r="E119" s="235" t="s">
        <v>6</v>
      </c>
      <c r="F119" s="235" t="s">
        <v>5</v>
      </c>
      <c r="G119" s="237" t="s">
        <v>4</v>
      </c>
      <c r="H119" s="237" t="s">
        <v>3</v>
      </c>
      <c r="I119" s="235" t="s">
        <v>2</v>
      </c>
      <c r="J119" s="235" t="s">
        <v>1</v>
      </c>
      <c r="K119" s="235" t="s">
        <v>0</v>
      </c>
      <c r="L119"/>
      <c r="M119"/>
      <c r="N119"/>
      <c r="O119"/>
      <c r="P119"/>
      <c r="Q119"/>
      <c r="R119"/>
      <c r="S119"/>
      <c r="T119"/>
    </row>
    <row r="120" spans="1:20" s="7" customFormat="1" ht="28.5" customHeight="1" x14ac:dyDescent="0.25">
      <c r="A120"/>
      <c r="B120"/>
      <c r="C120" s="49" t="s">
        <v>3577</v>
      </c>
      <c r="D120" s="44" t="s">
        <v>7988</v>
      </c>
      <c r="E120" s="5" t="s">
        <v>3607</v>
      </c>
      <c r="F120" s="44" t="s">
        <v>9663</v>
      </c>
      <c r="G120" s="38">
        <v>569</v>
      </c>
      <c r="H120" s="38" t="s">
        <v>25</v>
      </c>
      <c r="I120" s="44" t="s">
        <v>25</v>
      </c>
      <c r="J120" s="5" t="s">
        <v>22</v>
      </c>
      <c r="K120" s="5" t="s">
        <v>3547</v>
      </c>
      <c r="L120"/>
      <c r="M120"/>
      <c r="N120"/>
      <c r="O120"/>
      <c r="P120"/>
      <c r="Q120"/>
      <c r="R120"/>
      <c r="S120"/>
      <c r="T120"/>
    </row>
    <row r="121" spans="1:20" s="7" customFormat="1" ht="28.5" customHeight="1" x14ac:dyDescent="0.25">
      <c r="A121"/>
      <c r="B121"/>
      <c r="C121" s="49" t="s">
        <v>3577</v>
      </c>
      <c r="D121" s="44" t="s">
        <v>7988</v>
      </c>
      <c r="E121" s="5" t="s">
        <v>3613</v>
      </c>
      <c r="F121" s="44" t="s">
        <v>3614</v>
      </c>
      <c r="G121" s="38">
        <v>281</v>
      </c>
      <c r="H121" s="38" t="s">
        <v>25</v>
      </c>
      <c r="I121" s="44" t="s">
        <v>25</v>
      </c>
      <c r="J121" s="5" t="s">
        <v>22</v>
      </c>
      <c r="K121" s="5" t="s">
        <v>3547</v>
      </c>
      <c r="L121"/>
      <c r="M121"/>
      <c r="N121"/>
      <c r="O121"/>
      <c r="P121"/>
      <c r="Q121"/>
      <c r="R121"/>
      <c r="S121"/>
      <c r="T121"/>
    </row>
    <row r="122" spans="1:20" s="7" customFormat="1" ht="28.5" customHeight="1" x14ac:dyDescent="0.25">
      <c r="A122"/>
      <c r="B122"/>
      <c r="C122" s="7" t="s">
        <v>3577</v>
      </c>
      <c r="D122" s="44" t="s">
        <v>7988</v>
      </c>
      <c r="E122" s="1" t="s">
        <v>3593</v>
      </c>
      <c r="F122" s="13" t="s">
        <v>3594</v>
      </c>
      <c r="G122" s="14">
        <v>116</v>
      </c>
      <c r="H122" s="14" t="s">
        <v>25</v>
      </c>
      <c r="I122" s="13" t="s">
        <v>3548</v>
      </c>
      <c r="J122" s="1" t="s">
        <v>22</v>
      </c>
      <c r="K122" s="1" t="s">
        <v>3547</v>
      </c>
      <c r="L122"/>
      <c r="M122"/>
      <c r="N122"/>
      <c r="O122"/>
      <c r="P122"/>
      <c r="Q122"/>
      <c r="R122"/>
      <c r="S122"/>
      <c r="T122"/>
    </row>
    <row r="123" spans="1:20" ht="28.5" customHeight="1" x14ac:dyDescent="0.25">
      <c r="C123" s="7" t="s">
        <v>3577</v>
      </c>
      <c r="D123" s="44" t="s">
        <v>7988</v>
      </c>
      <c r="E123" s="1" t="s">
        <v>3600</v>
      </c>
      <c r="F123" s="13" t="s">
        <v>9664</v>
      </c>
      <c r="G123" s="14">
        <v>88</v>
      </c>
      <c r="H123" s="14" t="s">
        <v>25</v>
      </c>
      <c r="I123" s="13" t="s">
        <v>3545</v>
      </c>
      <c r="J123" s="1" t="s">
        <v>22</v>
      </c>
      <c r="K123" s="1" t="s">
        <v>3547</v>
      </c>
    </row>
    <row r="124" spans="1:20" ht="28.5" customHeight="1" x14ac:dyDescent="0.25">
      <c r="C124" s="7" t="s">
        <v>3577</v>
      </c>
      <c r="D124" s="44" t="s">
        <v>7988</v>
      </c>
      <c r="E124" s="1" t="s">
        <v>3599</v>
      </c>
      <c r="F124" s="13" t="s">
        <v>9665</v>
      </c>
      <c r="G124" s="14">
        <v>76</v>
      </c>
      <c r="H124" s="14" t="s">
        <v>25</v>
      </c>
      <c r="I124" s="13" t="s">
        <v>3548</v>
      </c>
      <c r="J124" s="1" t="s">
        <v>22</v>
      </c>
      <c r="K124" s="1" t="s">
        <v>3547</v>
      </c>
    </row>
    <row r="125" spans="1:20" ht="28.5" customHeight="1" x14ac:dyDescent="0.25">
      <c r="C125" s="7" t="s">
        <v>3577</v>
      </c>
      <c r="D125" s="44" t="s">
        <v>7988</v>
      </c>
      <c r="E125" s="1" t="s">
        <v>3589</v>
      </c>
      <c r="F125" s="13" t="s">
        <v>3590</v>
      </c>
      <c r="G125" s="14">
        <v>47</v>
      </c>
      <c r="H125" s="14" t="s">
        <v>25</v>
      </c>
      <c r="I125" s="13" t="s">
        <v>3548</v>
      </c>
      <c r="J125" s="1" t="s">
        <v>22</v>
      </c>
      <c r="K125" s="1" t="s">
        <v>3547</v>
      </c>
    </row>
    <row r="126" spans="1:20" ht="28.5" customHeight="1" x14ac:dyDescent="0.25">
      <c r="C126" s="7" t="s">
        <v>3577</v>
      </c>
      <c r="D126" s="44" t="s">
        <v>7988</v>
      </c>
      <c r="E126" s="1" t="s">
        <v>3597</v>
      </c>
      <c r="F126" s="13" t="s">
        <v>3598</v>
      </c>
      <c r="G126" s="14">
        <v>27</v>
      </c>
      <c r="H126" s="14" t="s">
        <v>25</v>
      </c>
      <c r="I126" s="13" t="s">
        <v>3548</v>
      </c>
      <c r="J126" s="1" t="s">
        <v>22</v>
      </c>
      <c r="K126" s="1" t="s">
        <v>3547</v>
      </c>
    </row>
    <row r="127" spans="1:20" ht="28.5" customHeight="1" x14ac:dyDescent="0.25">
      <c r="C127" s="7" t="s">
        <v>3577</v>
      </c>
      <c r="D127" s="44" t="s">
        <v>7988</v>
      </c>
      <c r="E127" s="23" t="s">
        <v>3595</v>
      </c>
      <c r="F127" s="24" t="s">
        <v>3596</v>
      </c>
      <c r="G127" s="23">
        <v>35</v>
      </c>
      <c r="H127" s="14" t="s">
        <v>25</v>
      </c>
      <c r="I127" s="24" t="s">
        <v>3548</v>
      </c>
      <c r="J127" s="1" t="s">
        <v>22</v>
      </c>
      <c r="K127" s="1" t="s">
        <v>3547</v>
      </c>
    </row>
    <row r="128" spans="1:20" ht="28.5" customHeight="1" x14ac:dyDescent="0.25">
      <c r="C128" s="49" t="s">
        <v>3577</v>
      </c>
      <c r="D128" s="44" t="s">
        <v>7988</v>
      </c>
      <c r="E128" s="5" t="s">
        <v>3611</v>
      </c>
      <c r="F128" s="44" t="s">
        <v>9666</v>
      </c>
      <c r="G128" s="38">
        <v>115</v>
      </c>
      <c r="H128" s="38" t="s">
        <v>25</v>
      </c>
      <c r="I128" s="44" t="s">
        <v>25</v>
      </c>
      <c r="J128" s="5" t="s">
        <v>22</v>
      </c>
      <c r="K128" s="5" t="s">
        <v>3547</v>
      </c>
    </row>
    <row r="129" spans="1:20" ht="28.5" customHeight="1" x14ac:dyDescent="0.25">
      <c r="C129" s="49" t="s">
        <v>3577</v>
      </c>
      <c r="D129" s="44" t="s">
        <v>7988</v>
      </c>
      <c r="E129" s="5" t="s">
        <v>3581</v>
      </c>
      <c r="F129" s="44" t="s">
        <v>3582</v>
      </c>
      <c r="G129" s="38">
        <v>308</v>
      </c>
      <c r="H129" s="38" t="s">
        <v>25</v>
      </c>
      <c r="I129" s="44" t="s">
        <v>3548</v>
      </c>
      <c r="J129" s="5" t="s">
        <v>22</v>
      </c>
      <c r="K129" s="5" t="s">
        <v>3547</v>
      </c>
    </row>
    <row r="130" spans="1:20" ht="28.5" customHeight="1" x14ac:dyDescent="0.25">
      <c r="C130" s="49" t="s">
        <v>3577</v>
      </c>
      <c r="D130" s="44" t="s">
        <v>7988</v>
      </c>
      <c r="E130" s="5" t="s">
        <v>3591</v>
      </c>
      <c r="F130" s="44" t="s">
        <v>3592</v>
      </c>
      <c r="G130" s="38">
        <v>267</v>
      </c>
      <c r="H130" s="38" t="s">
        <v>25</v>
      </c>
      <c r="I130" s="44" t="s">
        <v>3548</v>
      </c>
      <c r="J130" s="5" t="s">
        <v>22</v>
      </c>
      <c r="K130" s="5" t="s">
        <v>3547</v>
      </c>
    </row>
    <row r="131" spans="1:20" ht="28.5" customHeight="1" x14ac:dyDescent="0.25">
      <c r="C131" s="49" t="s">
        <v>3577</v>
      </c>
      <c r="D131" s="44" t="s">
        <v>7988</v>
      </c>
      <c r="E131" s="5" t="s">
        <v>3612</v>
      </c>
      <c r="F131" s="44" t="s">
        <v>9667</v>
      </c>
      <c r="G131" s="38">
        <v>25</v>
      </c>
      <c r="H131" s="38" t="s">
        <v>25</v>
      </c>
      <c r="I131" s="44" t="s">
        <v>25</v>
      </c>
      <c r="J131" s="5" t="s">
        <v>22</v>
      </c>
      <c r="K131" s="5" t="s">
        <v>3547</v>
      </c>
    </row>
    <row r="132" spans="1:20" ht="28.5" customHeight="1" x14ac:dyDescent="0.25">
      <c r="C132" s="49" t="s">
        <v>3577</v>
      </c>
      <c r="D132" s="44" t="s">
        <v>7988</v>
      </c>
      <c r="E132" s="5" t="s">
        <v>3585</v>
      </c>
      <c r="F132" s="44" t="s">
        <v>9668</v>
      </c>
      <c r="G132" s="38">
        <v>200</v>
      </c>
      <c r="H132" s="38" t="s">
        <v>25</v>
      </c>
      <c r="I132" s="44" t="s">
        <v>3548</v>
      </c>
      <c r="J132" s="5" t="s">
        <v>22</v>
      </c>
      <c r="K132" s="5" t="s">
        <v>3547</v>
      </c>
    </row>
    <row r="133" spans="1:20" ht="28.5" customHeight="1" x14ac:dyDescent="0.25">
      <c r="C133" s="49" t="s">
        <v>3577</v>
      </c>
      <c r="D133" s="44" t="s">
        <v>7988</v>
      </c>
      <c r="E133" s="5" t="s">
        <v>3608</v>
      </c>
      <c r="F133" s="44" t="s">
        <v>9669</v>
      </c>
      <c r="G133" s="38">
        <v>124</v>
      </c>
      <c r="H133" s="38" t="s">
        <v>25</v>
      </c>
      <c r="I133" s="44" t="s">
        <v>25</v>
      </c>
      <c r="J133" s="5" t="s">
        <v>22</v>
      </c>
      <c r="K133" s="5" t="s">
        <v>3547</v>
      </c>
    </row>
    <row r="134" spans="1:20" ht="28.5" customHeight="1" x14ac:dyDescent="0.25">
      <c r="C134" s="49" t="s">
        <v>3577</v>
      </c>
      <c r="D134" s="44" t="s">
        <v>7988</v>
      </c>
      <c r="E134" s="5" t="s">
        <v>3604</v>
      </c>
      <c r="F134" s="44" t="s">
        <v>9670</v>
      </c>
      <c r="G134" s="38">
        <v>72</v>
      </c>
      <c r="H134" s="38" t="s">
        <v>25</v>
      </c>
      <c r="I134" s="44" t="s">
        <v>25</v>
      </c>
      <c r="J134" s="5" t="s">
        <v>22</v>
      </c>
      <c r="K134" s="5" t="s">
        <v>3547</v>
      </c>
    </row>
    <row r="135" spans="1:20" ht="28.5" customHeight="1" x14ac:dyDescent="0.25">
      <c r="C135" s="49" t="s">
        <v>3577</v>
      </c>
      <c r="D135" s="44" t="s">
        <v>7988</v>
      </c>
      <c r="E135" s="5" t="s">
        <v>3601</v>
      </c>
      <c r="F135" s="44" t="s">
        <v>9671</v>
      </c>
      <c r="G135" s="38">
        <v>100</v>
      </c>
      <c r="H135" s="38" t="s">
        <v>25</v>
      </c>
      <c r="I135" s="44" t="s">
        <v>25</v>
      </c>
      <c r="J135" s="5" t="s">
        <v>22</v>
      </c>
      <c r="K135" s="5" t="s">
        <v>3547</v>
      </c>
    </row>
    <row r="136" spans="1:20" ht="28.5" customHeight="1" x14ac:dyDescent="0.25">
      <c r="C136" s="49" t="s">
        <v>3577</v>
      </c>
      <c r="D136" s="44" t="s">
        <v>7988</v>
      </c>
      <c r="E136" s="5" t="s">
        <v>3580</v>
      </c>
      <c r="F136" s="44" t="s">
        <v>9672</v>
      </c>
      <c r="G136" s="38">
        <v>94</v>
      </c>
      <c r="H136" s="38" t="s">
        <v>25</v>
      </c>
      <c r="I136" s="44" t="s">
        <v>3548</v>
      </c>
      <c r="J136" s="5" t="s">
        <v>22</v>
      </c>
      <c r="K136" s="5" t="s">
        <v>3547</v>
      </c>
    </row>
    <row r="137" spans="1:20" ht="28.5" customHeight="1" x14ac:dyDescent="0.25">
      <c r="C137" s="49" t="s">
        <v>3577</v>
      </c>
      <c r="D137" s="44" t="s">
        <v>7988</v>
      </c>
      <c r="E137" s="5" t="s">
        <v>3605</v>
      </c>
      <c r="F137" s="44" t="s">
        <v>3606</v>
      </c>
      <c r="G137" s="38">
        <v>82</v>
      </c>
      <c r="H137" s="38" t="s">
        <v>25</v>
      </c>
      <c r="I137" s="44" t="s">
        <v>25</v>
      </c>
      <c r="J137" s="5" t="s">
        <v>22</v>
      </c>
      <c r="K137" s="5" t="s">
        <v>3547</v>
      </c>
    </row>
    <row r="138" spans="1:20" ht="28.5" customHeight="1" x14ac:dyDescent="0.25">
      <c r="C138" s="20" t="s">
        <v>3577</v>
      </c>
      <c r="D138" s="20" t="s">
        <v>7988</v>
      </c>
      <c r="E138" s="49" t="s">
        <v>3575</v>
      </c>
      <c r="F138" s="49" t="s">
        <v>3576</v>
      </c>
      <c r="G138" s="49">
        <v>34</v>
      </c>
      <c r="H138" s="20" t="s">
        <v>25</v>
      </c>
      <c r="I138" s="20" t="s">
        <v>3548</v>
      </c>
      <c r="J138" s="20" t="s">
        <v>22</v>
      </c>
      <c r="K138" s="20" t="s">
        <v>3547</v>
      </c>
    </row>
    <row r="139" spans="1:20" s="7" customFormat="1" ht="28.5" customHeight="1" x14ac:dyDescent="0.25">
      <c r="A139"/>
      <c r="B139"/>
      <c r="C139" s="49" t="s">
        <v>3577</v>
      </c>
      <c r="D139" s="44" t="s">
        <v>7988</v>
      </c>
      <c r="E139" s="5" t="s">
        <v>3586</v>
      </c>
      <c r="F139" s="44" t="s">
        <v>9673</v>
      </c>
      <c r="G139" s="38">
        <v>68</v>
      </c>
      <c r="H139" s="38" t="s">
        <v>25</v>
      </c>
      <c r="I139" s="44" t="s">
        <v>3548</v>
      </c>
      <c r="J139" s="5" t="s">
        <v>22</v>
      </c>
      <c r="K139" s="5" t="s">
        <v>3547</v>
      </c>
      <c r="L139"/>
      <c r="M139"/>
      <c r="N139"/>
      <c r="O139"/>
      <c r="P139"/>
      <c r="Q139"/>
      <c r="R139"/>
      <c r="S139"/>
      <c r="T139"/>
    </row>
    <row r="140" spans="1:20" s="7" customFormat="1" ht="28.5" customHeight="1" x14ac:dyDescent="0.25">
      <c r="A140"/>
      <c r="B140"/>
      <c r="C140" s="49" t="s">
        <v>3577</v>
      </c>
      <c r="D140" s="44" t="s">
        <v>7988</v>
      </c>
      <c r="E140" s="5" t="s">
        <v>3621</v>
      </c>
      <c r="F140" s="44" t="s">
        <v>3622</v>
      </c>
      <c r="G140" s="38">
        <v>79</v>
      </c>
      <c r="H140" s="38" t="s">
        <v>25</v>
      </c>
      <c r="I140" s="44" t="s">
        <v>3548</v>
      </c>
      <c r="J140" s="5" t="s">
        <v>22</v>
      </c>
      <c r="K140" s="5" t="s">
        <v>3547</v>
      </c>
      <c r="L140"/>
      <c r="M140"/>
      <c r="N140"/>
      <c r="O140"/>
      <c r="P140"/>
      <c r="Q140"/>
      <c r="R140"/>
      <c r="S140"/>
      <c r="T140"/>
    </row>
    <row r="141" spans="1:20" s="7" customFormat="1" ht="28.5" customHeight="1" x14ac:dyDescent="0.25">
      <c r="A141"/>
      <c r="B141"/>
      <c r="C141" s="49" t="s">
        <v>3577</v>
      </c>
      <c r="D141" s="44" t="s">
        <v>7988</v>
      </c>
      <c r="E141" s="5" t="s">
        <v>3616</v>
      </c>
      <c r="F141" s="44" t="s">
        <v>9674</v>
      </c>
      <c r="G141" s="38">
        <v>80</v>
      </c>
      <c r="H141" s="38" t="s">
        <v>25</v>
      </c>
      <c r="I141" s="44" t="s">
        <v>3548</v>
      </c>
      <c r="J141" s="5" t="s">
        <v>22</v>
      </c>
      <c r="K141" s="5" t="s">
        <v>3547</v>
      </c>
      <c r="L141"/>
      <c r="M141"/>
      <c r="N141"/>
      <c r="O141"/>
      <c r="P141"/>
      <c r="Q141"/>
      <c r="R141"/>
      <c r="S141"/>
      <c r="T141"/>
    </row>
    <row r="142" spans="1:20" s="7" customFormat="1" ht="28.5" customHeight="1" x14ac:dyDescent="0.25">
      <c r="A142"/>
      <c r="B142"/>
      <c r="C142" s="49" t="s">
        <v>3577</v>
      </c>
      <c r="D142" s="44" t="s">
        <v>7988</v>
      </c>
      <c r="E142" s="5" t="s">
        <v>3617</v>
      </c>
      <c r="F142" s="44" t="s">
        <v>9675</v>
      </c>
      <c r="G142" s="38">
        <v>23</v>
      </c>
      <c r="H142" s="38" t="s">
        <v>25</v>
      </c>
      <c r="I142" s="44" t="s">
        <v>3548</v>
      </c>
      <c r="J142" s="5" t="s">
        <v>22</v>
      </c>
      <c r="K142" s="5" t="s">
        <v>3547</v>
      </c>
      <c r="L142"/>
      <c r="M142"/>
      <c r="N142"/>
      <c r="O142"/>
      <c r="P142"/>
      <c r="Q142"/>
      <c r="R142"/>
      <c r="S142"/>
      <c r="T142"/>
    </row>
    <row r="143" spans="1:20" s="7" customFormat="1" ht="28.5" customHeight="1" x14ac:dyDescent="0.25">
      <c r="A143"/>
      <c r="B143"/>
      <c r="C143" s="49" t="s">
        <v>3577</v>
      </c>
      <c r="D143" s="44" t="s">
        <v>7988</v>
      </c>
      <c r="E143" s="5" t="s">
        <v>3625</v>
      </c>
      <c r="F143" s="44" t="s">
        <v>3626</v>
      </c>
      <c r="G143" s="38">
        <v>157</v>
      </c>
      <c r="H143" s="38" t="s">
        <v>25</v>
      </c>
      <c r="I143" s="44" t="s">
        <v>25</v>
      </c>
      <c r="J143" s="5" t="s">
        <v>22</v>
      </c>
      <c r="K143" s="5" t="s">
        <v>3547</v>
      </c>
      <c r="L143"/>
      <c r="M143"/>
      <c r="N143"/>
      <c r="O143"/>
      <c r="P143"/>
      <c r="Q143"/>
      <c r="R143"/>
      <c r="S143"/>
      <c r="T143"/>
    </row>
    <row r="144" spans="1:20" s="7" customFormat="1" ht="28.5" customHeight="1" x14ac:dyDescent="0.25">
      <c r="A144"/>
      <c r="B144"/>
      <c r="C144" s="49" t="s">
        <v>3577</v>
      </c>
      <c r="D144" s="44" t="s">
        <v>7988</v>
      </c>
      <c r="E144" s="5" t="s">
        <v>3578</v>
      </c>
      <c r="F144" s="44" t="s">
        <v>3579</v>
      </c>
      <c r="G144" s="38">
        <v>65</v>
      </c>
      <c r="H144" s="38" t="s">
        <v>25</v>
      </c>
      <c r="I144" s="44" t="s">
        <v>3548</v>
      </c>
      <c r="J144" s="5" t="s">
        <v>22</v>
      </c>
      <c r="K144" s="5" t="s">
        <v>3547</v>
      </c>
      <c r="L144"/>
      <c r="M144"/>
      <c r="N144"/>
      <c r="O144"/>
      <c r="P144"/>
      <c r="Q144"/>
      <c r="R144"/>
      <c r="S144"/>
      <c r="T144"/>
    </row>
    <row r="145" spans="1:20" s="7" customFormat="1" ht="28.5" customHeight="1" x14ac:dyDescent="0.25">
      <c r="A145"/>
      <c r="B145"/>
      <c r="C145" s="49" t="s">
        <v>3577</v>
      </c>
      <c r="D145" s="44" t="s">
        <v>7988</v>
      </c>
      <c r="E145" s="5" t="s">
        <v>3609</v>
      </c>
      <c r="F145" s="44" t="s">
        <v>3610</v>
      </c>
      <c r="G145" s="38">
        <v>48</v>
      </c>
      <c r="H145" s="38" t="s">
        <v>25</v>
      </c>
      <c r="I145" s="44" t="s">
        <v>25</v>
      </c>
      <c r="J145" s="5" t="s">
        <v>22</v>
      </c>
      <c r="K145" s="5" t="s">
        <v>3547</v>
      </c>
      <c r="L145"/>
      <c r="M145"/>
      <c r="N145"/>
      <c r="O145"/>
      <c r="P145"/>
      <c r="Q145"/>
      <c r="R145"/>
      <c r="S145"/>
      <c r="T145"/>
    </row>
    <row r="146" spans="1:20" s="7" customFormat="1" ht="28.5" customHeight="1" x14ac:dyDescent="0.25">
      <c r="A146"/>
      <c r="B146"/>
      <c r="C146" s="49" t="s">
        <v>3577</v>
      </c>
      <c r="D146" s="44" t="s">
        <v>7988</v>
      </c>
      <c r="E146" s="5" t="s">
        <v>3587</v>
      </c>
      <c r="F146" s="44" t="s">
        <v>3588</v>
      </c>
      <c r="G146" s="38">
        <v>40</v>
      </c>
      <c r="H146" s="38" t="s">
        <v>25</v>
      </c>
      <c r="I146" s="44" t="s">
        <v>3548</v>
      </c>
      <c r="J146" s="5" t="s">
        <v>22</v>
      </c>
      <c r="K146" s="5" t="s">
        <v>3547</v>
      </c>
      <c r="L146"/>
      <c r="M146"/>
      <c r="N146"/>
      <c r="O146"/>
      <c r="P146"/>
      <c r="Q146"/>
      <c r="R146"/>
      <c r="S146"/>
      <c r="T146"/>
    </row>
    <row r="147" spans="1:20" ht="28.5" customHeight="1" x14ac:dyDescent="0.25">
      <c r="C147" s="49" t="s">
        <v>3577</v>
      </c>
      <c r="D147" s="44" t="s">
        <v>7988</v>
      </c>
      <c r="E147" s="5" t="s">
        <v>3583</v>
      </c>
      <c r="F147" s="44" t="s">
        <v>3584</v>
      </c>
      <c r="G147" s="38">
        <v>33</v>
      </c>
      <c r="H147" s="38" t="s">
        <v>25</v>
      </c>
      <c r="I147" s="44" t="s">
        <v>3548</v>
      </c>
      <c r="J147" s="5" t="s">
        <v>22</v>
      </c>
      <c r="K147" s="5" t="s">
        <v>3547</v>
      </c>
    </row>
    <row r="148" spans="1:20" ht="28.5" customHeight="1" thickBot="1" x14ac:dyDescent="0.3">
      <c r="C148" s="49" t="s">
        <v>3577</v>
      </c>
      <c r="D148" s="44" t="s">
        <v>7988</v>
      </c>
      <c r="E148" s="5" t="s">
        <v>3602</v>
      </c>
      <c r="F148" s="44" t="s">
        <v>3603</v>
      </c>
      <c r="G148" s="38">
        <v>18</v>
      </c>
      <c r="H148" s="38" t="s">
        <v>25</v>
      </c>
      <c r="I148" s="44" t="s">
        <v>25</v>
      </c>
      <c r="J148" s="5" t="s">
        <v>22</v>
      </c>
      <c r="K148" s="5" t="s">
        <v>3547</v>
      </c>
    </row>
    <row r="149" spans="1:20" ht="18" customHeight="1" thickBot="1" x14ac:dyDescent="0.3">
      <c r="C149" s="241" t="s">
        <v>3577</v>
      </c>
      <c r="D149" s="242" t="s">
        <v>7825</v>
      </c>
      <c r="E149" s="472">
        <f>COUNTA(E120:E148)</f>
        <v>29</v>
      </c>
      <c r="F149" s="242" t="s">
        <v>7826</v>
      </c>
      <c r="G149" s="473">
        <f>SUM(G120:G148)</f>
        <v>3271</v>
      </c>
      <c r="H149" s="36"/>
      <c r="I149" s="17"/>
      <c r="J149" s="18"/>
      <c r="K149" s="19"/>
    </row>
    <row r="150" spans="1:20" ht="18" customHeight="1" x14ac:dyDescent="0.25">
      <c r="C150" s="7"/>
      <c r="D150" s="13"/>
      <c r="E150" s="175"/>
      <c r="F150" s="228"/>
      <c r="G150" s="174"/>
      <c r="H150" s="14"/>
      <c r="I150" s="13"/>
      <c r="J150" s="1"/>
      <c r="K150" s="1"/>
    </row>
    <row r="151" spans="1:20" ht="18" customHeight="1" x14ac:dyDescent="0.25">
      <c r="C151" s="7"/>
      <c r="D151" s="13"/>
      <c r="E151" s="175"/>
      <c r="F151" s="228"/>
      <c r="G151" s="174"/>
      <c r="H151" s="14"/>
      <c r="I151" s="13"/>
      <c r="J151" s="1"/>
      <c r="K151" s="1"/>
    </row>
    <row r="152" spans="1:20" ht="18" customHeight="1" x14ac:dyDescent="0.25">
      <c r="C152" s="235" t="s">
        <v>8</v>
      </c>
      <c r="D152" s="235" t="s">
        <v>7</v>
      </c>
      <c r="E152" s="235" t="s">
        <v>6</v>
      </c>
      <c r="F152" s="235" t="s">
        <v>5</v>
      </c>
      <c r="G152" s="237" t="s">
        <v>4</v>
      </c>
      <c r="H152" s="237" t="s">
        <v>3</v>
      </c>
      <c r="I152" s="235" t="s">
        <v>2</v>
      </c>
      <c r="J152" s="235" t="s">
        <v>1</v>
      </c>
      <c r="K152" s="235" t="s">
        <v>0</v>
      </c>
    </row>
    <row r="153" spans="1:20" ht="18" customHeight="1" x14ac:dyDescent="0.25">
      <c r="C153" s="49" t="s">
        <v>3654</v>
      </c>
      <c r="D153" s="44" t="s">
        <v>7988</v>
      </c>
      <c r="E153" s="5" t="s">
        <v>3675</v>
      </c>
      <c r="F153" s="44" t="s">
        <v>3676</v>
      </c>
      <c r="G153" s="38">
        <v>388</v>
      </c>
      <c r="H153" s="38" t="s">
        <v>25</v>
      </c>
      <c r="I153" s="44" t="s">
        <v>3640</v>
      </c>
      <c r="J153" s="5" t="s">
        <v>22</v>
      </c>
      <c r="K153" s="5" t="s">
        <v>3628</v>
      </c>
    </row>
    <row r="154" spans="1:20" ht="18" customHeight="1" x14ac:dyDescent="0.25">
      <c r="C154" s="49" t="s">
        <v>3654</v>
      </c>
      <c r="D154" s="44" t="s">
        <v>7988</v>
      </c>
      <c r="E154" s="5" t="s">
        <v>3671</v>
      </c>
      <c r="F154" s="44" t="s">
        <v>3672</v>
      </c>
      <c r="G154" s="38">
        <v>757</v>
      </c>
      <c r="H154" s="38" t="s">
        <v>25</v>
      </c>
      <c r="I154" s="44" t="s">
        <v>3637</v>
      </c>
      <c r="J154" s="5" t="s">
        <v>22</v>
      </c>
      <c r="K154" s="5" t="s">
        <v>3628</v>
      </c>
    </row>
    <row r="155" spans="1:20" ht="18" customHeight="1" x14ac:dyDescent="0.25">
      <c r="C155" s="49" t="s">
        <v>3654</v>
      </c>
      <c r="D155" s="44" t="s">
        <v>7988</v>
      </c>
      <c r="E155" s="5" t="s">
        <v>3661</v>
      </c>
      <c r="F155" s="44" t="s">
        <v>3662</v>
      </c>
      <c r="G155" s="38">
        <v>641</v>
      </c>
      <c r="H155" s="38" t="s">
        <v>25</v>
      </c>
      <c r="I155" s="44" t="s">
        <v>3637</v>
      </c>
      <c r="J155" s="5" t="s">
        <v>22</v>
      </c>
      <c r="K155" s="5" t="s">
        <v>3628</v>
      </c>
    </row>
    <row r="156" spans="1:20" ht="18" customHeight="1" x14ac:dyDescent="0.25">
      <c r="C156" s="49" t="s">
        <v>3654</v>
      </c>
      <c r="D156" s="44" t="s">
        <v>7988</v>
      </c>
      <c r="E156" s="5" t="s">
        <v>3669</v>
      </c>
      <c r="F156" s="44" t="s">
        <v>3670</v>
      </c>
      <c r="G156" s="38">
        <v>424</v>
      </c>
      <c r="H156" s="38" t="s">
        <v>25</v>
      </c>
      <c r="I156" s="44" t="s">
        <v>3637</v>
      </c>
      <c r="J156" s="5" t="s">
        <v>22</v>
      </c>
      <c r="K156" s="5" t="s">
        <v>3628</v>
      </c>
    </row>
    <row r="157" spans="1:20" ht="18" customHeight="1" x14ac:dyDescent="0.25">
      <c r="C157" s="49" t="s">
        <v>3654</v>
      </c>
      <c r="D157" s="44" t="s">
        <v>7988</v>
      </c>
      <c r="E157" s="5" t="s">
        <v>3666</v>
      </c>
      <c r="F157" s="44" t="s">
        <v>3667</v>
      </c>
      <c r="G157" s="38">
        <v>340</v>
      </c>
      <c r="H157" s="38" t="s">
        <v>25</v>
      </c>
      <c r="I157" s="44" t="s">
        <v>3637</v>
      </c>
      <c r="J157" s="5" t="s">
        <v>22</v>
      </c>
      <c r="K157" s="5" t="s">
        <v>3628</v>
      </c>
    </row>
    <row r="158" spans="1:20" ht="18" customHeight="1" x14ac:dyDescent="0.25">
      <c r="C158" s="49" t="s">
        <v>3654</v>
      </c>
      <c r="D158" s="44" t="s">
        <v>7988</v>
      </c>
      <c r="E158" s="5" t="s">
        <v>3668</v>
      </c>
      <c r="F158" s="44" t="s">
        <v>9676</v>
      </c>
      <c r="G158" s="38">
        <v>369</v>
      </c>
      <c r="H158" s="38" t="s">
        <v>25</v>
      </c>
      <c r="I158" s="44" t="s">
        <v>3637</v>
      </c>
      <c r="J158" s="5" t="s">
        <v>22</v>
      </c>
      <c r="K158" s="5" t="s">
        <v>3628</v>
      </c>
    </row>
    <row r="159" spans="1:20" ht="18" customHeight="1" x14ac:dyDescent="0.25">
      <c r="C159" s="49" t="s">
        <v>3654</v>
      </c>
      <c r="D159" s="44" t="s">
        <v>7988</v>
      </c>
      <c r="E159" s="5" t="s">
        <v>3653</v>
      </c>
      <c r="F159" s="44" t="s">
        <v>9677</v>
      </c>
      <c r="G159" s="38">
        <v>298</v>
      </c>
      <c r="H159" s="38" t="s">
        <v>25</v>
      </c>
      <c r="I159" s="44" t="s">
        <v>3637</v>
      </c>
      <c r="J159" s="5" t="s">
        <v>22</v>
      </c>
      <c r="K159" s="5" t="s">
        <v>3628</v>
      </c>
    </row>
    <row r="160" spans="1:20" ht="18" customHeight="1" x14ac:dyDescent="0.25">
      <c r="C160" s="49" t="s">
        <v>3654</v>
      </c>
      <c r="D160" s="44" t="s">
        <v>7988</v>
      </c>
      <c r="E160" s="5" t="s">
        <v>3665</v>
      </c>
      <c r="F160" s="44" t="s">
        <v>9678</v>
      </c>
      <c r="G160" s="38">
        <v>249</v>
      </c>
      <c r="H160" s="38" t="s">
        <v>25</v>
      </c>
      <c r="I160" s="44" t="s">
        <v>3637</v>
      </c>
      <c r="J160" s="5" t="s">
        <v>22</v>
      </c>
      <c r="K160" s="5" t="s">
        <v>3628</v>
      </c>
    </row>
    <row r="161" spans="1:20" ht="18" customHeight="1" x14ac:dyDescent="0.25">
      <c r="C161" s="49" t="s">
        <v>3654</v>
      </c>
      <c r="D161" s="44" t="s">
        <v>7988</v>
      </c>
      <c r="E161" s="5" t="s">
        <v>3655</v>
      </c>
      <c r="F161" s="44" t="s">
        <v>9679</v>
      </c>
      <c r="G161" s="38">
        <v>183</v>
      </c>
      <c r="H161" s="38" t="s">
        <v>25</v>
      </c>
      <c r="I161" s="44" t="s">
        <v>3637</v>
      </c>
      <c r="J161" s="5" t="s">
        <v>22</v>
      </c>
      <c r="K161" s="5" t="s">
        <v>3628</v>
      </c>
    </row>
    <row r="162" spans="1:20" ht="18" customHeight="1" x14ac:dyDescent="0.25">
      <c r="C162" s="49" t="s">
        <v>3654</v>
      </c>
      <c r="D162" s="44" t="s">
        <v>7988</v>
      </c>
      <c r="E162" s="5" t="s">
        <v>3677</v>
      </c>
      <c r="F162" s="44" t="s">
        <v>3678</v>
      </c>
      <c r="G162" s="38">
        <v>206</v>
      </c>
      <c r="H162" s="38" t="s">
        <v>25</v>
      </c>
      <c r="I162" s="44" t="s">
        <v>3640</v>
      </c>
      <c r="J162" s="5" t="s">
        <v>22</v>
      </c>
      <c r="K162" s="5" t="s">
        <v>3628</v>
      </c>
    </row>
    <row r="163" spans="1:20" s="7" customFormat="1" ht="31.5" customHeight="1" x14ac:dyDescent="0.25">
      <c r="A163"/>
      <c r="B163"/>
      <c r="C163" s="49" t="s">
        <v>3654</v>
      </c>
      <c r="D163" s="44" t="s">
        <v>7988</v>
      </c>
      <c r="E163" s="5" t="s">
        <v>3659</v>
      </c>
      <c r="F163" s="44" t="s">
        <v>3660</v>
      </c>
      <c r="G163" s="38">
        <v>175</v>
      </c>
      <c r="H163" s="38" t="s">
        <v>25</v>
      </c>
      <c r="I163" s="44" t="s">
        <v>3637</v>
      </c>
      <c r="J163" s="5" t="s">
        <v>22</v>
      </c>
      <c r="K163" s="5" t="s">
        <v>3628</v>
      </c>
      <c r="L163"/>
      <c r="M163"/>
      <c r="N163"/>
      <c r="O163"/>
      <c r="P163"/>
      <c r="Q163"/>
      <c r="R163"/>
      <c r="S163"/>
      <c r="T163"/>
    </row>
    <row r="164" spans="1:20" s="7" customFormat="1" ht="20.25" customHeight="1" x14ac:dyDescent="0.25">
      <c r="A164"/>
      <c r="B164"/>
      <c r="C164" s="49" t="s">
        <v>3654</v>
      </c>
      <c r="D164" s="44" t="s">
        <v>7988</v>
      </c>
      <c r="E164" s="5" t="s">
        <v>3673</v>
      </c>
      <c r="F164" s="44" t="s">
        <v>3674</v>
      </c>
      <c r="G164" s="38">
        <v>155</v>
      </c>
      <c r="H164" s="38" t="s">
        <v>25</v>
      </c>
      <c r="I164" s="44" t="s">
        <v>3637</v>
      </c>
      <c r="J164" s="5" t="s">
        <v>22</v>
      </c>
      <c r="K164" s="5" t="s">
        <v>3628</v>
      </c>
      <c r="L164"/>
      <c r="M164"/>
      <c r="N164"/>
      <c r="O164"/>
      <c r="P164"/>
      <c r="Q164"/>
      <c r="R164"/>
      <c r="S164"/>
      <c r="T164"/>
    </row>
    <row r="165" spans="1:20" s="7" customFormat="1" ht="21" customHeight="1" x14ac:dyDescent="0.25">
      <c r="A165"/>
      <c r="B165"/>
      <c r="C165" s="49" t="s">
        <v>3654</v>
      </c>
      <c r="D165" s="44" t="s">
        <v>7988</v>
      </c>
      <c r="E165" s="5" t="s">
        <v>3658</v>
      </c>
      <c r="F165" s="44" t="s">
        <v>9680</v>
      </c>
      <c r="G165" s="38">
        <v>86</v>
      </c>
      <c r="H165" s="38" t="s">
        <v>25</v>
      </c>
      <c r="I165" s="44" t="s">
        <v>3637</v>
      </c>
      <c r="J165" s="5" t="s">
        <v>22</v>
      </c>
      <c r="K165" s="5" t="s">
        <v>3628</v>
      </c>
      <c r="L165"/>
      <c r="M165"/>
      <c r="N165"/>
      <c r="O165"/>
      <c r="P165"/>
      <c r="Q165"/>
      <c r="R165"/>
      <c r="S165"/>
      <c r="T165"/>
    </row>
    <row r="166" spans="1:20" s="7" customFormat="1" ht="31.5" customHeight="1" x14ac:dyDescent="0.25">
      <c r="A166"/>
      <c r="B166"/>
      <c r="C166" s="49" t="s">
        <v>3654</v>
      </c>
      <c r="D166" s="44" t="s">
        <v>7988</v>
      </c>
      <c r="E166" s="5" t="s">
        <v>3680</v>
      </c>
      <c r="F166" s="44" t="s">
        <v>3397</v>
      </c>
      <c r="G166" s="38">
        <v>148</v>
      </c>
      <c r="H166" s="38" t="s">
        <v>25</v>
      </c>
      <c r="I166" s="44" t="s">
        <v>3681</v>
      </c>
      <c r="J166" s="5" t="s">
        <v>22</v>
      </c>
      <c r="K166" s="5" t="s">
        <v>3628</v>
      </c>
      <c r="L166"/>
      <c r="M166"/>
      <c r="N166"/>
      <c r="O166"/>
      <c r="P166"/>
      <c r="Q166"/>
      <c r="R166"/>
      <c r="S166"/>
      <c r="T166"/>
    </row>
    <row r="167" spans="1:20" ht="18" customHeight="1" x14ac:dyDescent="0.25">
      <c r="C167" s="49" t="s">
        <v>3654</v>
      </c>
      <c r="D167" s="44" t="s">
        <v>7988</v>
      </c>
      <c r="E167" s="5" t="s">
        <v>3663</v>
      </c>
      <c r="F167" s="44" t="s">
        <v>3664</v>
      </c>
      <c r="G167" s="38">
        <v>121</v>
      </c>
      <c r="H167" s="38" t="s">
        <v>25</v>
      </c>
      <c r="I167" s="44" t="s">
        <v>3637</v>
      </c>
      <c r="J167" s="5" t="s">
        <v>22</v>
      </c>
      <c r="K167" s="5" t="s">
        <v>3628</v>
      </c>
    </row>
    <row r="168" spans="1:20" ht="18" customHeight="1" thickBot="1" x14ac:dyDescent="0.3">
      <c r="C168" s="49" t="s">
        <v>3654</v>
      </c>
      <c r="D168" s="44" t="s">
        <v>7988</v>
      </c>
      <c r="E168" s="5" t="s">
        <v>3656</v>
      </c>
      <c r="F168" s="44" t="s">
        <v>3657</v>
      </c>
      <c r="G168" s="38">
        <v>49</v>
      </c>
      <c r="H168" s="38" t="s">
        <v>25</v>
      </c>
      <c r="I168" s="44" t="s">
        <v>3637</v>
      </c>
      <c r="J168" s="5" t="s">
        <v>22</v>
      </c>
      <c r="K168" s="5" t="s">
        <v>3628</v>
      </c>
    </row>
    <row r="169" spans="1:20" ht="18" customHeight="1" thickBot="1" x14ac:dyDescent="0.3">
      <c r="C169" s="241" t="s">
        <v>3654</v>
      </c>
      <c r="D169" s="242" t="s">
        <v>7825</v>
      </c>
      <c r="E169" s="472">
        <f>COUNTA(E153:E168)</f>
        <v>16</v>
      </c>
      <c r="F169" s="242" t="s">
        <v>7826</v>
      </c>
      <c r="G169" s="473">
        <f>SUM(G153:G168)</f>
        <v>4589</v>
      </c>
      <c r="H169" s="36"/>
      <c r="I169" s="17"/>
      <c r="J169" s="18"/>
      <c r="K169" s="19"/>
    </row>
    <row r="170" spans="1:20" ht="18" customHeight="1" x14ac:dyDescent="0.25">
      <c r="C170" s="7"/>
      <c r="D170" s="13"/>
      <c r="E170" s="175"/>
      <c r="F170" s="228"/>
      <c r="G170" s="174"/>
      <c r="H170" s="14"/>
      <c r="I170" s="13"/>
      <c r="J170" s="1"/>
      <c r="K170" s="1"/>
    </row>
    <row r="171" spans="1:20" ht="18" customHeight="1" x14ac:dyDescent="0.25">
      <c r="C171" s="7"/>
      <c r="D171" s="13"/>
      <c r="E171" s="175"/>
      <c r="F171" s="228"/>
      <c r="G171" s="174"/>
      <c r="H171" s="14"/>
      <c r="I171" s="13"/>
      <c r="J171" s="1"/>
      <c r="K171" s="1"/>
    </row>
    <row r="172" spans="1:20" ht="18" customHeight="1" x14ac:dyDescent="0.25">
      <c r="C172" s="235" t="s">
        <v>8</v>
      </c>
      <c r="D172" s="235" t="s">
        <v>7</v>
      </c>
      <c r="E172" s="235" t="s">
        <v>6</v>
      </c>
      <c r="F172" s="235" t="s">
        <v>5</v>
      </c>
      <c r="G172" s="237" t="s">
        <v>4</v>
      </c>
      <c r="H172" s="237" t="s">
        <v>3</v>
      </c>
      <c r="I172" s="235" t="s">
        <v>2</v>
      </c>
      <c r="J172" s="235" t="s">
        <v>1</v>
      </c>
      <c r="K172" s="235" t="s">
        <v>0</v>
      </c>
    </row>
    <row r="173" spans="1:20" ht="23.25" customHeight="1" x14ac:dyDescent="0.25">
      <c r="C173" s="49" t="s">
        <v>3683</v>
      </c>
      <c r="D173" s="44" t="s">
        <v>7988</v>
      </c>
      <c r="E173" s="5" t="s">
        <v>3682</v>
      </c>
      <c r="F173" s="44" t="s">
        <v>834</v>
      </c>
      <c r="G173" s="38">
        <v>37</v>
      </c>
      <c r="H173" s="38" t="s">
        <v>25</v>
      </c>
      <c r="I173" s="44" t="s">
        <v>3548</v>
      </c>
      <c r="J173" s="5" t="s">
        <v>22</v>
      </c>
      <c r="K173" s="5" t="s">
        <v>3628</v>
      </c>
    </row>
    <row r="174" spans="1:20" ht="23.25" customHeight="1" x14ac:dyDescent="0.25">
      <c r="C174" s="49" t="s">
        <v>3683</v>
      </c>
      <c r="D174" s="44" t="s">
        <v>7988</v>
      </c>
      <c r="E174" s="5" t="s">
        <v>3703</v>
      </c>
      <c r="F174" s="44" t="s">
        <v>3704</v>
      </c>
      <c r="G174" s="38">
        <v>424</v>
      </c>
      <c r="H174" s="38" t="s">
        <v>25</v>
      </c>
      <c r="I174" s="44" t="s">
        <v>25</v>
      </c>
      <c r="J174" s="5" t="s">
        <v>22</v>
      </c>
      <c r="K174" s="5" t="s">
        <v>3628</v>
      </c>
    </row>
    <row r="175" spans="1:20" ht="23.25" customHeight="1" x14ac:dyDescent="0.25">
      <c r="C175" s="49" t="s">
        <v>3683</v>
      </c>
      <c r="D175" s="44" t="s">
        <v>7988</v>
      </c>
      <c r="E175" s="5" t="s">
        <v>3700</v>
      </c>
      <c r="F175" s="44" t="s">
        <v>9681</v>
      </c>
      <c r="G175" s="38">
        <v>667</v>
      </c>
      <c r="H175" s="38" t="s">
        <v>25</v>
      </c>
      <c r="I175" s="44" t="s">
        <v>3640</v>
      </c>
      <c r="J175" s="5" t="s">
        <v>22</v>
      </c>
      <c r="K175" s="5" t="s">
        <v>3628</v>
      </c>
    </row>
    <row r="176" spans="1:20" ht="23.25" customHeight="1" x14ac:dyDescent="0.25">
      <c r="C176" s="49" t="s">
        <v>3683</v>
      </c>
      <c r="D176" s="44" t="s">
        <v>7988</v>
      </c>
      <c r="E176" s="5" t="s">
        <v>3697</v>
      </c>
      <c r="F176" s="44" t="s">
        <v>9682</v>
      </c>
      <c r="G176" s="38">
        <v>476</v>
      </c>
      <c r="H176" s="38" t="s">
        <v>25</v>
      </c>
      <c r="I176" s="44" t="s">
        <v>3640</v>
      </c>
      <c r="J176" s="5" t="s">
        <v>22</v>
      </c>
      <c r="K176" s="5" t="s">
        <v>3628</v>
      </c>
    </row>
    <row r="177" spans="1:20" ht="23.25" customHeight="1" x14ac:dyDescent="0.25">
      <c r="C177" s="49" t="s">
        <v>3683</v>
      </c>
      <c r="D177" s="44" t="s">
        <v>7988</v>
      </c>
      <c r="E177" s="5" t="s">
        <v>3698</v>
      </c>
      <c r="F177" s="44" t="s">
        <v>9683</v>
      </c>
      <c r="G177" s="38">
        <v>623</v>
      </c>
      <c r="H177" s="38" t="s">
        <v>25</v>
      </c>
      <c r="I177" s="44" t="s">
        <v>3640</v>
      </c>
      <c r="J177" s="5" t="s">
        <v>22</v>
      </c>
      <c r="K177" s="5" t="s">
        <v>3628</v>
      </c>
    </row>
    <row r="178" spans="1:20" ht="23.25" customHeight="1" x14ac:dyDescent="0.25">
      <c r="C178" s="49" t="s">
        <v>3683</v>
      </c>
      <c r="D178" s="44" t="s">
        <v>7988</v>
      </c>
      <c r="E178" s="5" t="s">
        <v>3694</v>
      </c>
      <c r="F178" s="44" t="s">
        <v>9684</v>
      </c>
      <c r="G178" s="38">
        <v>464</v>
      </c>
      <c r="H178" s="38" t="s">
        <v>25</v>
      </c>
      <c r="I178" s="44" t="s">
        <v>3640</v>
      </c>
      <c r="J178" s="5" t="s">
        <v>22</v>
      </c>
      <c r="K178" s="5" t="s">
        <v>3628</v>
      </c>
    </row>
    <row r="179" spans="1:20" ht="23.25" customHeight="1" x14ac:dyDescent="0.25">
      <c r="C179" s="49" t="s">
        <v>3683</v>
      </c>
      <c r="D179" s="44" t="s">
        <v>7988</v>
      </c>
      <c r="E179" s="5" t="s">
        <v>3691</v>
      </c>
      <c r="F179" s="44" t="s">
        <v>8735</v>
      </c>
      <c r="G179" s="38">
        <v>531</v>
      </c>
      <c r="H179" s="38" t="s">
        <v>25</v>
      </c>
      <c r="I179" s="44" t="s">
        <v>3640</v>
      </c>
      <c r="J179" s="5" t="s">
        <v>22</v>
      </c>
      <c r="K179" s="5" t="s">
        <v>3628</v>
      </c>
    </row>
    <row r="180" spans="1:20" ht="23.25" customHeight="1" x14ac:dyDescent="0.25">
      <c r="C180" s="49" t="s">
        <v>3683</v>
      </c>
      <c r="D180" s="44" t="s">
        <v>7988</v>
      </c>
      <c r="E180" s="5" t="s">
        <v>3695</v>
      </c>
      <c r="F180" s="44" t="s">
        <v>344</v>
      </c>
      <c r="G180" s="38">
        <v>459</v>
      </c>
      <c r="H180" s="38" t="s">
        <v>25</v>
      </c>
      <c r="I180" s="44" t="s">
        <v>3640</v>
      </c>
      <c r="J180" s="5" t="s">
        <v>22</v>
      </c>
      <c r="K180" s="5" t="s">
        <v>3628</v>
      </c>
    </row>
    <row r="181" spans="1:20" ht="23.25" customHeight="1" x14ac:dyDescent="0.25">
      <c r="C181" s="49" t="s">
        <v>3683</v>
      </c>
      <c r="D181" s="44" t="s">
        <v>7988</v>
      </c>
      <c r="E181" s="5" t="s">
        <v>3688</v>
      </c>
      <c r="F181" s="44" t="s">
        <v>3689</v>
      </c>
      <c r="G181" s="38">
        <v>320</v>
      </c>
      <c r="H181" s="38" t="s">
        <v>25</v>
      </c>
      <c r="I181" s="44" t="s">
        <v>3640</v>
      </c>
      <c r="J181" s="5" t="s">
        <v>22</v>
      </c>
      <c r="K181" s="5" t="s">
        <v>3628</v>
      </c>
    </row>
    <row r="182" spans="1:20" ht="23.25" customHeight="1" x14ac:dyDescent="0.25">
      <c r="C182" s="49" t="s">
        <v>3683</v>
      </c>
      <c r="D182" s="44" t="s">
        <v>7988</v>
      </c>
      <c r="E182" s="5" t="s">
        <v>3699</v>
      </c>
      <c r="F182" s="44" t="s">
        <v>9685</v>
      </c>
      <c r="G182" s="38">
        <v>306</v>
      </c>
      <c r="H182" s="38" t="s">
        <v>25</v>
      </c>
      <c r="I182" s="44" t="s">
        <v>3640</v>
      </c>
      <c r="J182" s="5" t="s">
        <v>22</v>
      </c>
      <c r="K182" s="5" t="s">
        <v>3628</v>
      </c>
    </row>
    <row r="183" spans="1:20" ht="23.25" customHeight="1" x14ac:dyDescent="0.25">
      <c r="C183" s="49" t="s">
        <v>3683</v>
      </c>
      <c r="D183" s="44" t="s">
        <v>7988</v>
      </c>
      <c r="E183" s="5" t="s">
        <v>3685</v>
      </c>
      <c r="F183" s="44" t="s">
        <v>9686</v>
      </c>
      <c r="G183" s="38">
        <v>302</v>
      </c>
      <c r="H183" s="38" t="s">
        <v>25</v>
      </c>
      <c r="I183" s="44" t="s">
        <v>3640</v>
      </c>
      <c r="J183" s="5" t="s">
        <v>22</v>
      </c>
      <c r="K183" s="5" t="s">
        <v>3628</v>
      </c>
    </row>
    <row r="184" spans="1:20" ht="23.25" customHeight="1" x14ac:dyDescent="0.25">
      <c r="C184" s="49" t="s">
        <v>3683</v>
      </c>
      <c r="D184" s="44" t="s">
        <v>7988</v>
      </c>
      <c r="E184" s="5" t="s">
        <v>3701</v>
      </c>
      <c r="F184" s="44" t="s">
        <v>3702</v>
      </c>
      <c r="G184" s="38">
        <v>286</v>
      </c>
      <c r="H184" s="38" t="s">
        <v>25</v>
      </c>
      <c r="I184" s="44" t="s">
        <v>25</v>
      </c>
      <c r="J184" s="5" t="s">
        <v>22</v>
      </c>
      <c r="K184" s="5" t="s">
        <v>3628</v>
      </c>
    </row>
    <row r="185" spans="1:20" ht="23.25" customHeight="1" x14ac:dyDescent="0.25">
      <c r="C185" s="49" t="s">
        <v>3683</v>
      </c>
      <c r="D185" s="44" t="s">
        <v>7988</v>
      </c>
      <c r="E185" s="5" t="s">
        <v>3706</v>
      </c>
      <c r="F185" s="44" t="s">
        <v>9687</v>
      </c>
      <c r="G185" s="38">
        <v>206</v>
      </c>
      <c r="H185" s="38" t="s">
        <v>25</v>
      </c>
      <c r="I185" s="44" t="s">
        <v>25</v>
      </c>
      <c r="J185" s="5" t="s">
        <v>22</v>
      </c>
      <c r="K185" s="5" t="s">
        <v>3628</v>
      </c>
    </row>
    <row r="186" spans="1:20" ht="23.25" customHeight="1" x14ac:dyDescent="0.25">
      <c r="C186" s="49" t="s">
        <v>3683</v>
      </c>
      <c r="D186" s="44" t="s">
        <v>7988</v>
      </c>
      <c r="E186" s="5" t="s">
        <v>3705</v>
      </c>
      <c r="F186" s="44" t="s">
        <v>1784</v>
      </c>
      <c r="G186" s="38">
        <v>301</v>
      </c>
      <c r="H186" s="38" t="s">
        <v>25</v>
      </c>
      <c r="I186" s="44" t="s">
        <v>25</v>
      </c>
      <c r="J186" s="5" t="s">
        <v>22</v>
      </c>
      <c r="K186" s="5" t="s">
        <v>3628</v>
      </c>
    </row>
    <row r="187" spans="1:20" s="7" customFormat="1" ht="23.25" customHeight="1" x14ac:dyDescent="0.25">
      <c r="A187"/>
      <c r="B187"/>
      <c r="C187" s="49" t="s">
        <v>3683</v>
      </c>
      <c r="D187" s="44" t="s">
        <v>7988</v>
      </c>
      <c r="E187" s="5" t="s">
        <v>3692</v>
      </c>
      <c r="F187" s="44" t="s">
        <v>9688</v>
      </c>
      <c r="G187" s="38">
        <v>228</v>
      </c>
      <c r="H187" s="38" t="s">
        <v>25</v>
      </c>
      <c r="I187" s="44" t="s">
        <v>3640</v>
      </c>
      <c r="J187" s="5" t="s">
        <v>22</v>
      </c>
      <c r="K187" s="5" t="s">
        <v>3628</v>
      </c>
      <c r="L187"/>
      <c r="M187"/>
      <c r="N187"/>
      <c r="O187"/>
      <c r="P187"/>
      <c r="Q187"/>
      <c r="R187"/>
      <c r="S187"/>
      <c r="T187"/>
    </row>
    <row r="188" spans="1:20" s="7" customFormat="1" ht="23.25" customHeight="1" x14ac:dyDescent="0.25">
      <c r="A188"/>
      <c r="B188"/>
      <c r="C188" s="49" t="s">
        <v>3683</v>
      </c>
      <c r="D188" s="44" t="s">
        <v>7988</v>
      </c>
      <c r="E188" s="5" t="s">
        <v>3696</v>
      </c>
      <c r="F188" s="44" t="s">
        <v>8259</v>
      </c>
      <c r="G188" s="38">
        <v>275</v>
      </c>
      <c r="H188" s="38" t="s">
        <v>25</v>
      </c>
      <c r="I188" s="44" t="s">
        <v>3640</v>
      </c>
      <c r="J188" s="5" t="s">
        <v>22</v>
      </c>
      <c r="K188" s="5" t="s">
        <v>3628</v>
      </c>
      <c r="L188"/>
      <c r="M188"/>
      <c r="N188"/>
      <c r="O188"/>
      <c r="P188"/>
      <c r="Q188"/>
      <c r="R188"/>
      <c r="S188"/>
      <c r="T188"/>
    </row>
    <row r="189" spans="1:20" s="7" customFormat="1" ht="23.25" customHeight="1" x14ac:dyDescent="0.25">
      <c r="A189"/>
      <c r="B189"/>
      <c r="C189" s="49" t="s">
        <v>3683</v>
      </c>
      <c r="D189" s="44" t="s">
        <v>7988</v>
      </c>
      <c r="E189" s="5" t="s">
        <v>3690</v>
      </c>
      <c r="F189" s="44" t="s">
        <v>9689</v>
      </c>
      <c r="G189" s="38">
        <v>191</v>
      </c>
      <c r="H189" s="38" t="s">
        <v>25</v>
      </c>
      <c r="I189" s="44" t="s">
        <v>3640</v>
      </c>
      <c r="J189" s="5" t="s">
        <v>22</v>
      </c>
      <c r="K189" s="5" t="s">
        <v>3628</v>
      </c>
      <c r="L189"/>
      <c r="M189"/>
      <c r="N189"/>
      <c r="O189"/>
      <c r="P189"/>
      <c r="Q189"/>
      <c r="R189"/>
      <c r="S189"/>
      <c r="T189"/>
    </row>
    <row r="190" spans="1:20" s="7" customFormat="1" ht="23.25" customHeight="1" x14ac:dyDescent="0.25">
      <c r="A190"/>
      <c r="B190"/>
      <c r="C190" s="49" t="s">
        <v>3683</v>
      </c>
      <c r="D190" s="44" t="s">
        <v>7988</v>
      </c>
      <c r="E190" s="5" t="s">
        <v>3684</v>
      </c>
      <c r="F190" s="44" t="s">
        <v>1596</v>
      </c>
      <c r="G190" s="38">
        <v>81</v>
      </c>
      <c r="H190" s="38" t="s">
        <v>25</v>
      </c>
      <c r="I190" s="44" t="s">
        <v>3640</v>
      </c>
      <c r="J190" s="5" t="s">
        <v>22</v>
      </c>
      <c r="K190" s="5" t="s">
        <v>3628</v>
      </c>
      <c r="L190"/>
      <c r="M190"/>
      <c r="N190"/>
      <c r="O190"/>
      <c r="P190"/>
      <c r="Q190"/>
      <c r="R190"/>
      <c r="S190"/>
      <c r="T190"/>
    </row>
    <row r="191" spans="1:20" ht="23.25" customHeight="1" x14ac:dyDescent="0.25">
      <c r="C191" s="49" t="s">
        <v>3683</v>
      </c>
      <c r="D191" s="44" t="s">
        <v>7988</v>
      </c>
      <c r="E191" s="5" t="s">
        <v>3686</v>
      </c>
      <c r="F191" s="44" t="s">
        <v>3687</v>
      </c>
      <c r="G191" s="38">
        <v>55</v>
      </c>
      <c r="H191" s="38" t="s">
        <v>25</v>
      </c>
      <c r="I191" s="44" t="s">
        <v>3640</v>
      </c>
      <c r="J191" s="5" t="s">
        <v>22</v>
      </c>
      <c r="K191" s="5" t="s">
        <v>3628</v>
      </c>
    </row>
    <row r="192" spans="1:20" ht="23.25" customHeight="1" thickBot="1" x14ac:dyDescent="0.3">
      <c r="C192" s="49" t="s">
        <v>3683</v>
      </c>
      <c r="D192" s="44" t="s">
        <v>7988</v>
      </c>
      <c r="E192" s="5" t="s">
        <v>3693</v>
      </c>
      <c r="F192" s="44" t="s">
        <v>9690</v>
      </c>
      <c r="G192" s="38">
        <v>56</v>
      </c>
      <c r="H192" s="38" t="s">
        <v>25</v>
      </c>
      <c r="I192" s="44" t="s">
        <v>3640</v>
      </c>
      <c r="J192" s="5" t="s">
        <v>22</v>
      </c>
      <c r="K192" s="5" t="s">
        <v>3628</v>
      </c>
    </row>
    <row r="193" spans="1:20" ht="18" customHeight="1" thickBot="1" x14ac:dyDescent="0.3">
      <c r="C193" s="241" t="s">
        <v>3683</v>
      </c>
      <c r="D193" s="242" t="s">
        <v>7825</v>
      </c>
      <c r="E193" s="472">
        <f>COUNTA(E173:E192)</f>
        <v>20</v>
      </c>
      <c r="F193" s="242" t="s">
        <v>7826</v>
      </c>
      <c r="G193" s="473">
        <f>SUM(G173:G192)</f>
        <v>6288</v>
      </c>
      <c r="H193" s="36"/>
      <c r="I193" s="17"/>
      <c r="J193" s="18"/>
      <c r="K193" s="19"/>
    </row>
    <row r="194" spans="1:20" ht="18" customHeight="1" x14ac:dyDescent="0.25">
      <c r="C194" s="7"/>
      <c r="D194" s="13"/>
      <c r="E194" s="175"/>
      <c r="F194" s="228"/>
      <c r="G194" s="174"/>
      <c r="H194" s="14"/>
      <c r="I194" s="13"/>
      <c r="J194" s="1"/>
      <c r="K194" s="1"/>
    </row>
    <row r="195" spans="1:20" ht="18" customHeight="1" x14ac:dyDescent="0.25">
      <c r="C195" s="7"/>
      <c r="D195" s="13"/>
      <c r="E195" s="175"/>
      <c r="F195" s="228"/>
      <c r="G195" s="174"/>
      <c r="H195" s="14"/>
      <c r="I195" s="13"/>
      <c r="J195" s="1"/>
      <c r="K195" s="1"/>
    </row>
    <row r="196" spans="1:20" ht="18" customHeight="1" x14ac:dyDescent="0.25">
      <c r="C196" s="235" t="s">
        <v>8</v>
      </c>
      <c r="D196" s="235" t="s">
        <v>7</v>
      </c>
      <c r="E196" s="235" t="s">
        <v>6</v>
      </c>
      <c r="F196" s="235" t="s">
        <v>5</v>
      </c>
      <c r="G196" s="237" t="s">
        <v>4</v>
      </c>
      <c r="H196" s="237" t="s">
        <v>3</v>
      </c>
      <c r="I196" s="235" t="s">
        <v>2</v>
      </c>
      <c r="J196" s="235" t="s">
        <v>1</v>
      </c>
      <c r="K196" s="235" t="s">
        <v>0</v>
      </c>
    </row>
    <row r="197" spans="1:20" ht="18" customHeight="1" x14ac:dyDescent="0.25">
      <c r="C197" s="49" t="s">
        <v>3741</v>
      </c>
      <c r="D197" s="44" t="s">
        <v>7988</v>
      </c>
      <c r="E197" s="5" t="s">
        <v>3750</v>
      </c>
      <c r="F197" s="44" t="s">
        <v>3751</v>
      </c>
      <c r="G197" s="38">
        <v>306</v>
      </c>
      <c r="H197" s="38" t="s">
        <v>25</v>
      </c>
      <c r="I197" s="44" t="s">
        <v>25</v>
      </c>
      <c r="J197" s="5" t="s">
        <v>22</v>
      </c>
      <c r="K197" s="5" t="s">
        <v>3628</v>
      </c>
    </row>
    <row r="198" spans="1:20" ht="18" customHeight="1" x14ac:dyDescent="0.25">
      <c r="C198" s="49" t="s">
        <v>3741</v>
      </c>
      <c r="D198" s="44" t="s">
        <v>7988</v>
      </c>
      <c r="E198" s="5" t="s">
        <v>3752</v>
      </c>
      <c r="F198" s="44" t="s">
        <v>9691</v>
      </c>
      <c r="G198" s="38">
        <v>327</v>
      </c>
      <c r="H198" s="38" t="s">
        <v>25</v>
      </c>
      <c r="I198" s="44" t="s">
        <v>25</v>
      </c>
      <c r="J198" s="5" t="s">
        <v>22</v>
      </c>
      <c r="K198" s="5" t="s">
        <v>3628</v>
      </c>
    </row>
    <row r="199" spans="1:20" s="7" customFormat="1" ht="31.5" customHeight="1" x14ac:dyDescent="0.25">
      <c r="A199"/>
      <c r="B199"/>
      <c r="C199" s="49" t="s">
        <v>3741</v>
      </c>
      <c r="D199" s="44" t="s">
        <v>7988</v>
      </c>
      <c r="E199" s="5" t="s">
        <v>3746</v>
      </c>
      <c r="F199" s="44" t="s">
        <v>9692</v>
      </c>
      <c r="G199" s="38">
        <v>258</v>
      </c>
      <c r="H199" s="38" t="s">
        <v>25</v>
      </c>
      <c r="I199" s="44" t="s">
        <v>25</v>
      </c>
      <c r="J199" s="5" t="s">
        <v>22</v>
      </c>
      <c r="K199" s="5" t="s">
        <v>3628</v>
      </c>
      <c r="L199"/>
      <c r="M199"/>
      <c r="N199"/>
      <c r="O199"/>
      <c r="P199"/>
      <c r="Q199"/>
      <c r="R199"/>
      <c r="S199"/>
      <c r="T199"/>
    </row>
    <row r="200" spans="1:20" s="7" customFormat="1" ht="20.25" customHeight="1" x14ac:dyDescent="0.25">
      <c r="A200"/>
      <c r="B200"/>
      <c r="C200" s="49" t="s">
        <v>3741</v>
      </c>
      <c r="D200" s="44" t="s">
        <v>7988</v>
      </c>
      <c r="E200" s="5" t="s">
        <v>3747</v>
      </c>
      <c r="F200" s="44" t="s">
        <v>3748</v>
      </c>
      <c r="G200" s="38">
        <v>177</v>
      </c>
      <c r="H200" s="38" t="s">
        <v>25</v>
      </c>
      <c r="I200" s="44" t="s">
        <v>25</v>
      </c>
      <c r="J200" s="5" t="s">
        <v>22</v>
      </c>
      <c r="K200" s="5" t="s">
        <v>3628</v>
      </c>
      <c r="L200"/>
      <c r="M200"/>
      <c r="N200"/>
      <c r="O200"/>
      <c r="P200"/>
      <c r="Q200"/>
      <c r="R200"/>
      <c r="S200"/>
      <c r="T200"/>
    </row>
    <row r="201" spans="1:20" s="7" customFormat="1" ht="21" customHeight="1" x14ac:dyDescent="0.25">
      <c r="A201"/>
      <c r="B201"/>
      <c r="C201" s="49" t="s">
        <v>3741</v>
      </c>
      <c r="D201" s="44" t="s">
        <v>7988</v>
      </c>
      <c r="E201" s="5" t="s">
        <v>3739</v>
      </c>
      <c r="F201" s="44" t="s">
        <v>3740</v>
      </c>
      <c r="G201" s="38">
        <v>176</v>
      </c>
      <c r="H201" s="38" t="s">
        <v>25</v>
      </c>
      <c r="I201" s="44" t="s">
        <v>3640</v>
      </c>
      <c r="J201" s="5" t="s">
        <v>22</v>
      </c>
      <c r="K201" s="5" t="s">
        <v>3628</v>
      </c>
      <c r="L201"/>
      <c r="M201"/>
      <c r="N201"/>
      <c r="O201"/>
      <c r="P201"/>
      <c r="Q201"/>
      <c r="R201"/>
      <c r="S201"/>
      <c r="T201"/>
    </row>
    <row r="202" spans="1:20" s="7" customFormat="1" ht="31.5" customHeight="1" x14ac:dyDescent="0.25">
      <c r="A202"/>
      <c r="B202"/>
      <c r="C202" s="49" t="s">
        <v>3741</v>
      </c>
      <c r="D202" s="44" t="s">
        <v>7988</v>
      </c>
      <c r="E202" s="5" t="s">
        <v>3742</v>
      </c>
      <c r="F202" s="44" t="s">
        <v>3743</v>
      </c>
      <c r="G202" s="38">
        <v>138</v>
      </c>
      <c r="H202" s="38" t="s">
        <v>25</v>
      </c>
      <c r="I202" s="44" t="s">
        <v>3640</v>
      </c>
      <c r="J202" s="5" t="s">
        <v>22</v>
      </c>
      <c r="K202" s="5" t="s">
        <v>3628</v>
      </c>
      <c r="L202"/>
      <c r="M202"/>
      <c r="N202"/>
      <c r="O202"/>
      <c r="P202"/>
      <c r="Q202"/>
      <c r="R202"/>
      <c r="S202"/>
      <c r="T202"/>
    </row>
    <row r="203" spans="1:20" ht="18" customHeight="1" x14ac:dyDescent="0.25">
      <c r="C203" s="49" t="s">
        <v>3741</v>
      </c>
      <c r="D203" s="44" t="s">
        <v>7988</v>
      </c>
      <c r="E203" s="5" t="s">
        <v>3749</v>
      </c>
      <c r="F203" s="44" t="s">
        <v>8790</v>
      </c>
      <c r="G203" s="38">
        <v>44</v>
      </c>
      <c r="H203" s="38" t="s">
        <v>25</v>
      </c>
      <c r="I203" s="44" t="s">
        <v>25</v>
      </c>
      <c r="J203" s="5" t="s">
        <v>22</v>
      </c>
      <c r="K203" s="5" t="s">
        <v>3628</v>
      </c>
    </row>
    <row r="204" spans="1:20" ht="18" customHeight="1" thickBot="1" x14ac:dyDescent="0.3">
      <c r="C204" s="49" t="s">
        <v>3741</v>
      </c>
      <c r="D204" s="44" t="s">
        <v>7988</v>
      </c>
      <c r="E204" s="5" t="s">
        <v>3744</v>
      </c>
      <c r="F204" s="44" t="s">
        <v>3745</v>
      </c>
      <c r="G204" s="38">
        <v>21</v>
      </c>
      <c r="H204" s="38" t="s">
        <v>25</v>
      </c>
      <c r="I204" s="44" t="s">
        <v>25</v>
      </c>
      <c r="J204" s="5" t="s">
        <v>22</v>
      </c>
      <c r="K204" s="5" t="s">
        <v>3628</v>
      </c>
    </row>
    <row r="205" spans="1:20" ht="18" customHeight="1" thickBot="1" x14ac:dyDescent="0.3">
      <c r="C205" s="241" t="s">
        <v>3741</v>
      </c>
      <c r="D205" s="242" t="s">
        <v>7825</v>
      </c>
      <c r="E205" s="472">
        <f>COUNTA(E197:E204)</f>
        <v>8</v>
      </c>
      <c r="F205" s="242" t="s">
        <v>7826</v>
      </c>
      <c r="G205" s="473">
        <f>SUM(G197:G204)</f>
        <v>1447</v>
      </c>
      <c r="H205" s="36"/>
      <c r="I205" s="17"/>
      <c r="J205" s="18"/>
      <c r="K205" s="19"/>
    </row>
    <row r="206" spans="1:20" ht="18" customHeight="1" x14ac:dyDescent="0.25">
      <c r="C206" s="7"/>
      <c r="D206" s="13"/>
      <c r="E206" s="175"/>
      <c r="F206" s="228"/>
      <c r="G206" s="174"/>
      <c r="H206" s="14"/>
      <c r="I206" s="13"/>
      <c r="J206" s="1"/>
      <c r="K206" s="1"/>
    </row>
    <row r="207" spans="1:20" ht="18" customHeight="1" x14ac:dyDescent="0.25">
      <c r="C207" s="7"/>
      <c r="D207" s="13"/>
      <c r="E207" s="175"/>
      <c r="F207" s="228"/>
      <c r="G207" s="174"/>
      <c r="H207" s="14"/>
      <c r="I207" s="13"/>
      <c r="J207" s="1"/>
      <c r="K207" s="1"/>
    </row>
    <row r="208" spans="1:20" ht="18" customHeight="1" x14ac:dyDescent="0.25">
      <c r="C208" s="235" t="s">
        <v>8</v>
      </c>
      <c r="D208" s="235" t="s">
        <v>7</v>
      </c>
      <c r="E208" s="235" t="s">
        <v>6</v>
      </c>
      <c r="F208" s="235" t="s">
        <v>5</v>
      </c>
      <c r="G208" s="237" t="s">
        <v>4</v>
      </c>
      <c r="H208" s="237" t="s">
        <v>3</v>
      </c>
      <c r="I208" s="235" t="s">
        <v>2</v>
      </c>
      <c r="J208" s="235" t="s">
        <v>1</v>
      </c>
      <c r="K208" s="235" t="s">
        <v>0</v>
      </c>
    </row>
    <row r="209" spans="1:20" ht="31.5" customHeight="1" x14ac:dyDescent="0.25">
      <c r="C209" s="49" t="s">
        <v>3636</v>
      </c>
      <c r="D209" s="44" t="s">
        <v>7988</v>
      </c>
      <c r="E209" s="5" t="s">
        <v>3642</v>
      </c>
      <c r="F209" s="44" t="s">
        <v>3643</v>
      </c>
      <c r="G209" s="38">
        <v>2108</v>
      </c>
      <c r="H209" s="38" t="s">
        <v>25</v>
      </c>
      <c r="I209" s="44" t="s">
        <v>25</v>
      </c>
      <c r="J209" s="5" t="s">
        <v>22</v>
      </c>
      <c r="K209" s="5" t="s">
        <v>3628</v>
      </c>
    </row>
    <row r="210" spans="1:20" ht="31.5" customHeight="1" x14ac:dyDescent="0.25">
      <c r="C210" s="49" t="s">
        <v>3636</v>
      </c>
      <c r="D210" s="44" t="s">
        <v>7988</v>
      </c>
      <c r="E210" s="5" t="s">
        <v>3644</v>
      </c>
      <c r="F210" s="44" t="s">
        <v>9693</v>
      </c>
      <c r="G210" s="38">
        <v>1374</v>
      </c>
      <c r="H210" s="38" t="s">
        <v>25</v>
      </c>
      <c r="I210" s="44" t="s">
        <v>25</v>
      </c>
      <c r="J210" s="5" t="s">
        <v>22</v>
      </c>
      <c r="K210" s="5" t="s">
        <v>3628</v>
      </c>
    </row>
    <row r="211" spans="1:20" ht="31.5" customHeight="1" x14ac:dyDescent="0.25">
      <c r="C211" s="49" t="s">
        <v>3636</v>
      </c>
      <c r="D211" s="44" t="s">
        <v>7988</v>
      </c>
      <c r="E211" s="5" t="s">
        <v>3651</v>
      </c>
      <c r="F211" s="44" t="s">
        <v>3652</v>
      </c>
      <c r="G211" s="38">
        <v>953</v>
      </c>
      <c r="H211" s="38" t="s">
        <v>25</v>
      </c>
      <c r="I211" s="44" t="s">
        <v>25</v>
      </c>
      <c r="J211" s="5" t="s">
        <v>22</v>
      </c>
      <c r="K211" s="5" t="s">
        <v>3628</v>
      </c>
    </row>
    <row r="212" spans="1:20" ht="31.5" customHeight="1" x14ac:dyDescent="0.25">
      <c r="C212" s="49" t="s">
        <v>3636</v>
      </c>
      <c r="D212" s="44" t="s">
        <v>7988</v>
      </c>
      <c r="E212" s="5" t="s">
        <v>3648</v>
      </c>
      <c r="F212" s="44" t="s">
        <v>3649</v>
      </c>
      <c r="G212" s="38">
        <v>1078</v>
      </c>
      <c r="H212" s="38" t="s">
        <v>25</v>
      </c>
      <c r="I212" s="44" t="s">
        <v>25</v>
      </c>
      <c r="J212" s="5" t="s">
        <v>22</v>
      </c>
      <c r="K212" s="5" t="s">
        <v>3628</v>
      </c>
    </row>
    <row r="213" spans="1:20" s="7" customFormat="1" ht="31.5" customHeight="1" x14ac:dyDescent="0.25">
      <c r="A213"/>
      <c r="B213"/>
      <c r="C213" s="49" t="s">
        <v>3636</v>
      </c>
      <c r="D213" s="44" t="s">
        <v>7988</v>
      </c>
      <c r="E213" s="5" t="s">
        <v>3641</v>
      </c>
      <c r="F213" s="44" t="s">
        <v>9694</v>
      </c>
      <c r="G213" s="38">
        <v>703</v>
      </c>
      <c r="H213" s="38" t="s">
        <v>25</v>
      </c>
      <c r="I213" s="44" t="s">
        <v>3640</v>
      </c>
      <c r="J213" s="5" t="s">
        <v>22</v>
      </c>
      <c r="K213" s="5" t="s">
        <v>3628</v>
      </c>
      <c r="L213"/>
      <c r="M213"/>
      <c r="N213"/>
      <c r="O213"/>
      <c r="P213"/>
      <c r="Q213"/>
      <c r="R213"/>
      <c r="S213"/>
      <c r="T213"/>
    </row>
    <row r="214" spans="1:20" s="7" customFormat="1" ht="31.5" customHeight="1" x14ac:dyDescent="0.25">
      <c r="A214"/>
      <c r="B214"/>
      <c r="C214" s="49" t="s">
        <v>3636</v>
      </c>
      <c r="D214" s="44" t="s">
        <v>7988</v>
      </c>
      <c r="E214" s="5" t="s">
        <v>3638</v>
      </c>
      <c r="F214" s="44" t="s">
        <v>3639</v>
      </c>
      <c r="G214" s="38">
        <v>702</v>
      </c>
      <c r="H214" s="38" t="s">
        <v>25</v>
      </c>
      <c r="I214" s="44" t="s">
        <v>3640</v>
      </c>
      <c r="J214" s="5" t="s">
        <v>22</v>
      </c>
      <c r="K214" s="5" t="s">
        <v>3628</v>
      </c>
      <c r="L214"/>
      <c r="M214"/>
      <c r="N214"/>
      <c r="O214"/>
      <c r="P214"/>
      <c r="Q214"/>
      <c r="R214"/>
      <c r="S214"/>
      <c r="T214"/>
    </row>
    <row r="215" spans="1:20" s="7" customFormat="1" ht="31.5" customHeight="1" x14ac:dyDescent="0.25">
      <c r="A215"/>
      <c r="B215"/>
      <c r="C215" s="49" t="s">
        <v>3636</v>
      </c>
      <c r="D215" s="44" t="s">
        <v>7988</v>
      </c>
      <c r="E215" s="5" t="s">
        <v>3634</v>
      </c>
      <c r="F215" s="44" t="s">
        <v>3635</v>
      </c>
      <c r="G215" s="38">
        <v>440</v>
      </c>
      <c r="H215" s="38" t="s">
        <v>25</v>
      </c>
      <c r="I215" s="44" t="s">
        <v>3637</v>
      </c>
      <c r="J215" s="5" t="s">
        <v>22</v>
      </c>
      <c r="K215" s="5" t="s">
        <v>3628</v>
      </c>
      <c r="L215"/>
      <c r="M215"/>
      <c r="N215"/>
      <c r="O215"/>
      <c r="P215"/>
      <c r="Q215"/>
      <c r="R215"/>
      <c r="S215"/>
      <c r="T215"/>
    </row>
    <row r="216" spans="1:20" s="7" customFormat="1" ht="31.5" customHeight="1" x14ac:dyDescent="0.25">
      <c r="A216"/>
      <c r="B216"/>
      <c r="C216" s="49" t="s">
        <v>3636</v>
      </c>
      <c r="D216" s="44" t="s">
        <v>7988</v>
      </c>
      <c r="E216" s="5" t="s">
        <v>7942</v>
      </c>
      <c r="F216" s="44" t="s">
        <v>9695</v>
      </c>
      <c r="G216" s="38">
        <v>383</v>
      </c>
      <c r="H216" s="38" t="s">
        <v>25</v>
      </c>
      <c r="I216" s="44" t="s">
        <v>25</v>
      </c>
      <c r="J216" s="5" t="s">
        <v>22</v>
      </c>
      <c r="K216" s="5" t="s">
        <v>3628</v>
      </c>
      <c r="L216"/>
      <c r="M216"/>
      <c r="N216"/>
      <c r="O216"/>
      <c r="P216"/>
      <c r="Q216"/>
      <c r="R216"/>
      <c r="S216"/>
      <c r="T216"/>
    </row>
    <row r="217" spans="1:20" s="7" customFormat="1" ht="31.5" customHeight="1" x14ac:dyDescent="0.25">
      <c r="A217"/>
      <c r="B217"/>
      <c r="C217" s="49" t="s">
        <v>3636</v>
      </c>
      <c r="D217" s="44" t="s">
        <v>7988</v>
      </c>
      <c r="E217" s="5" t="s">
        <v>3650</v>
      </c>
      <c r="F217" s="44" t="s">
        <v>9696</v>
      </c>
      <c r="G217" s="38">
        <v>423</v>
      </c>
      <c r="H217" s="38" t="s">
        <v>25</v>
      </c>
      <c r="I217" s="44" t="s">
        <v>25</v>
      </c>
      <c r="J217" s="5" t="s">
        <v>22</v>
      </c>
      <c r="K217" s="5" t="s">
        <v>3628</v>
      </c>
      <c r="L217"/>
      <c r="M217"/>
      <c r="N217"/>
      <c r="O217"/>
      <c r="P217"/>
      <c r="Q217"/>
      <c r="R217"/>
      <c r="S217"/>
      <c r="T217"/>
    </row>
    <row r="218" spans="1:20" ht="31.5" customHeight="1" x14ac:dyDescent="0.25">
      <c r="C218" s="49" t="s">
        <v>3636</v>
      </c>
      <c r="D218" s="44" t="s">
        <v>7988</v>
      </c>
      <c r="E218" s="5" t="s">
        <v>3645</v>
      </c>
      <c r="F218" s="44" t="s">
        <v>3646</v>
      </c>
      <c r="G218" s="38">
        <v>328</v>
      </c>
      <c r="H218" s="38" t="s">
        <v>25</v>
      </c>
      <c r="I218" s="44" t="s">
        <v>25</v>
      </c>
      <c r="J218" s="5" t="s">
        <v>22</v>
      </c>
      <c r="K218" s="5" t="s">
        <v>3628</v>
      </c>
    </row>
    <row r="219" spans="1:20" ht="31.5" customHeight="1" thickBot="1" x14ac:dyDescent="0.3">
      <c r="C219" s="49" t="s">
        <v>3636</v>
      </c>
      <c r="D219" s="44" t="s">
        <v>7988</v>
      </c>
      <c r="E219" s="5" t="s">
        <v>3647</v>
      </c>
      <c r="F219" s="44" t="s">
        <v>1330</v>
      </c>
      <c r="G219" s="38">
        <v>119</v>
      </c>
      <c r="H219" s="38" t="s">
        <v>25</v>
      </c>
      <c r="I219" s="44" t="s">
        <v>25</v>
      </c>
      <c r="J219" s="5" t="s">
        <v>22</v>
      </c>
      <c r="K219" s="5" t="s">
        <v>3628</v>
      </c>
    </row>
    <row r="220" spans="1:20" ht="18" customHeight="1" thickBot="1" x14ac:dyDescent="0.3">
      <c r="C220" s="241" t="s">
        <v>3636</v>
      </c>
      <c r="D220" s="242" t="s">
        <v>7825</v>
      </c>
      <c r="E220" s="472">
        <f>COUNTA(E209:E219)</f>
        <v>11</v>
      </c>
      <c r="F220" s="242" t="s">
        <v>7826</v>
      </c>
      <c r="G220" s="473">
        <f>SUM(G209:G219)</f>
        <v>8611</v>
      </c>
      <c r="H220" s="36"/>
      <c r="I220" s="17"/>
      <c r="J220" s="18"/>
      <c r="K220" s="19"/>
    </row>
    <row r="221" spans="1:20" ht="18" customHeight="1" x14ac:dyDescent="0.25">
      <c r="C221" s="7"/>
      <c r="D221" s="13"/>
      <c r="E221" s="175"/>
      <c r="F221" s="228"/>
      <c r="G221" s="184">
        <v>0</v>
      </c>
      <c r="H221" s="14"/>
      <c r="I221" s="13"/>
      <c r="J221" s="1"/>
      <c r="K221" s="1"/>
    </row>
    <row r="222" spans="1:20" ht="18" customHeight="1" x14ac:dyDescent="0.25">
      <c r="C222" s="7"/>
      <c r="D222" s="13"/>
      <c r="E222" s="175"/>
      <c r="F222" s="228"/>
      <c r="G222" s="174"/>
      <c r="H222" s="14"/>
      <c r="I222" s="13"/>
      <c r="J222" s="1"/>
      <c r="K222" s="1"/>
    </row>
    <row r="223" spans="1:20" ht="18" customHeight="1" x14ac:dyDescent="0.25">
      <c r="C223" s="235" t="s">
        <v>8</v>
      </c>
      <c r="D223" s="235" t="s">
        <v>7</v>
      </c>
      <c r="E223" s="235" t="s">
        <v>6</v>
      </c>
      <c r="F223" s="235" t="s">
        <v>5</v>
      </c>
      <c r="G223" s="237" t="s">
        <v>4</v>
      </c>
      <c r="H223" s="237" t="s">
        <v>3</v>
      </c>
      <c r="I223" s="235" t="s">
        <v>2</v>
      </c>
      <c r="J223" s="235" t="s">
        <v>1</v>
      </c>
      <c r="K223" s="235" t="s">
        <v>0</v>
      </c>
    </row>
    <row r="224" spans="1:20" ht="18" customHeight="1" x14ac:dyDescent="0.25">
      <c r="C224" s="49" t="s">
        <v>3768</v>
      </c>
      <c r="D224" s="44" t="s">
        <v>7988</v>
      </c>
      <c r="E224" s="5" t="s">
        <v>3769</v>
      </c>
      <c r="F224" s="44" t="s">
        <v>9697</v>
      </c>
      <c r="G224" s="38">
        <v>1097</v>
      </c>
      <c r="H224" s="38" t="s">
        <v>25</v>
      </c>
      <c r="I224" s="44" t="s">
        <v>25</v>
      </c>
      <c r="J224" s="5" t="s">
        <v>22</v>
      </c>
      <c r="K224" s="5" t="s">
        <v>23</v>
      </c>
    </row>
    <row r="225" spans="1:20" ht="18" customHeight="1" x14ac:dyDescent="0.25">
      <c r="C225" s="49" t="s">
        <v>3768</v>
      </c>
      <c r="D225" s="44" t="s">
        <v>7988</v>
      </c>
      <c r="E225" s="5" t="s">
        <v>3772</v>
      </c>
      <c r="F225" s="44" t="s">
        <v>3773</v>
      </c>
      <c r="G225" s="38">
        <v>460</v>
      </c>
      <c r="H225" s="38" t="s">
        <v>25</v>
      </c>
      <c r="I225" s="44" t="s">
        <v>25</v>
      </c>
      <c r="J225" s="5" t="s">
        <v>22</v>
      </c>
      <c r="K225" s="5" t="s">
        <v>23</v>
      </c>
    </row>
    <row r="226" spans="1:20" ht="18" customHeight="1" x14ac:dyDescent="0.25">
      <c r="C226" s="49" t="s">
        <v>3768</v>
      </c>
      <c r="D226" s="44" t="s">
        <v>7988</v>
      </c>
      <c r="E226" s="5" t="s">
        <v>3778</v>
      </c>
      <c r="F226" s="44" t="s">
        <v>3779</v>
      </c>
      <c r="G226" s="38">
        <v>515</v>
      </c>
      <c r="H226" s="38" t="s">
        <v>25</v>
      </c>
      <c r="I226" s="44" t="s">
        <v>25</v>
      </c>
      <c r="J226" s="5" t="s">
        <v>22</v>
      </c>
      <c r="K226" s="5" t="s">
        <v>23</v>
      </c>
    </row>
    <row r="227" spans="1:20" ht="18" customHeight="1" x14ac:dyDescent="0.25">
      <c r="C227" s="49" t="s">
        <v>3768</v>
      </c>
      <c r="D227" s="44" t="s">
        <v>7988</v>
      </c>
      <c r="E227" s="5" t="s">
        <v>3770</v>
      </c>
      <c r="F227" s="44" t="s">
        <v>3771</v>
      </c>
      <c r="G227" s="38">
        <v>488</v>
      </c>
      <c r="H227" s="38" t="s">
        <v>25</v>
      </c>
      <c r="I227" s="44" t="s">
        <v>25</v>
      </c>
      <c r="J227" s="5" t="s">
        <v>22</v>
      </c>
      <c r="K227" s="5" t="s">
        <v>23</v>
      </c>
    </row>
    <row r="228" spans="1:20" s="7" customFormat="1" ht="31.5" customHeight="1" x14ac:dyDescent="0.25">
      <c r="A228"/>
      <c r="B228"/>
      <c r="C228" s="49" t="s">
        <v>3768</v>
      </c>
      <c r="D228" s="44" t="s">
        <v>7988</v>
      </c>
      <c r="E228" s="5" t="s">
        <v>3766</v>
      </c>
      <c r="F228" s="44" t="s">
        <v>3767</v>
      </c>
      <c r="G228" s="38">
        <v>450</v>
      </c>
      <c r="H228" s="38" t="s">
        <v>25</v>
      </c>
      <c r="I228" s="44" t="s">
        <v>25</v>
      </c>
      <c r="J228" s="5" t="s">
        <v>22</v>
      </c>
      <c r="K228" s="5" t="s">
        <v>23</v>
      </c>
      <c r="L228"/>
      <c r="M228"/>
      <c r="N228"/>
      <c r="O228"/>
      <c r="P228"/>
      <c r="Q228"/>
      <c r="R228"/>
      <c r="S228"/>
      <c r="T228"/>
    </row>
    <row r="229" spans="1:20" s="7" customFormat="1" ht="20.25" customHeight="1" x14ac:dyDescent="0.25">
      <c r="A229"/>
      <c r="B229"/>
      <c r="C229" s="49" t="s">
        <v>3768</v>
      </c>
      <c r="D229" s="44" t="s">
        <v>7988</v>
      </c>
      <c r="E229" s="5" t="s">
        <v>3782</v>
      </c>
      <c r="F229" s="44" t="s">
        <v>3783</v>
      </c>
      <c r="G229" s="38">
        <v>436</v>
      </c>
      <c r="H229" s="38" t="s">
        <v>25</v>
      </c>
      <c r="I229" s="44" t="s">
        <v>25</v>
      </c>
      <c r="J229" s="5" t="s">
        <v>22</v>
      </c>
      <c r="K229" s="5" t="s">
        <v>23</v>
      </c>
      <c r="L229"/>
      <c r="M229"/>
      <c r="N229"/>
      <c r="O229"/>
      <c r="P229"/>
      <c r="Q229"/>
      <c r="R229"/>
      <c r="S229"/>
      <c r="T229"/>
    </row>
    <row r="230" spans="1:20" s="7" customFormat="1" ht="21" customHeight="1" x14ac:dyDescent="0.25">
      <c r="A230"/>
      <c r="B230"/>
      <c r="C230" s="49" t="s">
        <v>3768</v>
      </c>
      <c r="D230" s="44" t="s">
        <v>7988</v>
      </c>
      <c r="E230" s="5" t="s">
        <v>3776</v>
      </c>
      <c r="F230" s="44" t="s">
        <v>3777</v>
      </c>
      <c r="G230" s="38">
        <v>420</v>
      </c>
      <c r="H230" s="38" t="s">
        <v>25</v>
      </c>
      <c r="I230" s="44" t="s">
        <v>25</v>
      </c>
      <c r="J230" s="5" t="s">
        <v>22</v>
      </c>
      <c r="K230" s="5" t="s">
        <v>23</v>
      </c>
      <c r="L230"/>
      <c r="M230"/>
      <c r="N230"/>
      <c r="O230"/>
      <c r="P230"/>
      <c r="Q230"/>
      <c r="R230"/>
      <c r="S230"/>
      <c r="T230"/>
    </row>
    <row r="231" spans="1:20" s="7" customFormat="1" ht="31.5" customHeight="1" x14ac:dyDescent="0.25">
      <c r="A231"/>
      <c r="B231"/>
      <c r="C231" s="49" t="s">
        <v>3768</v>
      </c>
      <c r="D231" s="44" t="s">
        <v>7988</v>
      </c>
      <c r="E231" s="5" t="s">
        <v>3774</v>
      </c>
      <c r="F231" s="44" t="s">
        <v>3775</v>
      </c>
      <c r="G231" s="38">
        <v>382</v>
      </c>
      <c r="H231" s="38" t="s">
        <v>25</v>
      </c>
      <c r="I231" s="44" t="s">
        <v>25</v>
      </c>
      <c r="J231" s="5" t="s">
        <v>22</v>
      </c>
      <c r="K231" s="5" t="s">
        <v>23</v>
      </c>
      <c r="L231"/>
      <c r="M231"/>
      <c r="N231"/>
      <c r="O231"/>
      <c r="P231"/>
      <c r="Q231"/>
      <c r="R231"/>
      <c r="S231"/>
      <c r="T231"/>
    </row>
    <row r="232" spans="1:20" ht="18" customHeight="1" x14ac:dyDescent="0.25">
      <c r="C232" s="49" t="s">
        <v>3768</v>
      </c>
      <c r="D232" s="44" t="s">
        <v>7988</v>
      </c>
      <c r="E232" s="5" t="s">
        <v>3780</v>
      </c>
      <c r="F232" s="44" t="s">
        <v>3781</v>
      </c>
      <c r="G232" s="38">
        <v>384</v>
      </c>
      <c r="H232" s="38" t="s">
        <v>25</v>
      </c>
      <c r="I232" s="44" t="s">
        <v>25</v>
      </c>
      <c r="J232" s="5" t="s">
        <v>22</v>
      </c>
      <c r="K232" s="5" t="s">
        <v>23</v>
      </c>
    </row>
    <row r="233" spans="1:20" ht="18" customHeight="1" thickBot="1" x14ac:dyDescent="0.3">
      <c r="C233" s="49" t="s">
        <v>3768</v>
      </c>
      <c r="D233" s="44" t="s">
        <v>7988</v>
      </c>
      <c r="E233" s="5" t="s">
        <v>3784</v>
      </c>
      <c r="F233" s="44" t="s">
        <v>3785</v>
      </c>
      <c r="G233" s="38">
        <v>88</v>
      </c>
      <c r="H233" s="38" t="s">
        <v>25</v>
      </c>
      <c r="I233" s="44" t="s">
        <v>25</v>
      </c>
      <c r="J233" s="5" t="s">
        <v>22</v>
      </c>
      <c r="K233" s="5" t="s">
        <v>23</v>
      </c>
    </row>
    <row r="234" spans="1:20" ht="18" customHeight="1" thickBot="1" x14ac:dyDescent="0.3">
      <c r="C234" s="241" t="s">
        <v>3768</v>
      </c>
      <c r="D234" s="242" t="s">
        <v>7825</v>
      </c>
      <c r="E234" s="472">
        <f>COUNTA(E224:E233)</f>
        <v>10</v>
      </c>
      <c r="F234" s="242" t="s">
        <v>7826</v>
      </c>
      <c r="G234" s="473">
        <f>SUM(G224:G233)</f>
        <v>4720</v>
      </c>
      <c r="H234" s="36"/>
      <c r="I234" s="17"/>
      <c r="J234" s="18"/>
      <c r="K234" s="19"/>
    </row>
    <row r="235" spans="1:20" ht="18" customHeight="1" x14ac:dyDescent="0.25">
      <c r="C235" s="7"/>
      <c r="D235" s="13"/>
      <c r="E235" s="175"/>
      <c r="F235" s="228"/>
      <c r="G235" s="174"/>
      <c r="H235" s="14"/>
      <c r="I235" s="13"/>
      <c r="J235" s="1"/>
      <c r="K235" s="1"/>
    </row>
    <row r="236" spans="1:20" s="7" customFormat="1" ht="31.5" customHeight="1" x14ac:dyDescent="0.25">
      <c r="A236"/>
      <c r="B236"/>
      <c r="D236" s="13"/>
      <c r="E236" s="175"/>
      <c r="F236" s="228"/>
      <c r="G236" s="174"/>
      <c r="H236" s="14"/>
      <c r="I236" s="13"/>
      <c r="J236" s="1"/>
      <c r="K236" s="1"/>
      <c r="L236"/>
      <c r="M236"/>
      <c r="N236"/>
      <c r="O236"/>
      <c r="P236"/>
      <c r="Q236"/>
      <c r="R236"/>
      <c r="S236"/>
      <c r="T236"/>
    </row>
    <row r="237" spans="1:20" s="7" customFormat="1" ht="20.25" customHeight="1" x14ac:dyDescent="0.25">
      <c r="A237"/>
      <c r="B237"/>
      <c r="C237" s="235" t="s">
        <v>8</v>
      </c>
      <c r="D237" s="235" t="s">
        <v>7</v>
      </c>
      <c r="E237" s="235" t="s">
        <v>6</v>
      </c>
      <c r="F237" s="235" t="s">
        <v>5</v>
      </c>
      <c r="G237" s="237" t="s">
        <v>4</v>
      </c>
      <c r="H237" s="237" t="s">
        <v>3</v>
      </c>
      <c r="I237" s="235" t="s">
        <v>2</v>
      </c>
      <c r="J237" s="235" t="s">
        <v>1</v>
      </c>
      <c r="K237" s="235" t="s">
        <v>0</v>
      </c>
      <c r="L237"/>
      <c r="M237"/>
      <c r="N237"/>
      <c r="O237"/>
      <c r="P237"/>
      <c r="Q237"/>
      <c r="R237"/>
      <c r="S237"/>
      <c r="T237"/>
    </row>
    <row r="238" spans="1:20" s="7" customFormat="1" ht="21" customHeight="1" x14ac:dyDescent="0.25">
      <c r="A238"/>
      <c r="B238"/>
      <c r="C238" s="49" t="s">
        <v>24</v>
      </c>
      <c r="D238" s="44" t="s">
        <v>7988</v>
      </c>
      <c r="E238" s="5" t="s">
        <v>3859</v>
      </c>
      <c r="F238" s="44" t="s">
        <v>3860</v>
      </c>
      <c r="G238" s="38">
        <v>1738</v>
      </c>
      <c r="H238" s="38" t="s">
        <v>25</v>
      </c>
      <c r="I238" s="44" t="s">
        <v>25</v>
      </c>
      <c r="J238" s="5" t="s">
        <v>22</v>
      </c>
      <c r="K238" s="5" t="s">
        <v>23</v>
      </c>
      <c r="L238"/>
      <c r="M238"/>
      <c r="N238"/>
      <c r="O238"/>
      <c r="P238"/>
      <c r="Q238"/>
      <c r="R238"/>
      <c r="S238"/>
      <c r="T238"/>
    </row>
    <row r="239" spans="1:20" s="7" customFormat="1" ht="21" customHeight="1" x14ac:dyDescent="0.25">
      <c r="A239"/>
      <c r="B239"/>
      <c r="C239" s="49" t="s">
        <v>24</v>
      </c>
      <c r="D239" s="44" t="s">
        <v>7988</v>
      </c>
      <c r="E239" s="5" t="s">
        <v>20</v>
      </c>
      <c r="F239" s="44" t="s">
        <v>21</v>
      </c>
      <c r="G239" s="38">
        <v>1135</v>
      </c>
      <c r="H239" s="38" t="s">
        <v>25</v>
      </c>
      <c r="I239" s="44">
        <v>0</v>
      </c>
      <c r="J239" s="5" t="s">
        <v>22</v>
      </c>
      <c r="K239" s="5" t="s">
        <v>23</v>
      </c>
      <c r="L239"/>
      <c r="M239"/>
      <c r="N239"/>
      <c r="O239"/>
      <c r="P239"/>
      <c r="Q239"/>
      <c r="R239"/>
      <c r="S239"/>
      <c r="T239"/>
    </row>
    <row r="240" spans="1:20" s="7" customFormat="1" ht="21" customHeight="1" x14ac:dyDescent="0.25">
      <c r="A240"/>
      <c r="B240"/>
      <c r="C240" s="49" t="s">
        <v>24</v>
      </c>
      <c r="D240" s="44" t="s">
        <v>7988</v>
      </c>
      <c r="E240" s="5" t="s">
        <v>26</v>
      </c>
      <c r="F240" s="44" t="s">
        <v>27</v>
      </c>
      <c r="G240" s="38">
        <v>904</v>
      </c>
      <c r="H240" s="38" t="s">
        <v>25</v>
      </c>
      <c r="I240" s="44" t="s">
        <v>28</v>
      </c>
      <c r="J240" s="5" t="s">
        <v>22</v>
      </c>
      <c r="K240" s="5" t="s">
        <v>23</v>
      </c>
      <c r="L240"/>
      <c r="M240"/>
      <c r="N240"/>
      <c r="O240"/>
      <c r="P240"/>
      <c r="Q240"/>
      <c r="R240"/>
      <c r="S240"/>
      <c r="T240"/>
    </row>
    <row r="241" spans="1:20" s="7" customFormat="1" ht="31.5" customHeight="1" x14ac:dyDescent="0.25">
      <c r="A241"/>
      <c r="B241"/>
      <c r="C241" s="49" t="s">
        <v>24</v>
      </c>
      <c r="D241" s="44" t="s">
        <v>7988</v>
      </c>
      <c r="E241" s="5" t="s">
        <v>3858</v>
      </c>
      <c r="F241" s="44" t="s">
        <v>9698</v>
      </c>
      <c r="G241" s="38">
        <v>920</v>
      </c>
      <c r="H241" s="38" t="s">
        <v>25</v>
      </c>
      <c r="I241" s="44" t="s">
        <v>25</v>
      </c>
      <c r="J241" s="5" t="s">
        <v>22</v>
      </c>
      <c r="K241" s="5" t="s">
        <v>23</v>
      </c>
      <c r="L241"/>
      <c r="M241"/>
      <c r="N241"/>
      <c r="O241"/>
      <c r="P241"/>
      <c r="Q241"/>
      <c r="R241"/>
      <c r="S241"/>
      <c r="T241"/>
    </row>
    <row r="242" spans="1:20" ht="18" customHeight="1" x14ac:dyDescent="0.25">
      <c r="C242" s="49" t="s">
        <v>24</v>
      </c>
      <c r="D242" s="44" t="s">
        <v>7988</v>
      </c>
      <c r="E242" s="5" t="s">
        <v>3856</v>
      </c>
      <c r="F242" s="44" t="s">
        <v>3857</v>
      </c>
      <c r="G242" s="38">
        <v>719</v>
      </c>
      <c r="H242" s="38" t="s">
        <v>25</v>
      </c>
      <c r="I242" s="44" t="s">
        <v>25</v>
      </c>
      <c r="J242" s="5" t="s">
        <v>22</v>
      </c>
      <c r="K242" s="5" t="s">
        <v>23</v>
      </c>
    </row>
    <row r="243" spans="1:20" ht="18" customHeight="1" x14ac:dyDescent="0.25">
      <c r="C243" s="49" t="s">
        <v>24</v>
      </c>
      <c r="D243" s="44" t="s">
        <v>7988</v>
      </c>
      <c r="E243" s="5" t="s">
        <v>3854</v>
      </c>
      <c r="F243" s="44" t="s">
        <v>3855</v>
      </c>
      <c r="G243" s="38">
        <v>408</v>
      </c>
      <c r="H243" s="38" t="s">
        <v>25</v>
      </c>
      <c r="I243" s="44" t="s">
        <v>25</v>
      </c>
      <c r="J243" s="5" t="s">
        <v>22</v>
      </c>
      <c r="K243" s="5" t="s">
        <v>23</v>
      </c>
    </row>
    <row r="244" spans="1:20" ht="18" customHeight="1" thickBot="1" x14ac:dyDescent="0.3">
      <c r="A244" s="251"/>
      <c r="B244" s="251"/>
      <c r="C244" s="49" t="s">
        <v>24</v>
      </c>
      <c r="D244" s="44" t="s">
        <v>7988</v>
      </c>
      <c r="E244" s="5" t="s">
        <v>9699</v>
      </c>
      <c r="F244" s="44" t="s">
        <v>9700</v>
      </c>
      <c r="G244" s="38">
        <v>738</v>
      </c>
      <c r="H244" s="38" t="s">
        <v>25</v>
      </c>
      <c r="I244" s="44" t="s">
        <v>25</v>
      </c>
      <c r="J244" s="5" t="s">
        <v>22</v>
      </c>
      <c r="K244" s="5" t="s">
        <v>23</v>
      </c>
      <c r="L244" s="251"/>
      <c r="M244" s="251"/>
      <c r="N244" s="251"/>
      <c r="O244" s="251"/>
      <c r="P244" s="251"/>
      <c r="Q244" s="251"/>
      <c r="R244" s="251"/>
      <c r="S244" s="251"/>
      <c r="T244" s="251"/>
    </row>
    <row r="245" spans="1:20" ht="18" customHeight="1" thickBot="1" x14ac:dyDescent="0.3">
      <c r="C245" s="241" t="s">
        <v>24</v>
      </c>
      <c r="D245" s="242" t="s">
        <v>7825</v>
      </c>
      <c r="E245" s="472">
        <f>COUNTA(E238:E244)</f>
        <v>7</v>
      </c>
      <c r="F245" s="242" t="s">
        <v>7826</v>
      </c>
      <c r="G245" s="473">
        <f>SUM(G238:G244)</f>
        <v>6562</v>
      </c>
      <c r="H245" s="36"/>
      <c r="I245" s="17"/>
      <c r="J245" s="18"/>
      <c r="K245" s="19"/>
    </row>
    <row r="246" spans="1:20" ht="18" customHeight="1" x14ac:dyDescent="0.25">
      <c r="C246" s="7"/>
      <c r="D246" s="13"/>
      <c r="E246" s="175"/>
      <c r="F246" s="228"/>
      <c r="G246" s="184"/>
      <c r="H246" s="14"/>
      <c r="I246" s="13"/>
      <c r="J246" s="1"/>
      <c r="K246" s="1"/>
    </row>
    <row r="247" spans="1:20" ht="18" customHeight="1" x14ac:dyDescent="0.25">
      <c r="C247" s="7"/>
      <c r="D247" s="13"/>
      <c r="E247" s="175"/>
      <c r="F247" s="228"/>
      <c r="G247" s="174"/>
      <c r="H247" s="14"/>
      <c r="I247" s="13"/>
      <c r="J247" s="1"/>
      <c r="K247" s="1"/>
    </row>
    <row r="248" spans="1:20" ht="18" customHeight="1" x14ac:dyDescent="0.25">
      <c r="C248" s="235" t="s">
        <v>8</v>
      </c>
      <c r="D248" s="235" t="s">
        <v>7</v>
      </c>
      <c r="E248" s="235" t="s">
        <v>6</v>
      </c>
      <c r="F248" s="235" t="s">
        <v>5</v>
      </c>
      <c r="G248" s="237" t="s">
        <v>4</v>
      </c>
      <c r="H248" s="237" t="s">
        <v>3</v>
      </c>
      <c r="I248" s="235" t="s">
        <v>2</v>
      </c>
      <c r="J248" s="235" t="s">
        <v>1</v>
      </c>
      <c r="K248" s="235" t="s">
        <v>0</v>
      </c>
    </row>
    <row r="249" spans="1:20" s="7" customFormat="1" ht="31.5" customHeight="1" x14ac:dyDescent="0.25">
      <c r="A249"/>
      <c r="B249"/>
      <c r="C249" s="49" t="s">
        <v>3796</v>
      </c>
      <c r="D249" s="44" t="s">
        <v>7988</v>
      </c>
      <c r="E249" s="5" t="s">
        <v>3797</v>
      </c>
      <c r="F249" s="44" t="s">
        <v>3798</v>
      </c>
      <c r="G249" s="38">
        <v>1579</v>
      </c>
      <c r="H249" s="38" t="s">
        <v>25</v>
      </c>
      <c r="I249" s="44" t="s">
        <v>25</v>
      </c>
      <c r="J249" s="5" t="s">
        <v>22</v>
      </c>
      <c r="K249" s="5" t="s">
        <v>23</v>
      </c>
      <c r="L249"/>
      <c r="M249"/>
      <c r="N249"/>
      <c r="O249"/>
      <c r="P249"/>
      <c r="Q249"/>
      <c r="R249"/>
      <c r="S249"/>
      <c r="T249"/>
    </row>
    <row r="250" spans="1:20" s="7" customFormat="1" ht="20.25" customHeight="1" x14ac:dyDescent="0.25">
      <c r="A250"/>
      <c r="B250"/>
      <c r="C250" s="49" t="s">
        <v>3796</v>
      </c>
      <c r="D250" s="44" t="s">
        <v>7988</v>
      </c>
      <c r="E250" s="5" t="s">
        <v>3794</v>
      </c>
      <c r="F250" s="44" t="s">
        <v>3795</v>
      </c>
      <c r="G250" s="38">
        <v>1358</v>
      </c>
      <c r="H250" s="38" t="s">
        <v>25</v>
      </c>
      <c r="I250" s="44" t="s">
        <v>25</v>
      </c>
      <c r="J250" s="5" t="s">
        <v>22</v>
      </c>
      <c r="K250" s="5" t="s">
        <v>23</v>
      </c>
      <c r="L250"/>
      <c r="M250"/>
      <c r="N250"/>
      <c r="O250"/>
      <c r="P250"/>
      <c r="Q250"/>
      <c r="R250"/>
      <c r="S250"/>
      <c r="T250"/>
    </row>
    <row r="251" spans="1:20" s="7" customFormat="1" ht="21" customHeight="1" x14ac:dyDescent="0.25">
      <c r="A251"/>
      <c r="B251"/>
      <c r="C251" s="49" t="s">
        <v>3796</v>
      </c>
      <c r="D251" s="44" t="s">
        <v>7988</v>
      </c>
      <c r="E251" s="5" t="s">
        <v>3805</v>
      </c>
      <c r="F251" s="44" t="s">
        <v>3806</v>
      </c>
      <c r="G251" s="38">
        <v>859</v>
      </c>
      <c r="H251" s="38" t="s">
        <v>25</v>
      </c>
      <c r="I251" s="44" t="s">
        <v>25</v>
      </c>
      <c r="J251" s="5" t="s">
        <v>22</v>
      </c>
      <c r="K251" s="5" t="s">
        <v>23</v>
      </c>
      <c r="L251"/>
      <c r="M251"/>
      <c r="N251"/>
      <c r="O251"/>
      <c r="P251"/>
      <c r="Q251"/>
      <c r="R251"/>
      <c r="S251"/>
      <c r="T251"/>
    </row>
    <row r="252" spans="1:20" s="7" customFormat="1" ht="31.5" customHeight="1" x14ac:dyDescent="0.25">
      <c r="A252"/>
      <c r="B252"/>
      <c r="C252" s="49" t="s">
        <v>3796</v>
      </c>
      <c r="D252" s="44" t="s">
        <v>7988</v>
      </c>
      <c r="E252" s="5" t="s">
        <v>3803</v>
      </c>
      <c r="F252" s="44" t="s">
        <v>3804</v>
      </c>
      <c r="G252" s="38">
        <v>650</v>
      </c>
      <c r="H252" s="38" t="s">
        <v>25</v>
      </c>
      <c r="I252" s="44" t="s">
        <v>25</v>
      </c>
      <c r="J252" s="5" t="s">
        <v>22</v>
      </c>
      <c r="K252" s="5" t="s">
        <v>23</v>
      </c>
      <c r="L252"/>
      <c r="M252"/>
      <c r="N252"/>
      <c r="O252"/>
      <c r="P252"/>
      <c r="Q252"/>
      <c r="R252"/>
      <c r="S252"/>
      <c r="T252"/>
    </row>
    <row r="253" spans="1:20" ht="18" customHeight="1" x14ac:dyDescent="0.25">
      <c r="C253" s="49" t="s">
        <v>3796</v>
      </c>
      <c r="D253" s="44" t="s">
        <v>7988</v>
      </c>
      <c r="E253" s="5" t="s">
        <v>3801</v>
      </c>
      <c r="F253" s="44" t="s">
        <v>3802</v>
      </c>
      <c r="G253" s="38">
        <v>546</v>
      </c>
      <c r="H253" s="38" t="s">
        <v>25</v>
      </c>
      <c r="I253" s="44" t="s">
        <v>25</v>
      </c>
      <c r="J253" s="5" t="s">
        <v>22</v>
      </c>
      <c r="K253" s="5" t="s">
        <v>23</v>
      </c>
    </row>
    <row r="254" spans="1:20" ht="18" customHeight="1" x14ac:dyDescent="0.25">
      <c r="C254" s="49" t="s">
        <v>3796</v>
      </c>
      <c r="D254" s="44" t="s">
        <v>7988</v>
      </c>
      <c r="E254" s="5" t="s">
        <v>3799</v>
      </c>
      <c r="F254" s="44" t="s">
        <v>3800</v>
      </c>
      <c r="G254" s="38">
        <v>535</v>
      </c>
      <c r="H254" s="38" t="s">
        <v>25</v>
      </c>
      <c r="I254" s="44" t="s">
        <v>25</v>
      </c>
      <c r="J254" s="5" t="s">
        <v>22</v>
      </c>
      <c r="K254" s="5" t="s">
        <v>23</v>
      </c>
    </row>
    <row r="255" spans="1:20" ht="18" customHeight="1" thickBot="1" x14ac:dyDescent="0.3">
      <c r="A255" s="251"/>
      <c r="B255" s="251"/>
      <c r="C255" s="49" t="s">
        <v>3796</v>
      </c>
      <c r="D255" s="44" t="s">
        <v>7988</v>
      </c>
      <c r="E255" s="5" t="s">
        <v>9701</v>
      </c>
      <c r="F255" s="44" t="s">
        <v>9702</v>
      </c>
      <c r="G255" s="38">
        <v>702</v>
      </c>
      <c r="H255" s="38" t="s">
        <v>25</v>
      </c>
      <c r="I255" s="44" t="s">
        <v>25</v>
      </c>
      <c r="J255" s="5" t="s">
        <v>22</v>
      </c>
      <c r="K255" s="5" t="s">
        <v>23</v>
      </c>
      <c r="L255" s="251"/>
      <c r="M255" s="251"/>
      <c r="N255" s="251"/>
      <c r="O255" s="251"/>
      <c r="P255" s="251"/>
      <c r="Q255" s="251"/>
      <c r="R255" s="251"/>
      <c r="S255" s="251"/>
      <c r="T255" s="251"/>
    </row>
    <row r="256" spans="1:20" ht="18" customHeight="1" thickBot="1" x14ac:dyDescent="0.3">
      <c r="C256" s="241" t="s">
        <v>3796</v>
      </c>
      <c r="D256" s="242" t="s">
        <v>7825</v>
      </c>
      <c r="E256" s="472">
        <f>COUNTA(E249:E255)</f>
        <v>7</v>
      </c>
      <c r="F256" s="242" t="s">
        <v>7826</v>
      </c>
      <c r="G256" s="473">
        <f>SUM(G249:G255)</f>
        <v>6229</v>
      </c>
      <c r="H256" s="36"/>
      <c r="I256" s="17"/>
      <c r="J256" s="18"/>
      <c r="K256" s="19"/>
    </row>
    <row r="257" spans="1:20" ht="18" customHeight="1" x14ac:dyDescent="0.25">
      <c r="C257" s="7"/>
      <c r="D257" s="13"/>
      <c r="E257" s="175"/>
      <c r="F257" s="228"/>
      <c r="G257" s="174"/>
      <c r="H257" s="14"/>
      <c r="I257" s="13"/>
      <c r="J257" s="1"/>
      <c r="K257" s="1"/>
    </row>
    <row r="258" spans="1:20" ht="18" customHeight="1" x14ac:dyDescent="0.25">
      <c r="C258" s="7"/>
      <c r="D258" s="13"/>
      <c r="E258" s="175"/>
      <c r="F258" s="228"/>
      <c r="G258" s="174"/>
      <c r="H258" s="14"/>
      <c r="I258" s="13"/>
      <c r="J258" s="1"/>
      <c r="K258" s="1"/>
    </row>
    <row r="259" spans="1:20" s="7" customFormat="1" ht="31.5" customHeight="1" x14ac:dyDescent="0.25">
      <c r="A259"/>
      <c r="B259"/>
      <c r="C259" s="235" t="s">
        <v>8</v>
      </c>
      <c r="D259" s="235" t="s">
        <v>7</v>
      </c>
      <c r="E259" s="235" t="s">
        <v>6</v>
      </c>
      <c r="F259" s="235" t="s">
        <v>5</v>
      </c>
      <c r="G259" s="237" t="s">
        <v>4</v>
      </c>
      <c r="H259" s="237" t="s">
        <v>3</v>
      </c>
      <c r="I259" s="235" t="s">
        <v>2</v>
      </c>
      <c r="J259" s="235" t="s">
        <v>1</v>
      </c>
      <c r="K259" s="235" t="s">
        <v>0</v>
      </c>
      <c r="L259"/>
      <c r="M259"/>
      <c r="N259"/>
      <c r="O259"/>
      <c r="P259"/>
      <c r="Q259"/>
      <c r="R259"/>
      <c r="S259"/>
      <c r="T259"/>
    </row>
    <row r="260" spans="1:20" s="7" customFormat="1" ht="20.25" customHeight="1" x14ac:dyDescent="0.25">
      <c r="A260"/>
      <c r="B260"/>
      <c r="C260" s="49" t="s">
        <v>3809</v>
      </c>
      <c r="D260" s="44" t="s">
        <v>7988</v>
      </c>
      <c r="E260" s="5" t="s">
        <v>3810</v>
      </c>
      <c r="F260" s="44" t="s">
        <v>113</v>
      </c>
      <c r="G260" s="38">
        <v>1601</v>
      </c>
      <c r="H260" s="38" t="s">
        <v>25</v>
      </c>
      <c r="I260" s="44" t="s">
        <v>25</v>
      </c>
      <c r="J260" s="5" t="s">
        <v>22</v>
      </c>
      <c r="K260" s="5" t="s">
        <v>23</v>
      </c>
      <c r="L260"/>
      <c r="M260"/>
      <c r="N260"/>
      <c r="O260"/>
      <c r="P260"/>
      <c r="Q260"/>
      <c r="R260"/>
      <c r="S260"/>
      <c r="T260"/>
    </row>
    <row r="261" spans="1:20" s="7" customFormat="1" ht="21" customHeight="1" x14ac:dyDescent="0.25">
      <c r="A261"/>
      <c r="B261"/>
      <c r="C261" s="49" t="s">
        <v>3809</v>
      </c>
      <c r="D261" s="44" t="s">
        <v>7988</v>
      </c>
      <c r="E261" s="5" t="s">
        <v>3811</v>
      </c>
      <c r="F261" s="44" t="s">
        <v>3812</v>
      </c>
      <c r="G261" s="38">
        <v>1470</v>
      </c>
      <c r="H261" s="38" t="s">
        <v>25</v>
      </c>
      <c r="I261" s="44" t="s">
        <v>25</v>
      </c>
      <c r="J261" s="5" t="s">
        <v>22</v>
      </c>
      <c r="K261" s="5" t="s">
        <v>23</v>
      </c>
      <c r="L261"/>
      <c r="M261"/>
      <c r="N261"/>
      <c r="O261"/>
      <c r="P261"/>
      <c r="Q261"/>
      <c r="R261"/>
      <c r="S261"/>
      <c r="T261"/>
    </row>
    <row r="262" spans="1:20" s="7" customFormat="1" ht="31.5" customHeight="1" x14ac:dyDescent="0.25">
      <c r="A262"/>
      <c r="B262"/>
      <c r="C262" s="49" t="s">
        <v>3809</v>
      </c>
      <c r="D262" s="44" t="s">
        <v>7988</v>
      </c>
      <c r="E262" s="5" t="s">
        <v>3807</v>
      </c>
      <c r="F262" s="44" t="s">
        <v>3808</v>
      </c>
      <c r="G262" s="38">
        <v>967</v>
      </c>
      <c r="H262" s="38" t="s">
        <v>25</v>
      </c>
      <c r="I262" s="44" t="s">
        <v>25</v>
      </c>
      <c r="J262" s="5" t="s">
        <v>22</v>
      </c>
      <c r="K262" s="5" t="s">
        <v>23</v>
      </c>
      <c r="L262"/>
      <c r="M262"/>
      <c r="N262"/>
      <c r="O262"/>
      <c r="P262"/>
      <c r="Q262"/>
      <c r="R262"/>
      <c r="S262"/>
      <c r="T262"/>
    </row>
    <row r="263" spans="1:20" ht="18" customHeight="1" x14ac:dyDescent="0.25">
      <c r="C263" s="49" t="s">
        <v>3809</v>
      </c>
      <c r="D263" s="44" t="s">
        <v>7988</v>
      </c>
      <c r="E263" s="5" t="s">
        <v>3813</v>
      </c>
      <c r="F263" s="44" t="s">
        <v>9703</v>
      </c>
      <c r="G263" s="38">
        <v>745</v>
      </c>
      <c r="H263" s="38" t="s">
        <v>25</v>
      </c>
      <c r="I263" s="44" t="s">
        <v>25</v>
      </c>
      <c r="J263" s="5" t="s">
        <v>22</v>
      </c>
      <c r="K263" s="5" t="s">
        <v>23</v>
      </c>
    </row>
    <row r="264" spans="1:20" ht="18" customHeight="1" thickBot="1" x14ac:dyDescent="0.3">
      <c r="C264" s="49" t="s">
        <v>3809</v>
      </c>
      <c r="D264" s="44" t="s">
        <v>7988</v>
      </c>
      <c r="E264" s="5" t="s">
        <v>3814</v>
      </c>
      <c r="F264" s="44" t="s">
        <v>3815</v>
      </c>
      <c r="G264" s="38">
        <v>585</v>
      </c>
      <c r="H264" s="38" t="s">
        <v>25</v>
      </c>
      <c r="I264" s="44" t="s">
        <v>25</v>
      </c>
      <c r="J264" s="5" t="s">
        <v>22</v>
      </c>
      <c r="K264" s="5" t="s">
        <v>23</v>
      </c>
    </row>
    <row r="265" spans="1:20" ht="18" customHeight="1" thickBot="1" x14ac:dyDescent="0.3">
      <c r="C265" s="241" t="s">
        <v>3809</v>
      </c>
      <c r="D265" s="242" t="s">
        <v>7825</v>
      </c>
      <c r="E265" s="472">
        <f>COUNTA(E260:E264)</f>
        <v>5</v>
      </c>
      <c r="F265" s="242" t="s">
        <v>7826</v>
      </c>
      <c r="G265" s="473">
        <f>SUM(G260:G264)</f>
        <v>5368</v>
      </c>
      <c r="H265" s="36"/>
      <c r="I265" s="17"/>
      <c r="J265" s="18"/>
      <c r="K265" s="19"/>
    </row>
    <row r="266" spans="1:20" ht="18" customHeight="1" x14ac:dyDescent="0.25">
      <c r="C266" s="7"/>
      <c r="D266" s="13"/>
      <c r="E266" s="175"/>
      <c r="F266" s="228"/>
      <c r="G266" s="174"/>
      <c r="H266" s="14"/>
      <c r="I266" s="13"/>
      <c r="J266" s="1"/>
      <c r="K266" s="1"/>
    </row>
    <row r="267" spans="1:20" ht="18" customHeight="1" x14ac:dyDescent="0.25">
      <c r="C267" s="7"/>
      <c r="D267" s="13"/>
      <c r="E267" s="175"/>
      <c r="F267" s="228"/>
      <c r="G267" s="174"/>
      <c r="H267" s="14"/>
      <c r="I267" s="13"/>
      <c r="J267" s="1"/>
      <c r="K267" s="1"/>
    </row>
    <row r="268" spans="1:20" ht="18" customHeight="1" x14ac:dyDescent="0.25">
      <c r="C268" s="235" t="s">
        <v>8</v>
      </c>
      <c r="D268" s="235" t="s">
        <v>7</v>
      </c>
      <c r="E268" s="235" t="s">
        <v>6</v>
      </c>
      <c r="F268" s="235" t="s">
        <v>5</v>
      </c>
      <c r="G268" s="237" t="s">
        <v>4</v>
      </c>
      <c r="H268" s="237" t="s">
        <v>3</v>
      </c>
      <c r="I268" s="235" t="s">
        <v>2</v>
      </c>
      <c r="J268" s="235" t="s">
        <v>1</v>
      </c>
      <c r="K268" s="235" t="s">
        <v>0</v>
      </c>
    </row>
    <row r="269" spans="1:20" ht="18" customHeight="1" x14ac:dyDescent="0.25">
      <c r="C269" s="49" t="s">
        <v>3863</v>
      </c>
      <c r="D269" s="44" t="s">
        <v>7988</v>
      </c>
      <c r="E269" s="5" t="s">
        <v>3868</v>
      </c>
      <c r="F269" s="44" t="s">
        <v>8629</v>
      </c>
      <c r="G269" s="38">
        <v>180</v>
      </c>
      <c r="H269" s="38" t="s">
        <v>25</v>
      </c>
      <c r="I269" s="44" t="s">
        <v>25</v>
      </c>
      <c r="J269" s="5" t="s">
        <v>22</v>
      </c>
      <c r="K269" s="5" t="s">
        <v>23</v>
      </c>
    </row>
    <row r="270" spans="1:20" ht="18" customHeight="1" x14ac:dyDescent="0.25">
      <c r="C270" s="49" t="s">
        <v>3863</v>
      </c>
      <c r="D270" s="44" t="s">
        <v>7988</v>
      </c>
      <c r="E270" s="5" t="s">
        <v>3871</v>
      </c>
      <c r="F270" s="44" t="s">
        <v>3872</v>
      </c>
      <c r="G270" s="38">
        <v>303</v>
      </c>
      <c r="H270" s="38" t="s">
        <v>25</v>
      </c>
      <c r="I270" s="44" t="s">
        <v>25</v>
      </c>
      <c r="J270" s="5" t="s">
        <v>22</v>
      </c>
      <c r="K270" s="5" t="s">
        <v>23</v>
      </c>
    </row>
    <row r="271" spans="1:20" s="7" customFormat="1" ht="31.5" customHeight="1" x14ac:dyDescent="0.25">
      <c r="A271"/>
      <c r="B271"/>
      <c r="C271" s="49" t="s">
        <v>3863</v>
      </c>
      <c r="D271" s="44" t="s">
        <v>7988</v>
      </c>
      <c r="E271" s="5" t="s">
        <v>3870</v>
      </c>
      <c r="F271" s="44" t="s">
        <v>9704</v>
      </c>
      <c r="G271" s="38">
        <v>708</v>
      </c>
      <c r="H271" s="38" t="s">
        <v>25</v>
      </c>
      <c r="I271" s="44" t="s">
        <v>25</v>
      </c>
      <c r="J271" s="5" t="s">
        <v>22</v>
      </c>
      <c r="K271" s="5" t="s">
        <v>23</v>
      </c>
      <c r="L271"/>
      <c r="M271"/>
      <c r="N271"/>
      <c r="O271"/>
      <c r="P271"/>
      <c r="Q271"/>
      <c r="R271"/>
      <c r="S271"/>
      <c r="T271"/>
    </row>
    <row r="272" spans="1:20" s="7" customFormat="1" ht="20.25" customHeight="1" x14ac:dyDescent="0.25">
      <c r="A272"/>
      <c r="B272"/>
      <c r="C272" s="49" t="s">
        <v>3863</v>
      </c>
      <c r="D272" s="44" t="s">
        <v>7988</v>
      </c>
      <c r="E272" s="5" t="s">
        <v>3867</v>
      </c>
      <c r="F272" s="44" t="s">
        <v>1443</v>
      </c>
      <c r="G272" s="38">
        <v>305</v>
      </c>
      <c r="H272" s="38" t="s">
        <v>25</v>
      </c>
      <c r="I272" s="44" t="s">
        <v>25</v>
      </c>
      <c r="J272" s="5" t="s">
        <v>22</v>
      </c>
      <c r="K272" s="5" t="s">
        <v>23</v>
      </c>
      <c r="L272"/>
      <c r="M272"/>
      <c r="N272"/>
      <c r="O272"/>
      <c r="P272"/>
      <c r="Q272"/>
      <c r="R272"/>
      <c r="S272"/>
      <c r="T272"/>
    </row>
    <row r="273" spans="1:20" s="7" customFormat="1" ht="21" customHeight="1" x14ac:dyDescent="0.25">
      <c r="A273"/>
      <c r="B273"/>
      <c r="C273" s="49" t="s">
        <v>3863</v>
      </c>
      <c r="D273" s="44" t="s">
        <v>7988</v>
      </c>
      <c r="E273" s="5" t="s">
        <v>3866</v>
      </c>
      <c r="F273" s="44" t="s">
        <v>9705</v>
      </c>
      <c r="G273" s="38">
        <v>264</v>
      </c>
      <c r="H273" s="38" t="s">
        <v>25</v>
      </c>
      <c r="I273" s="44" t="s">
        <v>25</v>
      </c>
      <c r="J273" s="5" t="s">
        <v>22</v>
      </c>
      <c r="K273" s="5" t="s">
        <v>23</v>
      </c>
      <c r="L273"/>
      <c r="M273"/>
      <c r="N273"/>
      <c r="O273"/>
      <c r="P273"/>
      <c r="Q273"/>
      <c r="R273"/>
      <c r="S273"/>
      <c r="T273"/>
    </row>
    <row r="274" spans="1:20" s="7" customFormat="1" ht="31.5" customHeight="1" x14ac:dyDescent="0.25">
      <c r="A274"/>
      <c r="B274"/>
      <c r="C274" s="49" t="s">
        <v>3863</v>
      </c>
      <c r="D274" s="44" t="s">
        <v>7988</v>
      </c>
      <c r="E274" s="5" t="s">
        <v>3869</v>
      </c>
      <c r="F274" s="44" t="s">
        <v>9706</v>
      </c>
      <c r="G274" s="38">
        <v>202</v>
      </c>
      <c r="H274" s="38" t="s">
        <v>25</v>
      </c>
      <c r="I274" s="44" t="s">
        <v>25</v>
      </c>
      <c r="J274" s="5" t="s">
        <v>22</v>
      </c>
      <c r="K274" s="5" t="s">
        <v>23</v>
      </c>
      <c r="L274"/>
      <c r="M274"/>
      <c r="N274"/>
      <c r="O274"/>
      <c r="P274"/>
      <c r="Q274"/>
      <c r="R274"/>
      <c r="S274"/>
      <c r="T274"/>
    </row>
    <row r="275" spans="1:20" ht="18" customHeight="1" x14ac:dyDescent="0.25">
      <c r="C275" s="49" t="s">
        <v>3863</v>
      </c>
      <c r="D275" s="44" t="s">
        <v>7988</v>
      </c>
      <c r="E275" s="5" t="s">
        <v>3864</v>
      </c>
      <c r="F275" s="44" t="s">
        <v>3865</v>
      </c>
      <c r="G275" s="38">
        <v>158</v>
      </c>
      <c r="H275" s="38" t="s">
        <v>25</v>
      </c>
      <c r="I275" s="44" t="s">
        <v>25</v>
      </c>
      <c r="J275" s="5" t="s">
        <v>22</v>
      </c>
      <c r="K275" s="5" t="s">
        <v>23</v>
      </c>
    </row>
    <row r="276" spans="1:20" ht="18" customHeight="1" thickBot="1" x14ac:dyDescent="0.3">
      <c r="C276" s="49" t="s">
        <v>3863</v>
      </c>
      <c r="D276" s="44" t="s">
        <v>7988</v>
      </c>
      <c r="E276" s="5" t="s">
        <v>3861</v>
      </c>
      <c r="F276" s="44" t="s">
        <v>3862</v>
      </c>
      <c r="G276" s="38">
        <v>23</v>
      </c>
      <c r="H276" s="38" t="s">
        <v>25</v>
      </c>
      <c r="I276" s="44" t="s">
        <v>25</v>
      </c>
      <c r="J276" s="5" t="s">
        <v>22</v>
      </c>
      <c r="K276" s="5" t="s">
        <v>23</v>
      </c>
    </row>
    <row r="277" spans="1:20" ht="18" customHeight="1" thickBot="1" x14ac:dyDescent="0.3">
      <c r="C277" s="241" t="s">
        <v>3863</v>
      </c>
      <c r="D277" s="242" t="s">
        <v>7825</v>
      </c>
      <c r="E277" s="472">
        <f>COUNTA(E269:E276)</f>
        <v>8</v>
      </c>
      <c r="F277" s="242" t="s">
        <v>7826</v>
      </c>
      <c r="G277" s="473">
        <f>SUM(G269:G276)</f>
        <v>2143</v>
      </c>
      <c r="H277" s="36"/>
      <c r="I277" s="17"/>
      <c r="J277" s="18"/>
      <c r="K277" s="19"/>
    </row>
    <row r="278" spans="1:20" ht="18" customHeight="1" x14ac:dyDescent="0.25">
      <c r="C278" s="7"/>
      <c r="D278" s="13"/>
      <c r="E278" s="175"/>
      <c r="F278" s="228"/>
      <c r="G278" s="174"/>
      <c r="H278" s="14"/>
      <c r="I278" s="13"/>
      <c r="J278" s="1"/>
      <c r="K278" s="1"/>
    </row>
    <row r="279" spans="1:20" ht="18" customHeight="1" x14ac:dyDescent="0.25">
      <c r="C279" s="7"/>
      <c r="D279" s="13"/>
      <c r="E279" s="175"/>
      <c r="F279" s="228"/>
      <c r="G279" s="174"/>
      <c r="H279" s="14"/>
      <c r="I279" s="13"/>
      <c r="J279" s="1"/>
      <c r="K279" s="1"/>
    </row>
    <row r="280" spans="1:20" s="7" customFormat="1" ht="31.5" customHeight="1" x14ac:dyDescent="0.25">
      <c r="A280"/>
      <c r="B280"/>
      <c r="C280" s="235" t="s">
        <v>8</v>
      </c>
      <c r="D280" s="235" t="s">
        <v>7</v>
      </c>
      <c r="E280" s="235" t="s">
        <v>6</v>
      </c>
      <c r="F280" s="235" t="s">
        <v>5</v>
      </c>
      <c r="G280" s="237" t="s">
        <v>4</v>
      </c>
      <c r="H280" s="237" t="s">
        <v>3</v>
      </c>
      <c r="I280" s="235" t="s">
        <v>2</v>
      </c>
      <c r="J280" s="235" t="s">
        <v>1</v>
      </c>
      <c r="K280" s="235" t="s">
        <v>0</v>
      </c>
      <c r="L280"/>
      <c r="M280"/>
      <c r="N280"/>
      <c r="O280"/>
      <c r="P280"/>
      <c r="Q280"/>
      <c r="R280"/>
      <c r="S280"/>
      <c r="T280"/>
    </row>
    <row r="281" spans="1:20" s="7" customFormat="1" ht="26.25" customHeight="1" x14ac:dyDescent="0.25">
      <c r="A281"/>
      <c r="B281"/>
      <c r="C281" s="49" t="s">
        <v>3821</v>
      </c>
      <c r="D281" s="44" t="s">
        <v>7988</v>
      </c>
      <c r="E281" s="5" t="s">
        <v>3822</v>
      </c>
      <c r="F281" s="44" t="s">
        <v>9707</v>
      </c>
      <c r="G281" s="38">
        <v>1298</v>
      </c>
      <c r="H281" s="38" t="s">
        <v>25</v>
      </c>
      <c r="I281" s="44" t="s">
        <v>25</v>
      </c>
      <c r="J281" s="5" t="s">
        <v>22</v>
      </c>
      <c r="K281" s="5" t="s">
        <v>23</v>
      </c>
      <c r="L281"/>
      <c r="M281"/>
      <c r="N281"/>
      <c r="O281"/>
      <c r="P281"/>
      <c r="Q281"/>
      <c r="R281"/>
      <c r="S281"/>
      <c r="T281"/>
    </row>
    <row r="282" spans="1:20" s="7" customFormat="1" ht="21" customHeight="1" x14ac:dyDescent="0.25">
      <c r="A282"/>
      <c r="B282"/>
      <c r="C282" s="49" t="s">
        <v>3821</v>
      </c>
      <c r="D282" s="44" t="s">
        <v>7988</v>
      </c>
      <c r="E282" s="5" t="s">
        <v>3825</v>
      </c>
      <c r="F282" s="44" t="s">
        <v>3826</v>
      </c>
      <c r="G282" s="38">
        <v>870</v>
      </c>
      <c r="H282" s="38" t="s">
        <v>25</v>
      </c>
      <c r="I282" s="44" t="s">
        <v>25</v>
      </c>
      <c r="J282" s="5" t="s">
        <v>22</v>
      </c>
      <c r="K282" s="5" t="s">
        <v>23</v>
      </c>
      <c r="L282"/>
      <c r="M282"/>
      <c r="N282"/>
      <c r="O282"/>
      <c r="P282"/>
      <c r="Q282"/>
      <c r="R282"/>
      <c r="S282"/>
      <c r="T282"/>
    </row>
    <row r="283" spans="1:20" s="7" customFormat="1" ht="31.5" customHeight="1" x14ac:dyDescent="0.25">
      <c r="A283"/>
      <c r="B283"/>
      <c r="C283" s="49" t="s">
        <v>3821</v>
      </c>
      <c r="D283" s="44" t="s">
        <v>7988</v>
      </c>
      <c r="E283" s="5" t="s">
        <v>3827</v>
      </c>
      <c r="F283" s="44" t="s">
        <v>3828</v>
      </c>
      <c r="G283" s="38">
        <v>797</v>
      </c>
      <c r="H283" s="38" t="s">
        <v>25</v>
      </c>
      <c r="I283" s="44" t="s">
        <v>25</v>
      </c>
      <c r="J283" s="5" t="s">
        <v>22</v>
      </c>
      <c r="K283" s="5" t="s">
        <v>23</v>
      </c>
      <c r="L283"/>
      <c r="M283"/>
      <c r="N283"/>
      <c r="O283"/>
      <c r="P283"/>
      <c r="Q283"/>
      <c r="R283"/>
      <c r="S283"/>
      <c r="T283"/>
    </row>
    <row r="284" spans="1:20" ht="18" customHeight="1" x14ac:dyDescent="0.25">
      <c r="C284" s="49" t="s">
        <v>3821</v>
      </c>
      <c r="D284" s="44" t="s">
        <v>7988</v>
      </c>
      <c r="E284" s="5" t="s">
        <v>3819</v>
      </c>
      <c r="F284" s="44" t="s">
        <v>3820</v>
      </c>
      <c r="G284" s="38">
        <v>393</v>
      </c>
      <c r="H284" s="38" t="s">
        <v>25</v>
      </c>
      <c r="I284" s="44" t="s">
        <v>25</v>
      </c>
      <c r="J284" s="5" t="s">
        <v>22</v>
      </c>
      <c r="K284" s="5" t="s">
        <v>23</v>
      </c>
    </row>
    <row r="285" spans="1:20" ht="18" customHeight="1" thickBot="1" x14ac:dyDescent="0.3">
      <c r="C285" s="49" t="s">
        <v>3821</v>
      </c>
      <c r="D285" s="44" t="s">
        <v>7988</v>
      </c>
      <c r="E285" s="5" t="s">
        <v>3823</v>
      </c>
      <c r="F285" s="44" t="s">
        <v>3824</v>
      </c>
      <c r="G285" s="38">
        <v>169</v>
      </c>
      <c r="H285" s="38" t="s">
        <v>25</v>
      </c>
      <c r="I285" s="44" t="s">
        <v>25</v>
      </c>
      <c r="J285" s="5" t="s">
        <v>22</v>
      </c>
      <c r="K285" s="5" t="s">
        <v>23</v>
      </c>
    </row>
    <row r="286" spans="1:20" ht="18" customHeight="1" thickBot="1" x14ac:dyDescent="0.3">
      <c r="C286" s="241" t="s">
        <v>3821</v>
      </c>
      <c r="D286" s="242" t="s">
        <v>7825</v>
      </c>
      <c r="E286" s="472">
        <f>COUNTA(E281:E285)</f>
        <v>5</v>
      </c>
      <c r="F286" s="242" t="s">
        <v>7826</v>
      </c>
      <c r="G286" s="473">
        <f>SUM(G281:G285)</f>
        <v>3527</v>
      </c>
      <c r="H286" s="36"/>
      <c r="I286" s="17"/>
      <c r="J286" s="18"/>
      <c r="K286" s="19"/>
    </row>
    <row r="287" spans="1:20" ht="18" customHeight="1" x14ac:dyDescent="0.25">
      <c r="C287" s="7"/>
      <c r="D287" s="13"/>
      <c r="E287" s="175"/>
      <c r="F287" s="228"/>
      <c r="G287" s="174"/>
      <c r="H287" s="14"/>
      <c r="I287" s="13"/>
      <c r="J287" s="1"/>
      <c r="K287" s="1"/>
    </row>
    <row r="288" spans="1:20" ht="18" customHeight="1" x14ac:dyDescent="0.25">
      <c r="C288" s="7"/>
      <c r="D288" s="13"/>
      <c r="E288" s="175"/>
      <c r="F288" s="228"/>
      <c r="G288" s="174"/>
      <c r="H288" s="14"/>
      <c r="I288" s="13"/>
      <c r="J288" s="1"/>
      <c r="K288" s="1"/>
    </row>
    <row r="289" spans="1:20" ht="18" customHeight="1" x14ac:dyDescent="0.25">
      <c r="C289" s="235" t="s">
        <v>8</v>
      </c>
      <c r="D289" s="235" t="s">
        <v>7</v>
      </c>
      <c r="E289" s="235" t="s">
        <v>6</v>
      </c>
      <c r="F289" s="235" t="s">
        <v>5</v>
      </c>
      <c r="G289" s="237" t="s">
        <v>4</v>
      </c>
      <c r="H289" s="237" t="s">
        <v>3</v>
      </c>
      <c r="I289" s="235" t="s">
        <v>2</v>
      </c>
      <c r="J289" s="235" t="s">
        <v>1</v>
      </c>
      <c r="K289" s="235" t="s">
        <v>0</v>
      </c>
    </row>
    <row r="290" spans="1:20" ht="18" customHeight="1" x14ac:dyDescent="0.25">
      <c r="C290" s="49" t="s">
        <v>3830</v>
      </c>
      <c r="D290" s="44" t="s">
        <v>7988</v>
      </c>
      <c r="E290" s="5" t="s">
        <v>3847</v>
      </c>
      <c r="F290" s="44" t="s">
        <v>3848</v>
      </c>
      <c r="G290" s="38">
        <v>1580</v>
      </c>
      <c r="H290" s="38" t="s">
        <v>25</v>
      </c>
      <c r="I290" s="44" t="s">
        <v>25</v>
      </c>
      <c r="J290" s="5" t="s">
        <v>22</v>
      </c>
      <c r="K290" s="5" t="s">
        <v>23</v>
      </c>
    </row>
    <row r="291" spans="1:20" ht="18" customHeight="1" x14ac:dyDescent="0.25">
      <c r="C291" s="49" t="s">
        <v>3830</v>
      </c>
      <c r="D291" s="44" t="s">
        <v>7988</v>
      </c>
      <c r="E291" s="5" t="s">
        <v>3831</v>
      </c>
      <c r="F291" s="44" t="s">
        <v>3832</v>
      </c>
      <c r="G291" s="38">
        <v>1342</v>
      </c>
      <c r="H291" s="38" t="s">
        <v>25</v>
      </c>
      <c r="I291" s="44" t="s">
        <v>25</v>
      </c>
      <c r="J291" s="5" t="s">
        <v>22</v>
      </c>
      <c r="K291" s="5" t="s">
        <v>23</v>
      </c>
    </row>
    <row r="292" spans="1:20" ht="18" customHeight="1" x14ac:dyDescent="0.25">
      <c r="C292" s="49" t="s">
        <v>3830</v>
      </c>
      <c r="D292" s="44" t="s">
        <v>7988</v>
      </c>
      <c r="E292" s="5" t="s">
        <v>3849</v>
      </c>
      <c r="F292" s="44" t="s">
        <v>9708</v>
      </c>
      <c r="G292" s="38">
        <v>613</v>
      </c>
      <c r="H292" s="38" t="s">
        <v>25</v>
      </c>
      <c r="I292" s="44" t="s">
        <v>25</v>
      </c>
      <c r="J292" s="5" t="s">
        <v>22</v>
      </c>
      <c r="K292" s="5" t="s">
        <v>23</v>
      </c>
    </row>
    <row r="293" spans="1:20" ht="18" customHeight="1" x14ac:dyDescent="0.25">
      <c r="C293" s="49" t="s">
        <v>3830</v>
      </c>
      <c r="D293" s="44" t="s">
        <v>7988</v>
      </c>
      <c r="E293" s="5" t="s">
        <v>3829</v>
      </c>
      <c r="F293" s="44" t="s">
        <v>9709</v>
      </c>
      <c r="G293" s="38">
        <v>535</v>
      </c>
      <c r="H293" s="38" t="s">
        <v>25</v>
      </c>
      <c r="I293" s="44" t="s">
        <v>25</v>
      </c>
      <c r="J293" s="5" t="s">
        <v>22</v>
      </c>
      <c r="K293" s="5" t="s">
        <v>23</v>
      </c>
    </row>
    <row r="294" spans="1:20" ht="18" customHeight="1" x14ac:dyDescent="0.25">
      <c r="C294" s="49" t="s">
        <v>3830</v>
      </c>
      <c r="D294" s="44" t="s">
        <v>7988</v>
      </c>
      <c r="E294" s="5" t="s">
        <v>3840</v>
      </c>
      <c r="F294" s="44" t="s">
        <v>3841</v>
      </c>
      <c r="G294" s="38">
        <v>498</v>
      </c>
      <c r="H294" s="38" t="s">
        <v>25</v>
      </c>
      <c r="I294" s="44" t="s">
        <v>25</v>
      </c>
      <c r="J294" s="5" t="s">
        <v>22</v>
      </c>
      <c r="K294" s="5" t="s">
        <v>23</v>
      </c>
    </row>
    <row r="295" spans="1:20" ht="23.25" customHeight="1" x14ac:dyDescent="0.25">
      <c r="C295" s="49" t="s">
        <v>3830</v>
      </c>
      <c r="D295" s="44" t="s">
        <v>7988</v>
      </c>
      <c r="E295" s="5" t="s">
        <v>3850</v>
      </c>
      <c r="F295" s="44" t="s">
        <v>3851</v>
      </c>
      <c r="G295" s="38">
        <v>430</v>
      </c>
      <c r="H295" s="38" t="s">
        <v>25</v>
      </c>
      <c r="I295" s="44" t="s">
        <v>25</v>
      </c>
      <c r="J295" s="5" t="s">
        <v>22</v>
      </c>
      <c r="K295" s="5" t="s">
        <v>23</v>
      </c>
    </row>
    <row r="296" spans="1:20" s="45" customFormat="1" ht="18" customHeight="1" x14ac:dyDescent="0.25">
      <c r="A296"/>
      <c r="B296"/>
      <c r="C296" s="49" t="s">
        <v>3830</v>
      </c>
      <c r="D296" s="44" t="s">
        <v>7988</v>
      </c>
      <c r="E296" s="5" t="s">
        <v>3833</v>
      </c>
      <c r="F296" s="44" t="s">
        <v>3834</v>
      </c>
      <c r="G296" s="38">
        <v>414</v>
      </c>
      <c r="H296" s="38" t="s">
        <v>25</v>
      </c>
      <c r="I296" s="44" t="s">
        <v>25</v>
      </c>
      <c r="J296" s="5" t="s">
        <v>22</v>
      </c>
      <c r="K296" s="5" t="s">
        <v>23</v>
      </c>
      <c r="L296"/>
      <c r="M296"/>
      <c r="N296"/>
      <c r="O296"/>
      <c r="P296"/>
      <c r="Q296"/>
      <c r="R296"/>
      <c r="S296"/>
      <c r="T296"/>
    </row>
    <row r="297" spans="1:20" s="45" customFormat="1" ht="29.25" customHeight="1" x14ac:dyDescent="0.25">
      <c r="A297"/>
      <c r="B297"/>
      <c r="C297" s="49" t="s">
        <v>3830</v>
      </c>
      <c r="D297" s="44" t="s">
        <v>7988</v>
      </c>
      <c r="E297" s="5" t="s">
        <v>3839</v>
      </c>
      <c r="F297" s="44" t="s">
        <v>9710</v>
      </c>
      <c r="G297" s="38">
        <v>173</v>
      </c>
      <c r="H297" s="38" t="s">
        <v>25</v>
      </c>
      <c r="I297" s="44" t="s">
        <v>25</v>
      </c>
      <c r="J297" s="5" t="s">
        <v>22</v>
      </c>
      <c r="K297" s="5" t="s">
        <v>23</v>
      </c>
      <c r="L297"/>
      <c r="M297"/>
      <c r="N297"/>
      <c r="O297"/>
      <c r="P297"/>
      <c r="Q297"/>
      <c r="R297"/>
      <c r="S297"/>
      <c r="T297"/>
    </row>
    <row r="298" spans="1:20" s="7" customFormat="1" ht="31.5" customHeight="1" x14ac:dyDescent="0.25">
      <c r="A298"/>
      <c r="B298"/>
      <c r="C298" s="49" t="s">
        <v>3830</v>
      </c>
      <c r="D298" s="44" t="s">
        <v>7988</v>
      </c>
      <c r="E298" s="5" t="s">
        <v>3837</v>
      </c>
      <c r="F298" s="44" t="s">
        <v>3838</v>
      </c>
      <c r="G298" s="38">
        <v>209</v>
      </c>
      <c r="H298" s="38" t="s">
        <v>25</v>
      </c>
      <c r="I298" s="44" t="s">
        <v>25</v>
      </c>
      <c r="J298" s="5" t="s">
        <v>22</v>
      </c>
      <c r="K298" s="5" t="s">
        <v>23</v>
      </c>
      <c r="L298"/>
      <c r="M298"/>
      <c r="N298"/>
      <c r="O298"/>
      <c r="P298"/>
      <c r="Q298"/>
      <c r="R298"/>
      <c r="S298"/>
      <c r="T298"/>
    </row>
    <row r="299" spans="1:20" s="7" customFormat="1" ht="20.25" customHeight="1" x14ac:dyDescent="0.25">
      <c r="A299"/>
      <c r="B299"/>
      <c r="C299" s="49" t="s">
        <v>3830</v>
      </c>
      <c r="D299" s="44" t="s">
        <v>7988</v>
      </c>
      <c r="E299" s="5" t="s">
        <v>3852</v>
      </c>
      <c r="F299" s="44" t="s">
        <v>3853</v>
      </c>
      <c r="G299" s="38">
        <v>218</v>
      </c>
      <c r="H299" s="38" t="s">
        <v>25</v>
      </c>
      <c r="I299" s="44" t="s">
        <v>3681</v>
      </c>
      <c r="J299" s="5" t="s">
        <v>22</v>
      </c>
      <c r="K299" s="5" t="s">
        <v>23</v>
      </c>
      <c r="L299"/>
      <c r="M299"/>
      <c r="N299"/>
      <c r="O299"/>
      <c r="P299"/>
      <c r="Q299"/>
      <c r="R299"/>
      <c r="S299"/>
      <c r="T299"/>
    </row>
    <row r="300" spans="1:20" s="7" customFormat="1" ht="21" customHeight="1" x14ac:dyDescent="0.25">
      <c r="A300"/>
      <c r="B300"/>
      <c r="C300" s="49" t="s">
        <v>3830</v>
      </c>
      <c r="D300" s="44" t="s">
        <v>7988</v>
      </c>
      <c r="E300" s="5" t="s">
        <v>3842</v>
      </c>
      <c r="F300" s="44" t="s">
        <v>3843</v>
      </c>
      <c r="G300" s="38">
        <v>226</v>
      </c>
      <c r="H300" s="38" t="s">
        <v>25</v>
      </c>
      <c r="I300" s="44" t="s">
        <v>25</v>
      </c>
      <c r="J300" s="5" t="s">
        <v>22</v>
      </c>
      <c r="K300" s="5" t="s">
        <v>23</v>
      </c>
      <c r="L300"/>
      <c r="M300"/>
      <c r="N300"/>
      <c r="O300"/>
      <c r="P300"/>
      <c r="Q300"/>
      <c r="R300"/>
      <c r="S300"/>
      <c r="T300"/>
    </row>
    <row r="301" spans="1:20" s="7" customFormat="1" ht="31.5" customHeight="1" x14ac:dyDescent="0.25">
      <c r="A301"/>
      <c r="B301"/>
      <c r="C301" s="49" t="s">
        <v>3830</v>
      </c>
      <c r="D301" s="44" t="s">
        <v>7988</v>
      </c>
      <c r="E301" s="5" t="s">
        <v>3844</v>
      </c>
      <c r="F301" s="44" t="s">
        <v>9711</v>
      </c>
      <c r="G301" s="38">
        <v>79</v>
      </c>
      <c r="H301" s="38" t="s">
        <v>25</v>
      </c>
      <c r="I301" s="44" t="s">
        <v>25</v>
      </c>
      <c r="J301" s="5" t="s">
        <v>22</v>
      </c>
      <c r="K301" s="5" t="s">
        <v>23</v>
      </c>
      <c r="L301"/>
      <c r="M301"/>
      <c r="N301"/>
      <c r="O301"/>
      <c r="P301"/>
      <c r="Q301"/>
      <c r="R301"/>
      <c r="S301"/>
      <c r="T301"/>
    </row>
    <row r="302" spans="1:20" ht="18" customHeight="1" x14ac:dyDescent="0.25">
      <c r="C302" s="50" t="s">
        <v>3830</v>
      </c>
      <c r="D302" s="44" t="s">
        <v>7988</v>
      </c>
      <c r="E302" s="5" t="s">
        <v>3845</v>
      </c>
      <c r="F302" s="44" t="s">
        <v>3846</v>
      </c>
      <c r="G302" s="38">
        <v>839</v>
      </c>
      <c r="H302" s="38" t="s">
        <v>25</v>
      </c>
      <c r="I302" s="44" t="s">
        <v>25</v>
      </c>
      <c r="J302" s="5" t="s">
        <v>22</v>
      </c>
      <c r="K302" s="5" t="s">
        <v>23</v>
      </c>
    </row>
    <row r="303" spans="1:20" ht="18" customHeight="1" thickBot="1" x14ac:dyDescent="0.3">
      <c r="C303" s="50" t="s">
        <v>3830</v>
      </c>
      <c r="D303" s="44" t="s">
        <v>7988</v>
      </c>
      <c r="E303" s="5" t="s">
        <v>3835</v>
      </c>
      <c r="F303" s="44" t="s">
        <v>3836</v>
      </c>
      <c r="G303" s="38">
        <v>449</v>
      </c>
      <c r="H303" s="38" t="s">
        <v>25</v>
      </c>
      <c r="I303" s="44" t="s">
        <v>25</v>
      </c>
      <c r="J303" s="5" t="s">
        <v>22</v>
      </c>
      <c r="K303" s="5" t="s">
        <v>23</v>
      </c>
    </row>
    <row r="304" spans="1:20" ht="18" customHeight="1" thickBot="1" x14ac:dyDescent="0.3">
      <c r="C304" s="241" t="s">
        <v>3830</v>
      </c>
      <c r="D304" s="242" t="s">
        <v>7825</v>
      </c>
      <c r="E304" s="472">
        <f>COUNTA(E290:E303)</f>
        <v>14</v>
      </c>
      <c r="F304" s="242" t="s">
        <v>7826</v>
      </c>
      <c r="G304" s="473">
        <v>7605</v>
      </c>
      <c r="H304" s="36"/>
      <c r="I304" s="17"/>
      <c r="J304" s="18"/>
      <c r="K304" s="19"/>
    </row>
    <row r="305" spans="1:20" ht="18" customHeight="1" x14ac:dyDescent="0.25">
      <c r="C305" s="7"/>
      <c r="D305" s="13"/>
      <c r="E305" s="175"/>
      <c r="F305" s="228"/>
      <c r="G305" s="174"/>
      <c r="H305" s="14"/>
      <c r="I305" s="13"/>
      <c r="J305" s="1"/>
      <c r="K305" s="1"/>
    </row>
    <row r="306" spans="1:20" ht="18" customHeight="1" x14ac:dyDescent="0.25">
      <c r="C306" s="7"/>
      <c r="D306" s="13"/>
      <c r="E306" s="175"/>
      <c r="F306" s="228"/>
      <c r="G306" s="174"/>
      <c r="H306" s="14"/>
      <c r="I306" s="13"/>
      <c r="J306" s="1"/>
      <c r="K306" s="1"/>
    </row>
    <row r="307" spans="1:20" ht="18" customHeight="1" x14ac:dyDescent="0.25">
      <c r="C307" s="235" t="s">
        <v>8</v>
      </c>
      <c r="D307" s="235" t="s">
        <v>7</v>
      </c>
      <c r="E307" s="235" t="s">
        <v>6</v>
      </c>
      <c r="F307" s="235" t="s">
        <v>5</v>
      </c>
      <c r="G307" s="237" t="s">
        <v>4</v>
      </c>
      <c r="H307" s="237" t="s">
        <v>3</v>
      </c>
      <c r="I307" s="235" t="s">
        <v>2</v>
      </c>
      <c r="J307" s="235" t="s">
        <v>1</v>
      </c>
      <c r="K307" s="235" t="s">
        <v>0</v>
      </c>
    </row>
    <row r="308" spans="1:20" ht="18" customHeight="1" x14ac:dyDescent="0.25">
      <c r="C308" s="49" t="s">
        <v>3916</v>
      </c>
      <c r="D308" s="44" t="s">
        <v>7988</v>
      </c>
      <c r="E308" s="5" t="s">
        <v>3917</v>
      </c>
      <c r="F308" s="44" t="s">
        <v>9712</v>
      </c>
      <c r="G308" s="38">
        <v>299</v>
      </c>
      <c r="H308" s="38" t="s">
        <v>25</v>
      </c>
      <c r="I308" s="44" t="s">
        <v>25</v>
      </c>
      <c r="J308" s="5" t="s">
        <v>22</v>
      </c>
      <c r="K308" s="5" t="s">
        <v>3875</v>
      </c>
    </row>
    <row r="309" spans="1:20" s="7" customFormat="1" ht="31.5" customHeight="1" x14ac:dyDescent="0.25">
      <c r="A309"/>
      <c r="B309"/>
      <c r="C309" s="49" t="s">
        <v>3916</v>
      </c>
      <c r="D309" s="44" t="s">
        <v>7988</v>
      </c>
      <c r="E309" s="5" t="s">
        <v>3918</v>
      </c>
      <c r="F309" s="44" t="s">
        <v>9713</v>
      </c>
      <c r="G309" s="38">
        <v>251</v>
      </c>
      <c r="H309" s="38" t="s">
        <v>25</v>
      </c>
      <c r="I309" s="44" t="s">
        <v>25</v>
      </c>
      <c r="J309" s="5" t="s">
        <v>22</v>
      </c>
      <c r="K309" s="5" t="s">
        <v>3875</v>
      </c>
      <c r="L309"/>
      <c r="M309"/>
      <c r="N309"/>
      <c r="O309"/>
      <c r="P309"/>
      <c r="Q309"/>
      <c r="R309"/>
      <c r="S309"/>
      <c r="T309"/>
    </row>
    <row r="310" spans="1:20" s="7" customFormat="1" ht="20.25" customHeight="1" x14ac:dyDescent="0.25">
      <c r="A310"/>
      <c r="B310"/>
      <c r="C310" s="49" t="s">
        <v>3916</v>
      </c>
      <c r="D310" s="44" t="s">
        <v>7988</v>
      </c>
      <c r="E310" s="5" t="s">
        <v>3915</v>
      </c>
      <c r="F310" s="44" t="s">
        <v>9714</v>
      </c>
      <c r="G310" s="38">
        <v>209</v>
      </c>
      <c r="H310" s="38" t="s">
        <v>25</v>
      </c>
      <c r="I310" s="44" t="s">
        <v>25</v>
      </c>
      <c r="J310" s="5" t="s">
        <v>22</v>
      </c>
      <c r="K310" s="5" t="s">
        <v>3875</v>
      </c>
      <c r="L310"/>
      <c r="M310"/>
      <c r="N310"/>
      <c r="O310"/>
      <c r="P310"/>
      <c r="Q310"/>
      <c r="R310"/>
      <c r="S310"/>
      <c r="T310"/>
    </row>
    <row r="311" spans="1:20" s="7" customFormat="1" ht="21" customHeight="1" x14ac:dyDescent="0.25">
      <c r="A311"/>
      <c r="B311"/>
      <c r="C311" s="49" t="s">
        <v>3916</v>
      </c>
      <c r="D311" s="44" t="s">
        <v>7988</v>
      </c>
      <c r="E311" s="5" t="s">
        <v>3924</v>
      </c>
      <c r="F311" s="44" t="s">
        <v>3925</v>
      </c>
      <c r="G311" s="38">
        <v>1171</v>
      </c>
      <c r="H311" s="38" t="s">
        <v>25</v>
      </c>
      <c r="I311" s="44" t="s">
        <v>25</v>
      </c>
      <c r="J311" s="5" t="s">
        <v>22</v>
      </c>
      <c r="K311" s="5" t="s">
        <v>3875</v>
      </c>
      <c r="L311"/>
      <c r="M311"/>
      <c r="N311"/>
      <c r="O311"/>
      <c r="P311"/>
      <c r="Q311"/>
      <c r="R311"/>
      <c r="S311"/>
      <c r="T311"/>
    </row>
    <row r="312" spans="1:20" s="7" customFormat="1" ht="31.5" customHeight="1" x14ac:dyDescent="0.25">
      <c r="A312"/>
      <c r="B312"/>
      <c r="C312" s="49" t="s">
        <v>3916</v>
      </c>
      <c r="D312" s="44" t="s">
        <v>7988</v>
      </c>
      <c r="E312" s="5" t="s">
        <v>3920</v>
      </c>
      <c r="F312" s="44" t="s">
        <v>3921</v>
      </c>
      <c r="G312" s="38">
        <v>891</v>
      </c>
      <c r="H312" s="38" t="s">
        <v>25</v>
      </c>
      <c r="I312" s="44" t="s">
        <v>25</v>
      </c>
      <c r="J312" s="5" t="s">
        <v>22</v>
      </c>
      <c r="K312" s="5" t="s">
        <v>3875</v>
      </c>
      <c r="L312"/>
      <c r="M312"/>
      <c r="N312"/>
      <c r="O312"/>
      <c r="P312"/>
      <c r="Q312"/>
      <c r="R312"/>
      <c r="S312"/>
      <c r="T312"/>
    </row>
    <row r="313" spans="1:20" ht="18" customHeight="1" x14ac:dyDescent="0.25">
      <c r="C313" s="49" t="s">
        <v>3916</v>
      </c>
      <c r="D313" s="44" t="s">
        <v>7988</v>
      </c>
      <c r="E313" s="5" t="s">
        <v>3919</v>
      </c>
      <c r="F313" s="44" t="s">
        <v>407</v>
      </c>
      <c r="G313" s="38">
        <v>894</v>
      </c>
      <c r="H313" s="38" t="s">
        <v>25</v>
      </c>
      <c r="I313" s="44" t="s">
        <v>25</v>
      </c>
      <c r="J313" s="5" t="s">
        <v>22</v>
      </c>
      <c r="K313" s="5" t="s">
        <v>3875</v>
      </c>
    </row>
    <row r="314" spans="1:20" ht="18" customHeight="1" thickBot="1" x14ac:dyDescent="0.3">
      <c r="C314" s="49" t="s">
        <v>3916</v>
      </c>
      <c r="D314" s="44" t="s">
        <v>7988</v>
      </c>
      <c r="E314" s="5" t="s">
        <v>3922</v>
      </c>
      <c r="F314" s="44" t="s">
        <v>3923</v>
      </c>
      <c r="G314" s="38">
        <v>595</v>
      </c>
      <c r="H314" s="38" t="s">
        <v>25</v>
      </c>
      <c r="I314" s="44" t="s">
        <v>25</v>
      </c>
      <c r="J314" s="5" t="s">
        <v>22</v>
      </c>
      <c r="K314" s="5" t="s">
        <v>3875</v>
      </c>
    </row>
    <row r="315" spans="1:20" ht="18" customHeight="1" thickBot="1" x14ac:dyDescent="0.3">
      <c r="C315" s="241" t="s">
        <v>3916</v>
      </c>
      <c r="D315" s="242" t="s">
        <v>7825</v>
      </c>
      <c r="E315" s="472">
        <f>COUNTA(E308:E314)</f>
        <v>7</v>
      </c>
      <c r="F315" s="242" t="s">
        <v>7826</v>
      </c>
      <c r="G315" s="473">
        <f>SUM(G308:G314)</f>
        <v>4310</v>
      </c>
      <c r="H315" s="36"/>
      <c r="I315" s="17"/>
      <c r="J315" s="18"/>
      <c r="K315" s="19"/>
    </row>
    <row r="316" spans="1:20" ht="18" customHeight="1" x14ac:dyDescent="0.25">
      <c r="C316" s="7"/>
      <c r="D316" s="13"/>
      <c r="E316" s="175"/>
      <c r="F316" s="228"/>
      <c r="G316" s="174"/>
      <c r="H316" s="14"/>
      <c r="I316" s="13"/>
      <c r="J316" s="1"/>
      <c r="K316" s="1"/>
    </row>
    <row r="317" spans="1:20" ht="18" customHeight="1" x14ac:dyDescent="0.25">
      <c r="C317" s="7"/>
      <c r="D317" s="13"/>
      <c r="E317" s="175"/>
      <c r="F317" s="228"/>
      <c r="G317" s="174"/>
      <c r="H317" s="14"/>
      <c r="I317" s="13"/>
      <c r="J317" s="1"/>
      <c r="K317" s="1"/>
    </row>
    <row r="318" spans="1:20" ht="18" customHeight="1" x14ac:dyDescent="0.25">
      <c r="C318" s="235" t="s">
        <v>8</v>
      </c>
      <c r="D318" s="235" t="s">
        <v>7</v>
      </c>
      <c r="E318" s="235" t="s">
        <v>6</v>
      </c>
      <c r="F318" s="235" t="s">
        <v>5</v>
      </c>
      <c r="G318" s="237" t="s">
        <v>4</v>
      </c>
      <c r="H318" s="237" t="s">
        <v>3</v>
      </c>
      <c r="I318" s="235" t="s">
        <v>2</v>
      </c>
      <c r="J318" s="235" t="s">
        <v>1</v>
      </c>
      <c r="K318" s="235" t="s">
        <v>0</v>
      </c>
    </row>
    <row r="319" spans="1:20" ht="18" customHeight="1" x14ac:dyDescent="0.25">
      <c r="C319" s="49" t="s">
        <v>3876</v>
      </c>
      <c r="D319" s="44" t="s">
        <v>7988</v>
      </c>
      <c r="E319" s="5" t="s">
        <v>3889</v>
      </c>
      <c r="F319" s="44" t="s">
        <v>3890</v>
      </c>
      <c r="G319" s="38">
        <v>1905</v>
      </c>
      <c r="H319" s="38" t="s">
        <v>25</v>
      </c>
      <c r="I319" s="44" t="s">
        <v>25</v>
      </c>
      <c r="J319" s="5" t="s">
        <v>22</v>
      </c>
      <c r="K319" s="5" t="s">
        <v>3875</v>
      </c>
    </row>
    <row r="320" spans="1:20" ht="18" customHeight="1" x14ac:dyDescent="0.25">
      <c r="C320" s="49" t="s">
        <v>3876</v>
      </c>
      <c r="D320" s="44" t="s">
        <v>7988</v>
      </c>
      <c r="E320" s="5" t="s">
        <v>3899</v>
      </c>
      <c r="F320" s="44" t="s">
        <v>3900</v>
      </c>
      <c r="G320" s="38">
        <v>824</v>
      </c>
      <c r="H320" s="38" t="s">
        <v>25</v>
      </c>
      <c r="I320" s="44" t="s">
        <v>25</v>
      </c>
      <c r="J320" s="5" t="s">
        <v>22</v>
      </c>
      <c r="K320" s="5" t="s">
        <v>3875</v>
      </c>
    </row>
    <row r="321" spans="1:20" ht="18" customHeight="1" x14ac:dyDescent="0.25">
      <c r="C321" s="49" t="s">
        <v>3876</v>
      </c>
      <c r="D321" s="44" t="s">
        <v>7988</v>
      </c>
      <c r="E321" s="5" t="s">
        <v>3897</v>
      </c>
      <c r="F321" s="44" t="s">
        <v>3898</v>
      </c>
      <c r="G321" s="38">
        <v>680</v>
      </c>
      <c r="H321" s="38" t="s">
        <v>25</v>
      </c>
      <c r="I321" s="44" t="s">
        <v>25</v>
      </c>
      <c r="J321" s="5" t="s">
        <v>22</v>
      </c>
      <c r="K321" s="5" t="s">
        <v>3875</v>
      </c>
    </row>
    <row r="322" spans="1:20" s="7" customFormat="1" ht="31.5" customHeight="1" x14ac:dyDescent="0.25">
      <c r="A322"/>
      <c r="B322"/>
      <c r="C322" s="49" t="s">
        <v>3876</v>
      </c>
      <c r="D322" s="44" t="s">
        <v>7988</v>
      </c>
      <c r="E322" s="5" t="s">
        <v>3888</v>
      </c>
      <c r="F322" s="44" t="s">
        <v>3533</v>
      </c>
      <c r="G322" s="38">
        <v>765</v>
      </c>
      <c r="H322" s="38" t="s">
        <v>25</v>
      </c>
      <c r="I322" s="44" t="s">
        <v>25</v>
      </c>
      <c r="J322" s="5" t="s">
        <v>22</v>
      </c>
      <c r="K322" s="5" t="s">
        <v>3875</v>
      </c>
      <c r="L322"/>
      <c r="M322"/>
      <c r="N322"/>
      <c r="O322"/>
      <c r="P322"/>
      <c r="Q322"/>
      <c r="R322"/>
      <c r="S322"/>
      <c r="T322"/>
    </row>
    <row r="323" spans="1:20" s="7" customFormat="1" ht="20.25" customHeight="1" x14ac:dyDescent="0.25">
      <c r="A323"/>
      <c r="B323"/>
      <c r="C323" s="49" t="s">
        <v>3876</v>
      </c>
      <c r="D323" s="44" t="s">
        <v>7988</v>
      </c>
      <c r="E323" s="5" t="s">
        <v>3886</v>
      </c>
      <c r="F323" s="44" t="s">
        <v>3887</v>
      </c>
      <c r="G323" s="38">
        <v>714</v>
      </c>
      <c r="H323" s="38" t="s">
        <v>25</v>
      </c>
      <c r="I323" s="44" t="s">
        <v>25</v>
      </c>
      <c r="J323" s="5" t="s">
        <v>22</v>
      </c>
      <c r="K323" s="5" t="s">
        <v>3875</v>
      </c>
      <c r="L323"/>
      <c r="M323"/>
      <c r="N323"/>
      <c r="O323"/>
      <c r="P323"/>
      <c r="Q323"/>
      <c r="R323"/>
      <c r="S323"/>
      <c r="T323"/>
    </row>
    <row r="324" spans="1:20" s="7" customFormat="1" ht="21" customHeight="1" x14ac:dyDescent="0.25">
      <c r="A324"/>
      <c r="B324"/>
      <c r="C324" s="49" t="s">
        <v>3876</v>
      </c>
      <c r="D324" s="44" t="s">
        <v>7988</v>
      </c>
      <c r="E324" s="5" t="s">
        <v>3873</v>
      </c>
      <c r="F324" s="44" t="s">
        <v>3874</v>
      </c>
      <c r="G324" s="38">
        <v>674</v>
      </c>
      <c r="H324" s="38" t="s">
        <v>25</v>
      </c>
      <c r="I324" s="44" t="s">
        <v>25</v>
      </c>
      <c r="J324" s="5" t="s">
        <v>22</v>
      </c>
      <c r="K324" s="5" t="s">
        <v>3875</v>
      </c>
      <c r="L324"/>
      <c r="M324"/>
      <c r="N324"/>
      <c r="O324"/>
      <c r="P324"/>
      <c r="Q324"/>
      <c r="R324"/>
      <c r="S324"/>
      <c r="T324"/>
    </row>
    <row r="325" spans="1:20" s="7" customFormat="1" ht="31.5" customHeight="1" x14ac:dyDescent="0.25">
      <c r="A325"/>
      <c r="B325"/>
      <c r="C325" s="49" t="s">
        <v>3876</v>
      </c>
      <c r="D325" s="44" t="s">
        <v>7988</v>
      </c>
      <c r="E325" s="5" t="s">
        <v>3894</v>
      </c>
      <c r="F325" s="44" t="s">
        <v>3895</v>
      </c>
      <c r="G325" s="38">
        <v>652</v>
      </c>
      <c r="H325" s="38" t="s">
        <v>25</v>
      </c>
      <c r="I325" s="44" t="s">
        <v>25</v>
      </c>
      <c r="J325" s="5" t="s">
        <v>22</v>
      </c>
      <c r="K325" s="5" t="s">
        <v>3875</v>
      </c>
      <c r="L325"/>
      <c r="M325"/>
      <c r="N325"/>
      <c r="O325"/>
      <c r="P325"/>
      <c r="Q325"/>
      <c r="R325"/>
      <c r="S325"/>
      <c r="T325"/>
    </row>
    <row r="326" spans="1:20" ht="18" customHeight="1" x14ac:dyDescent="0.25">
      <c r="C326" s="49" t="s">
        <v>3876</v>
      </c>
      <c r="D326" s="44" t="s">
        <v>7988</v>
      </c>
      <c r="E326" s="5" t="s">
        <v>3892</v>
      </c>
      <c r="F326" s="44" t="s">
        <v>3893</v>
      </c>
      <c r="G326" s="38">
        <v>195</v>
      </c>
      <c r="H326" s="38" t="s">
        <v>25</v>
      </c>
      <c r="I326" s="44" t="s">
        <v>25</v>
      </c>
      <c r="J326" s="5" t="s">
        <v>22</v>
      </c>
      <c r="K326" s="5" t="s">
        <v>3875</v>
      </c>
    </row>
    <row r="327" spans="1:20" ht="18" customHeight="1" x14ac:dyDescent="0.25">
      <c r="C327" s="49" t="s">
        <v>3876</v>
      </c>
      <c r="D327" s="44" t="s">
        <v>7988</v>
      </c>
      <c r="E327" s="5" t="s">
        <v>3896</v>
      </c>
      <c r="F327" s="44" t="s">
        <v>9715</v>
      </c>
      <c r="G327" s="38">
        <v>725</v>
      </c>
      <c r="H327" s="38" t="s">
        <v>25</v>
      </c>
      <c r="I327" s="44" t="s">
        <v>25</v>
      </c>
      <c r="J327" s="5" t="s">
        <v>22</v>
      </c>
      <c r="K327" s="5" t="s">
        <v>3875</v>
      </c>
    </row>
    <row r="328" spans="1:20" ht="18" customHeight="1" thickBot="1" x14ac:dyDescent="0.3">
      <c r="A328" s="251"/>
      <c r="B328" s="251"/>
      <c r="C328" s="49" t="s">
        <v>3876</v>
      </c>
      <c r="D328" s="44" t="s">
        <v>7988</v>
      </c>
      <c r="E328" s="5" t="s">
        <v>9716</v>
      </c>
      <c r="F328" s="44" t="s">
        <v>9717</v>
      </c>
      <c r="G328" s="38">
        <v>139</v>
      </c>
      <c r="H328" s="38" t="s">
        <v>25</v>
      </c>
      <c r="I328" s="44" t="s">
        <v>25</v>
      </c>
      <c r="J328" s="5" t="s">
        <v>22</v>
      </c>
      <c r="K328" s="5" t="s">
        <v>3875</v>
      </c>
      <c r="L328" s="251"/>
      <c r="M328" s="251"/>
      <c r="N328" s="251"/>
      <c r="O328" s="251"/>
      <c r="P328" s="251"/>
      <c r="Q328" s="251"/>
      <c r="R328" s="251"/>
      <c r="S328" s="251"/>
      <c r="T328" s="251"/>
    </row>
    <row r="329" spans="1:20" ht="18" customHeight="1" thickBot="1" x14ac:dyDescent="0.3">
      <c r="C329" s="241" t="s">
        <v>3876</v>
      </c>
      <c r="D329" s="242" t="s">
        <v>7825</v>
      </c>
      <c r="E329" s="472">
        <f>COUNTA(E319:E328)</f>
        <v>10</v>
      </c>
      <c r="F329" s="242" t="s">
        <v>7826</v>
      </c>
      <c r="G329" s="473">
        <f>SUM(G319:G328)</f>
        <v>7273</v>
      </c>
      <c r="H329" s="36"/>
      <c r="I329" s="17"/>
      <c r="J329" s="18"/>
      <c r="K329" s="19"/>
    </row>
    <row r="330" spans="1:20" ht="18" customHeight="1" x14ac:dyDescent="0.25">
      <c r="C330" s="7"/>
      <c r="D330" s="13"/>
      <c r="E330" s="175"/>
      <c r="F330" s="228"/>
      <c r="G330" s="174"/>
      <c r="H330" s="14"/>
      <c r="I330" s="13"/>
      <c r="J330" s="1"/>
      <c r="K330" s="1"/>
    </row>
    <row r="331" spans="1:20" ht="18" customHeight="1" x14ac:dyDescent="0.25">
      <c r="C331" s="7"/>
      <c r="D331" s="13"/>
      <c r="E331" s="175"/>
      <c r="F331" s="228"/>
      <c r="G331" s="174"/>
      <c r="H331" s="14"/>
      <c r="I331" s="13"/>
      <c r="J331" s="1"/>
      <c r="K331" s="1"/>
    </row>
    <row r="332" spans="1:20" ht="18" customHeight="1" x14ac:dyDescent="0.25">
      <c r="C332" s="235" t="s">
        <v>8</v>
      </c>
      <c r="D332" s="235" t="s">
        <v>7</v>
      </c>
      <c r="E332" s="235" t="s">
        <v>6</v>
      </c>
      <c r="F332" s="235" t="s">
        <v>5</v>
      </c>
      <c r="G332" s="237" t="s">
        <v>4</v>
      </c>
      <c r="H332" s="237" t="s">
        <v>3</v>
      </c>
      <c r="I332" s="235" t="s">
        <v>2</v>
      </c>
      <c r="J332" s="235" t="s">
        <v>1</v>
      </c>
      <c r="K332" s="235" t="s">
        <v>0</v>
      </c>
    </row>
    <row r="333" spans="1:20" ht="30" customHeight="1" x14ac:dyDescent="0.25">
      <c r="C333" s="49" t="s">
        <v>3933</v>
      </c>
      <c r="D333" s="44" t="s">
        <v>7988</v>
      </c>
      <c r="E333" s="5" t="s">
        <v>3941</v>
      </c>
      <c r="F333" s="44" t="s">
        <v>9718</v>
      </c>
      <c r="G333" s="38">
        <v>691</v>
      </c>
      <c r="H333" s="38" t="s">
        <v>25</v>
      </c>
      <c r="I333" s="44" t="s">
        <v>25</v>
      </c>
      <c r="J333" s="5" t="s">
        <v>22</v>
      </c>
      <c r="K333" s="5" t="s">
        <v>3875</v>
      </c>
    </row>
    <row r="334" spans="1:20" ht="30" customHeight="1" x14ac:dyDescent="0.25">
      <c r="C334" s="49" t="s">
        <v>3933</v>
      </c>
      <c r="D334" s="44" t="s">
        <v>7988</v>
      </c>
      <c r="E334" s="5" t="s">
        <v>3953</v>
      </c>
      <c r="F334" s="44" t="s">
        <v>3954</v>
      </c>
      <c r="G334" s="38">
        <v>606</v>
      </c>
      <c r="H334" s="38" t="s">
        <v>25</v>
      </c>
      <c r="I334" s="44" t="s">
        <v>25</v>
      </c>
      <c r="J334" s="5" t="s">
        <v>22</v>
      </c>
      <c r="K334" s="5" t="s">
        <v>3875</v>
      </c>
    </row>
    <row r="335" spans="1:20" ht="30" customHeight="1" x14ac:dyDescent="0.25">
      <c r="C335" s="49" t="s">
        <v>3933</v>
      </c>
      <c r="D335" s="44" t="s">
        <v>7988</v>
      </c>
      <c r="E335" s="5" t="s">
        <v>3939</v>
      </c>
      <c r="F335" s="44" t="s">
        <v>9719</v>
      </c>
      <c r="G335" s="38">
        <v>519</v>
      </c>
      <c r="H335" s="38" t="s">
        <v>25</v>
      </c>
      <c r="I335" s="44" t="s">
        <v>25</v>
      </c>
      <c r="J335" s="5" t="s">
        <v>22</v>
      </c>
      <c r="K335" s="5" t="s">
        <v>3875</v>
      </c>
    </row>
    <row r="336" spans="1:20" ht="30" customHeight="1" x14ac:dyDescent="0.25">
      <c r="C336" s="49" t="s">
        <v>3933</v>
      </c>
      <c r="D336" s="44" t="s">
        <v>7988</v>
      </c>
      <c r="E336" s="5" t="s">
        <v>3949</v>
      </c>
      <c r="F336" s="44" t="s">
        <v>1685</v>
      </c>
      <c r="G336" s="38">
        <v>426</v>
      </c>
      <c r="H336" s="38" t="s">
        <v>25</v>
      </c>
      <c r="I336" s="44" t="s">
        <v>25</v>
      </c>
      <c r="J336" s="5" t="s">
        <v>22</v>
      </c>
      <c r="K336" s="5" t="s">
        <v>3875</v>
      </c>
    </row>
    <row r="337" spans="1:20" ht="30" customHeight="1" x14ac:dyDescent="0.25">
      <c r="C337" s="49" t="s">
        <v>3933</v>
      </c>
      <c r="D337" s="44" t="s">
        <v>7988</v>
      </c>
      <c r="E337" s="5" t="s">
        <v>3936</v>
      </c>
      <c r="F337" s="44" t="s">
        <v>9720</v>
      </c>
      <c r="G337" s="38">
        <v>472</v>
      </c>
      <c r="H337" s="38" t="s">
        <v>25</v>
      </c>
      <c r="I337" s="44" t="s">
        <v>25</v>
      </c>
      <c r="J337" s="5" t="s">
        <v>22</v>
      </c>
      <c r="K337" s="5" t="s">
        <v>3875</v>
      </c>
    </row>
    <row r="338" spans="1:20" ht="30" customHeight="1" x14ac:dyDescent="0.25">
      <c r="C338" s="49" t="s">
        <v>3933</v>
      </c>
      <c r="D338" s="44" t="s">
        <v>7988</v>
      </c>
      <c r="E338" s="5" t="s">
        <v>3955</v>
      </c>
      <c r="F338" s="44" t="s">
        <v>3956</v>
      </c>
      <c r="G338" s="38">
        <v>477</v>
      </c>
      <c r="H338" s="38" t="s">
        <v>25</v>
      </c>
      <c r="I338" s="44" t="s">
        <v>25</v>
      </c>
      <c r="J338" s="5" t="s">
        <v>22</v>
      </c>
      <c r="K338" s="5" t="s">
        <v>3875</v>
      </c>
    </row>
    <row r="339" spans="1:20" ht="30" customHeight="1" x14ac:dyDescent="0.25">
      <c r="C339" s="49" t="s">
        <v>3933</v>
      </c>
      <c r="D339" s="44" t="s">
        <v>7988</v>
      </c>
      <c r="E339" s="5" t="s">
        <v>3940</v>
      </c>
      <c r="F339" s="44" t="s">
        <v>9721</v>
      </c>
      <c r="G339" s="38">
        <v>439</v>
      </c>
      <c r="H339" s="38" t="s">
        <v>25</v>
      </c>
      <c r="I339" s="44" t="s">
        <v>25</v>
      </c>
      <c r="J339" s="5" t="s">
        <v>22</v>
      </c>
      <c r="K339" s="5" t="s">
        <v>3875</v>
      </c>
    </row>
    <row r="340" spans="1:20" ht="30" customHeight="1" x14ac:dyDescent="0.25">
      <c r="C340" s="49" t="s">
        <v>3933</v>
      </c>
      <c r="D340" s="44" t="s">
        <v>7988</v>
      </c>
      <c r="E340" s="5" t="s">
        <v>3938</v>
      </c>
      <c r="F340" s="44" t="s">
        <v>9722</v>
      </c>
      <c r="G340" s="38">
        <v>382</v>
      </c>
      <c r="H340" s="38" t="s">
        <v>25</v>
      </c>
      <c r="I340" s="44" t="s">
        <v>25</v>
      </c>
      <c r="J340" s="5" t="s">
        <v>22</v>
      </c>
      <c r="K340" s="5" t="s">
        <v>3875</v>
      </c>
    </row>
    <row r="341" spans="1:20" ht="30" customHeight="1" x14ac:dyDescent="0.25">
      <c r="C341" s="49" t="s">
        <v>3933</v>
      </c>
      <c r="D341" s="44" t="s">
        <v>7988</v>
      </c>
      <c r="E341" s="5" t="s">
        <v>3944</v>
      </c>
      <c r="F341" s="44" t="s">
        <v>8220</v>
      </c>
      <c r="G341" s="38">
        <v>400</v>
      </c>
      <c r="H341" s="38" t="s">
        <v>25</v>
      </c>
      <c r="I341" s="44" t="s">
        <v>25</v>
      </c>
      <c r="J341" s="5" t="s">
        <v>22</v>
      </c>
      <c r="K341" s="5" t="s">
        <v>3875</v>
      </c>
    </row>
    <row r="342" spans="1:20" ht="30" customHeight="1" x14ac:dyDescent="0.25">
      <c r="C342" s="49" t="s">
        <v>3933</v>
      </c>
      <c r="D342" s="44" t="s">
        <v>7988</v>
      </c>
      <c r="E342" s="5" t="s">
        <v>3946</v>
      </c>
      <c r="F342" s="44" t="s">
        <v>3947</v>
      </c>
      <c r="G342" s="38">
        <v>365</v>
      </c>
      <c r="H342" s="38" t="s">
        <v>25</v>
      </c>
      <c r="I342" s="44" t="s">
        <v>25</v>
      </c>
      <c r="J342" s="5" t="s">
        <v>22</v>
      </c>
      <c r="K342" s="5" t="s">
        <v>3875</v>
      </c>
    </row>
    <row r="343" spans="1:20" ht="30" customHeight="1" x14ac:dyDescent="0.25">
      <c r="C343" s="49" t="s">
        <v>3933</v>
      </c>
      <c r="D343" s="44" t="s">
        <v>7988</v>
      </c>
      <c r="E343" s="5" t="s">
        <v>3952</v>
      </c>
      <c r="F343" s="44" t="s">
        <v>9723</v>
      </c>
      <c r="G343" s="38">
        <v>265</v>
      </c>
      <c r="H343" s="38" t="s">
        <v>25</v>
      </c>
      <c r="I343" s="44" t="s">
        <v>25</v>
      </c>
      <c r="J343" s="5" t="s">
        <v>22</v>
      </c>
      <c r="K343" s="5" t="s">
        <v>3875</v>
      </c>
    </row>
    <row r="344" spans="1:20" ht="30" customHeight="1" x14ac:dyDescent="0.25">
      <c r="C344" s="49" t="s">
        <v>3933</v>
      </c>
      <c r="D344" s="44" t="s">
        <v>7988</v>
      </c>
      <c r="E344" s="5" t="s">
        <v>3948</v>
      </c>
      <c r="F344" s="44" t="s">
        <v>9724</v>
      </c>
      <c r="G344" s="38">
        <v>256</v>
      </c>
      <c r="H344" s="38" t="s">
        <v>25</v>
      </c>
      <c r="I344" s="44" t="s">
        <v>25</v>
      </c>
      <c r="J344" s="5" t="s">
        <v>22</v>
      </c>
      <c r="K344" s="5" t="s">
        <v>3875</v>
      </c>
    </row>
    <row r="345" spans="1:20" ht="30" customHeight="1" x14ac:dyDescent="0.25">
      <c r="C345" s="49" t="s">
        <v>3933</v>
      </c>
      <c r="D345" s="44" t="s">
        <v>7988</v>
      </c>
      <c r="E345" s="5" t="s">
        <v>3958</v>
      </c>
      <c r="F345" s="44" t="s">
        <v>9725</v>
      </c>
      <c r="G345" s="38">
        <v>251</v>
      </c>
      <c r="H345" s="38" t="s">
        <v>25</v>
      </c>
      <c r="I345" s="44" t="s">
        <v>25</v>
      </c>
      <c r="J345" s="5" t="s">
        <v>22</v>
      </c>
      <c r="K345" s="5" t="s">
        <v>3875</v>
      </c>
    </row>
    <row r="346" spans="1:20" ht="30" customHeight="1" x14ac:dyDescent="0.25">
      <c r="C346" s="49" t="s">
        <v>3933</v>
      </c>
      <c r="D346" s="44" t="s">
        <v>7988</v>
      </c>
      <c r="E346" s="5" t="s">
        <v>3937</v>
      </c>
      <c r="F346" s="44" t="s">
        <v>8283</v>
      </c>
      <c r="G346" s="38">
        <v>237</v>
      </c>
      <c r="H346" s="38" t="s">
        <v>25</v>
      </c>
      <c r="I346" s="44" t="s">
        <v>25</v>
      </c>
      <c r="J346" s="5" t="s">
        <v>22</v>
      </c>
      <c r="K346" s="5" t="s">
        <v>3875</v>
      </c>
    </row>
    <row r="347" spans="1:20" ht="30" customHeight="1" x14ac:dyDescent="0.25">
      <c r="C347" s="49" t="s">
        <v>3933</v>
      </c>
      <c r="D347" s="44" t="s">
        <v>7988</v>
      </c>
      <c r="E347" s="5" t="s">
        <v>3942</v>
      </c>
      <c r="F347" s="44" t="s">
        <v>3943</v>
      </c>
      <c r="G347" s="38">
        <v>244</v>
      </c>
      <c r="H347" s="38" t="s">
        <v>25</v>
      </c>
      <c r="I347" s="44" t="s">
        <v>25</v>
      </c>
      <c r="J347" s="5" t="s">
        <v>22</v>
      </c>
      <c r="K347" s="5" t="s">
        <v>3875</v>
      </c>
    </row>
    <row r="348" spans="1:20" s="7" customFormat="1" ht="30" customHeight="1" x14ac:dyDescent="0.25">
      <c r="A348"/>
      <c r="B348"/>
      <c r="C348" s="49" t="s">
        <v>3933</v>
      </c>
      <c r="D348" s="44" t="s">
        <v>7988</v>
      </c>
      <c r="E348" s="5" t="s">
        <v>3950</v>
      </c>
      <c r="F348" s="44" t="s">
        <v>3951</v>
      </c>
      <c r="G348" s="38">
        <v>162</v>
      </c>
      <c r="H348" s="38" t="s">
        <v>25</v>
      </c>
      <c r="I348" s="44" t="s">
        <v>25</v>
      </c>
      <c r="J348" s="5" t="s">
        <v>22</v>
      </c>
      <c r="K348" s="5" t="s">
        <v>3875</v>
      </c>
      <c r="L348"/>
      <c r="M348"/>
      <c r="N348"/>
      <c r="O348"/>
      <c r="P348"/>
      <c r="Q348"/>
      <c r="R348"/>
      <c r="S348"/>
      <c r="T348"/>
    </row>
    <row r="349" spans="1:20" s="7" customFormat="1" ht="30" customHeight="1" x14ac:dyDescent="0.25">
      <c r="A349"/>
      <c r="B349"/>
      <c r="C349" s="49" t="s">
        <v>3933</v>
      </c>
      <c r="D349" s="44" t="s">
        <v>7988</v>
      </c>
      <c r="E349" s="5" t="s">
        <v>3945</v>
      </c>
      <c r="F349" s="44" t="s">
        <v>9726</v>
      </c>
      <c r="G349" s="38">
        <v>164</v>
      </c>
      <c r="H349" s="38" t="s">
        <v>25</v>
      </c>
      <c r="I349" s="44" t="s">
        <v>25</v>
      </c>
      <c r="J349" s="5" t="s">
        <v>22</v>
      </c>
      <c r="K349" s="5" t="s">
        <v>3875</v>
      </c>
      <c r="L349"/>
      <c r="M349"/>
      <c r="N349"/>
      <c r="O349"/>
      <c r="P349"/>
      <c r="Q349"/>
      <c r="R349"/>
      <c r="S349"/>
      <c r="T349"/>
    </row>
    <row r="350" spans="1:20" s="7" customFormat="1" ht="30" customHeight="1" x14ac:dyDescent="0.25">
      <c r="A350"/>
      <c r="B350"/>
      <c r="C350" s="49" t="s">
        <v>3933</v>
      </c>
      <c r="D350" s="44" t="s">
        <v>7988</v>
      </c>
      <c r="E350" s="5" t="s">
        <v>3935</v>
      </c>
      <c r="F350" s="44" t="s">
        <v>9727</v>
      </c>
      <c r="G350" s="38">
        <v>121</v>
      </c>
      <c r="H350" s="38" t="s">
        <v>25</v>
      </c>
      <c r="I350" s="44" t="s">
        <v>25</v>
      </c>
      <c r="J350" s="5" t="s">
        <v>22</v>
      </c>
      <c r="K350" s="5" t="s">
        <v>3875</v>
      </c>
      <c r="L350"/>
      <c r="M350"/>
      <c r="N350"/>
      <c r="O350"/>
      <c r="P350"/>
      <c r="Q350"/>
      <c r="R350"/>
      <c r="S350"/>
      <c r="T350"/>
    </row>
    <row r="351" spans="1:20" s="7" customFormat="1" ht="30" customHeight="1" x14ac:dyDescent="0.25">
      <c r="A351"/>
      <c r="B351"/>
      <c r="C351" s="49" t="s">
        <v>3933</v>
      </c>
      <c r="D351" s="44" t="s">
        <v>7988</v>
      </c>
      <c r="E351" s="5" t="s">
        <v>3932</v>
      </c>
      <c r="F351" s="44" t="s">
        <v>9728</v>
      </c>
      <c r="G351" s="38">
        <v>108</v>
      </c>
      <c r="H351" s="38" t="s">
        <v>25</v>
      </c>
      <c r="I351" s="44" t="s">
        <v>25</v>
      </c>
      <c r="J351" s="5" t="s">
        <v>22</v>
      </c>
      <c r="K351" s="5" t="s">
        <v>3875</v>
      </c>
      <c r="L351"/>
      <c r="M351"/>
      <c r="N351"/>
      <c r="O351"/>
      <c r="P351"/>
      <c r="Q351"/>
      <c r="R351"/>
      <c r="S351"/>
      <c r="T351"/>
    </row>
    <row r="352" spans="1:20" ht="30" customHeight="1" x14ac:dyDescent="0.25">
      <c r="C352" s="49" t="s">
        <v>3933</v>
      </c>
      <c r="D352" s="44" t="s">
        <v>7988</v>
      </c>
      <c r="E352" s="5" t="s">
        <v>3957</v>
      </c>
      <c r="F352" s="44" t="s">
        <v>9729</v>
      </c>
      <c r="G352" s="38">
        <v>84</v>
      </c>
      <c r="H352" s="38" t="s">
        <v>25</v>
      </c>
      <c r="I352" s="44" t="s">
        <v>25</v>
      </c>
      <c r="J352" s="5" t="s">
        <v>22</v>
      </c>
      <c r="K352" s="5" t="s">
        <v>3875</v>
      </c>
    </row>
    <row r="353" spans="1:20" ht="30" customHeight="1" thickBot="1" x14ac:dyDescent="0.3">
      <c r="C353" s="49" t="s">
        <v>3933</v>
      </c>
      <c r="D353" s="44" t="s">
        <v>7988</v>
      </c>
      <c r="E353" s="5" t="s">
        <v>3934</v>
      </c>
      <c r="F353" s="44" t="s">
        <v>9730</v>
      </c>
      <c r="G353" s="38">
        <v>25</v>
      </c>
      <c r="H353" s="38" t="s">
        <v>25</v>
      </c>
      <c r="I353" s="44" t="s">
        <v>25</v>
      </c>
      <c r="J353" s="5" t="s">
        <v>22</v>
      </c>
      <c r="K353" s="5" t="s">
        <v>3875</v>
      </c>
    </row>
    <row r="354" spans="1:20" ht="18" customHeight="1" thickBot="1" x14ac:dyDescent="0.3">
      <c r="C354" s="241" t="s">
        <v>3933</v>
      </c>
      <c r="D354" s="242" t="s">
        <v>7825</v>
      </c>
      <c r="E354" s="472">
        <f>COUNTA(E333:E353)</f>
        <v>21</v>
      </c>
      <c r="F354" s="242" t="s">
        <v>7826</v>
      </c>
      <c r="G354" s="473">
        <f>SUM(G333:G353)</f>
        <v>6694</v>
      </c>
      <c r="H354" s="36"/>
      <c r="I354" s="17"/>
      <c r="J354" s="18"/>
      <c r="K354" s="19"/>
    </row>
    <row r="355" spans="1:20" ht="18" customHeight="1" x14ac:dyDescent="0.25">
      <c r="C355" s="7"/>
      <c r="D355" s="13"/>
      <c r="E355" s="175"/>
      <c r="F355" s="228"/>
      <c r="G355" s="174"/>
      <c r="H355" s="14"/>
      <c r="I355" s="13"/>
      <c r="J355" s="1"/>
      <c r="K355" s="1"/>
    </row>
    <row r="356" spans="1:20" ht="18" customHeight="1" x14ac:dyDescent="0.25">
      <c r="C356" s="7"/>
      <c r="D356" s="13"/>
      <c r="E356" s="175"/>
      <c r="F356" s="228"/>
      <c r="G356" s="174"/>
      <c r="H356" s="14"/>
      <c r="I356" s="13"/>
      <c r="J356" s="1"/>
      <c r="K356" s="1"/>
    </row>
    <row r="357" spans="1:20" ht="18" customHeight="1" x14ac:dyDescent="0.25">
      <c r="C357" s="235" t="s">
        <v>8</v>
      </c>
      <c r="D357" s="235" t="s">
        <v>7</v>
      </c>
      <c r="E357" s="235" t="s">
        <v>6</v>
      </c>
      <c r="F357" s="235" t="s">
        <v>5</v>
      </c>
      <c r="G357" s="237" t="s">
        <v>4</v>
      </c>
      <c r="H357" s="237" t="s">
        <v>3</v>
      </c>
      <c r="I357" s="235" t="s">
        <v>2</v>
      </c>
      <c r="J357" s="235" t="s">
        <v>1</v>
      </c>
      <c r="K357" s="235" t="s">
        <v>0</v>
      </c>
    </row>
    <row r="358" spans="1:20" s="7" customFormat="1" ht="31.5" customHeight="1" x14ac:dyDescent="0.25">
      <c r="A358"/>
      <c r="B358"/>
      <c r="C358" s="49" t="s">
        <v>3961</v>
      </c>
      <c r="D358" s="44" t="s">
        <v>7988</v>
      </c>
      <c r="E358" s="5" t="s">
        <v>3966</v>
      </c>
      <c r="F358" s="44" t="s">
        <v>763</v>
      </c>
      <c r="G358" s="38">
        <v>1718</v>
      </c>
      <c r="H358" s="38" t="s">
        <v>25</v>
      </c>
      <c r="I358" s="44" t="s">
        <v>25</v>
      </c>
      <c r="J358" s="5" t="s">
        <v>22</v>
      </c>
      <c r="K358" s="5" t="s">
        <v>3875</v>
      </c>
      <c r="L358"/>
      <c r="M358"/>
      <c r="N358"/>
      <c r="O358"/>
      <c r="P358"/>
      <c r="Q358"/>
      <c r="R358"/>
      <c r="S358"/>
      <c r="T358"/>
    </row>
    <row r="359" spans="1:20" s="7" customFormat="1" ht="20.25" customHeight="1" x14ac:dyDescent="0.25">
      <c r="A359"/>
      <c r="B359"/>
      <c r="C359" s="49" t="s">
        <v>3961</v>
      </c>
      <c r="D359" s="44" t="s">
        <v>7988</v>
      </c>
      <c r="E359" s="5" t="s">
        <v>3969</v>
      </c>
      <c r="F359" s="44" t="s">
        <v>3970</v>
      </c>
      <c r="G359" s="38">
        <v>748</v>
      </c>
      <c r="H359" s="38" t="s">
        <v>25</v>
      </c>
      <c r="I359" s="44" t="s">
        <v>25</v>
      </c>
      <c r="J359" s="5" t="s">
        <v>22</v>
      </c>
      <c r="K359" s="5" t="s">
        <v>3875</v>
      </c>
      <c r="L359"/>
      <c r="M359"/>
      <c r="N359"/>
      <c r="O359"/>
      <c r="P359"/>
      <c r="Q359"/>
      <c r="R359"/>
      <c r="S359"/>
      <c r="T359"/>
    </row>
    <row r="360" spans="1:20" s="7" customFormat="1" ht="20.25" customHeight="1" x14ac:dyDescent="0.25">
      <c r="A360"/>
      <c r="B360"/>
      <c r="C360" s="49" t="s">
        <v>3961</v>
      </c>
      <c r="D360" s="44" t="s">
        <v>7988</v>
      </c>
      <c r="E360" s="5" t="s">
        <v>3891</v>
      </c>
      <c r="F360" s="44" t="s">
        <v>9731</v>
      </c>
      <c r="G360" s="38">
        <v>890</v>
      </c>
      <c r="H360" s="38" t="s">
        <v>25</v>
      </c>
      <c r="I360" s="44" t="s">
        <v>25</v>
      </c>
      <c r="J360" s="5" t="s">
        <v>22</v>
      </c>
      <c r="K360" s="5" t="s">
        <v>3875</v>
      </c>
      <c r="L360"/>
      <c r="M360"/>
      <c r="N360"/>
      <c r="O360"/>
      <c r="P360"/>
      <c r="Q360"/>
      <c r="R360"/>
      <c r="S360"/>
      <c r="T360"/>
    </row>
    <row r="361" spans="1:20" s="7" customFormat="1" ht="20.25" customHeight="1" x14ac:dyDescent="0.25">
      <c r="A361"/>
      <c r="B361"/>
      <c r="C361" s="49" t="s">
        <v>3961</v>
      </c>
      <c r="D361" s="44" t="s">
        <v>7988</v>
      </c>
      <c r="E361" s="5" t="s">
        <v>3901</v>
      </c>
      <c r="F361" s="44" t="s">
        <v>3902</v>
      </c>
      <c r="G361" s="38">
        <v>831</v>
      </c>
      <c r="H361" s="38" t="s">
        <v>25</v>
      </c>
      <c r="I361" s="44" t="s">
        <v>25</v>
      </c>
      <c r="J361" s="5" t="s">
        <v>22</v>
      </c>
      <c r="K361" s="5" t="s">
        <v>3875</v>
      </c>
      <c r="L361"/>
      <c r="M361"/>
      <c r="N361"/>
      <c r="O361"/>
      <c r="P361"/>
      <c r="Q361"/>
      <c r="R361"/>
      <c r="S361"/>
      <c r="T361"/>
    </row>
    <row r="362" spans="1:20" s="7" customFormat="1" ht="21" customHeight="1" x14ac:dyDescent="0.25">
      <c r="A362"/>
      <c r="B362"/>
      <c r="C362" s="49" t="s">
        <v>3961</v>
      </c>
      <c r="D362" s="44" t="s">
        <v>7988</v>
      </c>
      <c r="E362" s="5" t="s">
        <v>3967</v>
      </c>
      <c r="F362" s="44" t="s">
        <v>3968</v>
      </c>
      <c r="G362" s="38">
        <v>746</v>
      </c>
      <c r="H362" s="38" t="s">
        <v>25</v>
      </c>
      <c r="I362" s="44" t="s">
        <v>25</v>
      </c>
      <c r="J362" s="5" t="s">
        <v>22</v>
      </c>
      <c r="K362" s="5" t="s">
        <v>3875</v>
      </c>
      <c r="L362"/>
      <c r="M362"/>
      <c r="N362"/>
      <c r="O362"/>
      <c r="P362"/>
      <c r="Q362"/>
      <c r="R362"/>
      <c r="S362"/>
      <c r="T362"/>
    </row>
    <row r="363" spans="1:20" s="7" customFormat="1" ht="31.5" customHeight="1" x14ac:dyDescent="0.25">
      <c r="A363"/>
      <c r="B363"/>
      <c r="C363" s="49" t="s">
        <v>3961</v>
      </c>
      <c r="D363" s="44" t="s">
        <v>7988</v>
      </c>
      <c r="E363" s="5" t="s">
        <v>3959</v>
      </c>
      <c r="F363" s="44" t="s">
        <v>3960</v>
      </c>
      <c r="G363" s="38">
        <v>727</v>
      </c>
      <c r="H363" s="38" t="s">
        <v>25</v>
      </c>
      <c r="I363" s="44" t="s">
        <v>25</v>
      </c>
      <c r="J363" s="5" t="s">
        <v>22</v>
      </c>
      <c r="K363" s="5" t="s">
        <v>3875</v>
      </c>
      <c r="L363"/>
      <c r="M363"/>
      <c r="N363"/>
      <c r="O363"/>
      <c r="P363"/>
      <c r="Q363"/>
      <c r="R363"/>
      <c r="S363"/>
      <c r="T363"/>
    </row>
    <row r="364" spans="1:20" ht="18" customHeight="1" x14ac:dyDescent="0.25">
      <c r="C364" s="49" t="s">
        <v>3961</v>
      </c>
      <c r="D364" s="44" t="s">
        <v>7988</v>
      </c>
      <c r="E364" s="5" t="s">
        <v>3964</v>
      </c>
      <c r="F364" s="44" t="s">
        <v>3965</v>
      </c>
      <c r="G364" s="38">
        <v>539</v>
      </c>
      <c r="H364" s="38" t="s">
        <v>25</v>
      </c>
      <c r="I364" s="44" t="s">
        <v>25</v>
      </c>
      <c r="J364" s="5" t="s">
        <v>22</v>
      </c>
      <c r="K364" s="5" t="s">
        <v>3875</v>
      </c>
    </row>
    <row r="365" spans="1:20" ht="18" customHeight="1" thickBot="1" x14ac:dyDescent="0.3">
      <c r="C365" s="49" t="s">
        <v>3961</v>
      </c>
      <c r="D365" s="44" t="s">
        <v>7988</v>
      </c>
      <c r="E365" s="5" t="s">
        <v>3962</v>
      </c>
      <c r="F365" s="44" t="s">
        <v>3963</v>
      </c>
      <c r="G365" s="38">
        <v>344</v>
      </c>
      <c r="H365" s="38" t="s">
        <v>25</v>
      </c>
      <c r="I365" s="44" t="s">
        <v>25</v>
      </c>
      <c r="J365" s="5" t="s">
        <v>22</v>
      </c>
      <c r="K365" s="5" t="s">
        <v>3875</v>
      </c>
    </row>
    <row r="366" spans="1:20" ht="18" customHeight="1" thickBot="1" x14ac:dyDescent="0.3">
      <c r="C366" s="241" t="s">
        <v>3961</v>
      </c>
      <c r="D366" s="242" t="s">
        <v>7825</v>
      </c>
      <c r="E366" s="472">
        <f>COUNTA(E358:E365)</f>
        <v>8</v>
      </c>
      <c r="F366" s="242" t="s">
        <v>7826</v>
      </c>
      <c r="G366" s="473">
        <f>SUM(G358:G365)</f>
        <v>6543</v>
      </c>
      <c r="H366" s="36"/>
      <c r="I366" s="17"/>
      <c r="J366" s="18"/>
      <c r="K366" s="19"/>
    </row>
    <row r="367" spans="1:20" ht="18" customHeight="1" x14ac:dyDescent="0.25">
      <c r="C367" s="7"/>
      <c r="D367" s="13"/>
      <c r="E367" s="175"/>
      <c r="F367" s="228"/>
      <c r="G367" s="174"/>
      <c r="H367" s="14"/>
      <c r="I367" s="13"/>
      <c r="J367" s="1"/>
      <c r="K367" s="1"/>
    </row>
    <row r="368" spans="1:20" ht="18" customHeight="1" x14ac:dyDescent="0.25">
      <c r="C368" s="7"/>
      <c r="D368" s="13"/>
      <c r="E368" s="175"/>
      <c r="F368" s="228"/>
      <c r="G368" s="174"/>
      <c r="H368" s="14"/>
      <c r="I368" s="13"/>
      <c r="J368" s="1"/>
      <c r="K368" s="1"/>
    </row>
    <row r="369" spans="1:20" ht="18" customHeight="1" x14ac:dyDescent="0.25">
      <c r="C369" s="235" t="s">
        <v>8</v>
      </c>
      <c r="D369" s="235" t="s">
        <v>7</v>
      </c>
      <c r="E369" s="235" t="s">
        <v>6</v>
      </c>
      <c r="F369" s="235" t="s">
        <v>5</v>
      </c>
      <c r="G369" s="237" t="s">
        <v>4</v>
      </c>
      <c r="H369" s="237" t="s">
        <v>3</v>
      </c>
      <c r="I369" s="235" t="s">
        <v>2</v>
      </c>
      <c r="J369" s="235" t="s">
        <v>1</v>
      </c>
      <c r="K369" s="235" t="s">
        <v>0</v>
      </c>
    </row>
    <row r="370" spans="1:20" s="7" customFormat="1" ht="31.5" customHeight="1" x14ac:dyDescent="0.25">
      <c r="A370"/>
      <c r="B370"/>
      <c r="C370" s="49" t="s">
        <v>3907</v>
      </c>
      <c r="D370" s="44" t="s">
        <v>7988</v>
      </c>
      <c r="E370" s="5" t="s">
        <v>3908</v>
      </c>
      <c r="F370" s="44" t="s">
        <v>3909</v>
      </c>
      <c r="G370" s="38">
        <v>1664</v>
      </c>
      <c r="H370" s="38" t="s">
        <v>25</v>
      </c>
      <c r="I370" s="44" t="s">
        <v>25</v>
      </c>
      <c r="J370" s="5" t="s">
        <v>22</v>
      </c>
      <c r="K370" s="5" t="s">
        <v>3875</v>
      </c>
      <c r="L370"/>
      <c r="M370"/>
      <c r="N370"/>
      <c r="O370"/>
      <c r="P370"/>
      <c r="Q370"/>
      <c r="R370"/>
      <c r="S370"/>
      <c r="T370"/>
    </row>
    <row r="371" spans="1:20" s="7" customFormat="1" ht="20.25" customHeight="1" x14ac:dyDescent="0.25">
      <c r="A371"/>
      <c r="B371"/>
      <c r="C371" s="49" t="s">
        <v>3907</v>
      </c>
      <c r="D371" s="44" t="s">
        <v>7988</v>
      </c>
      <c r="E371" s="5" t="s">
        <v>3910</v>
      </c>
      <c r="F371" s="44" t="s">
        <v>9732</v>
      </c>
      <c r="G371" s="38">
        <v>1016</v>
      </c>
      <c r="H371" s="38" t="s">
        <v>25</v>
      </c>
      <c r="I371" s="44" t="s">
        <v>25</v>
      </c>
      <c r="J371" s="5" t="s">
        <v>22</v>
      </c>
      <c r="K371" s="5" t="s">
        <v>3875</v>
      </c>
      <c r="L371"/>
      <c r="M371"/>
      <c r="N371"/>
      <c r="O371"/>
      <c r="P371"/>
      <c r="Q371"/>
      <c r="R371"/>
      <c r="S371"/>
      <c r="T371"/>
    </row>
    <row r="372" spans="1:20" s="7" customFormat="1" ht="21" customHeight="1" x14ac:dyDescent="0.25">
      <c r="A372"/>
      <c r="B372"/>
      <c r="C372" s="49" t="s">
        <v>3907</v>
      </c>
      <c r="D372" s="44" t="s">
        <v>7988</v>
      </c>
      <c r="E372" s="5" t="s">
        <v>3905</v>
      </c>
      <c r="F372" s="44" t="s">
        <v>3906</v>
      </c>
      <c r="G372" s="38">
        <v>961</v>
      </c>
      <c r="H372" s="38" t="s">
        <v>25</v>
      </c>
      <c r="I372" s="44" t="s">
        <v>25</v>
      </c>
      <c r="J372" s="5" t="s">
        <v>22</v>
      </c>
      <c r="K372" s="5" t="s">
        <v>3875</v>
      </c>
      <c r="L372"/>
      <c r="M372"/>
      <c r="N372"/>
      <c r="O372"/>
      <c r="P372"/>
      <c r="Q372"/>
      <c r="R372"/>
      <c r="S372"/>
      <c r="T372"/>
    </row>
    <row r="373" spans="1:20" s="7" customFormat="1" ht="21" customHeight="1" x14ac:dyDescent="0.25">
      <c r="A373"/>
      <c r="B373"/>
      <c r="C373" s="49" t="s">
        <v>3907</v>
      </c>
      <c r="D373" s="44" t="s">
        <v>7988</v>
      </c>
      <c r="E373" s="5" t="s">
        <v>7986</v>
      </c>
      <c r="F373" s="44" t="s">
        <v>7987</v>
      </c>
      <c r="G373" s="38">
        <v>703</v>
      </c>
      <c r="H373" s="38" t="s">
        <v>25</v>
      </c>
      <c r="I373" s="44" t="s">
        <v>25</v>
      </c>
      <c r="J373" s="5" t="s">
        <v>22</v>
      </c>
      <c r="K373" s="5" t="s">
        <v>3875</v>
      </c>
      <c r="L373"/>
      <c r="M373"/>
      <c r="N373"/>
      <c r="O373"/>
      <c r="P373"/>
      <c r="Q373"/>
      <c r="R373"/>
      <c r="S373"/>
      <c r="T373"/>
    </row>
    <row r="374" spans="1:20" s="7" customFormat="1" ht="31.5" customHeight="1" x14ac:dyDescent="0.25">
      <c r="A374"/>
      <c r="B374"/>
      <c r="C374" s="49" t="s">
        <v>3907</v>
      </c>
      <c r="D374" s="44" t="s">
        <v>7988</v>
      </c>
      <c r="E374" s="5" t="s">
        <v>3914</v>
      </c>
      <c r="F374" s="44" t="s">
        <v>9733</v>
      </c>
      <c r="G374" s="38">
        <v>830</v>
      </c>
      <c r="H374" s="38" t="s">
        <v>25</v>
      </c>
      <c r="I374" s="44" t="s">
        <v>25</v>
      </c>
      <c r="J374" s="5" t="s">
        <v>22</v>
      </c>
      <c r="K374" s="5" t="s">
        <v>3875</v>
      </c>
      <c r="L374"/>
      <c r="M374"/>
      <c r="N374"/>
      <c r="O374"/>
      <c r="P374"/>
      <c r="Q374"/>
      <c r="R374"/>
      <c r="S374"/>
      <c r="T374"/>
    </row>
    <row r="375" spans="1:20" ht="18" customHeight="1" x14ac:dyDescent="0.25">
      <c r="C375" s="49" t="s">
        <v>3907</v>
      </c>
      <c r="D375" s="44" t="s">
        <v>7988</v>
      </c>
      <c r="E375" s="5" t="s">
        <v>3913</v>
      </c>
      <c r="F375" s="44" t="s">
        <v>3095</v>
      </c>
      <c r="G375" s="38">
        <v>753</v>
      </c>
      <c r="H375" s="38" t="s">
        <v>25</v>
      </c>
      <c r="I375" s="44" t="s">
        <v>25</v>
      </c>
      <c r="J375" s="5" t="s">
        <v>22</v>
      </c>
      <c r="K375" s="5" t="s">
        <v>3875</v>
      </c>
    </row>
    <row r="376" spans="1:20" ht="18" customHeight="1" thickBot="1" x14ac:dyDescent="0.3">
      <c r="C376" s="49" t="s">
        <v>3907</v>
      </c>
      <c r="D376" s="44" t="s">
        <v>7988</v>
      </c>
      <c r="E376" s="5" t="s">
        <v>3911</v>
      </c>
      <c r="F376" s="44" t="s">
        <v>3912</v>
      </c>
      <c r="G376" s="38">
        <v>180</v>
      </c>
      <c r="H376" s="38" t="s">
        <v>25</v>
      </c>
      <c r="I376" s="44" t="s">
        <v>25</v>
      </c>
      <c r="J376" s="5" t="s">
        <v>22</v>
      </c>
      <c r="K376" s="5" t="s">
        <v>3875</v>
      </c>
    </row>
    <row r="377" spans="1:20" ht="18" customHeight="1" thickBot="1" x14ac:dyDescent="0.3">
      <c r="C377" s="241" t="s">
        <v>3907</v>
      </c>
      <c r="D377" s="242" t="s">
        <v>7825</v>
      </c>
      <c r="E377" s="472">
        <f>COUNTA(E370:E376)</f>
        <v>7</v>
      </c>
      <c r="F377" s="242" t="s">
        <v>7826</v>
      </c>
      <c r="G377" s="473">
        <f>SUM(G370:G376)</f>
        <v>6107</v>
      </c>
      <c r="H377" s="36"/>
      <c r="I377" s="17"/>
      <c r="J377" s="18"/>
      <c r="K377" s="19"/>
    </row>
    <row r="378" spans="1:20" ht="18" customHeight="1" x14ac:dyDescent="0.25">
      <c r="C378" s="7"/>
      <c r="D378" s="13"/>
      <c r="E378" s="175"/>
      <c r="F378" s="228"/>
      <c r="G378" s="174"/>
      <c r="H378" s="14"/>
      <c r="I378" s="13"/>
      <c r="J378" s="1"/>
      <c r="K378" s="1"/>
    </row>
    <row r="379" spans="1:20" ht="18" customHeight="1" x14ac:dyDescent="0.25">
      <c r="C379" s="7"/>
      <c r="D379" s="13"/>
      <c r="E379" s="175"/>
      <c r="F379" s="228"/>
      <c r="G379" s="174"/>
      <c r="H379" s="14"/>
      <c r="I379" s="13"/>
      <c r="J379" s="1"/>
      <c r="K379" s="1"/>
    </row>
    <row r="380" spans="1:20" ht="18" customHeight="1" x14ac:dyDescent="0.25">
      <c r="C380" s="235" t="s">
        <v>8</v>
      </c>
      <c r="D380" s="235" t="s">
        <v>7</v>
      </c>
      <c r="E380" s="235" t="s">
        <v>6</v>
      </c>
      <c r="F380" s="235" t="s">
        <v>5</v>
      </c>
      <c r="G380" s="237" t="s">
        <v>4</v>
      </c>
      <c r="H380" s="237" t="s">
        <v>3</v>
      </c>
      <c r="I380" s="235" t="s">
        <v>2</v>
      </c>
      <c r="J380" s="235" t="s">
        <v>1</v>
      </c>
      <c r="K380" s="235" t="s">
        <v>0</v>
      </c>
    </row>
    <row r="381" spans="1:20" ht="30" customHeight="1" x14ac:dyDescent="0.25">
      <c r="C381" s="49" t="s">
        <v>3973</v>
      </c>
      <c r="D381" s="44" t="s">
        <v>7988</v>
      </c>
      <c r="E381" s="5" t="s">
        <v>4061</v>
      </c>
      <c r="F381" s="44" t="s">
        <v>9734</v>
      </c>
      <c r="G381" s="38">
        <v>419</v>
      </c>
      <c r="H381" s="38" t="s">
        <v>25</v>
      </c>
      <c r="I381" s="44" t="s">
        <v>3681</v>
      </c>
      <c r="J381" s="5" t="s">
        <v>22</v>
      </c>
      <c r="K381" s="5" t="s">
        <v>31</v>
      </c>
    </row>
    <row r="382" spans="1:20" ht="30" customHeight="1" x14ac:dyDescent="0.25">
      <c r="C382" s="49" t="s">
        <v>3973</v>
      </c>
      <c r="D382" s="44" t="s">
        <v>7988</v>
      </c>
      <c r="E382" s="5" t="s">
        <v>4060</v>
      </c>
      <c r="F382" s="44" t="s">
        <v>4013</v>
      </c>
      <c r="G382" s="38">
        <v>316</v>
      </c>
      <c r="H382" s="38" t="s">
        <v>25</v>
      </c>
      <c r="I382" s="44" t="s">
        <v>3681</v>
      </c>
      <c r="J382" s="5" t="s">
        <v>22</v>
      </c>
      <c r="K382" s="5" t="s">
        <v>31</v>
      </c>
    </row>
    <row r="383" spans="1:20" ht="30" customHeight="1" x14ac:dyDescent="0.25">
      <c r="C383" s="49" t="s">
        <v>3973</v>
      </c>
      <c r="D383" s="44" t="s">
        <v>7988</v>
      </c>
      <c r="E383" s="5" t="s">
        <v>4058</v>
      </c>
      <c r="F383" s="44" t="s">
        <v>4059</v>
      </c>
      <c r="G383" s="38">
        <v>310</v>
      </c>
      <c r="H383" s="38" t="s">
        <v>25</v>
      </c>
      <c r="I383" s="44" t="s">
        <v>3681</v>
      </c>
      <c r="J383" s="5" t="s">
        <v>22</v>
      </c>
      <c r="K383" s="5" t="s">
        <v>31</v>
      </c>
    </row>
    <row r="384" spans="1:20" ht="30" customHeight="1" x14ac:dyDescent="0.25">
      <c r="C384" s="49" t="s">
        <v>3973</v>
      </c>
      <c r="D384" s="44" t="s">
        <v>7988</v>
      </c>
      <c r="E384" s="5" t="s">
        <v>4063</v>
      </c>
      <c r="F384" s="44" t="s">
        <v>9735</v>
      </c>
      <c r="G384" s="38">
        <v>59</v>
      </c>
      <c r="H384" s="38" t="s">
        <v>25</v>
      </c>
      <c r="I384" s="44" t="s">
        <v>3681</v>
      </c>
      <c r="J384" s="5" t="s">
        <v>22</v>
      </c>
      <c r="K384" s="5" t="s">
        <v>31</v>
      </c>
    </row>
    <row r="385" spans="3:11" ht="30" customHeight="1" x14ac:dyDescent="0.25">
      <c r="C385" s="49" t="s">
        <v>3973</v>
      </c>
      <c r="D385" s="44" t="s">
        <v>7988</v>
      </c>
      <c r="E385" s="5" t="s">
        <v>4062</v>
      </c>
      <c r="F385" s="44" t="s">
        <v>9736</v>
      </c>
      <c r="G385" s="38">
        <v>54</v>
      </c>
      <c r="H385" s="38" t="s">
        <v>25</v>
      </c>
      <c r="I385" s="44" t="s">
        <v>3681</v>
      </c>
      <c r="J385" s="5" t="s">
        <v>22</v>
      </c>
      <c r="K385" s="5" t="s">
        <v>31</v>
      </c>
    </row>
    <row r="386" spans="3:11" ht="30" customHeight="1" x14ac:dyDescent="0.25">
      <c r="C386" s="49" t="s">
        <v>3973</v>
      </c>
      <c r="D386" s="44" t="s">
        <v>7988</v>
      </c>
      <c r="E386" s="5" t="s">
        <v>4044</v>
      </c>
      <c r="F386" s="44" t="s">
        <v>9737</v>
      </c>
      <c r="G386" s="38">
        <v>869</v>
      </c>
      <c r="H386" s="38" t="s">
        <v>25</v>
      </c>
      <c r="I386" s="44" t="s">
        <v>25</v>
      </c>
      <c r="J386" s="5" t="s">
        <v>22</v>
      </c>
      <c r="K386" s="5" t="s">
        <v>31</v>
      </c>
    </row>
    <row r="387" spans="3:11" ht="30" customHeight="1" x14ac:dyDescent="0.25">
      <c r="C387" s="49" t="s">
        <v>3973</v>
      </c>
      <c r="D387" s="44" t="s">
        <v>7988</v>
      </c>
      <c r="E387" s="5" t="s">
        <v>4054</v>
      </c>
      <c r="F387" s="44" t="s">
        <v>4055</v>
      </c>
      <c r="G387" s="38">
        <v>941</v>
      </c>
      <c r="H387" s="38" t="s">
        <v>25</v>
      </c>
      <c r="I387" s="44" t="s">
        <v>25</v>
      </c>
      <c r="J387" s="5" t="s">
        <v>22</v>
      </c>
      <c r="K387" s="5" t="s">
        <v>31</v>
      </c>
    </row>
    <row r="388" spans="3:11" ht="30" customHeight="1" x14ac:dyDescent="0.25">
      <c r="C388" s="49" t="s">
        <v>3973</v>
      </c>
      <c r="D388" s="44" t="s">
        <v>7988</v>
      </c>
      <c r="E388" s="5" t="s">
        <v>4056</v>
      </c>
      <c r="F388" s="44" t="s">
        <v>4057</v>
      </c>
      <c r="G388" s="38">
        <v>626</v>
      </c>
      <c r="H388" s="38" t="s">
        <v>25</v>
      </c>
      <c r="I388" s="44" t="s">
        <v>25</v>
      </c>
      <c r="J388" s="5" t="s">
        <v>22</v>
      </c>
      <c r="K388" s="5" t="s">
        <v>31</v>
      </c>
    </row>
    <row r="389" spans="3:11" ht="30" customHeight="1" x14ac:dyDescent="0.25">
      <c r="C389" s="49" t="s">
        <v>3973</v>
      </c>
      <c r="D389" s="44" t="s">
        <v>7988</v>
      </c>
      <c r="E389" s="5" t="s">
        <v>4030</v>
      </c>
      <c r="F389" s="44" t="s">
        <v>9738</v>
      </c>
      <c r="G389" s="38">
        <v>522</v>
      </c>
      <c r="H389" s="38" t="s">
        <v>25</v>
      </c>
      <c r="I389" s="44" t="s">
        <v>25</v>
      </c>
      <c r="J389" s="5" t="s">
        <v>22</v>
      </c>
      <c r="K389" s="5" t="s">
        <v>31</v>
      </c>
    </row>
    <row r="390" spans="3:11" ht="30" customHeight="1" x14ac:dyDescent="0.25">
      <c r="C390" s="49" t="s">
        <v>3973</v>
      </c>
      <c r="D390" s="44" t="s">
        <v>7988</v>
      </c>
      <c r="E390" s="5" t="s">
        <v>4049</v>
      </c>
      <c r="F390" s="44" t="s">
        <v>4050</v>
      </c>
      <c r="G390" s="38">
        <v>507</v>
      </c>
      <c r="H390" s="38" t="s">
        <v>25</v>
      </c>
      <c r="I390" s="44" t="s">
        <v>25</v>
      </c>
      <c r="J390" s="5" t="s">
        <v>22</v>
      </c>
      <c r="K390" s="5" t="s">
        <v>31</v>
      </c>
    </row>
    <row r="391" spans="3:11" ht="30" customHeight="1" x14ac:dyDescent="0.25">
      <c r="C391" s="49" t="s">
        <v>3973</v>
      </c>
      <c r="D391" s="44" t="s">
        <v>7988</v>
      </c>
      <c r="E391" s="5" t="s">
        <v>4037</v>
      </c>
      <c r="F391" s="44" t="s">
        <v>4038</v>
      </c>
      <c r="G391" s="38">
        <v>371</v>
      </c>
      <c r="H391" s="38" t="s">
        <v>25</v>
      </c>
      <c r="I391" s="44" t="s">
        <v>25</v>
      </c>
      <c r="J391" s="5" t="s">
        <v>22</v>
      </c>
      <c r="K391" s="5" t="s">
        <v>31</v>
      </c>
    </row>
    <row r="392" spans="3:11" ht="30" customHeight="1" x14ac:dyDescent="0.25">
      <c r="C392" s="49" t="s">
        <v>3973</v>
      </c>
      <c r="D392" s="44" t="s">
        <v>7988</v>
      </c>
      <c r="E392" s="5" t="s">
        <v>4032</v>
      </c>
      <c r="F392" s="44" t="s">
        <v>9739</v>
      </c>
      <c r="G392" s="38">
        <v>349</v>
      </c>
      <c r="H392" s="38" t="s">
        <v>25</v>
      </c>
      <c r="I392" s="44" t="s">
        <v>25</v>
      </c>
      <c r="J392" s="5" t="s">
        <v>22</v>
      </c>
      <c r="K392" s="5" t="s">
        <v>31</v>
      </c>
    </row>
    <row r="393" spans="3:11" ht="30" customHeight="1" x14ac:dyDescent="0.25">
      <c r="C393" s="49" t="s">
        <v>3973</v>
      </c>
      <c r="D393" s="44" t="s">
        <v>7988</v>
      </c>
      <c r="E393" s="5" t="s">
        <v>4033</v>
      </c>
      <c r="F393" s="44" t="s">
        <v>4034</v>
      </c>
      <c r="G393" s="38">
        <v>340</v>
      </c>
      <c r="H393" s="38" t="s">
        <v>25</v>
      </c>
      <c r="I393" s="44" t="s">
        <v>25</v>
      </c>
      <c r="J393" s="5" t="s">
        <v>22</v>
      </c>
      <c r="K393" s="5" t="s">
        <v>31</v>
      </c>
    </row>
    <row r="394" spans="3:11" ht="30" customHeight="1" x14ac:dyDescent="0.25">
      <c r="C394" s="49" t="s">
        <v>3973</v>
      </c>
      <c r="D394" s="44" t="s">
        <v>7988</v>
      </c>
      <c r="E394" s="5" t="s">
        <v>4029</v>
      </c>
      <c r="F394" s="44" t="s">
        <v>9740</v>
      </c>
      <c r="G394" s="38">
        <v>338</v>
      </c>
      <c r="H394" s="38" t="s">
        <v>25</v>
      </c>
      <c r="I394" s="44" t="s">
        <v>25</v>
      </c>
      <c r="J394" s="5" t="s">
        <v>22</v>
      </c>
      <c r="K394" s="5" t="s">
        <v>31</v>
      </c>
    </row>
    <row r="395" spans="3:11" ht="30" customHeight="1" x14ac:dyDescent="0.25">
      <c r="C395" s="49" t="s">
        <v>3973</v>
      </c>
      <c r="D395" s="44" t="s">
        <v>7988</v>
      </c>
      <c r="E395" s="5" t="s">
        <v>4046</v>
      </c>
      <c r="F395" s="44" t="s">
        <v>4047</v>
      </c>
      <c r="G395" s="38">
        <v>302</v>
      </c>
      <c r="H395" s="38" t="s">
        <v>25</v>
      </c>
      <c r="I395" s="44" t="s">
        <v>25</v>
      </c>
      <c r="J395" s="5" t="s">
        <v>22</v>
      </c>
      <c r="K395" s="5" t="s">
        <v>31</v>
      </c>
    </row>
    <row r="396" spans="3:11" ht="30" customHeight="1" x14ac:dyDescent="0.25">
      <c r="C396" s="49" t="s">
        <v>3973</v>
      </c>
      <c r="D396" s="44" t="s">
        <v>7988</v>
      </c>
      <c r="E396" s="5" t="s">
        <v>4052</v>
      </c>
      <c r="F396" s="44" t="s">
        <v>4053</v>
      </c>
      <c r="G396" s="38">
        <v>286</v>
      </c>
      <c r="H396" s="38" t="s">
        <v>25</v>
      </c>
      <c r="I396" s="44" t="s">
        <v>25</v>
      </c>
      <c r="J396" s="5" t="s">
        <v>22</v>
      </c>
      <c r="K396" s="5" t="s">
        <v>31</v>
      </c>
    </row>
    <row r="397" spans="3:11" ht="30" customHeight="1" x14ac:dyDescent="0.25">
      <c r="C397" s="49" t="s">
        <v>3973</v>
      </c>
      <c r="D397" s="44" t="s">
        <v>7988</v>
      </c>
      <c r="E397" s="5" t="s">
        <v>4039</v>
      </c>
      <c r="F397" s="44" t="s">
        <v>4040</v>
      </c>
      <c r="G397" s="38">
        <v>239</v>
      </c>
      <c r="H397" s="38" t="s">
        <v>25</v>
      </c>
      <c r="I397" s="44" t="s">
        <v>25</v>
      </c>
      <c r="J397" s="5" t="s">
        <v>22</v>
      </c>
      <c r="K397" s="5" t="s">
        <v>31</v>
      </c>
    </row>
    <row r="398" spans="3:11" ht="30" customHeight="1" x14ac:dyDescent="0.25">
      <c r="C398" s="49" t="s">
        <v>3973</v>
      </c>
      <c r="D398" s="44" t="s">
        <v>7988</v>
      </c>
      <c r="E398" s="5" t="s">
        <v>4031</v>
      </c>
      <c r="F398" s="44" t="s">
        <v>1510</v>
      </c>
      <c r="G398" s="38">
        <v>190</v>
      </c>
      <c r="H398" s="38" t="s">
        <v>25</v>
      </c>
      <c r="I398" s="44" t="s">
        <v>25</v>
      </c>
      <c r="J398" s="5" t="s">
        <v>22</v>
      </c>
      <c r="K398" s="5" t="s">
        <v>31</v>
      </c>
    </row>
    <row r="399" spans="3:11" ht="30" customHeight="1" x14ac:dyDescent="0.25">
      <c r="C399" s="49" t="s">
        <v>3973</v>
      </c>
      <c r="D399" s="44" t="s">
        <v>7988</v>
      </c>
      <c r="E399" s="5" t="s">
        <v>3974</v>
      </c>
      <c r="F399" s="44" t="s">
        <v>3975</v>
      </c>
      <c r="G399" s="38">
        <v>204</v>
      </c>
      <c r="H399" s="38" t="s">
        <v>25</v>
      </c>
      <c r="I399" s="44" t="s">
        <v>25</v>
      </c>
      <c r="J399" s="5" t="s">
        <v>22</v>
      </c>
      <c r="K399" s="5" t="s">
        <v>31</v>
      </c>
    </row>
    <row r="400" spans="3:11" ht="30" customHeight="1" x14ac:dyDescent="0.25">
      <c r="C400" s="49" t="s">
        <v>3973</v>
      </c>
      <c r="D400" s="44" t="s">
        <v>7988</v>
      </c>
      <c r="E400" s="5" t="s">
        <v>4022</v>
      </c>
      <c r="F400" s="44" t="s">
        <v>4023</v>
      </c>
      <c r="G400" s="38">
        <v>171</v>
      </c>
      <c r="H400" s="38" t="s">
        <v>39</v>
      </c>
      <c r="I400" s="44" t="s">
        <v>39</v>
      </c>
      <c r="J400" s="5" t="s">
        <v>22</v>
      </c>
      <c r="K400" s="5" t="s">
        <v>31</v>
      </c>
    </row>
    <row r="401" spans="1:20" ht="30" customHeight="1" x14ac:dyDescent="0.25">
      <c r="C401" s="49" t="s">
        <v>3973</v>
      </c>
      <c r="D401" s="44" t="s">
        <v>7988</v>
      </c>
      <c r="E401" s="5" t="s">
        <v>3971</v>
      </c>
      <c r="F401" s="44" t="s">
        <v>3972</v>
      </c>
      <c r="G401" s="38">
        <v>234</v>
      </c>
      <c r="H401" s="38" t="s">
        <v>25</v>
      </c>
      <c r="I401" s="44" t="s">
        <v>25</v>
      </c>
      <c r="J401" s="5" t="s">
        <v>22</v>
      </c>
      <c r="K401" s="5" t="s">
        <v>31</v>
      </c>
    </row>
    <row r="402" spans="1:20" ht="30" customHeight="1" x14ac:dyDescent="0.25">
      <c r="C402" s="49" t="s">
        <v>3973</v>
      </c>
      <c r="D402" s="44" t="s">
        <v>7988</v>
      </c>
      <c r="E402" s="5" t="s">
        <v>4043</v>
      </c>
      <c r="F402" s="44" t="s">
        <v>774</v>
      </c>
      <c r="G402" s="38">
        <v>135</v>
      </c>
      <c r="H402" s="38" t="s">
        <v>25</v>
      </c>
      <c r="I402" s="44" t="s">
        <v>25</v>
      </c>
      <c r="J402" s="5" t="s">
        <v>22</v>
      </c>
      <c r="K402" s="5" t="s">
        <v>31</v>
      </c>
    </row>
    <row r="403" spans="1:20" ht="30" customHeight="1" x14ac:dyDescent="0.25">
      <c r="C403" s="49" t="s">
        <v>3973</v>
      </c>
      <c r="D403" s="44" t="s">
        <v>7988</v>
      </c>
      <c r="E403" s="5" t="s">
        <v>3986</v>
      </c>
      <c r="F403" s="44" t="s">
        <v>9741</v>
      </c>
      <c r="G403" s="38">
        <v>131</v>
      </c>
      <c r="H403" s="38" t="s">
        <v>25</v>
      </c>
      <c r="I403" s="44" t="s">
        <v>25</v>
      </c>
      <c r="J403" s="5" t="s">
        <v>22</v>
      </c>
      <c r="K403" s="5" t="s">
        <v>31</v>
      </c>
    </row>
    <row r="404" spans="1:20" ht="30" customHeight="1" x14ac:dyDescent="0.25">
      <c r="C404" s="49" t="s">
        <v>3973</v>
      </c>
      <c r="D404" s="44" t="s">
        <v>7988</v>
      </c>
      <c r="E404" s="5" t="s">
        <v>4035</v>
      </c>
      <c r="F404" s="44" t="s">
        <v>4036</v>
      </c>
      <c r="G404" s="38">
        <v>66</v>
      </c>
      <c r="H404" s="38" t="s">
        <v>25</v>
      </c>
      <c r="I404" s="44" t="s">
        <v>25</v>
      </c>
      <c r="J404" s="5" t="s">
        <v>22</v>
      </c>
      <c r="K404" s="5" t="s">
        <v>31</v>
      </c>
    </row>
    <row r="405" spans="1:20" ht="30" customHeight="1" x14ac:dyDescent="0.25">
      <c r="C405" s="49" t="s">
        <v>3973</v>
      </c>
      <c r="D405" s="44" t="s">
        <v>7988</v>
      </c>
      <c r="E405" s="5" t="s">
        <v>3985</v>
      </c>
      <c r="F405" s="44" t="s">
        <v>224</v>
      </c>
      <c r="G405" s="38">
        <v>42</v>
      </c>
      <c r="H405" s="38" t="s">
        <v>25</v>
      </c>
      <c r="I405" s="44" t="s">
        <v>25</v>
      </c>
      <c r="J405" s="5" t="s">
        <v>22</v>
      </c>
      <c r="K405" s="5" t="s">
        <v>31</v>
      </c>
    </row>
    <row r="406" spans="1:20" ht="30" customHeight="1" x14ac:dyDescent="0.25">
      <c r="C406" s="49" t="s">
        <v>3973</v>
      </c>
      <c r="D406" s="44" t="s">
        <v>7988</v>
      </c>
      <c r="E406" s="5" t="s">
        <v>3984</v>
      </c>
      <c r="F406" s="44" t="s">
        <v>9742</v>
      </c>
      <c r="G406" s="38">
        <v>45</v>
      </c>
      <c r="H406" s="38" t="s">
        <v>25</v>
      </c>
      <c r="I406" s="44" t="s">
        <v>25</v>
      </c>
      <c r="J406" s="5" t="s">
        <v>22</v>
      </c>
      <c r="K406" s="5" t="s">
        <v>31</v>
      </c>
    </row>
    <row r="407" spans="1:20" ht="30" customHeight="1" x14ac:dyDescent="0.25">
      <c r="C407" s="49" t="s">
        <v>3973</v>
      </c>
      <c r="D407" s="44" t="s">
        <v>7988</v>
      </c>
      <c r="E407" s="5" t="s">
        <v>4045</v>
      </c>
      <c r="F407" s="44" t="s">
        <v>9743</v>
      </c>
      <c r="G407" s="38">
        <v>36</v>
      </c>
      <c r="H407" s="38" t="s">
        <v>25</v>
      </c>
      <c r="I407" s="44" t="s">
        <v>25</v>
      </c>
      <c r="J407" s="5" t="s">
        <v>22</v>
      </c>
      <c r="K407" s="5" t="s">
        <v>31</v>
      </c>
    </row>
    <row r="408" spans="1:20" s="7" customFormat="1" ht="30" customHeight="1" x14ac:dyDescent="0.25">
      <c r="A408"/>
      <c r="B408"/>
      <c r="C408" s="49" t="s">
        <v>3973</v>
      </c>
      <c r="D408" s="44" t="s">
        <v>7988</v>
      </c>
      <c r="E408" s="5" t="s">
        <v>4026</v>
      </c>
      <c r="F408" s="44" t="s">
        <v>8916</v>
      </c>
      <c r="G408" s="38">
        <v>32</v>
      </c>
      <c r="H408" s="38" t="s">
        <v>25</v>
      </c>
      <c r="I408" s="44" t="s">
        <v>25</v>
      </c>
      <c r="J408" s="5" t="s">
        <v>22</v>
      </c>
      <c r="K408" s="5" t="s">
        <v>31</v>
      </c>
      <c r="L408"/>
      <c r="M408"/>
      <c r="N408"/>
      <c r="O408"/>
      <c r="P408"/>
      <c r="Q408"/>
      <c r="R408"/>
      <c r="S408"/>
      <c r="T408"/>
    </row>
    <row r="409" spans="1:20" s="7" customFormat="1" ht="30" customHeight="1" x14ac:dyDescent="0.25">
      <c r="A409"/>
      <c r="B409"/>
      <c r="C409" s="49" t="s">
        <v>3973</v>
      </c>
      <c r="D409" s="44" t="s">
        <v>7988</v>
      </c>
      <c r="E409" s="5" t="s">
        <v>4028</v>
      </c>
      <c r="F409" s="44" t="s">
        <v>9744</v>
      </c>
      <c r="G409" s="38">
        <v>32</v>
      </c>
      <c r="H409" s="38" t="s">
        <v>25</v>
      </c>
      <c r="I409" s="44" t="s">
        <v>25</v>
      </c>
      <c r="J409" s="5" t="s">
        <v>22</v>
      </c>
      <c r="K409" s="5" t="s">
        <v>31</v>
      </c>
      <c r="L409"/>
      <c r="M409"/>
      <c r="N409"/>
      <c r="O409"/>
      <c r="P409"/>
      <c r="Q409"/>
      <c r="R409"/>
      <c r="S409"/>
      <c r="T409"/>
    </row>
    <row r="410" spans="1:20" s="7" customFormat="1" ht="30" customHeight="1" x14ac:dyDescent="0.25">
      <c r="A410"/>
      <c r="B410"/>
      <c r="C410" s="49" t="s">
        <v>3973</v>
      </c>
      <c r="D410" s="44" t="s">
        <v>7988</v>
      </c>
      <c r="E410" s="5" t="s">
        <v>4051</v>
      </c>
      <c r="F410" s="44" t="s">
        <v>739</v>
      </c>
      <c r="G410" s="38">
        <v>31</v>
      </c>
      <c r="H410" s="38" t="s">
        <v>25</v>
      </c>
      <c r="I410" s="44" t="s">
        <v>25</v>
      </c>
      <c r="J410" s="5" t="s">
        <v>22</v>
      </c>
      <c r="K410" s="5" t="s">
        <v>31</v>
      </c>
      <c r="L410"/>
      <c r="M410"/>
      <c r="N410"/>
      <c r="O410"/>
      <c r="P410"/>
      <c r="Q410"/>
      <c r="R410"/>
      <c r="S410"/>
      <c r="T410"/>
    </row>
    <row r="411" spans="1:20" s="7" customFormat="1" ht="30" customHeight="1" x14ac:dyDescent="0.25">
      <c r="A411"/>
      <c r="B411"/>
      <c r="C411" s="49" t="s">
        <v>3973</v>
      </c>
      <c r="D411" s="44" t="s">
        <v>7988</v>
      </c>
      <c r="E411" s="5" t="s">
        <v>4024</v>
      </c>
      <c r="F411" s="44" t="s">
        <v>367</v>
      </c>
      <c r="G411" s="38">
        <v>14</v>
      </c>
      <c r="H411" s="38" t="s">
        <v>39</v>
      </c>
      <c r="I411" s="44" t="s">
        <v>4025</v>
      </c>
      <c r="J411" s="5" t="s">
        <v>22</v>
      </c>
      <c r="K411" s="5" t="s">
        <v>31</v>
      </c>
      <c r="L411"/>
      <c r="M411"/>
      <c r="N411"/>
      <c r="O411"/>
      <c r="P411"/>
      <c r="Q411"/>
      <c r="R411"/>
      <c r="S411"/>
      <c r="T411"/>
    </row>
    <row r="412" spans="1:20" ht="30" customHeight="1" x14ac:dyDescent="0.25">
      <c r="C412" s="49" t="s">
        <v>3973</v>
      </c>
      <c r="D412" s="44" t="s">
        <v>7988</v>
      </c>
      <c r="E412" s="5" t="s">
        <v>4048</v>
      </c>
      <c r="F412" s="44" t="s">
        <v>9745</v>
      </c>
      <c r="G412" s="38">
        <v>23</v>
      </c>
      <c r="H412" s="38" t="s">
        <v>25</v>
      </c>
      <c r="I412" s="44" t="s">
        <v>25</v>
      </c>
      <c r="J412" s="5" t="s">
        <v>22</v>
      </c>
      <c r="K412" s="5" t="s">
        <v>31</v>
      </c>
    </row>
    <row r="413" spans="1:20" ht="30" customHeight="1" thickBot="1" x14ac:dyDescent="0.3">
      <c r="C413" s="49" t="s">
        <v>3973</v>
      </c>
      <c r="D413" s="44" t="s">
        <v>7988</v>
      </c>
      <c r="E413" s="5" t="s">
        <v>4027</v>
      </c>
      <c r="F413" s="44" t="s">
        <v>549</v>
      </c>
      <c r="G413" s="38">
        <v>10</v>
      </c>
      <c r="H413" s="38" t="s">
        <v>25</v>
      </c>
      <c r="I413" s="44" t="s">
        <v>25</v>
      </c>
      <c r="J413" s="5" t="s">
        <v>22</v>
      </c>
      <c r="K413" s="5" t="s">
        <v>31</v>
      </c>
    </row>
    <row r="414" spans="1:20" ht="18" customHeight="1" thickBot="1" x14ac:dyDescent="0.3">
      <c r="C414" s="241" t="s">
        <v>3973</v>
      </c>
      <c r="D414" s="242" t="s">
        <v>7825</v>
      </c>
      <c r="E414" s="472">
        <f>COUNTA(E381:E413)</f>
        <v>33</v>
      </c>
      <c r="F414" s="242" t="s">
        <v>7826</v>
      </c>
      <c r="G414" s="473">
        <f>SUM(G381:G413)</f>
        <v>8244</v>
      </c>
      <c r="H414" s="36"/>
      <c r="I414" s="17"/>
      <c r="J414" s="18"/>
      <c r="K414" s="19"/>
    </row>
    <row r="415" spans="1:20" ht="18" customHeight="1" x14ac:dyDescent="0.25">
      <c r="C415" s="7"/>
      <c r="D415" s="13"/>
      <c r="E415" s="175"/>
      <c r="F415" s="228"/>
      <c r="G415" s="174"/>
      <c r="H415" s="14"/>
      <c r="I415" s="13"/>
      <c r="J415" s="1"/>
      <c r="K415" s="1"/>
    </row>
    <row r="416" spans="1:20" ht="18" customHeight="1" x14ac:dyDescent="0.25">
      <c r="C416" s="7"/>
      <c r="D416" s="13"/>
      <c r="E416" s="175"/>
      <c r="F416" s="228"/>
      <c r="G416" s="174"/>
      <c r="H416" s="14"/>
      <c r="I416" s="13"/>
      <c r="J416" s="1"/>
      <c r="K416" s="1"/>
    </row>
    <row r="417" spans="3:11" ht="18" customHeight="1" x14ac:dyDescent="0.25">
      <c r="C417" s="235" t="s">
        <v>8</v>
      </c>
      <c r="D417" s="235" t="s">
        <v>7</v>
      </c>
      <c r="E417" s="235" t="s">
        <v>6</v>
      </c>
      <c r="F417" s="235" t="s">
        <v>5</v>
      </c>
      <c r="G417" s="237" t="s">
        <v>4</v>
      </c>
      <c r="H417" s="237" t="s">
        <v>3</v>
      </c>
      <c r="I417" s="235" t="s">
        <v>2</v>
      </c>
      <c r="J417" s="235" t="s">
        <v>1</v>
      </c>
      <c r="K417" s="235" t="s">
        <v>0</v>
      </c>
    </row>
    <row r="418" spans="3:11" ht="23.25" customHeight="1" x14ac:dyDescent="0.25">
      <c r="C418" s="49" t="s">
        <v>32</v>
      </c>
      <c r="D418" s="44" t="s">
        <v>7988</v>
      </c>
      <c r="E418" s="5" t="s">
        <v>4014</v>
      </c>
      <c r="F418" s="44" t="s">
        <v>4015</v>
      </c>
      <c r="G418" s="38">
        <v>249</v>
      </c>
      <c r="H418" s="38" t="s">
        <v>25</v>
      </c>
      <c r="I418" s="44" t="s">
        <v>3681</v>
      </c>
      <c r="J418" s="5" t="s">
        <v>22</v>
      </c>
      <c r="K418" s="5" t="s">
        <v>31</v>
      </c>
    </row>
    <row r="419" spans="3:11" ht="23.25" customHeight="1" x14ac:dyDescent="0.25">
      <c r="C419" s="49" t="s">
        <v>32</v>
      </c>
      <c r="D419" s="44" t="s">
        <v>7988</v>
      </c>
      <c r="E419" s="5" t="s">
        <v>4018</v>
      </c>
      <c r="F419" s="44" t="s">
        <v>9746</v>
      </c>
      <c r="G419" s="38">
        <v>460</v>
      </c>
      <c r="H419" s="38" t="s">
        <v>25</v>
      </c>
      <c r="I419" s="44" t="s">
        <v>3681</v>
      </c>
      <c r="J419" s="5" t="s">
        <v>22</v>
      </c>
      <c r="K419" s="5" t="s">
        <v>31</v>
      </c>
    </row>
    <row r="420" spans="3:11" ht="23.25" customHeight="1" x14ac:dyDescent="0.25">
      <c r="C420" s="49" t="s">
        <v>32</v>
      </c>
      <c r="D420" s="44" t="s">
        <v>7988</v>
      </c>
      <c r="E420" s="5" t="s">
        <v>4007</v>
      </c>
      <c r="F420" s="44" t="s">
        <v>4008</v>
      </c>
      <c r="G420" s="38">
        <v>706</v>
      </c>
      <c r="H420" s="38" t="s">
        <v>25</v>
      </c>
      <c r="I420" s="44" t="s">
        <v>3681</v>
      </c>
      <c r="J420" s="5" t="s">
        <v>22</v>
      </c>
      <c r="K420" s="5" t="s">
        <v>31</v>
      </c>
    </row>
    <row r="421" spans="3:11" ht="23.25" customHeight="1" x14ac:dyDescent="0.25">
      <c r="C421" s="49" t="s">
        <v>32</v>
      </c>
      <c r="D421" s="44" t="s">
        <v>7988</v>
      </c>
      <c r="E421" s="5" t="s">
        <v>4004</v>
      </c>
      <c r="F421" s="44" t="s">
        <v>9747</v>
      </c>
      <c r="G421" s="38">
        <v>660</v>
      </c>
      <c r="H421" s="38" t="s">
        <v>25</v>
      </c>
      <c r="I421" s="44" t="s">
        <v>3681</v>
      </c>
      <c r="J421" s="5" t="s">
        <v>22</v>
      </c>
      <c r="K421" s="5" t="s">
        <v>31</v>
      </c>
    </row>
    <row r="422" spans="3:11" ht="23.25" customHeight="1" x14ac:dyDescent="0.25">
      <c r="C422" s="49" t="s">
        <v>32</v>
      </c>
      <c r="D422" s="44" t="s">
        <v>7988</v>
      </c>
      <c r="E422" s="5" t="s">
        <v>4000</v>
      </c>
      <c r="F422" s="44" t="s">
        <v>9748</v>
      </c>
      <c r="G422" s="38">
        <v>667</v>
      </c>
      <c r="H422" s="38" t="s">
        <v>25</v>
      </c>
      <c r="I422" s="44" t="s">
        <v>3681</v>
      </c>
      <c r="J422" s="5" t="s">
        <v>22</v>
      </c>
      <c r="K422" s="5" t="s">
        <v>31</v>
      </c>
    </row>
    <row r="423" spans="3:11" ht="23.25" customHeight="1" x14ac:dyDescent="0.25">
      <c r="C423" s="49" t="s">
        <v>32</v>
      </c>
      <c r="D423" s="44" t="s">
        <v>7988</v>
      </c>
      <c r="E423" s="5" t="s">
        <v>3983</v>
      </c>
      <c r="F423" s="44" t="s">
        <v>9749</v>
      </c>
      <c r="G423" s="38">
        <v>453</v>
      </c>
      <c r="H423" s="38" t="s">
        <v>25</v>
      </c>
      <c r="I423" s="44" t="s">
        <v>3681</v>
      </c>
      <c r="J423" s="5" t="s">
        <v>22</v>
      </c>
      <c r="K423" s="5" t="s">
        <v>31</v>
      </c>
    </row>
    <row r="424" spans="3:11" ht="23.25" customHeight="1" x14ac:dyDescent="0.25">
      <c r="C424" s="49" t="s">
        <v>32</v>
      </c>
      <c r="D424" s="44" t="s">
        <v>7988</v>
      </c>
      <c r="E424" s="5" t="s">
        <v>3999</v>
      </c>
      <c r="F424" s="44" t="s">
        <v>9750</v>
      </c>
      <c r="G424" s="38">
        <v>298</v>
      </c>
      <c r="H424" s="38" t="s">
        <v>25</v>
      </c>
      <c r="I424" s="44" t="s">
        <v>3681</v>
      </c>
      <c r="J424" s="5" t="s">
        <v>22</v>
      </c>
      <c r="K424" s="5" t="s">
        <v>31</v>
      </c>
    </row>
    <row r="425" spans="3:11" ht="23.25" customHeight="1" x14ac:dyDescent="0.25">
      <c r="C425" s="49" t="s">
        <v>32</v>
      </c>
      <c r="D425" s="44" t="s">
        <v>7988</v>
      </c>
      <c r="E425" s="5" t="s">
        <v>3994</v>
      </c>
      <c r="F425" s="44" t="s">
        <v>3995</v>
      </c>
      <c r="G425" s="38">
        <v>192</v>
      </c>
      <c r="H425" s="38" t="s">
        <v>25</v>
      </c>
      <c r="I425" s="44" t="s">
        <v>3681</v>
      </c>
      <c r="J425" s="5" t="s">
        <v>22</v>
      </c>
      <c r="K425" s="5" t="s">
        <v>31</v>
      </c>
    </row>
    <row r="426" spans="3:11" ht="23.25" customHeight="1" x14ac:dyDescent="0.25">
      <c r="C426" s="49" t="s">
        <v>32</v>
      </c>
      <c r="D426" s="44" t="s">
        <v>7988</v>
      </c>
      <c r="E426" s="5" t="s">
        <v>4016</v>
      </c>
      <c r="F426" s="44" t="s">
        <v>340</v>
      </c>
      <c r="G426" s="38">
        <v>168</v>
      </c>
      <c r="H426" s="38" t="s">
        <v>25</v>
      </c>
      <c r="I426" s="44" t="s">
        <v>3681</v>
      </c>
      <c r="J426" s="5" t="s">
        <v>22</v>
      </c>
      <c r="K426" s="5" t="s">
        <v>31</v>
      </c>
    </row>
    <row r="427" spans="3:11" ht="23.25" customHeight="1" x14ac:dyDescent="0.25">
      <c r="C427" s="49" t="s">
        <v>32</v>
      </c>
      <c r="D427" s="44" t="s">
        <v>7988</v>
      </c>
      <c r="E427" s="5" t="s">
        <v>4003</v>
      </c>
      <c r="F427" s="44" t="s">
        <v>9751</v>
      </c>
      <c r="G427" s="38">
        <v>150</v>
      </c>
      <c r="H427" s="38" t="s">
        <v>25</v>
      </c>
      <c r="I427" s="44" t="s">
        <v>3681</v>
      </c>
      <c r="J427" s="5" t="s">
        <v>22</v>
      </c>
      <c r="K427" s="5" t="s">
        <v>31</v>
      </c>
    </row>
    <row r="428" spans="3:11" ht="23.25" customHeight="1" x14ac:dyDescent="0.25">
      <c r="C428" s="49" t="s">
        <v>32</v>
      </c>
      <c r="D428" s="44" t="s">
        <v>7988</v>
      </c>
      <c r="E428" s="5" t="s">
        <v>3996</v>
      </c>
      <c r="F428" s="44" t="s">
        <v>9752</v>
      </c>
      <c r="G428" s="38">
        <v>198</v>
      </c>
      <c r="H428" s="38" t="s">
        <v>25</v>
      </c>
      <c r="I428" s="44" t="s">
        <v>3681</v>
      </c>
      <c r="J428" s="5" t="s">
        <v>22</v>
      </c>
      <c r="K428" s="5" t="s">
        <v>31</v>
      </c>
    </row>
    <row r="429" spans="3:11" ht="23.25" customHeight="1" x14ac:dyDescent="0.25">
      <c r="C429" s="49" t="s">
        <v>32</v>
      </c>
      <c r="D429" s="44" t="s">
        <v>7988</v>
      </c>
      <c r="E429" s="5" t="s">
        <v>3997</v>
      </c>
      <c r="F429" s="44" t="s">
        <v>9753</v>
      </c>
      <c r="G429" s="38">
        <v>129</v>
      </c>
      <c r="H429" s="38" t="s">
        <v>25</v>
      </c>
      <c r="I429" s="44" t="s">
        <v>3681</v>
      </c>
      <c r="J429" s="5" t="s">
        <v>22</v>
      </c>
      <c r="K429" s="5" t="s">
        <v>31</v>
      </c>
    </row>
    <row r="430" spans="3:11" ht="23.25" customHeight="1" x14ac:dyDescent="0.25">
      <c r="C430" s="49" t="s">
        <v>32</v>
      </c>
      <c r="D430" s="44" t="s">
        <v>7988</v>
      </c>
      <c r="E430" s="5" t="s">
        <v>4009</v>
      </c>
      <c r="F430" s="44" t="s">
        <v>4010</v>
      </c>
      <c r="G430" s="38">
        <v>72</v>
      </c>
      <c r="H430" s="38" t="s">
        <v>25</v>
      </c>
      <c r="I430" s="44" t="s">
        <v>3681</v>
      </c>
      <c r="J430" s="5" t="s">
        <v>22</v>
      </c>
      <c r="K430" s="5" t="s">
        <v>31</v>
      </c>
    </row>
    <row r="431" spans="3:11" ht="23.25" customHeight="1" x14ac:dyDescent="0.25">
      <c r="C431" s="49" t="s">
        <v>32</v>
      </c>
      <c r="D431" s="44" t="s">
        <v>7988</v>
      </c>
      <c r="E431" s="5" t="s">
        <v>4017</v>
      </c>
      <c r="F431" s="44" t="s">
        <v>9754</v>
      </c>
      <c r="G431" s="38">
        <v>68</v>
      </c>
      <c r="H431" s="38" t="s">
        <v>25</v>
      </c>
      <c r="I431" s="44" t="s">
        <v>3681</v>
      </c>
      <c r="J431" s="5" t="s">
        <v>22</v>
      </c>
      <c r="K431" s="5" t="s">
        <v>31</v>
      </c>
    </row>
    <row r="432" spans="3:11" ht="23.25" customHeight="1" x14ac:dyDescent="0.25">
      <c r="C432" s="49" t="s">
        <v>32</v>
      </c>
      <c r="D432" s="44" t="s">
        <v>7988</v>
      </c>
      <c r="E432" s="5" t="s">
        <v>4011</v>
      </c>
      <c r="F432" s="44" t="s">
        <v>9755</v>
      </c>
      <c r="G432" s="38">
        <v>48</v>
      </c>
      <c r="H432" s="38" t="s">
        <v>25</v>
      </c>
      <c r="I432" s="44" t="s">
        <v>3681</v>
      </c>
      <c r="J432" s="5" t="s">
        <v>22</v>
      </c>
      <c r="K432" s="5" t="s">
        <v>31</v>
      </c>
    </row>
    <row r="433" spans="1:16384" ht="23.25" customHeight="1" x14ac:dyDescent="0.25">
      <c r="C433" s="49" t="s">
        <v>32</v>
      </c>
      <c r="D433" s="44" t="s">
        <v>7988</v>
      </c>
      <c r="E433" s="5" t="s">
        <v>4019</v>
      </c>
      <c r="F433" s="44" t="s">
        <v>9756</v>
      </c>
      <c r="G433" s="38">
        <v>45</v>
      </c>
      <c r="H433" s="38" t="s">
        <v>25</v>
      </c>
      <c r="I433" s="44" t="s">
        <v>3681</v>
      </c>
      <c r="J433" s="5" t="s">
        <v>22</v>
      </c>
      <c r="K433" s="5" t="s">
        <v>31</v>
      </c>
    </row>
    <row r="434" spans="1:16384" ht="23.25" customHeight="1" x14ac:dyDescent="0.25">
      <c r="C434" s="49" t="s">
        <v>32</v>
      </c>
      <c r="D434" s="44" t="s">
        <v>7988</v>
      </c>
      <c r="E434" s="5" t="s">
        <v>4012</v>
      </c>
      <c r="F434" s="44" t="s">
        <v>9757</v>
      </c>
      <c r="G434" s="38">
        <v>39</v>
      </c>
      <c r="H434" s="38" t="s">
        <v>25</v>
      </c>
      <c r="I434" s="44" t="s">
        <v>3681</v>
      </c>
      <c r="J434" s="5" t="s">
        <v>22</v>
      </c>
      <c r="K434" s="5" t="s">
        <v>31</v>
      </c>
    </row>
    <row r="435" spans="1:16384" ht="23.25" customHeight="1" x14ac:dyDescent="0.25">
      <c r="C435" s="49" t="s">
        <v>32</v>
      </c>
      <c r="D435" s="44" t="s">
        <v>7988</v>
      </c>
      <c r="E435" s="5" t="s">
        <v>4005</v>
      </c>
      <c r="F435" s="44" t="s">
        <v>4006</v>
      </c>
      <c r="G435" s="38">
        <v>38</v>
      </c>
      <c r="H435" s="38" t="s">
        <v>25</v>
      </c>
      <c r="I435" s="44" t="s">
        <v>3681</v>
      </c>
      <c r="J435" s="5" t="s">
        <v>22</v>
      </c>
      <c r="K435" s="5" t="s">
        <v>31</v>
      </c>
    </row>
    <row r="436" spans="1:16384" ht="23.25" customHeight="1" x14ac:dyDescent="0.25">
      <c r="B436" s="49"/>
      <c r="C436" s="49" t="s">
        <v>32</v>
      </c>
      <c r="D436" s="49" t="s">
        <v>7988</v>
      </c>
      <c r="E436" s="49" t="s">
        <v>29</v>
      </c>
      <c r="F436" s="49" t="s">
        <v>30</v>
      </c>
      <c r="G436" s="49">
        <v>126</v>
      </c>
      <c r="H436" s="49" t="s">
        <v>25</v>
      </c>
      <c r="I436" s="49" t="s">
        <v>28</v>
      </c>
      <c r="J436" s="49" t="s">
        <v>22</v>
      </c>
      <c r="K436" s="49" t="s">
        <v>31</v>
      </c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49"/>
      <c r="DD436" s="49"/>
      <c r="DE436" s="49"/>
      <c r="DF436" s="49"/>
      <c r="DG436" s="49"/>
      <c r="DH436" s="49"/>
      <c r="DI436" s="49"/>
      <c r="DJ436" s="49"/>
      <c r="DK436" s="49"/>
      <c r="DL436" s="49"/>
      <c r="DM436" s="49"/>
      <c r="DN436" s="49"/>
      <c r="DO436" s="49"/>
      <c r="DP436" s="49"/>
      <c r="DQ436" s="49"/>
      <c r="DR436" s="49"/>
      <c r="DS436" s="49"/>
      <c r="DT436" s="49"/>
      <c r="DU436" s="49"/>
      <c r="DV436" s="49"/>
      <c r="DW436" s="49"/>
      <c r="DX436" s="49"/>
      <c r="DY436" s="49"/>
      <c r="DZ436" s="49"/>
      <c r="EA436" s="49"/>
      <c r="EB436" s="49"/>
      <c r="EC436" s="49"/>
      <c r="ED436" s="49"/>
      <c r="EE436" s="49"/>
      <c r="EF436" s="49"/>
      <c r="EG436" s="49"/>
      <c r="EH436" s="49"/>
      <c r="EI436" s="49"/>
      <c r="EJ436" s="49"/>
      <c r="EK436" s="49"/>
      <c r="EL436" s="49"/>
      <c r="EM436" s="49"/>
      <c r="EN436" s="49"/>
      <c r="EO436" s="49"/>
      <c r="EP436" s="49"/>
      <c r="EQ436" s="49"/>
      <c r="ER436" s="49"/>
      <c r="ES436" s="49"/>
      <c r="ET436" s="49"/>
      <c r="EU436" s="49"/>
      <c r="EV436" s="49"/>
      <c r="EW436" s="49"/>
      <c r="EX436" s="49"/>
      <c r="EY436" s="49"/>
      <c r="EZ436" s="49"/>
      <c r="FA436" s="49"/>
      <c r="FB436" s="49"/>
      <c r="FC436" s="49"/>
      <c r="FD436" s="49"/>
      <c r="FE436" s="49"/>
      <c r="FF436" s="49"/>
      <c r="FG436" s="49"/>
      <c r="FH436" s="49"/>
      <c r="FI436" s="49"/>
      <c r="FJ436" s="49"/>
      <c r="FK436" s="49"/>
      <c r="FL436" s="49"/>
      <c r="FM436" s="49"/>
      <c r="FN436" s="49"/>
      <c r="FO436" s="49"/>
      <c r="FP436" s="49"/>
      <c r="FQ436" s="49"/>
      <c r="FR436" s="49"/>
      <c r="FS436" s="49"/>
      <c r="FT436" s="49"/>
      <c r="FU436" s="49"/>
      <c r="FV436" s="49"/>
      <c r="FW436" s="49"/>
      <c r="FX436" s="49"/>
      <c r="FY436" s="49"/>
      <c r="FZ436" s="49"/>
      <c r="GA436" s="49"/>
      <c r="GB436" s="49"/>
      <c r="GC436" s="49"/>
      <c r="GD436" s="49"/>
      <c r="GE436" s="49"/>
      <c r="GF436" s="49"/>
      <c r="GG436" s="49"/>
      <c r="GH436" s="49"/>
      <c r="GI436" s="49"/>
      <c r="GJ436" s="49"/>
      <c r="GK436" s="49"/>
      <c r="GL436" s="49"/>
      <c r="GM436" s="49"/>
      <c r="GN436" s="49"/>
      <c r="GO436" s="49"/>
      <c r="GP436" s="49"/>
      <c r="GQ436" s="49"/>
      <c r="GR436" s="49"/>
      <c r="GS436" s="49"/>
      <c r="GT436" s="49"/>
      <c r="GU436" s="49"/>
      <c r="GV436" s="49"/>
      <c r="GW436" s="49"/>
      <c r="GX436" s="49"/>
      <c r="GY436" s="49"/>
      <c r="GZ436" s="49"/>
      <c r="HA436" s="49"/>
      <c r="HB436" s="49"/>
      <c r="HC436" s="49"/>
      <c r="HD436" s="49"/>
      <c r="HE436" s="49"/>
      <c r="HF436" s="49"/>
      <c r="HG436" s="49"/>
      <c r="HH436" s="49"/>
      <c r="HI436" s="49"/>
      <c r="HJ436" s="49"/>
      <c r="HK436" s="49"/>
      <c r="HL436" s="49"/>
      <c r="HM436" s="49"/>
      <c r="HN436" s="49"/>
      <c r="HO436" s="49"/>
      <c r="HP436" s="49"/>
      <c r="HQ436" s="49"/>
      <c r="HR436" s="49"/>
      <c r="HS436" s="49"/>
      <c r="HT436" s="49"/>
      <c r="HU436" s="49"/>
      <c r="HV436" s="49"/>
      <c r="HW436" s="49"/>
      <c r="HX436" s="49"/>
      <c r="HY436" s="49"/>
      <c r="HZ436" s="49"/>
      <c r="IA436" s="49"/>
      <c r="IB436" s="49"/>
      <c r="IC436" s="49"/>
      <c r="ID436" s="49"/>
      <c r="IE436" s="49"/>
      <c r="IF436" s="49"/>
      <c r="IG436" s="49"/>
      <c r="IH436" s="49"/>
      <c r="II436" s="49"/>
      <c r="IJ436" s="49"/>
      <c r="IK436" s="49"/>
      <c r="IL436" s="49"/>
      <c r="IM436" s="49"/>
      <c r="IN436" s="49"/>
      <c r="IO436" s="49"/>
      <c r="IP436" s="49"/>
      <c r="IQ436" s="49"/>
      <c r="IR436" s="49"/>
      <c r="IS436" s="49"/>
      <c r="IT436" s="49"/>
      <c r="IU436" s="49"/>
      <c r="IV436" s="49"/>
      <c r="IW436" s="49"/>
      <c r="IX436" s="49"/>
      <c r="IY436" s="49"/>
      <c r="IZ436" s="49"/>
      <c r="JA436" s="49"/>
      <c r="JB436" s="49"/>
      <c r="JC436" s="49"/>
      <c r="JD436" s="49"/>
      <c r="JE436" s="49"/>
      <c r="JF436" s="49"/>
      <c r="JG436" s="49"/>
      <c r="JH436" s="49"/>
      <c r="JI436" s="49"/>
      <c r="JJ436" s="49"/>
      <c r="JK436" s="49"/>
      <c r="JL436" s="49"/>
      <c r="JM436" s="49"/>
      <c r="JN436" s="49"/>
      <c r="JO436" s="49"/>
      <c r="JP436" s="49"/>
      <c r="JQ436" s="49"/>
      <c r="JR436" s="49"/>
      <c r="JS436" s="49"/>
      <c r="JT436" s="49"/>
      <c r="JU436" s="49"/>
      <c r="JV436" s="49"/>
      <c r="JW436" s="49"/>
      <c r="JX436" s="49"/>
      <c r="JY436" s="49"/>
      <c r="JZ436" s="49"/>
      <c r="KA436" s="49"/>
      <c r="KB436" s="49"/>
      <c r="KC436" s="49"/>
      <c r="KD436" s="49"/>
      <c r="KE436" s="49"/>
      <c r="KF436" s="49"/>
      <c r="KG436" s="49"/>
      <c r="KH436" s="49"/>
      <c r="KI436" s="49"/>
      <c r="KJ436" s="49"/>
      <c r="KK436" s="49"/>
      <c r="KL436" s="49"/>
      <c r="KM436" s="49"/>
      <c r="KN436" s="49"/>
      <c r="KO436" s="49"/>
      <c r="KP436" s="49"/>
      <c r="KQ436" s="49"/>
      <c r="KR436" s="49"/>
      <c r="KS436" s="49"/>
      <c r="KT436" s="49"/>
      <c r="KU436" s="49"/>
      <c r="KV436" s="49"/>
      <c r="KW436" s="49"/>
      <c r="KX436" s="49"/>
      <c r="KY436" s="49"/>
      <c r="KZ436" s="49"/>
      <c r="LA436" s="49"/>
      <c r="LB436" s="49"/>
      <c r="LC436" s="49"/>
      <c r="LD436" s="49"/>
      <c r="LE436" s="49"/>
      <c r="LF436" s="49"/>
      <c r="LG436" s="49"/>
      <c r="LH436" s="49"/>
      <c r="LI436" s="49"/>
      <c r="LJ436" s="49"/>
      <c r="LK436" s="49"/>
      <c r="LL436" s="49"/>
      <c r="LM436" s="49"/>
      <c r="LN436" s="49"/>
      <c r="LO436" s="49"/>
      <c r="LP436" s="49"/>
      <c r="LQ436" s="49"/>
      <c r="LR436" s="49"/>
      <c r="LS436" s="49"/>
      <c r="LT436" s="49"/>
      <c r="LU436" s="49"/>
      <c r="LV436" s="49"/>
      <c r="LW436" s="49"/>
      <c r="LX436" s="49"/>
      <c r="LY436" s="49"/>
      <c r="LZ436" s="49"/>
      <c r="MA436" s="49"/>
      <c r="MB436" s="49"/>
      <c r="MC436" s="49"/>
      <c r="MD436" s="49"/>
      <c r="ME436" s="49"/>
      <c r="MF436" s="49"/>
      <c r="MG436" s="49"/>
      <c r="MH436" s="49"/>
      <c r="MI436" s="49"/>
      <c r="MJ436" s="49"/>
      <c r="MK436" s="49"/>
      <c r="ML436" s="49"/>
      <c r="MM436" s="49"/>
      <c r="MN436" s="49"/>
      <c r="MO436" s="49"/>
      <c r="MP436" s="49"/>
      <c r="MQ436" s="49"/>
      <c r="MR436" s="49"/>
      <c r="MS436" s="49"/>
      <c r="MT436" s="49"/>
      <c r="MU436" s="49"/>
      <c r="MV436" s="49"/>
      <c r="MW436" s="49"/>
      <c r="MX436" s="49"/>
      <c r="MY436" s="49"/>
      <c r="MZ436" s="49"/>
      <c r="NA436" s="49"/>
      <c r="NB436" s="49"/>
      <c r="NC436" s="49"/>
      <c r="ND436" s="49"/>
      <c r="NE436" s="49"/>
      <c r="NF436" s="49"/>
      <c r="NG436" s="49"/>
      <c r="NH436" s="49"/>
      <c r="NI436" s="49"/>
      <c r="NJ436" s="49"/>
      <c r="NK436" s="49"/>
      <c r="NL436" s="49"/>
      <c r="NM436" s="49"/>
      <c r="NN436" s="49"/>
      <c r="NO436" s="49"/>
      <c r="NP436" s="49"/>
      <c r="NQ436" s="49"/>
      <c r="NR436" s="49"/>
      <c r="NS436" s="49"/>
      <c r="NT436" s="49"/>
      <c r="NU436" s="49"/>
      <c r="NV436" s="49"/>
      <c r="NW436" s="49"/>
      <c r="NX436" s="49"/>
      <c r="NY436" s="49"/>
      <c r="NZ436" s="49"/>
      <c r="OA436" s="49"/>
      <c r="OB436" s="49"/>
      <c r="OC436" s="49"/>
      <c r="OD436" s="49"/>
      <c r="OE436" s="49"/>
      <c r="OF436" s="49"/>
      <c r="OG436" s="49"/>
      <c r="OH436" s="49"/>
      <c r="OI436" s="49"/>
      <c r="OJ436" s="49"/>
      <c r="OK436" s="49"/>
      <c r="OL436" s="49"/>
      <c r="OM436" s="49"/>
      <c r="ON436" s="49"/>
      <c r="OO436" s="49"/>
      <c r="OP436" s="49"/>
      <c r="OQ436" s="49"/>
      <c r="OR436" s="49"/>
      <c r="OS436" s="49"/>
      <c r="OT436" s="49"/>
      <c r="OU436" s="49"/>
      <c r="OV436" s="49"/>
      <c r="OW436" s="49"/>
      <c r="OX436" s="49"/>
      <c r="OY436" s="49"/>
      <c r="OZ436" s="49"/>
      <c r="PA436" s="49"/>
      <c r="PB436" s="49"/>
      <c r="PC436" s="49"/>
      <c r="PD436" s="49"/>
      <c r="PE436" s="49"/>
      <c r="PF436" s="49"/>
      <c r="PG436" s="49"/>
      <c r="PH436" s="49"/>
      <c r="PI436" s="49"/>
      <c r="PJ436" s="49"/>
      <c r="PK436" s="49"/>
      <c r="PL436" s="49"/>
      <c r="PM436" s="49"/>
      <c r="PN436" s="49"/>
      <c r="PO436" s="49"/>
      <c r="PP436" s="49"/>
      <c r="PQ436" s="49"/>
      <c r="PR436" s="49"/>
      <c r="PS436" s="49"/>
      <c r="PT436" s="49"/>
      <c r="PU436" s="49"/>
      <c r="PV436" s="49"/>
      <c r="PW436" s="49"/>
      <c r="PX436" s="49"/>
      <c r="PY436" s="49"/>
      <c r="PZ436" s="49"/>
      <c r="QA436" s="49"/>
      <c r="QB436" s="49"/>
      <c r="QC436" s="49"/>
      <c r="QD436" s="49"/>
      <c r="QE436" s="49"/>
      <c r="QF436" s="49"/>
      <c r="QG436" s="49"/>
      <c r="QH436" s="49"/>
      <c r="QI436" s="49"/>
      <c r="QJ436" s="49"/>
      <c r="QK436" s="49"/>
      <c r="QL436" s="49"/>
      <c r="QM436" s="49"/>
      <c r="QN436" s="49"/>
      <c r="QO436" s="49"/>
      <c r="QP436" s="49"/>
      <c r="QQ436" s="49"/>
      <c r="QR436" s="49"/>
      <c r="QS436" s="49"/>
      <c r="QT436" s="49"/>
      <c r="QU436" s="49"/>
      <c r="QV436" s="49"/>
      <c r="QW436" s="49"/>
      <c r="QX436" s="49"/>
      <c r="QY436" s="49"/>
      <c r="QZ436" s="49"/>
      <c r="RA436" s="49"/>
      <c r="RB436" s="49"/>
      <c r="RC436" s="49"/>
      <c r="RD436" s="49"/>
      <c r="RE436" s="49"/>
      <c r="RF436" s="49"/>
      <c r="RG436" s="49"/>
      <c r="RH436" s="49"/>
      <c r="RI436" s="49"/>
      <c r="RJ436" s="49"/>
      <c r="RK436" s="49"/>
      <c r="RL436" s="49"/>
      <c r="RM436" s="49"/>
      <c r="RN436" s="49"/>
      <c r="RO436" s="49"/>
      <c r="RP436" s="49"/>
      <c r="RQ436" s="49"/>
      <c r="RR436" s="49"/>
      <c r="RS436" s="49"/>
      <c r="RT436" s="49"/>
      <c r="RU436" s="49"/>
      <c r="RV436" s="49"/>
      <c r="RW436" s="49"/>
      <c r="RX436" s="49"/>
      <c r="RY436" s="49"/>
      <c r="RZ436" s="49"/>
      <c r="SA436" s="49"/>
      <c r="SB436" s="49"/>
      <c r="SC436" s="49"/>
      <c r="SD436" s="49"/>
      <c r="SE436" s="49"/>
      <c r="SF436" s="49"/>
      <c r="SG436" s="49"/>
      <c r="SH436" s="49"/>
      <c r="SI436" s="49"/>
      <c r="SJ436" s="49"/>
      <c r="SK436" s="49"/>
      <c r="SL436" s="49"/>
      <c r="SM436" s="49"/>
      <c r="SN436" s="49"/>
      <c r="SO436" s="49"/>
      <c r="SP436" s="49"/>
      <c r="SQ436" s="49"/>
      <c r="SR436" s="49"/>
      <c r="SS436" s="49"/>
      <c r="ST436" s="49"/>
      <c r="SU436" s="49"/>
      <c r="SV436" s="49"/>
      <c r="SW436" s="49"/>
      <c r="SX436" s="49"/>
      <c r="SY436" s="49"/>
      <c r="SZ436" s="49"/>
      <c r="TA436" s="49"/>
      <c r="TB436" s="49"/>
      <c r="TC436" s="49"/>
      <c r="TD436" s="49"/>
      <c r="TE436" s="49"/>
      <c r="TF436" s="49"/>
      <c r="TG436" s="49"/>
      <c r="TH436" s="49"/>
      <c r="TI436" s="49"/>
      <c r="TJ436" s="49"/>
      <c r="TK436" s="49"/>
      <c r="TL436" s="49"/>
      <c r="TM436" s="49"/>
      <c r="TN436" s="49"/>
      <c r="TO436" s="49"/>
      <c r="TP436" s="49"/>
      <c r="TQ436" s="49"/>
      <c r="TR436" s="49"/>
      <c r="TS436" s="49"/>
      <c r="TT436" s="49"/>
      <c r="TU436" s="49"/>
      <c r="TV436" s="49"/>
      <c r="TW436" s="49"/>
      <c r="TX436" s="49"/>
      <c r="TY436" s="49"/>
      <c r="TZ436" s="49"/>
      <c r="UA436" s="49"/>
      <c r="UB436" s="49"/>
      <c r="UC436" s="49"/>
      <c r="UD436" s="49"/>
      <c r="UE436" s="49"/>
      <c r="UF436" s="49"/>
      <c r="UG436" s="49"/>
      <c r="UH436" s="49"/>
      <c r="UI436" s="49"/>
      <c r="UJ436" s="49"/>
      <c r="UK436" s="49"/>
      <c r="UL436" s="49"/>
      <c r="UM436" s="49"/>
      <c r="UN436" s="49"/>
      <c r="UO436" s="49"/>
      <c r="UP436" s="49"/>
      <c r="UQ436" s="49"/>
      <c r="UR436" s="49"/>
      <c r="US436" s="49"/>
      <c r="UT436" s="49"/>
      <c r="UU436" s="49"/>
      <c r="UV436" s="49"/>
      <c r="UW436" s="49"/>
      <c r="UX436" s="49"/>
      <c r="UY436" s="49"/>
      <c r="UZ436" s="49"/>
      <c r="VA436" s="49"/>
      <c r="VB436" s="49"/>
      <c r="VC436" s="49"/>
      <c r="VD436" s="49"/>
      <c r="VE436" s="49"/>
      <c r="VF436" s="49"/>
      <c r="VG436" s="49"/>
      <c r="VH436" s="49"/>
      <c r="VI436" s="49"/>
      <c r="VJ436" s="49"/>
      <c r="VK436" s="49"/>
      <c r="VL436" s="49"/>
      <c r="VM436" s="49"/>
      <c r="VN436" s="49"/>
      <c r="VO436" s="49"/>
      <c r="VP436" s="49"/>
      <c r="VQ436" s="49"/>
      <c r="VR436" s="49"/>
      <c r="VS436" s="49"/>
      <c r="VT436" s="49"/>
      <c r="VU436" s="49"/>
      <c r="VV436" s="49"/>
      <c r="VW436" s="49"/>
      <c r="VX436" s="49"/>
      <c r="VY436" s="49"/>
      <c r="VZ436" s="49"/>
      <c r="WA436" s="49"/>
      <c r="WB436" s="49"/>
      <c r="WC436" s="49"/>
      <c r="WD436" s="49"/>
      <c r="WE436" s="49"/>
      <c r="WF436" s="49"/>
      <c r="WG436" s="49"/>
      <c r="WH436" s="49"/>
      <c r="WI436" s="49"/>
      <c r="WJ436" s="49"/>
      <c r="WK436" s="49"/>
      <c r="WL436" s="49"/>
      <c r="WM436" s="49"/>
      <c r="WN436" s="49"/>
      <c r="WO436" s="49"/>
      <c r="WP436" s="49"/>
      <c r="WQ436" s="49"/>
      <c r="WR436" s="49"/>
      <c r="WS436" s="49"/>
      <c r="WT436" s="49"/>
      <c r="WU436" s="49"/>
      <c r="WV436" s="49"/>
      <c r="WW436" s="49"/>
      <c r="WX436" s="49"/>
      <c r="WY436" s="49"/>
      <c r="WZ436" s="49"/>
      <c r="XA436" s="49"/>
      <c r="XB436" s="49"/>
      <c r="XC436" s="49"/>
      <c r="XD436" s="49"/>
      <c r="XE436" s="49"/>
      <c r="XF436" s="49"/>
      <c r="XG436" s="49"/>
      <c r="XH436" s="49"/>
      <c r="XI436" s="49"/>
      <c r="XJ436" s="49"/>
      <c r="XK436" s="49"/>
      <c r="XL436" s="49"/>
      <c r="XM436" s="49"/>
      <c r="XN436" s="49"/>
      <c r="XO436" s="49"/>
      <c r="XP436" s="49"/>
      <c r="XQ436" s="49"/>
      <c r="XR436" s="49"/>
      <c r="XS436" s="49"/>
      <c r="XT436" s="49"/>
      <c r="XU436" s="49"/>
      <c r="XV436" s="49"/>
      <c r="XW436" s="49"/>
      <c r="XX436" s="49"/>
      <c r="XY436" s="49"/>
      <c r="XZ436" s="49"/>
      <c r="YA436" s="49"/>
      <c r="YB436" s="49"/>
      <c r="YC436" s="49"/>
      <c r="YD436" s="49"/>
      <c r="YE436" s="49"/>
      <c r="YF436" s="49"/>
      <c r="YG436" s="49"/>
      <c r="YH436" s="49"/>
      <c r="YI436" s="49"/>
      <c r="YJ436" s="49"/>
      <c r="YK436" s="49"/>
      <c r="YL436" s="49"/>
      <c r="YM436" s="49"/>
      <c r="YN436" s="49"/>
      <c r="YO436" s="49"/>
      <c r="YP436" s="49"/>
      <c r="YQ436" s="49"/>
      <c r="YR436" s="49"/>
      <c r="YS436" s="49"/>
      <c r="YT436" s="49"/>
      <c r="YU436" s="49"/>
      <c r="YV436" s="49"/>
      <c r="YW436" s="49"/>
      <c r="YX436" s="49"/>
      <c r="YY436" s="49"/>
      <c r="YZ436" s="49"/>
      <c r="ZA436" s="49"/>
      <c r="ZB436" s="49"/>
      <c r="ZC436" s="49"/>
      <c r="ZD436" s="49"/>
      <c r="ZE436" s="49"/>
      <c r="ZF436" s="49"/>
      <c r="ZG436" s="49"/>
      <c r="ZH436" s="49"/>
      <c r="ZI436" s="49"/>
      <c r="ZJ436" s="49"/>
      <c r="ZK436" s="49"/>
      <c r="ZL436" s="49"/>
      <c r="ZM436" s="49"/>
      <c r="ZN436" s="49"/>
      <c r="ZO436" s="49"/>
      <c r="ZP436" s="49"/>
      <c r="ZQ436" s="49"/>
      <c r="ZR436" s="49"/>
      <c r="ZS436" s="49"/>
      <c r="ZT436" s="49"/>
      <c r="ZU436" s="49"/>
      <c r="ZV436" s="49"/>
      <c r="ZW436" s="49"/>
      <c r="ZX436" s="49"/>
      <c r="ZY436" s="49"/>
      <c r="ZZ436" s="49"/>
      <c r="AAA436" s="49"/>
      <c r="AAB436" s="49"/>
      <c r="AAC436" s="49"/>
      <c r="AAD436" s="49"/>
      <c r="AAE436" s="49"/>
      <c r="AAF436" s="49"/>
      <c r="AAG436" s="49"/>
      <c r="AAH436" s="49"/>
      <c r="AAI436" s="49"/>
      <c r="AAJ436" s="49"/>
      <c r="AAK436" s="49"/>
      <c r="AAL436" s="49"/>
      <c r="AAM436" s="49"/>
      <c r="AAN436" s="49"/>
      <c r="AAO436" s="49"/>
      <c r="AAP436" s="49"/>
      <c r="AAQ436" s="49"/>
      <c r="AAR436" s="49"/>
      <c r="AAS436" s="49"/>
      <c r="AAT436" s="49"/>
      <c r="AAU436" s="49"/>
      <c r="AAV436" s="49"/>
      <c r="AAW436" s="49"/>
      <c r="AAX436" s="49"/>
      <c r="AAY436" s="49"/>
      <c r="AAZ436" s="49"/>
      <c r="ABA436" s="49"/>
      <c r="ABB436" s="49"/>
      <c r="ABC436" s="49"/>
      <c r="ABD436" s="49"/>
      <c r="ABE436" s="49"/>
      <c r="ABF436" s="49"/>
      <c r="ABG436" s="49"/>
      <c r="ABH436" s="49"/>
      <c r="ABI436" s="49"/>
      <c r="ABJ436" s="49"/>
      <c r="ABK436" s="49"/>
      <c r="ABL436" s="49"/>
      <c r="ABM436" s="49"/>
      <c r="ABN436" s="49"/>
      <c r="ABO436" s="49"/>
      <c r="ABP436" s="49"/>
      <c r="ABQ436" s="49"/>
      <c r="ABR436" s="49"/>
      <c r="ABS436" s="49"/>
      <c r="ABT436" s="49"/>
      <c r="ABU436" s="49"/>
      <c r="ABV436" s="49"/>
      <c r="ABW436" s="49"/>
      <c r="ABX436" s="49"/>
      <c r="ABY436" s="49"/>
      <c r="ABZ436" s="49"/>
      <c r="ACA436" s="49"/>
      <c r="ACB436" s="49"/>
      <c r="ACC436" s="49"/>
      <c r="ACD436" s="49"/>
      <c r="ACE436" s="49"/>
      <c r="ACF436" s="49"/>
      <c r="ACG436" s="49"/>
      <c r="ACH436" s="49"/>
      <c r="ACI436" s="49"/>
      <c r="ACJ436" s="49"/>
      <c r="ACK436" s="49"/>
      <c r="ACL436" s="49"/>
      <c r="ACM436" s="49"/>
      <c r="ACN436" s="49"/>
      <c r="ACO436" s="49"/>
      <c r="ACP436" s="49"/>
      <c r="ACQ436" s="49"/>
      <c r="ACR436" s="49"/>
      <c r="ACS436" s="49"/>
      <c r="ACT436" s="49"/>
      <c r="ACU436" s="49"/>
      <c r="ACV436" s="49"/>
      <c r="ACW436" s="49"/>
      <c r="ACX436" s="49"/>
      <c r="ACY436" s="49"/>
      <c r="ACZ436" s="49"/>
      <c r="ADA436" s="49"/>
      <c r="ADB436" s="49"/>
      <c r="ADC436" s="49"/>
      <c r="ADD436" s="49"/>
      <c r="ADE436" s="49"/>
      <c r="ADF436" s="49"/>
      <c r="ADG436" s="49"/>
      <c r="ADH436" s="49"/>
      <c r="ADI436" s="49"/>
      <c r="ADJ436" s="49"/>
      <c r="ADK436" s="49"/>
      <c r="ADL436" s="49"/>
      <c r="ADM436" s="49"/>
      <c r="ADN436" s="49"/>
      <c r="ADO436" s="49"/>
      <c r="ADP436" s="49"/>
      <c r="ADQ436" s="49"/>
      <c r="ADR436" s="49"/>
      <c r="ADS436" s="49"/>
      <c r="ADT436" s="49"/>
      <c r="ADU436" s="49"/>
      <c r="ADV436" s="49"/>
      <c r="ADW436" s="49"/>
      <c r="ADX436" s="49"/>
      <c r="ADY436" s="49"/>
      <c r="ADZ436" s="49"/>
      <c r="AEA436" s="49"/>
      <c r="AEB436" s="49"/>
      <c r="AEC436" s="49"/>
      <c r="AED436" s="49"/>
      <c r="AEE436" s="49"/>
      <c r="AEF436" s="49"/>
      <c r="AEG436" s="49"/>
      <c r="AEH436" s="49"/>
      <c r="AEI436" s="49"/>
      <c r="AEJ436" s="49"/>
      <c r="AEK436" s="49"/>
      <c r="AEL436" s="49"/>
      <c r="AEM436" s="49"/>
      <c r="AEN436" s="49"/>
      <c r="AEO436" s="49"/>
      <c r="AEP436" s="49"/>
      <c r="AEQ436" s="49"/>
      <c r="AER436" s="49"/>
      <c r="AES436" s="49"/>
      <c r="AET436" s="49"/>
      <c r="AEU436" s="49"/>
      <c r="AEV436" s="49"/>
      <c r="AEW436" s="49"/>
      <c r="AEX436" s="49"/>
      <c r="AEY436" s="49"/>
      <c r="AEZ436" s="49"/>
      <c r="AFA436" s="49"/>
      <c r="AFB436" s="49"/>
      <c r="AFC436" s="49"/>
      <c r="AFD436" s="49"/>
      <c r="AFE436" s="49"/>
      <c r="AFF436" s="49"/>
      <c r="AFG436" s="49"/>
      <c r="AFH436" s="49"/>
      <c r="AFI436" s="49"/>
      <c r="AFJ436" s="49"/>
      <c r="AFK436" s="49"/>
      <c r="AFL436" s="49"/>
      <c r="AFM436" s="49"/>
      <c r="AFN436" s="49"/>
      <c r="AFO436" s="49"/>
      <c r="AFP436" s="49"/>
      <c r="AFQ436" s="49"/>
      <c r="AFR436" s="49"/>
      <c r="AFS436" s="49"/>
      <c r="AFT436" s="49"/>
      <c r="AFU436" s="49"/>
      <c r="AFV436" s="49"/>
      <c r="AFW436" s="49"/>
      <c r="AFX436" s="49"/>
      <c r="AFY436" s="49"/>
      <c r="AFZ436" s="49"/>
      <c r="AGA436" s="49"/>
      <c r="AGB436" s="49"/>
      <c r="AGC436" s="49"/>
      <c r="AGD436" s="49"/>
      <c r="AGE436" s="49"/>
      <c r="AGF436" s="49"/>
      <c r="AGG436" s="49"/>
      <c r="AGH436" s="49"/>
      <c r="AGI436" s="49"/>
      <c r="AGJ436" s="49"/>
      <c r="AGK436" s="49"/>
      <c r="AGL436" s="49"/>
      <c r="AGM436" s="49"/>
      <c r="AGN436" s="49"/>
      <c r="AGO436" s="49"/>
      <c r="AGP436" s="49"/>
      <c r="AGQ436" s="49"/>
      <c r="AGR436" s="49"/>
      <c r="AGS436" s="49"/>
      <c r="AGT436" s="49"/>
      <c r="AGU436" s="49"/>
      <c r="AGV436" s="49"/>
      <c r="AGW436" s="49"/>
      <c r="AGX436" s="49"/>
      <c r="AGY436" s="49"/>
      <c r="AGZ436" s="49"/>
      <c r="AHA436" s="49"/>
      <c r="AHB436" s="49"/>
      <c r="AHC436" s="49"/>
      <c r="AHD436" s="49"/>
      <c r="AHE436" s="49"/>
      <c r="AHF436" s="49"/>
      <c r="AHG436" s="49"/>
      <c r="AHH436" s="49"/>
      <c r="AHI436" s="49"/>
      <c r="AHJ436" s="49"/>
      <c r="AHK436" s="49"/>
      <c r="AHL436" s="49"/>
      <c r="AHM436" s="49"/>
      <c r="AHN436" s="49"/>
      <c r="AHO436" s="49"/>
      <c r="AHP436" s="49"/>
      <c r="AHQ436" s="49"/>
      <c r="AHR436" s="49"/>
      <c r="AHS436" s="49"/>
      <c r="AHT436" s="49"/>
      <c r="AHU436" s="49"/>
      <c r="AHV436" s="49"/>
      <c r="AHW436" s="49"/>
      <c r="AHX436" s="49"/>
      <c r="AHY436" s="49"/>
      <c r="AHZ436" s="49"/>
      <c r="AIA436" s="49"/>
      <c r="AIB436" s="49"/>
      <c r="AIC436" s="49"/>
      <c r="AID436" s="49"/>
      <c r="AIE436" s="49"/>
      <c r="AIF436" s="49"/>
      <c r="AIG436" s="49"/>
      <c r="AIH436" s="49"/>
      <c r="AII436" s="49"/>
      <c r="AIJ436" s="49"/>
      <c r="AIK436" s="49"/>
      <c r="AIL436" s="49"/>
      <c r="AIM436" s="49"/>
      <c r="AIN436" s="49"/>
      <c r="AIO436" s="49"/>
      <c r="AIP436" s="49"/>
      <c r="AIQ436" s="49"/>
      <c r="AIR436" s="49"/>
      <c r="AIS436" s="49"/>
      <c r="AIT436" s="49"/>
      <c r="AIU436" s="49"/>
      <c r="AIV436" s="49"/>
      <c r="AIW436" s="49"/>
      <c r="AIX436" s="49"/>
      <c r="AIY436" s="49"/>
      <c r="AIZ436" s="49"/>
      <c r="AJA436" s="49"/>
      <c r="AJB436" s="49"/>
      <c r="AJC436" s="49"/>
      <c r="AJD436" s="49"/>
      <c r="AJE436" s="49"/>
      <c r="AJF436" s="49"/>
      <c r="AJG436" s="49"/>
      <c r="AJH436" s="49"/>
      <c r="AJI436" s="49"/>
      <c r="AJJ436" s="49"/>
      <c r="AJK436" s="49"/>
      <c r="AJL436" s="49"/>
      <c r="AJM436" s="49"/>
      <c r="AJN436" s="49"/>
      <c r="AJO436" s="49"/>
      <c r="AJP436" s="49"/>
      <c r="AJQ436" s="49"/>
      <c r="AJR436" s="49"/>
      <c r="AJS436" s="49"/>
      <c r="AJT436" s="49"/>
      <c r="AJU436" s="49"/>
      <c r="AJV436" s="49"/>
      <c r="AJW436" s="49"/>
      <c r="AJX436" s="49"/>
      <c r="AJY436" s="49"/>
      <c r="AJZ436" s="49"/>
      <c r="AKA436" s="49"/>
      <c r="AKB436" s="49"/>
      <c r="AKC436" s="49"/>
      <c r="AKD436" s="49"/>
      <c r="AKE436" s="49"/>
      <c r="AKF436" s="49"/>
      <c r="AKG436" s="49"/>
      <c r="AKH436" s="49"/>
      <c r="AKI436" s="49"/>
      <c r="AKJ436" s="49"/>
      <c r="AKK436" s="49"/>
      <c r="AKL436" s="49"/>
      <c r="AKM436" s="49"/>
      <c r="AKN436" s="49"/>
      <c r="AKO436" s="49"/>
      <c r="AKP436" s="49"/>
      <c r="AKQ436" s="49"/>
      <c r="AKR436" s="49"/>
      <c r="AKS436" s="49"/>
      <c r="AKT436" s="49"/>
      <c r="AKU436" s="49"/>
      <c r="AKV436" s="49"/>
      <c r="AKW436" s="49"/>
      <c r="AKX436" s="49"/>
      <c r="AKY436" s="49"/>
      <c r="AKZ436" s="49"/>
      <c r="ALA436" s="49"/>
      <c r="ALB436" s="49"/>
      <c r="ALC436" s="49"/>
      <c r="ALD436" s="49"/>
      <c r="ALE436" s="49"/>
      <c r="ALF436" s="49"/>
      <c r="ALG436" s="49"/>
      <c r="ALH436" s="49"/>
      <c r="ALI436" s="49"/>
      <c r="ALJ436" s="49"/>
      <c r="ALK436" s="49"/>
      <c r="ALL436" s="49"/>
      <c r="ALM436" s="49"/>
      <c r="ALN436" s="49"/>
      <c r="ALO436" s="49"/>
      <c r="ALP436" s="49"/>
      <c r="ALQ436" s="49"/>
      <c r="ALR436" s="49"/>
      <c r="ALS436" s="49"/>
      <c r="ALT436" s="49"/>
      <c r="ALU436" s="49"/>
      <c r="ALV436" s="49"/>
      <c r="ALW436" s="49"/>
      <c r="ALX436" s="49"/>
      <c r="ALY436" s="49"/>
      <c r="ALZ436" s="49"/>
      <c r="AMA436" s="49"/>
      <c r="AMB436" s="49"/>
      <c r="AMC436" s="49"/>
      <c r="AMD436" s="49"/>
      <c r="AME436" s="49"/>
      <c r="AMF436" s="49"/>
      <c r="AMG436" s="49"/>
      <c r="AMH436" s="49"/>
      <c r="AMI436" s="49"/>
      <c r="AMJ436" s="49"/>
      <c r="AMK436" s="49"/>
      <c r="AML436" s="49"/>
      <c r="AMM436" s="49"/>
      <c r="AMN436" s="49"/>
      <c r="AMO436" s="49"/>
      <c r="AMP436" s="49"/>
      <c r="AMQ436" s="49"/>
      <c r="AMR436" s="49"/>
      <c r="AMS436" s="49"/>
      <c r="AMT436" s="49"/>
      <c r="AMU436" s="49"/>
      <c r="AMV436" s="49"/>
      <c r="AMW436" s="49"/>
      <c r="AMX436" s="49"/>
      <c r="AMY436" s="49"/>
      <c r="AMZ436" s="49"/>
      <c r="ANA436" s="49"/>
      <c r="ANB436" s="49"/>
      <c r="ANC436" s="49"/>
      <c r="AND436" s="49"/>
      <c r="ANE436" s="49"/>
      <c r="ANF436" s="49"/>
      <c r="ANG436" s="49"/>
      <c r="ANH436" s="49"/>
      <c r="ANI436" s="49"/>
      <c r="ANJ436" s="49"/>
      <c r="ANK436" s="49"/>
      <c r="ANL436" s="49"/>
      <c r="ANM436" s="49"/>
      <c r="ANN436" s="49"/>
      <c r="ANO436" s="49"/>
      <c r="ANP436" s="49"/>
      <c r="ANQ436" s="49"/>
      <c r="ANR436" s="49"/>
      <c r="ANS436" s="49"/>
      <c r="ANT436" s="49"/>
      <c r="ANU436" s="49"/>
      <c r="ANV436" s="49"/>
      <c r="ANW436" s="49"/>
      <c r="ANX436" s="49"/>
      <c r="ANY436" s="49"/>
      <c r="ANZ436" s="49"/>
      <c r="AOA436" s="49"/>
      <c r="AOB436" s="49"/>
      <c r="AOC436" s="49"/>
      <c r="AOD436" s="49"/>
      <c r="AOE436" s="49"/>
      <c r="AOF436" s="49"/>
      <c r="AOG436" s="49"/>
      <c r="AOH436" s="49"/>
      <c r="AOI436" s="49"/>
      <c r="AOJ436" s="49"/>
      <c r="AOK436" s="49"/>
      <c r="AOL436" s="49"/>
      <c r="AOM436" s="49"/>
      <c r="AON436" s="49"/>
      <c r="AOO436" s="49"/>
      <c r="AOP436" s="49"/>
      <c r="AOQ436" s="49"/>
      <c r="AOR436" s="49"/>
      <c r="AOS436" s="49"/>
      <c r="AOT436" s="49"/>
      <c r="AOU436" s="49"/>
      <c r="AOV436" s="49"/>
      <c r="AOW436" s="49"/>
      <c r="AOX436" s="49"/>
      <c r="AOY436" s="49"/>
      <c r="AOZ436" s="49"/>
      <c r="APA436" s="49"/>
      <c r="APB436" s="49"/>
      <c r="APC436" s="49"/>
      <c r="APD436" s="49"/>
      <c r="APE436" s="49"/>
      <c r="APF436" s="49"/>
      <c r="APG436" s="49"/>
      <c r="APH436" s="49"/>
      <c r="API436" s="49"/>
      <c r="APJ436" s="49"/>
      <c r="APK436" s="49"/>
      <c r="APL436" s="49"/>
      <c r="APM436" s="49"/>
      <c r="APN436" s="49"/>
      <c r="APO436" s="49"/>
      <c r="APP436" s="49"/>
      <c r="APQ436" s="49"/>
      <c r="APR436" s="49"/>
      <c r="APS436" s="49"/>
      <c r="APT436" s="49"/>
      <c r="APU436" s="49"/>
      <c r="APV436" s="49"/>
      <c r="APW436" s="49"/>
      <c r="APX436" s="49"/>
      <c r="APY436" s="49"/>
      <c r="APZ436" s="49"/>
      <c r="AQA436" s="49"/>
      <c r="AQB436" s="49"/>
      <c r="AQC436" s="49"/>
      <c r="AQD436" s="49"/>
      <c r="AQE436" s="49"/>
      <c r="AQF436" s="49"/>
      <c r="AQG436" s="49"/>
      <c r="AQH436" s="49"/>
      <c r="AQI436" s="49"/>
      <c r="AQJ436" s="49"/>
      <c r="AQK436" s="49"/>
      <c r="AQL436" s="49"/>
      <c r="AQM436" s="49"/>
      <c r="AQN436" s="49"/>
      <c r="AQO436" s="49"/>
      <c r="AQP436" s="49"/>
      <c r="AQQ436" s="49"/>
      <c r="AQR436" s="49"/>
      <c r="AQS436" s="49"/>
      <c r="AQT436" s="49"/>
      <c r="AQU436" s="49"/>
      <c r="AQV436" s="49"/>
      <c r="AQW436" s="49"/>
      <c r="AQX436" s="49"/>
      <c r="AQY436" s="49"/>
      <c r="AQZ436" s="49"/>
      <c r="ARA436" s="49"/>
      <c r="ARB436" s="49"/>
      <c r="ARC436" s="49"/>
      <c r="ARD436" s="49"/>
      <c r="ARE436" s="49"/>
      <c r="ARF436" s="49"/>
      <c r="ARG436" s="49"/>
      <c r="ARH436" s="49"/>
      <c r="ARI436" s="49"/>
      <c r="ARJ436" s="49"/>
      <c r="ARK436" s="49"/>
      <c r="ARL436" s="49"/>
      <c r="ARM436" s="49"/>
      <c r="ARN436" s="49"/>
      <c r="ARO436" s="49"/>
      <c r="ARP436" s="49"/>
      <c r="ARQ436" s="49"/>
      <c r="ARR436" s="49"/>
      <c r="ARS436" s="49"/>
      <c r="ART436" s="49"/>
      <c r="ARU436" s="49"/>
      <c r="ARV436" s="49"/>
      <c r="ARW436" s="49"/>
      <c r="ARX436" s="49"/>
      <c r="ARY436" s="49"/>
      <c r="ARZ436" s="49"/>
      <c r="ASA436" s="49"/>
      <c r="ASB436" s="49"/>
      <c r="ASC436" s="49"/>
      <c r="ASD436" s="49"/>
      <c r="ASE436" s="49"/>
      <c r="ASF436" s="49"/>
      <c r="ASG436" s="49"/>
      <c r="ASH436" s="49"/>
      <c r="ASI436" s="49"/>
      <c r="ASJ436" s="49"/>
      <c r="ASK436" s="49"/>
      <c r="ASL436" s="49"/>
      <c r="ASM436" s="49"/>
      <c r="ASN436" s="49"/>
      <c r="ASO436" s="49"/>
      <c r="ASP436" s="49"/>
      <c r="ASQ436" s="49"/>
      <c r="ASR436" s="49"/>
      <c r="ASS436" s="49"/>
      <c r="AST436" s="49"/>
      <c r="ASU436" s="49"/>
      <c r="ASV436" s="49"/>
      <c r="ASW436" s="49"/>
      <c r="ASX436" s="49"/>
      <c r="ASY436" s="49"/>
      <c r="ASZ436" s="49"/>
      <c r="ATA436" s="49"/>
      <c r="ATB436" s="49"/>
      <c r="ATC436" s="49"/>
      <c r="ATD436" s="49"/>
      <c r="ATE436" s="49"/>
      <c r="ATF436" s="49"/>
      <c r="ATG436" s="49"/>
      <c r="ATH436" s="49"/>
      <c r="ATI436" s="49"/>
      <c r="ATJ436" s="49"/>
      <c r="ATK436" s="49"/>
      <c r="ATL436" s="49"/>
      <c r="ATM436" s="49"/>
      <c r="ATN436" s="49"/>
      <c r="ATO436" s="49"/>
      <c r="ATP436" s="49"/>
      <c r="ATQ436" s="49"/>
      <c r="ATR436" s="49"/>
      <c r="ATS436" s="49"/>
      <c r="ATT436" s="49"/>
      <c r="ATU436" s="49"/>
      <c r="ATV436" s="49"/>
      <c r="ATW436" s="49"/>
      <c r="ATX436" s="49"/>
      <c r="ATY436" s="49"/>
      <c r="ATZ436" s="49"/>
      <c r="AUA436" s="49"/>
      <c r="AUB436" s="49"/>
      <c r="AUC436" s="49"/>
      <c r="AUD436" s="49"/>
      <c r="AUE436" s="49"/>
      <c r="AUF436" s="49"/>
      <c r="AUG436" s="49"/>
      <c r="AUH436" s="49"/>
      <c r="AUI436" s="49"/>
      <c r="AUJ436" s="49"/>
      <c r="AUK436" s="49"/>
      <c r="AUL436" s="49"/>
      <c r="AUM436" s="49"/>
      <c r="AUN436" s="49"/>
      <c r="AUO436" s="49"/>
      <c r="AUP436" s="49"/>
      <c r="AUQ436" s="49"/>
      <c r="AUR436" s="49"/>
      <c r="AUS436" s="49"/>
      <c r="AUT436" s="49"/>
      <c r="AUU436" s="49"/>
      <c r="AUV436" s="49"/>
      <c r="AUW436" s="49"/>
      <c r="AUX436" s="49"/>
      <c r="AUY436" s="49"/>
      <c r="AUZ436" s="49"/>
      <c r="AVA436" s="49"/>
      <c r="AVB436" s="49"/>
      <c r="AVC436" s="49"/>
      <c r="AVD436" s="49"/>
      <c r="AVE436" s="49"/>
      <c r="AVF436" s="49"/>
      <c r="AVG436" s="49"/>
      <c r="AVH436" s="49"/>
      <c r="AVI436" s="49"/>
      <c r="AVJ436" s="49"/>
      <c r="AVK436" s="49"/>
      <c r="AVL436" s="49"/>
      <c r="AVM436" s="49"/>
      <c r="AVN436" s="49"/>
      <c r="AVO436" s="49"/>
      <c r="AVP436" s="49"/>
      <c r="AVQ436" s="49"/>
      <c r="AVR436" s="49"/>
      <c r="AVS436" s="49"/>
      <c r="AVT436" s="49"/>
      <c r="AVU436" s="49"/>
      <c r="AVV436" s="49"/>
      <c r="AVW436" s="49"/>
      <c r="AVX436" s="49"/>
      <c r="AVY436" s="49"/>
      <c r="AVZ436" s="49"/>
      <c r="AWA436" s="49"/>
      <c r="AWB436" s="49"/>
      <c r="AWC436" s="49"/>
      <c r="AWD436" s="49"/>
      <c r="AWE436" s="49"/>
      <c r="AWF436" s="49"/>
      <c r="AWG436" s="49"/>
      <c r="AWH436" s="49"/>
      <c r="AWI436" s="49"/>
      <c r="AWJ436" s="49"/>
      <c r="AWK436" s="49"/>
      <c r="AWL436" s="49"/>
      <c r="AWM436" s="49"/>
      <c r="AWN436" s="49"/>
      <c r="AWO436" s="49"/>
      <c r="AWP436" s="49"/>
      <c r="AWQ436" s="49"/>
      <c r="AWR436" s="49"/>
      <c r="AWS436" s="49"/>
      <c r="AWT436" s="49"/>
      <c r="AWU436" s="49"/>
      <c r="AWV436" s="49"/>
      <c r="AWW436" s="49"/>
      <c r="AWX436" s="49"/>
      <c r="AWY436" s="49"/>
      <c r="AWZ436" s="49"/>
      <c r="AXA436" s="49"/>
      <c r="AXB436" s="49"/>
      <c r="AXC436" s="49"/>
      <c r="AXD436" s="49"/>
      <c r="AXE436" s="49"/>
      <c r="AXF436" s="49"/>
      <c r="AXG436" s="49"/>
      <c r="AXH436" s="49"/>
      <c r="AXI436" s="49"/>
      <c r="AXJ436" s="49"/>
      <c r="AXK436" s="49"/>
      <c r="AXL436" s="49"/>
      <c r="AXM436" s="49"/>
      <c r="AXN436" s="49"/>
      <c r="AXO436" s="49"/>
      <c r="AXP436" s="49"/>
      <c r="AXQ436" s="49"/>
      <c r="AXR436" s="49"/>
      <c r="AXS436" s="49"/>
      <c r="AXT436" s="49"/>
      <c r="AXU436" s="49"/>
      <c r="AXV436" s="49"/>
      <c r="AXW436" s="49"/>
      <c r="AXX436" s="49"/>
      <c r="AXY436" s="49"/>
      <c r="AXZ436" s="49"/>
      <c r="AYA436" s="49"/>
      <c r="AYB436" s="49"/>
      <c r="AYC436" s="49"/>
      <c r="AYD436" s="49"/>
      <c r="AYE436" s="49"/>
      <c r="AYF436" s="49"/>
      <c r="AYG436" s="49"/>
      <c r="AYH436" s="49"/>
      <c r="AYI436" s="49"/>
      <c r="AYJ436" s="49"/>
      <c r="AYK436" s="49"/>
      <c r="AYL436" s="49"/>
      <c r="AYM436" s="49"/>
      <c r="AYN436" s="49"/>
      <c r="AYO436" s="49"/>
      <c r="AYP436" s="49"/>
      <c r="AYQ436" s="49"/>
      <c r="AYR436" s="49"/>
      <c r="AYS436" s="49"/>
      <c r="AYT436" s="49"/>
      <c r="AYU436" s="49"/>
      <c r="AYV436" s="49"/>
      <c r="AYW436" s="49"/>
      <c r="AYX436" s="49"/>
      <c r="AYY436" s="49"/>
      <c r="AYZ436" s="49"/>
      <c r="AZA436" s="49"/>
      <c r="AZB436" s="49"/>
      <c r="AZC436" s="49"/>
      <c r="AZD436" s="49"/>
      <c r="AZE436" s="49"/>
      <c r="AZF436" s="49"/>
      <c r="AZG436" s="49"/>
      <c r="AZH436" s="49"/>
      <c r="AZI436" s="49"/>
      <c r="AZJ436" s="49"/>
      <c r="AZK436" s="49"/>
      <c r="AZL436" s="49"/>
      <c r="AZM436" s="49"/>
      <c r="AZN436" s="49"/>
      <c r="AZO436" s="49"/>
      <c r="AZP436" s="49"/>
      <c r="AZQ436" s="49"/>
      <c r="AZR436" s="49"/>
      <c r="AZS436" s="49"/>
      <c r="AZT436" s="49"/>
      <c r="AZU436" s="49"/>
      <c r="AZV436" s="49"/>
      <c r="AZW436" s="49"/>
      <c r="AZX436" s="49"/>
      <c r="AZY436" s="49"/>
      <c r="AZZ436" s="49"/>
      <c r="BAA436" s="49"/>
      <c r="BAB436" s="49"/>
      <c r="BAC436" s="49"/>
      <c r="BAD436" s="49"/>
      <c r="BAE436" s="49"/>
      <c r="BAF436" s="49"/>
      <c r="BAG436" s="49"/>
      <c r="BAH436" s="49"/>
      <c r="BAI436" s="49"/>
      <c r="BAJ436" s="49"/>
      <c r="BAK436" s="49"/>
      <c r="BAL436" s="49"/>
      <c r="BAM436" s="49"/>
      <c r="BAN436" s="49"/>
      <c r="BAO436" s="49"/>
      <c r="BAP436" s="49"/>
      <c r="BAQ436" s="49"/>
      <c r="BAR436" s="49"/>
      <c r="BAS436" s="49"/>
      <c r="BAT436" s="49"/>
      <c r="BAU436" s="49"/>
      <c r="BAV436" s="49"/>
      <c r="BAW436" s="49"/>
      <c r="BAX436" s="49"/>
      <c r="BAY436" s="49"/>
      <c r="BAZ436" s="49"/>
      <c r="BBA436" s="49"/>
      <c r="BBB436" s="49"/>
      <c r="BBC436" s="49"/>
      <c r="BBD436" s="49"/>
      <c r="BBE436" s="49"/>
      <c r="BBF436" s="49"/>
      <c r="BBG436" s="49"/>
      <c r="BBH436" s="49"/>
      <c r="BBI436" s="49"/>
      <c r="BBJ436" s="49"/>
      <c r="BBK436" s="49"/>
      <c r="BBL436" s="49"/>
      <c r="BBM436" s="49"/>
      <c r="BBN436" s="49"/>
      <c r="BBO436" s="49"/>
      <c r="BBP436" s="49"/>
      <c r="BBQ436" s="49"/>
      <c r="BBR436" s="49"/>
      <c r="BBS436" s="49"/>
      <c r="BBT436" s="49"/>
      <c r="BBU436" s="49"/>
      <c r="BBV436" s="49"/>
      <c r="BBW436" s="49"/>
      <c r="BBX436" s="49"/>
      <c r="BBY436" s="49"/>
      <c r="BBZ436" s="49"/>
      <c r="BCA436" s="49"/>
      <c r="BCB436" s="49"/>
      <c r="BCC436" s="49"/>
      <c r="BCD436" s="49"/>
      <c r="BCE436" s="49"/>
      <c r="BCF436" s="49"/>
      <c r="BCG436" s="49"/>
      <c r="BCH436" s="49"/>
      <c r="BCI436" s="49"/>
      <c r="BCJ436" s="49"/>
      <c r="BCK436" s="49"/>
      <c r="BCL436" s="49"/>
      <c r="BCM436" s="49"/>
      <c r="BCN436" s="49"/>
      <c r="BCO436" s="49"/>
      <c r="BCP436" s="49"/>
      <c r="BCQ436" s="49"/>
      <c r="BCR436" s="49"/>
      <c r="BCS436" s="49"/>
      <c r="BCT436" s="49"/>
      <c r="BCU436" s="49"/>
      <c r="BCV436" s="49"/>
      <c r="BCW436" s="49"/>
      <c r="BCX436" s="49"/>
      <c r="BCY436" s="49"/>
      <c r="BCZ436" s="49"/>
      <c r="BDA436" s="49"/>
      <c r="BDB436" s="49"/>
      <c r="BDC436" s="49"/>
      <c r="BDD436" s="49"/>
      <c r="BDE436" s="49"/>
      <c r="BDF436" s="49"/>
      <c r="BDG436" s="49"/>
      <c r="BDH436" s="49"/>
      <c r="BDI436" s="49"/>
      <c r="BDJ436" s="49"/>
      <c r="BDK436" s="49"/>
      <c r="BDL436" s="49"/>
      <c r="BDM436" s="49"/>
      <c r="BDN436" s="49"/>
      <c r="BDO436" s="49"/>
      <c r="BDP436" s="49"/>
      <c r="BDQ436" s="49"/>
      <c r="BDR436" s="49"/>
      <c r="BDS436" s="49"/>
      <c r="BDT436" s="49"/>
      <c r="BDU436" s="49"/>
      <c r="BDV436" s="49"/>
      <c r="BDW436" s="49"/>
      <c r="BDX436" s="49"/>
      <c r="BDY436" s="49"/>
      <c r="BDZ436" s="49"/>
      <c r="BEA436" s="49"/>
      <c r="BEB436" s="49"/>
      <c r="BEC436" s="49"/>
      <c r="BED436" s="49"/>
      <c r="BEE436" s="49"/>
      <c r="BEF436" s="49"/>
      <c r="BEG436" s="49"/>
      <c r="BEH436" s="49"/>
      <c r="BEI436" s="49"/>
      <c r="BEJ436" s="49"/>
      <c r="BEK436" s="49"/>
      <c r="BEL436" s="49"/>
      <c r="BEM436" s="49"/>
      <c r="BEN436" s="49"/>
      <c r="BEO436" s="49"/>
      <c r="BEP436" s="49"/>
      <c r="BEQ436" s="49"/>
      <c r="BER436" s="49"/>
      <c r="BES436" s="49"/>
      <c r="BET436" s="49"/>
      <c r="BEU436" s="49"/>
      <c r="BEV436" s="49"/>
      <c r="BEW436" s="49"/>
      <c r="BEX436" s="49"/>
      <c r="BEY436" s="49"/>
      <c r="BEZ436" s="49"/>
      <c r="BFA436" s="49"/>
      <c r="BFB436" s="49"/>
      <c r="BFC436" s="49"/>
      <c r="BFD436" s="49"/>
      <c r="BFE436" s="49"/>
      <c r="BFF436" s="49"/>
      <c r="BFG436" s="49"/>
      <c r="BFH436" s="49"/>
      <c r="BFI436" s="49"/>
      <c r="BFJ436" s="49"/>
      <c r="BFK436" s="49"/>
      <c r="BFL436" s="49"/>
      <c r="BFM436" s="49"/>
      <c r="BFN436" s="49"/>
      <c r="BFO436" s="49"/>
      <c r="BFP436" s="49"/>
      <c r="BFQ436" s="49"/>
      <c r="BFR436" s="49"/>
      <c r="BFS436" s="49"/>
      <c r="BFT436" s="49"/>
      <c r="BFU436" s="49"/>
      <c r="BFV436" s="49"/>
      <c r="BFW436" s="49"/>
      <c r="BFX436" s="49"/>
      <c r="BFY436" s="49"/>
      <c r="BFZ436" s="49"/>
      <c r="BGA436" s="49"/>
      <c r="BGB436" s="49"/>
      <c r="BGC436" s="49"/>
      <c r="BGD436" s="49"/>
      <c r="BGE436" s="49"/>
      <c r="BGF436" s="49"/>
      <c r="BGG436" s="49"/>
      <c r="BGH436" s="49"/>
      <c r="BGI436" s="49"/>
      <c r="BGJ436" s="49"/>
      <c r="BGK436" s="49"/>
      <c r="BGL436" s="49"/>
      <c r="BGM436" s="49"/>
      <c r="BGN436" s="49"/>
      <c r="BGO436" s="49"/>
      <c r="BGP436" s="49"/>
      <c r="BGQ436" s="49"/>
      <c r="BGR436" s="49"/>
      <c r="BGS436" s="49"/>
      <c r="BGT436" s="49"/>
      <c r="BGU436" s="49"/>
      <c r="BGV436" s="49"/>
      <c r="BGW436" s="49"/>
      <c r="BGX436" s="49"/>
      <c r="BGY436" s="49"/>
      <c r="BGZ436" s="49"/>
      <c r="BHA436" s="49"/>
      <c r="BHB436" s="49"/>
      <c r="BHC436" s="49"/>
      <c r="BHD436" s="49"/>
      <c r="BHE436" s="49"/>
      <c r="BHF436" s="49"/>
      <c r="BHG436" s="49"/>
      <c r="BHH436" s="49"/>
      <c r="BHI436" s="49"/>
      <c r="BHJ436" s="49"/>
      <c r="BHK436" s="49"/>
      <c r="BHL436" s="49"/>
      <c r="BHM436" s="49"/>
      <c r="BHN436" s="49"/>
      <c r="BHO436" s="49"/>
      <c r="BHP436" s="49"/>
      <c r="BHQ436" s="49"/>
      <c r="BHR436" s="49"/>
      <c r="BHS436" s="49"/>
      <c r="BHT436" s="49"/>
      <c r="BHU436" s="49"/>
      <c r="BHV436" s="49"/>
      <c r="BHW436" s="49"/>
      <c r="BHX436" s="49"/>
      <c r="BHY436" s="49"/>
      <c r="BHZ436" s="49"/>
      <c r="BIA436" s="49"/>
      <c r="BIB436" s="49"/>
      <c r="BIC436" s="49"/>
      <c r="BID436" s="49"/>
      <c r="BIE436" s="49"/>
      <c r="BIF436" s="49"/>
      <c r="BIG436" s="49"/>
      <c r="BIH436" s="49"/>
      <c r="BII436" s="49"/>
      <c r="BIJ436" s="49"/>
      <c r="BIK436" s="49"/>
      <c r="BIL436" s="49"/>
      <c r="BIM436" s="49"/>
      <c r="BIN436" s="49"/>
      <c r="BIO436" s="49"/>
      <c r="BIP436" s="49"/>
      <c r="BIQ436" s="49"/>
      <c r="BIR436" s="49"/>
      <c r="BIS436" s="49"/>
      <c r="BIT436" s="49"/>
      <c r="BIU436" s="49"/>
      <c r="BIV436" s="49"/>
      <c r="BIW436" s="49"/>
      <c r="BIX436" s="49"/>
      <c r="BIY436" s="49"/>
      <c r="BIZ436" s="49"/>
      <c r="BJA436" s="49"/>
      <c r="BJB436" s="49"/>
      <c r="BJC436" s="49"/>
      <c r="BJD436" s="49"/>
      <c r="BJE436" s="49"/>
      <c r="BJF436" s="49"/>
      <c r="BJG436" s="49"/>
      <c r="BJH436" s="49"/>
      <c r="BJI436" s="49"/>
      <c r="BJJ436" s="49"/>
      <c r="BJK436" s="49"/>
      <c r="BJL436" s="49"/>
      <c r="BJM436" s="49"/>
      <c r="BJN436" s="49"/>
      <c r="BJO436" s="49"/>
      <c r="BJP436" s="49"/>
      <c r="BJQ436" s="49"/>
      <c r="BJR436" s="49"/>
      <c r="BJS436" s="49"/>
      <c r="BJT436" s="49"/>
      <c r="BJU436" s="49"/>
      <c r="BJV436" s="49"/>
      <c r="BJW436" s="49"/>
      <c r="BJX436" s="49"/>
      <c r="BJY436" s="49"/>
      <c r="BJZ436" s="49"/>
      <c r="BKA436" s="49"/>
      <c r="BKB436" s="49"/>
      <c r="BKC436" s="49"/>
      <c r="BKD436" s="49"/>
      <c r="BKE436" s="49"/>
      <c r="BKF436" s="49"/>
      <c r="BKG436" s="49"/>
      <c r="BKH436" s="49"/>
      <c r="BKI436" s="49"/>
      <c r="BKJ436" s="49"/>
      <c r="BKK436" s="49"/>
      <c r="BKL436" s="49"/>
      <c r="BKM436" s="49"/>
      <c r="BKN436" s="49"/>
      <c r="BKO436" s="49"/>
      <c r="BKP436" s="49"/>
      <c r="BKQ436" s="49"/>
      <c r="BKR436" s="49"/>
      <c r="BKS436" s="49"/>
      <c r="BKT436" s="49"/>
      <c r="BKU436" s="49"/>
      <c r="BKV436" s="49"/>
      <c r="BKW436" s="49"/>
      <c r="BKX436" s="49"/>
      <c r="BKY436" s="49"/>
      <c r="BKZ436" s="49"/>
      <c r="BLA436" s="49"/>
      <c r="BLB436" s="49"/>
      <c r="BLC436" s="49"/>
      <c r="BLD436" s="49"/>
      <c r="BLE436" s="49"/>
      <c r="BLF436" s="49"/>
      <c r="BLG436" s="49"/>
      <c r="BLH436" s="49"/>
      <c r="BLI436" s="49"/>
      <c r="BLJ436" s="49"/>
      <c r="BLK436" s="49"/>
      <c r="BLL436" s="49"/>
      <c r="BLM436" s="49"/>
      <c r="BLN436" s="49"/>
      <c r="BLO436" s="49"/>
      <c r="BLP436" s="49"/>
      <c r="BLQ436" s="49"/>
      <c r="BLR436" s="49"/>
      <c r="BLS436" s="49"/>
      <c r="BLT436" s="49"/>
      <c r="BLU436" s="49"/>
      <c r="BLV436" s="49"/>
      <c r="BLW436" s="49"/>
      <c r="BLX436" s="49"/>
      <c r="BLY436" s="49"/>
      <c r="BLZ436" s="49"/>
      <c r="BMA436" s="49"/>
      <c r="BMB436" s="49"/>
      <c r="BMC436" s="49"/>
      <c r="BMD436" s="49"/>
      <c r="BME436" s="49"/>
      <c r="BMF436" s="49"/>
      <c r="BMG436" s="49"/>
      <c r="BMH436" s="49"/>
      <c r="BMI436" s="49"/>
      <c r="BMJ436" s="49"/>
      <c r="BMK436" s="49"/>
      <c r="BML436" s="49"/>
      <c r="BMM436" s="49"/>
      <c r="BMN436" s="49"/>
      <c r="BMO436" s="49"/>
      <c r="BMP436" s="49"/>
      <c r="BMQ436" s="49"/>
      <c r="BMR436" s="49"/>
      <c r="BMS436" s="49"/>
      <c r="BMT436" s="49"/>
      <c r="BMU436" s="49"/>
      <c r="BMV436" s="49"/>
      <c r="BMW436" s="49"/>
      <c r="BMX436" s="49"/>
      <c r="BMY436" s="49"/>
      <c r="BMZ436" s="49"/>
      <c r="BNA436" s="49"/>
      <c r="BNB436" s="49"/>
      <c r="BNC436" s="49"/>
      <c r="BND436" s="49"/>
      <c r="BNE436" s="49"/>
      <c r="BNF436" s="49"/>
      <c r="BNG436" s="49"/>
      <c r="BNH436" s="49"/>
      <c r="BNI436" s="49"/>
      <c r="BNJ436" s="49"/>
      <c r="BNK436" s="49"/>
      <c r="BNL436" s="49"/>
      <c r="BNM436" s="49"/>
      <c r="BNN436" s="49"/>
      <c r="BNO436" s="49"/>
      <c r="BNP436" s="49"/>
      <c r="BNQ436" s="49"/>
      <c r="BNR436" s="49"/>
      <c r="BNS436" s="49"/>
      <c r="BNT436" s="49"/>
      <c r="BNU436" s="49"/>
      <c r="BNV436" s="49"/>
      <c r="BNW436" s="49"/>
      <c r="BNX436" s="49"/>
      <c r="BNY436" s="49"/>
      <c r="BNZ436" s="49"/>
      <c r="BOA436" s="49"/>
      <c r="BOB436" s="49"/>
      <c r="BOC436" s="49"/>
      <c r="BOD436" s="49"/>
      <c r="BOE436" s="49"/>
      <c r="BOF436" s="49"/>
      <c r="BOG436" s="49"/>
      <c r="BOH436" s="49"/>
      <c r="BOI436" s="49"/>
      <c r="BOJ436" s="49"/>
      <c r="BOK436" s="49"/>
      <c r="BOL436" s="49"/>
      <c r="BOM436" s="49"/>
      <c r="BON436" s="49"/>
      <c r="BOO436" s="49"/>
      <c r="BOP436" s="49"/>
      <c r="BOQ436" s="49"/>
      <c r="BOR436" s="49"/>
      <c r="BOS436" s="49"/>
      <c r="BOT436" s="49"/>
      <c r="BOU436" s="49"/>
      <c r="BOV436" s="49"/>
      <c r="BOW436" s="49"/>
      <c r="BOX436" s="49"/>
      <c r="BOY436" s="49"/>
      <c r="BOZ436" s="49"/>
      <c r="BPA436" s="49"/>
      <c r="BPB436" s="49"/>
      <c r="BPC436" s="49"/>
      <c r="BPD436" s="49"/>
      <c r="BPE436" s="49"/>
      <c r="BPF436" s="49"/>
      <c r="BPG436" s="49"/>
      <c r="BPH436" s="49"/>
      <c r="BPI436" s="49"/>
      <c r="BPJ436" s="49"/>
      <c r="BPK436" s="49"/>
      <c r="BPL436" s="49"/>
      <c r="BPM436" s="49"/>
      <c r="BPN436" s="49"/>
      <c r="BPO436" s="49"/>
      <c r="BPP436" s="49"/>
      <c r="BPQ436" s="49"/>
      <c r="BPR436" s="49"/>
      <c r="BPS436" s="49"/>
      <c r="BPT436" s="49"/>
      <c r="BPU436" s="49"/>
      <c r="BPV436" s="49"/>
      <c r="BPW436" s="49"/>
      <c r="BPX436" s="49"/>
      <c r="BPY436" s="49"/>
      <c r="BPZ436" s="49"/>
      <c r="BQA436" s="49"/>
      <c r="BQB436" s="49"/>
      <c r="BQC436" s="49"/>
      <c r="BQD436" s="49"/>
      <c r="BQE436" s="49"/>
      <c r="BQF436" s="49"/>
      <c r="BQG436" s="49"/>
      <c r="BQH436" s="49"/>
      <c r="BQI436" s="49"/>
      <c r="BQJ436" s="49"/>
      <c r="BQK436" s="49"/>
      <c r="BQL436" s="49"/>
      <c r="BQM436" s="49"/>
      <c r="BQN436" s="49"/>
      <c r="BQO436" s="49"/>
      <c r="BQP436" s="49"/>
      <c r="BQQ436" s="49"/>
      <c r="BQR436" s="49"/>
      <c r="BQS436" s="49"/>
      <c r="BQT436" s="49"/>
      <c r="BQU436" s="49"/>
      <c r="BQV436" s="49"/>
      <c r="BQW436" s="49"/>
      <c r="BQX436" s="49"/>
      <c r="BQY436" s="49"/>
      <c r="BQZ436" s="49"/>
      <c r="BRA436" s="49"/>
      <c r="BRB436" s="49"/>
      <c r="BRC436" s="49"/>
      <c r="BRD436" s="49"/>
      <c r="BRE436" s="49"/>
      <c r="BRF436" s="49"/>
      <c r="BRG436" s="49"/>
      <c r="BRH436" s="49"/>
      <c r="BRI436" s="49"/>
      <c r="BRJ436" s="49"/>
      <c r="BRK436" s="49"/>
      <c r="BRL436" s="49"/>
      <c r="BRM436" s="49"/>
      <c r="BRN436" s="49"/>
      <c r="BRO436" s="49"/>
      <c r="BRP436" s="49"/>
      <c r="BRQ436" s="49"/>
      <c r="BRR436" s="49"/>
      <c r="BRS436" s="49"/>
      <c r="BRT436" s="49"/>
      <c r="BRU436" s="49"/>
      <c r="BRV436" s="49"/>
      <c r="BRW436" s="49"/>
      <c r="BRX436" s="49"/>
      <c r="BRY436" s="49"/>
      <c r="BRZ436" s="49"/>
      <c r="BSA436" s="49"/>
      <c r="BSB436" s="49"/>
      <c r="BSC436" s="49"/>
      <c r="BSD436" s="49"/>
      <c r="BSE436" s="49"/>
      <c r="BSF436" s="49"/>
      <c r="BSG436" s="49"/>
      <c r="BSH436" s="49"/>
      <c r="BSI436" s="49"/>
      <c r="BSJ436" s="49"/>
      <c r="BSK436" s="49"/>
      <c r="BSL436" s="49"/>
      <c r="BSM436" s="49"/>
      <c r="BSN436" s="49"/>
      <c r="BSO436" s="49"/>
      <c r="BSP436" s="49"/>
      <c r="BSQ436" s="49"/>
      <c r="BSR436" s="49"/>
      <c r="BSS436" s="49"/>
      <c r="BST436" s="49"/>
      <c r="BSU436" s="49"/>
      <c r="BSV436" s="49"/>
      <c r="BSW436" s="49"/>
      <c r="BSX436" s="49"/>
      <c r="BSY436" s="49"/>
      <c r="BSZ436" s="49"/>
      <c r="BTA436" s="49"/>
      <c r="BTB436" s="49"/>
      <c r="BTC436" s="49"/>
      <c r="BTD436" s="49"/>
      <c r="BTE436" s="49"/>
      <c r="BTF436" s="49"/>
      <c r="BTG436" s="49"/>
      <c r="BTH436" s="49"/>
      <c r="BTI436" s="49"/>
      <c r="BTJ436" s="49"/>
      <c r="BTK436" s="49"/>
      <c r="BTL436" s="49"/>
      <c r="BTM436" s="49"/>
      <c r="BTN436" s="49"/>
      <c r="BTO436" s="49"/>
      <c r="BTP436" s="49"/>
      <c r="BTQ436" s="49"/>
      <c r="BTR436" s="49"/>
      <c r="BTS436" s="49"/>
      <c r="BTT436" s="49"/>
      <c r="BTU436" s="49"/>
      <c r="BTV436" s="49"/>
      <c r="BTW436" s="49"/>
      <c r="BTX436" s="49"/>
      <c r="BTY436" s="49"/>
      <c r="BTZ436" s="49"/>
      <c r="BUA436" s="49"/>
      <c r="BUB436" s="49"/>
      <c r="BUC436" s="49"/>
      <c r="BUD436" s="49"/>
      <c r="BUE436" s="49"/>
      <c r="BUF436" s="49"/>
      <c r="BUG436" s="49"/>
      <c r="BUH436" s="49"/>
      <c r="BUI436" s="49"/>
      <c r="BUJ436" s="49"/>
      <c r="BUK436" s="49"/>
      <c r="BUL436" s="49"/>
      <c r="BUM436" s="49"/>
      <c r="BUN436" s="49"/>
      <c r="BUO436" s="49"/>
      <c r="BUP436" s="49"/>
      <c r="BUQ436" s="49"/>
      <c r="BUR436" s="49"/>
      <c r="BUS436" s="49"/>
      <c r="BUT436" s="49"/>
      <c r="BUU436" s="49"/>
      <c r="BUV436" s="49"/>
      <c r="BUW436" s="49"/>
      <c r="BUX436" s="49"/>
      <c r="BUY436" s="49"/>
      <c r="BUZ436" s="49"/>
      <c r="BVA436" s="49"/>
      <c r="BVB436" s="49"/>
      <c r="BVC436" s="49"/>
      <c r="BVD436" s="49"/>
      <c r="BVE436" s="49"/>
      <c r="BVF436" s="49"/>
      <c r="BVG436" s="49"/>
      <c r="BVH436" s="49"/>
      <c r="BVI436" s="49"/>
      <c r="BVJ436" s="49"/>
      <c r="BVK436" s="49"/>
      <c r="BVL436" s="49"/>
      <c r="BVM436" s="49"/>
      <c r="BVN436" s="49"/>
      <c r="BVO436" s="49"/>
      <c r="BVP436" s="49"/>
      <c r="BVQ436" s="49"/>
      <c r="BVR436" s="49"/>
      <c r="BVS436" s="49"/>
      <c r="BVT436" s="49"/>
      <c r="BVU436" s="49"/>
      <c r="BVV436" s="49"/>
      <c r="BVW436" s="49"/>
      <c r="BVX436" s="49"/>
      <c r="BVY436" s="49"/>
      <c r="BVZ436" s="49"/>
      <c r="BWA436" s="49"/>
      <c r="BWB436" s="49"/>
      <c r="BWC436" s="49"/>
      <c r="BWD436" s="49"/>
      <c r="BWE436" s="49"/>
      <c r="BWF436" s="49"/>
      <c r="BWG436" s="49"/>
      <c r="BWH436" s="49"/>
      <c r="BWI436" s="49"/>
      <c r="BWJ436" s="49"/>
      <c r="BWK436" s="49"/>
      <c r="BWL436" s="49"/>
      <c r="BWM436" s="49"/>
      <c r="BWN436" s="49"/>
      <c r="BWO436" s="49"/>
      <c r="BWP436" s="49"/>
      <c r="BWQ436" s="49"/>
      <c r="BWR436" s="49"/>
      <c r="BWS436" s="49"/>
      <c r="BWT436" s="49"/>
      <c r="BWU436" s="49"/>
      <c r="BWV436" s="49"/>
      <c r="BWW436" s="49"/>
      <c r="BWX436" s="49"/>
      <c r="BWY436" s="49"/>
      <c r="BWZ436" s="49"/>
      <c r="BXA436" s="49"/>
      <c r="BXB436" s="49"/>
      <c r="BXC436" s="49"/>
      <c r="BXD436" s="49"/>
      <c r="BXE436" s="49"/>
      <c r="BXF436" s="49"/>
      <c r="BXG436" s="49"/>
      <c r="BXH436" s="49"/>
      <c r="BXI436" s="49"/>
      <c r="BXJ436" s="49"/>
      <c r="BXK436" s="49"/>
      <c r="BXL436" s="49"/>
      <c r="BXM436" s="49"/>
      <c r="BXN436" s="49"/>
      <c r="BXO436" s="49"/>
      <c r="BXP436" s="49"/>
      <c r="BXQ436" s="49"/>
      <c r="BXR436" s="49"/>
      <c r="BXS436" s="49"/>
      <c r="BXT436" s="49"/>
      <c r="BXU436" s="49"/>
      <c r="BXV436" s="49"/>
      <c r="BXW436" s="49"/>
      <c r="BXX436" s="49"/>
      <c r="BXY436" s="49"/>
      <c r="BXZ436" s="49"/>
      <c r="BYA436" s="49"/>
      <c r="BYB436" s="49"/>
      <c r="BYC436" s="49"/>
      <c r="BYD436" s="49"/>
      <c r="BYE436" s="49"/>
      <c r="BYF436" s="49"/>
      <c r="BYG436" s="49"/>
      <c r="BYH436" s="49"/>
      <c r="BYI436" s="49"/>
      <c r="BYJ436" s="49"/>
      <c r="BYK436" s="49"/>
      <c r="BYL436" s="49"/>
      <c r="BYM436" s="49"/>
      <c r="BYN436" s="49"/>
      <c r="BYO436" s="49"/>
      <c r="BYP436" s="49"/>
      <c r="BYQ436" s="49"/>
      <c r="BYR436" s="49"/>
      <c r="BYS436" s="49"/>
      <c r="BYT436" s="49"/>
      <c r="BYU436" s="49"/>
      <c r="BYV436" s="49"/>
      <c r="BYW436" s="49"/>
      <c r="BYX436" s="49"/>
      <c r="BYY436" s="49"/>
      <c r="BYZ436" s="49"/>
      <c r="BZA436" s="49"/>
      <c r="BZB436" s="49"/>
      <c r="BZC436" s="49"/>
      <c r="BZD436" s="49"/>
      <c r="BZE436" s="49"/>
      <c r="BZF436" s="49"/>
      <c r="BZG436" s="49"/>
      <c r="BZH436" s="49"/>
      <c r="BZI436" s="49"/>
      <c r="BZJ436" s="49"/>
      <c r="BZK436" s="49"/>
      <c r="BZL436" s="49"/>
      <c r="BZM436" s="49"/>
      <c r="BZN436" s="49"/>
      <c r="BZO436" s="49"/>
      <c r="BZP436" s="49"/>
      <c r="BZQ436" s="49"/>
      <c r="BZR436" s="49"/>
      <c r="BZS436" s="49"/>
      <c r="BZT436" s="49"/>
      <c r="BZU436" s="49"/>
      <c r="BZV436" s="49"/>
      <c r="BZW436" s="49"/>
      <c r="BZX436" s="49"/>
      <c r="BZY436" s="49"/>
      <c r="BZZ436" s="49"/>
      <c r="CAA436" s="49"/>
      <c r="CAB436" s="49"/>
      <c r="CAC436" s="49"/>
      <c r="CAD436" s="49"/>
      <c r="CAE436" s="49"/>
      <c r="CAF436" s="49"/>
      <c r="CAG436" s="49"/>
      <c r="CAH436" s="49"/>
      <c r="CAI436" s="49"/>
      <c r="CAJ436" s="49"/>
      <c r="CAK436" s="49"/>
      <c r="CAL436" s="49"/>
      <c r="CAM436" s="49"/>
      <c r="CAN436" s="49"/>
      <c r="CAO436" s="49"/>
      <c r="CAP436" s="49"/>
      <c r="CAQ436" s="49"/>
      <c r="CAR436" s="49"/>
      <c r="CAS436" s="49"/>
      <c r="CAT436" s="49"/>
      <c r="CAU436" s="49"/>
      <c r="CAV436" s="49"/>
      <c r="CAW436" s="49"/>
      <c r="CAX436" s="49"/>
      <c r="CAY436" s="49"/>
      <c r="CAZ436" s="49"/>
      <c r="CBA436" s="49"/>
      <c r="CBB436" s="49"/>
      <c r="CBC436" s="49"/>
      <c r="CBD436" s="49"/>
      <c r="CBE436" s="49"/>
      <c r="CBF436" s="49"/>
      <c r="CBG436" s="49"/>
      <c r="CBH436" s="49"/>
      <c r="CBI436" s="49"/>
      <c r="CBJ436" s="49"/>
      <c r="CBK436" s="49"/>
      <c r="CBL436" s="49"/>
      <c r="CBM436" s="49"/>
      <c r="CBN436" s="49"/>
      <c r="CBO436" s="49"/>
      <c r="CBP436" s="49"/>
      <c r="CBQ436" s="49"/>
      <c r="CBR436" s="49"/>
      <c r="CBS436" s="49"/>
      <c r="CBT436" s="49"/>
      <c r="CBU436" s="49"/>
      <c r="CBV436" s="49"/>
      <c r="CBW436" s="49"/>
      <c r="CBX436" s="49"/>
      <c r="CBY436" s="49"/>
      <c r="CBZ436" s="49"/>
      <c r="CCA436" s="49"/>
      <c r="CCB436" s="49"/>
      <c r="CCC436" s="49"/>
      <c r="CCD436" s="49"/>
      <c r="CCE436" s="49"/>
      <c r="CCF436" s="49"/>
      <c r="CCG436" s="49"/>
      <c r="CCH436" s="49"/>
      <c r="CCI436" s="49"/>
      <c r="CCJ436" s="49"/>
      <c r="CCK436" s="49"/>
      <c r="CCL436" s="49"/>
      <c r="CCM436" s="49"/>
      <c r="CCN436" s="49"/>
      <c r="CCO436" s="49"/>
      <c r="CCP436" s="49"/>
      <c r="CCQ436" s="49"/>
      <c r="CCR436" s="49"/>
      <c r="CCS436" s="49"/>
      <c r="CCT436" s="49"/>
      <c r="CCU436" s="49"/>
      <c r="CCV436" s="49"/>
      <c r="CCW436" s="49"/>
      <c r="CCX436" s="49"/>
      <c r="CCY436" s="49"/>
      <c r="CCZ436" s="49"/>
      <c r="CDA436" s="49"/>
      <c r="CDB436" s="49"/>
      <c r="CDC436" s="49"/>
      <c r="CDD436" s="49"/>
      <c r="CDE436" s="49"/>
      <c r="CDF436" s="49"/>
      <c r="CDG436" s="49"/>
      <c r="CDH436" s="49"/>
      <c r="CDI436" s="49"/>
      <c r="CDJ436" s="49"/>
      <c r="CDK436" s="49"/>
      <c r="CDL436" s="49"/>
      <c r="CDM436" s="49"/>
      <c r="CDN436" s="49"/>
      <c r="CDO436" s="49"/>
      <c r="CDP436" s="49"/>
      <c r="CDQ436" s="49"/>
      <c r="CDR436" s="49"/>
      <c r="CDS436" s="49"/>
      <c r="CDT436" s="49"/>
      <c r="CDU436" s="49"/>
      <c r="CDV436" s="49"/>
      <c r="CDW436" s="49"/>
      <c r="CDX436" s="49"/>
      <c r="CDY436" s="49"/>
      <c r="CDZ436" s="49"/>
      <c r="CEA436" s="49"/>
      <c r="CEB436" s="49"/>
      <c r="CEC436" s="49"/>
      <c r="CED436" s="49"/>
      <c r="CEE436" s="49"/>
      <c r="CEF436" s="49"/>
      <c r="CEG436" s="49"/>
      <c r="CEH436" s="49"/>
      <c r="CEI436" s="49"/>
      <c r="CEJ436" s="49"/>
      <c r="CEK436" s="49"/>
      <c r="CEL436" s="49"/>
      <c r="CEM436" s="49"/>
      <c r="CEN436" s="49"/>
      <c r="CEO436" s="49"/>
      <c r="CEP436" s="49"/>
      <c r="CEQ436" s="49"/>
      <c r="CER436" s="49"/>
      <c r="CES436" s="49"/>
      <c r="CET436" s="49"/>
      <c r="CEU436" s="49"/>
      <c r="CEV436" s="49"/>
      <c r="CEW436" s="49"/>
      <c r="CEX436" s="49"/>
      <c r="CEY436" s="49"/>
      <c r="CEZ436" s="49"/>
      <c r="CFA436" s="49"/>
      <c r="CFB436" s="49"/>
      <c r="CFC436" s="49"/>
      <c r="CFD436" s="49"/>
      <c r="CFE436" s="49"/>
      <c r="CFF436" s="49"/>
      <c r="CFG436" s="49"/>
      <c r="CFH436" s="49"/>
      <c r="CFI436" s="49"/>
      <c r="CFJ436" s="49"/>
      <c r="CFK436" s="49"/>
      <c r="CFL436" s="49"/>
      <c r="CFM436" s="49"/>
      <c r="CFN436" s="49"/>
      <c r="CFO436" s="49"/>
      <c r="CFP436" s="49"/>
      <c r="CFQ436" s="49"/>
      <c r="CFR436" s="49"/>
      <c r="CFS436" s="49"/>
      <c r="CFT436" s="49"/>
      <c r="CFU436" s="49"/>
      <c r="CFV436" s="49"/>
      <c r="CFW436" s="49"/>
      <c r="CFX436" s="49"/>
      <c r="CFY436" s="49"/>
      <c r="CFZ436" s="49"/>
      <c r="CGA436" s="49"/>
      <c r="CGB436" s="49"/>
      <c r="CGC436" s="49"/>
      <c r="CGD436" s="49"/>
      <c r="CGE436" s="49"/>
      <c r="CGF436" s="49"/>
      <c r="CGG436" s="49"/>
      <c r="CGH436" s="49"/>
      <c r="CGI436" s="49"/>
      <c r="CGJ436" s="49"/>
      <c r="CGK436" s="49"/>
      <c r="CGL436" s="49"/>
      <c r="CGM436" s="49"/>
      <c r="CGN436" s="49"/>
      <c r="CGO436" s="49"/>
      <c r="CGP436" s="49"/>
      <c r="CGQ436" s="49"/>
      <c r="CGR436" s="49"/>
      <c r="CGS436" s="49"/>
      <c r="CGT436" s="49"/>
      <c r="CGU436" s="49"/>
      <c r="CGV436" s="49"/>
      <c r="CGW436" s="49"/>
      <c r="CGX436" s="49"/>
      <c r="CGY436" s="49"/>
      <c r="CGZ436" s="49"/>
      <c r="CHA436" s="49"/>
      <c r="CHB436" s="49"/>
      <c r="CHC436" s="49"/>
      <c r="CHD436" s="49"/>
      <c r="CHE436" s="49"/>
      <c r="CHF436" s="49"/>
      <c r="CHG436" s="49"/>
      <c r="CHH436" s="49"/>
      <c r="CHI436" s="49"/>
      <c r="CHJ436" s="49"/>
      <c r="CHK436" s="49"/>
      <c r="CHL436" s="49"/>
      <c r="CHM436" s="49"/>
      <c r="CHN436" s="49"/>
      <c r="CHO436" s="49"/>
      <c r="CHP436" s="49"/>
      <c r="CHQ436" s="49"/>
      <c r="CHR436" s="49"/>
      <c r="CHS436" s="49"/>
      <c r="CHT436" s="49"/>
      <c r="CHU436" s="49"/>
      <c r="CHV436" s="49"/>
      <c r="CHW436" s="49"/>
      <c r="CHX436" s="49"/>
      <c r="CHY436" s="49"/>
      <c r="CHZ436" s="49"/>
      <c r="CIA436" s="49"/>
      <c r="CIB436" s="49"/>
      <c r="CIC436" s="49"/>
      <c r="CID436" s="49"/>
      <c r="CIE436" s="49"/>
      <c r="CIF436" s="49"/>
      <c r="CIG436" s="49"/>
      <c r="CIH436" s="49"/>
      <c r="CII436" s="49"/>
      <c r="CIJ436" s="49"/>
      <c r="CIK436" s="49"/>
      <c r="CIL436" s="49"/>
      <c r="CIM436" s="49"/>
      <c r="CIN436" s="49"/>
      <c r="CIO436" s="49"/>
      <c r="CIP436" s="49"/>
      <c r="CIQ436" s="49"/>
      <c r="CIR436" s="49"/>
      <c r="CIS436" s="49"/>
      <c r="CIT436" s="49"/>
      <c r="CIU436" s="49"/>
      <c r="CIV436" s="49"/>
      <c r="CIW436" s="49"/>
      <c r="CIX436" s="49"/>
      <c r="CIY436" s="49"/>
      <c r="CIZ436" s="49"/>
      <c r="CJA436" s="49"/>
      <c r="CJB436" s="49"/>
      <c r="CJC436" s="49"/>
      <c r="CJD436" s="49"/>
      <c r="CJE436" s="49"/>
      <c r="CJF436" s="49"/>
      <c r="CJG436" s="49"/>
      <c r="CJH436" s="49"/>
      <c r="CJI436" s="49"/>
      <c r="CJJ436" s="49"/>
      <c r="CJK436" s="49"/>
      <c r="CJL436" s="49"/>
      <c r="CJM436" s="49"/>
      <c r="CJN436" s="49"/>
      <c r="CJO436" s="49"/>
      <c r="CJP436" s="49"/>
      <c r="CJQ436" s="49"/>
      <c r="CJR436" s="49"/>
      <c r="CJS436" s="49"/>
      <c r="CJT436" s="49"/>
      <c r="CJU436" s="49"/>
      <c r="CJV436" s="49"/>
      <c r="CJW436" s="49"/>
      <c r="CJX436" s="49"/>
      <c r="CJY436" s="49"/>
      <c r="CJZ436" s="49"/>
      <c r="CKA436" s="49"/>
      <c r="CKB436" s="49"/>
      <c r="CKC436" s="49"/>
      <c r="CKD436" s="49"/>
      <c r="CKE436" s="49"/>
      <c r="CKF436" s="49"/>
      <c r="CKG436" s="49"/>
      <c r="CKH436" s="49"/>
      <c r="CKI436" s="49"/>
      <c r="CKJ436" s="49"/>
      <c r="CKK436" s="49"/>
      <c r="CKL436" s="49"/>
      <c r="CKM436" s="49"/>
      <c r="CKN436" s="49"/>
      <c r="CKO436" s="49"/>
      <c r="CKP436" s="49"/>
      <c r="CKQ436" s="49"/>
      <c r="CKR436" s="49"/>
      <c r="CKS436" s="49"/>
      <c r="CKT436" s="49"/>
      <c r="CKU436" s="49"/>
      <c r="CKV436" s="49"/>
      <c r="CKW436" s="49"/>
      <c r="CKX436" s="49"/>
      <c r="CKY436" s="49"/>
      <c r="CKZ436" s="49"/>
      <c r="CLA436" s="49"/>
      <c r="CLB436" s="49"/>
      <c r="CLC436" s="49"/>
      <c r="CLD436" s="49"/>
      <c r="CLE436" s="49"/>
      <c r="CLF436" s="49"/>
      <c r="CLG436" s="49"/>
      <c r="CLH436" s="49"/>
      <c r="CLI436" s="49"/>
      <c r="CLJ436" s="49"/>
      <c r="CLK436" s="49"/>
      <c r="CLL436" s="49"/>
      <c r="CLM436" s="49"/>
      <c r="CLN436" s="49"/>
      <c r="CLO436" s="49"/>
      <c r="CLP436" s="49"/>
      <c r="CLQ436" s="49"/>
      <c r="CLR436" s="49"/>
      <c r="CLS436" s="49"/>
      <c r="CLT436" s="49"/>
      <c r="CLU436" s="49"/>
      <c r="CLV436" s="49"/>
      <c r="CLW436" s="49"/>
      <c r="CLX436" s="49"/>
      <c r="CLY436" s="49"/>
      <c r="CLZ436" s="49"/>
      <c r="CMA436" s="49"/>
      <c r="CMB436" s="49"/>
      <c r="CMC436" s="49"/>
      <c r="CMD436" s="49"/>
      <c r="CME436" s="49"/>
      <c r="CMF436" s="49"/>
      <c r="CMG436" s="49"/>
      <c r="CMH436" s="49"/>
      <c r="CMI436" s="49"/>
      <c r="CMJ436" s="49"/>
      <c r="CMK436" s="49"/>
      <c r="CML436" s="49"/>
      <c r="CMM436" s="49"/>
      <c r="CMN436" s="49"/>
      <c r="CMO436" s="49"/>
      <c r="CMP436" s="49"/>
      <c r="CMQ436" s="49"/>
      <c r="CMR436" s="49"/>
      <c r="CMS436" s="49"/>
      <c r="CMT436" s="49"/>
      <c r="CMU436" s="49"/>
      <c r="CMV436" s="49"/>
      <c r="CMW436" s="49"/>
      <c r="CMX436" s="49"/>
      <c r="CMY436" s="49"/>
      <c r="CMZ436" s="49"/>
      <c r="CNA436" s="49"/>
      <c r="CNB436" s="49"/>
      <c r="CNC436" s="49"/>
      <c r="CND436" s="49"/>
      <c r="CNE436" s="49"/>
      <c r="CNF436" s="49"/>
      <c r="CNG436" s="49"/>
      <c r="CNH436" s="49"/>
      <c r="CNI436" s="49"/>
      <c r="CNJ436" s="49"/>
      <c r="CNK436" s="49"/>
      <c r="CNL436" s="49"/>
      <c r="CNM436" s="49"/>
      <c r="CNN436" s="49"/>
      <c r="CNO436" s="49"/>
      <c r="CNP436" s="49"/>
      <c r="CNQ436" s="49"/>
      <c r="CNR436" s="49"/>
      <c r="CNS436" s="49"/>
      <c r="CNT436" s="49"/>
      <c r="CNU436" s="49"/>
      <c r="CNV436" s="49"/>
      <c r="CNW436" s="49"/>
      <c r="CNX436" s="49"/>
      <c r="CNY436" s="49"/>
      <c r="CNZ436" s="49"/>
      <c r="COA436" s="49"/>
      <c r="COB436" s="49"/>
      <c r="COC436" s="49"/>
      <c r="COD436" s="49"/>
      <c r="COE436" s="49"/>
      <c r="COF436" s="49"/>
      <c r="COG436" s="49"/>
      <c r="COH436" s="49"/>
      <c r="COI436" s="49"/>
      <c r="COJ436" s="49"/>
      <c r="COK436" s="49"/>
      <c r="COL436" s="49"/>
      <c r="COM436" s="49"/>
      <c r="CON436" s="49"/>
      <c r="COO436" s="49"/>
      <c r="COP436" s="49"/>
      <c r="COQ436" s="49"/>
      <c r="COR436" s="49"/>
      <c r="COS436" s="49"/>
      <c r="COT436" s="49"/>
      <c r="COU436" s="49"/>
      <c r="COV436" s="49"/>
      <c r="COW436" s="49"/>
      <c r="COX436" s="49"/>
      <c r="COY436" s="49"/>
      <c r="COZ436" s="49"/>
      <c r="CPA436" s="49"/>
      <c r="CPB436" s="49"/>
      <c r="CPC436" s="49"/>
      <c r="CPD436" s="49"/>
      <c r="CPE436" s="49"/>
      <c r="CPF436" s="49"/>
      <c r="CPG436" s="49"/>
      <c r="CPH436" s="49"/>
      <c r="CPI436" s="49"/>
      <c r="CPJ436" s="49"/>
      <c r="CPK436" s="49"/>
      <c r="CPL436" s="49"/>
      <c r="CPM436" s="49"/>
      <c r="CPN436" s="49"/>
      <c r="CPO436" s="49"/>
      <c r="CPP436" s="49"/>
      <c r="CPQ436" s="49"/>
      <c r="CPR436" s="49"/>
      <c r="CPS436" s="49"/>
      <c r="CPT436" s="49"/>
      <c r="CPU436" s="49"/>
      <c r="CPV436" s="49"/>
      <c r="CPW436" s="49"/>
      <c r="CPX436" s="49"/>
      <c r="CPY436" s="49"/>
      <c r="CPZ436" s="49"/>
      <c r="CQA436" s="49"/>
      <c r="CQB436" s="49"/>
      <c r="CQC436" s="49"/>
      <c r="CQD436" s="49"/>
      <c r="CQE436" s="49"/>
      <c r="CQF436" s="49"/>
      <c r="CQG436" s="49"/>
      <c r="CQH436" s="49"/>
      <c r="CQI436" s="49"/>
      <c r="CQJ436" s="49"/>
      <c r="CQK436" s="49"/>
      <c r="CQL436" s="49"/>
      <c r="CQM436" s="49"/>
      <c r="CQN436" s="49"/>
      <c r="CQO436" s="49"/>
      <c r="CQP436" s="49"/>
      <c r="CQQ436" s="49"/>
      <c r="CQR436" s="49"/>
      <c r="CQS436" s="49"/>
      <c r="CQT436" s="49"/>
      <c r="CQU436" s="49"/>
      <c r="CQV436" s="49"/>
      <c r="CQW436" s="49"/>
      <c r="CQX436" s="49"/>
      <c r="CQY436" s="49"/>
      <c r="CQZ436" s="49"/>
      <c r="CRA436" s="49"/>
      <c r="CRB436" s="49"/>
      <c r="CRC436" s="49"/>
      <c r="CRD436" s="49"/>
      <c r="CRE436" s="49"/>
      <c r="CRF436" s="49"/>
      <c r="CRG436" s="49"/>
      <c r="CRH436" s="49"/>
      <c r="CRI436" s="49"/>
      <c r="CRJ436" s="49"/>
      <c r="CRK436" s="49"/>
      <c r="CRL436" s="49"/>
      <c r="CRM436" s="49"/>
      <c r="CRN436" s="49"/>
      <c r="CRO436" s="49"/>
      <c r="CRP436" s="49"/>
      <c r="CRQ436" s="49"/>
      <c r="CRR436" s="49"/>
      <c r="CRS436" s="49"/>
      <c r="CRT436" s="49"/>
      <c r="CRU436" s="49"/>
      <c r="CRV436" s="49"/>
      <c r="CRW436" s="49"/>
      <c r="CRX436" s="49"/>
      <c r="CRY436" s="49"/>
      <c r="CRZ436" s="49"/>
      <c r="CSA436" s="49"/>
      <c r="CSB436" s="49"/>
      <c r="CSC436" s="49"/>
      <c r="CSD436" s="49"/>
      <c r="CSE436" s="49"/>
      <c r="CSF436" s="49"/>
      <c r="CSG436" s="49"/>
      <c r="CSH436" s="49"/>
      <c r="CSI436" s="49"/>
      <c r="CSJ436" s="49"/>
      <c r="CSK436" s="49"/>
      <c r="CSL436" s="49"/>
      <c r="CSM436" s="49"/>
      <c r="CSN436" s="49"/>
      <c r="CSO436" s="49"/>
      <c r="CSP436" s="49"/>
      <c r="CSQ436" s="49"/>
      <c r="CSR436" s="49"/>
      <c r="CSS436" s="49"/>
      <c r="CST436" s="49"/>
      <c r="CSU436" s="49"/>
      <c r="CSV436" s="49"/>
      <c r="CSW436" s="49"/>
      <c r="CSX436" s="49"/>
      <c r="CSY436" s="49"/>
      <c r="CSZ436" s="49"/>
      <c r="CTA436" s="49"/>
      <c r="CTB436" s="49"/>
      <c r="CTC436" s="49"/>
      <c r="CTD436" s="49"/>
      <c r="CTE436" s="49"/>
      <c r="CTF436" s="49"/>
      <c r="CTG436" s="49"/>
      <c r="CTH436" s="49"/>
      <c r="CTI436" s="49"/>
      <c r="CTJ436" s="49"/>
      <c r="CTK436" s="49"/>
      <c r="CTL436" s="49"/>
      <c r="CTM436" s="49"/>
      <c r="CTN436" s="49"/>
      <c r="CTO436" s="49"/>
      <c r="CTP436" s="49"/>
      <c r="CTQ436" s="49"/>
      <c r="CTR436" s="49"/>
      <c r="CTS436" s="49"/>
      <c r="CTT436" s="49"/>
      <c r="CTU436" s="49"/>
      <c r="CTV436" s="49"/>
      <c r="CTW436" s="49"/>
      <c r="CTX436" s="49"/>
      <c r="CTY436" s="49"/>
      <c r="CTZ436" s="49"/>
      <c r="CUA436" s="49"/>
      <c r="CUB436" s="49"/>
      <c r="CUC436" s="49"/>
      <c r="CUD436" s="49"/>
      <c r="CUE436" s="49"/>
      <c r="CUF436" s="49"/>
      <c r="CUG436" s="49"/>
      <c r="CUH436" s="49"/>
      <c r="CUI436" s="49"/>
      <c r="CUJ436" s="49"/>
      <c r="CUK436" s="49"/>
      <c r="CUL436" s="49"/>
      <c r="CUM436" s="49"/>
      <c r="CUN436" s="49"/>
      <c r="CUO436" s="49"/>
      <c r="CUP436" s="49"/>
      <c r="CUQ436" s="49"/>
      <c r="CUR436" s="49"/>
      <c r="CUS436" s="49"/>
      <c r="CUT436" s="49"/>
      <c r="CUU436" s="49"/>
      <c r="CUV436" s="49"/>
      <c r="CUW436" s="49"/>
      <c r="CUX436" s="49"/>
      <c r="CUY436" s="49"/>
      <c r="CUZ436" s="49"/>
      <c r="CVA436" s="49"/>
      <c r="CVB436" s="49"/>
      <c r="CVC436" s="49"/>
      <c r="CVD436" s="49"/>
      <c r="CVE436" s="49"/>
      <c r="CVF436" s="49"/>
      <c r="CVG436" s="49"/>
      <c r="CVH436" s="49"/>
      <c r="CVI436" s="49"/>
      <c r="CVJ436" s="49"/>
      <c r="CVK436" s="49"/>
      <c r="CVL436" s="49"/>
      <c r="CVM436" s="49"/>
      <c r="CVN436" s="49"/>
      <c r="CVO436" s="49"/>
      <c r="CVP436" s="49"/>
      <c r="CVQ436" s="49"/>
      <c r="CVR436" s="49"/>
      <c r="CVS436" s="49"/>
      <c r="CVT436" s="49"/>
      <c r="CVU436" s="49"/>
      <c r="CVV436" s="49"/>
      <c r="CVW436" s="49"/>
      <c r="CVX436" s="49"/>
      <c r="CVY436" s="49"/>
      <c r="CVZ436" s="49"/>
      <c r="CWA436" s="49"/>
      <c r="CWB436" s="49"/>
      <c r="CWC436" s="49"/>
      <c r="CWD436" s="49"/>
      <c r="CWE436" s="49"/>
      <c r="CWF436" s="49"/>
      <c r="CWG436" s="49"/>
      <c r="CWH436" s="49"/>
      <c r="CWI436" s="49"/>
      <c r="CWJ436" s="49"/>
      <c r="CWK436" s="49"/>
      <c r="CWL436" s="49"/>
      <c r="CWM436" s="49"/>
      <c r="CWN436" s="49"/>
      <c r="CWO436" s="49"/>
      <c r="CWP436" s="49"/>
      <c r="CWQ436" s="49"/>
      <c r="CWR436" s="49"/>
      <c r="CWS436" s="49"/>
      <c r="CWT436" s="49"/>
      <c r="CWU436" s="49"/>
      <c r="CWV436" s="49"/>
      <c r="CWW436" s="49"/>
      <c r="CWX436" s="49"/>
      <c r="CWY436" s="49"/>
      <c r="CWZ436" s="49"/>
      <c r="CXA436" s="49"/>
      <c r="CXB436" s="49"/>
      <c r="CXC436" s="49"/>
      <c r="CXD436" s="49"/>
      <c r="CXE436" s="49"/>
      <c r="CXF436" s="49"/>
      <c r="CXG436" s="49"/>
      <c r="CXH436" s="49"/>
      <c r="CXI436" s="49"/>
      <c r="CXJ436" s="49"/>
      <c r="CXK436" s="49"/>
      <c r="CXL436" s="49"/>
      <c r="CXM436" s="49"/>
      <c r="CXN436" s="49"/>
      <c r="CXO436" s="49"/>
      <c r="CXP436" s="49"/>
      <c r="CXQ436" s="49"/>
      <c r="CXR436" s="49"/>
      <c r="CXS436" s="49"/>
      <c r="CXT436" s="49"/>
      <c r="CXU436" s="49"/>
      <c r="CXV436" s="49"/>
      <c r="CXW436" s="49"/>
      <c r="CXX436" s="49"/>
      <c r="CXY436" s="49"/>
      <c r="CXZ436" s="49"/>
      <c r="CYA436" s="49"/>
      <c r="CYB436" s="49"/>
      <c r="CYC436" s="49"/>
      <c r="CYD436" s="49"/>
      <c r="CYE436" s="49"/>
      <c r="CYF436" s="49"/>
      <c r="CYG436" s="49"/>
      <c r="CYH436" s="49"/>
      <c r="CYI436" s="49"/>
      <c r="CYJ436" s="49"/>
      <c r="CYK436" s="49"/>
      <c r="CYL436" s="49"/>
      <c r="CYM436" s="49"/>
      <c r="CYN436" s="49"/>
      <c r="CYO436" s="49"/>
      <c r="CYP436" s="49"/>
      <c r="CYQ436" s="49"/>
      <c r="CYR436" s="49"/>
      <c r="CYS436" s="49"/>
      <c r="CYT436" s="49"/>
      <c r="CYU436" s="49"/>
      <c r="CYV436" s="49"/>
      <c r="CYW436" s="49"/>
      <c r="CYX436" s="49"/>
      <c r="CYY436" s="49"/>
      <c r="CYZ436" s="49"/>
      <c r="CZA436" s="49"/>
      <c r="CZB436" s="49"/>
      <c r="CZC436" s="49"/>
      <c r="CZD436" s="49"/>
      <c r="CZE436" s="49"/>
      <c r="CZF436" s="49"/>
      <c r="CZG436" s="49"/>
      <c r="CZH436" s="49"/>
      <c r="CZI436" s="49"/>
      <c r="CZJ436" s="49"/>
      <c r="CZK436" s="49"/>
      <c r="CZL436" s="49"/>
      <c r="CZM436" s="49"/>
      <c r="CZN436" s="49"/>
      <c r="CZO436" s="49"/>
      <c r="CZP436" s="49"/>
      <c r="CZQ436" s="49"/>
      <c r="CZR436" s="49"/>
      <c r="CZS436" s="49"/>
      <c r="CZT436" s="49"/>
      <c r="CZU436" s="49"/>
      <c r="CZV436" s="49"/>
      <c r="CZW436" s="49"/>
      <c r="CZX436" s="49"/>
      <c r="CZY436" s="49"/>
      <c r="CZZ436" s="49"/>
      <c r="DAA436" s="49"/>
      <c r="DAB436" s="49"/>
      <c r="DAC436" s="49"/>
      <c r="DAD436" s="49"/>
      <c r="DAE436" s="49"/>
      <c r="DAF436" s="49"/>
      <c r="DAG436" s="49"/>
      <c r="DAH436" s="49"/>
      <c r="DAI436" s="49"/>
      <c r="DAJ436" s="49"/>
      <c r="DAK436" s="49"/>
      <c r="DAL436" s="49"/>
      <c r="DAM436" s="49"/>
      <c r="DAN436" s="49"/>
      <c r="DAO436" s="49"/>
      <c r="DAP436" s="49"/>
      <c r="DAQ436" s="49"/>
      <c r="DAR436" s="49"/>
      <c r="DAS436" s="49"/>
      <c r="DAT436" s="49"/>
      <c r="DAU436" s="49"/>
      <c r="DAV436" s="49"/>
      <c r="DAW436" s="49"/>
      <c r="DAX436" s="49"/>
      <c r="DAY436" s="49"/>
      <c r="DAZ436" s="49"/>
      <c r="DBA436" s="49"/>
      <c r="DBB436" s="49"/>
      <c r="DBC436" s="49"/>
      <c r="DBD436" s="49"/>
      <c r="DBE436" s="49"/>
      <c r="DBF436" s="49"/>
      <c r="DBG436" s="49"/>
      <c r="DBH436" s="49"/>
      <c r="DBI436" s="49"/>
      <c r="DBJ436" s="49"/>
      <c r="DBK436" s="49"/>
      <c r="DBL436" s="49"/>
      <c r="DBM436" s="49"/>
      <c r="DBN436" s="49"/>
      <c r="DBO436" s="49"/>
      <c r="DBP436" s="49"/>
      <c r="DBQ436" s="49"/>
      <c r="DBR436" s="49"/>
      <c r="DBS436" s="49"/>
      <c r="DBT436" s="49"/>
      <c r="DBU436" s="49"/>
      <c r="DBV436" s="49"/>
      <c r="DBW436" s="49"/>
      <c r="DBX436" s="49"/>
      <c r="DBY436" s="49"/>
      <c r="DBZ436" s="49"/>
      <c r="DCA436" s="49"/>
      <c r="DCB436" s="49"/>
      <c r="DCC436" s="49"/>
      <c r="DCD436" s="49"/>
      <c r="DCE436" s="49"/>
      <c r="DCF436" s="49"/>
      <c r="DCG436" s="49"/>
      <c r="DCH436" s="49"/>
      <c r="DCI436" s="49"/>
      <c r="DCJ436" s="49"/>
      <c r="DCK436" s="49"/>
      <c r="DCL436" s="49"/>
      <c r="DCM436" s="49"/>
      <c r="DCN436" s="49"/>
      <c r="DCO436" s="49"/>
      <c r="DCP436" s="49"/>
      <c r="DCQ436" s="49"/>
      <c r="DCR436" s="49"/>
      <c r="DCS436" s="49"/>
      <c r="DCT436" s="49"/>
      <c r="DCU436" s="49"/>
      <c r="DCV436" s="49"/>
      <c r="DCW436" s="49"/>
      <c r="DCX436" s="49"/>
      <c r="DCY436" s="49"/>
      <c r="DCZ436" s="49"/>
      <c r="DDA436" s="49"/>
      <c r="DDB436" s="49"/>
      <c r="DDC436" s="49"/>
      <c r="DDD436" s="49"/>
      <c r="DDE436" s="49"/>
      <c r="DDF436" s="49"/>
      <c r="DDG436" s="49"/>
      <c r="DDH436" s="49"/>
      <c r="DDI436" s="49"/>
      <c r="DDJ436" s="49"/>
      <c r="DDK436" s="49"/>
      <c r="DDL436" s="49"/>
      <c r="DDM436" s="49"/>
      <c r="DDN436" s="49"/>
      <c r="DDO436" s="49"/>
      <c r="DDP436" s="49"/>
      <c r="DDQ436" s="49"/>
      <c r="DDR436" s="49"/>
      <c r="DDS436" s="49"/>
      <c r="DDT436" s="49"/>
      <c r="DDU436" s="49"/>
      <c r="DDV436" s="49"/>
      <c r="DDW436" s="49"/>
      <c r="DDX436" s="49"/>
      <c r="DDY436" s="49"/>
      <c r="DDZ436" s="49"/>
      <c r="DEA436" s="49"/>
      <c r="DEB436" s="49"/>
      <c r="DEC436" s="49"/>
      <c r="DED436" s="49"/>
      <c r="DEE436" s="49"/>
      <c r="DEF436" s="49"/>
      <c r="DEG436" s="49"/>
      <c r="DEH436" s="49"/>
      <c r="DEI436" s="49"/>
      <c r="DEJ436" s="49"/>
      <c r="DEK436" s="49"/>
      <c r="DEL436" s="49"/>
      <c r="DEM436" s="49"/>
      <c r="DEN436" s="49"/>
      <c r="DEO436" s="49"/>
      <c r="DEP436" s="49"/>
      <c r="DEQ436" s="49"/>
      <c r="DER436" s="49"/>
      <c r="DES436" s="49"/>
      <c r="DET436" s="49"/>
      <c r="DEU436" s="49"/>
      <c r="DEV436" s="49"/>
      <c r="DEW436" s="49"/>
      <c r="DEX436" s="49"/>
      <c r="DEY436" s="49"/>
      <c r="DEZ436" s="49"/>
      <c r="DFA436" s="49"/>
      <c r="DFB436" s="49"/>
      <c r="DFC436" s="49"/>
      <c r="DFD436" s="49"/>
      <c r="DFE436" s="49"/>
      <c r="DFF436" s="49"/>
      <c r="DFG436" s="49"/>
      <c r="DFH436" s="49"/>
      <c r="DFI436" s="49"/>
      <c r="DFJ436" s="49"/>
      <c r="DFK436" s="49"/>
      <c r="DFL436" s="49"/>
      <c r="DFM436" s="49"/>
      <c r="DFN436" s="49"/>
      <c r="DFO436" s="49"/>
      <c r="DFP436" s="49"/>
      <c r="DFQ436" s="49"/>
      <c r="DFR436" s="49"/>
      <c r="DFS436" s="49"/>
      <c r="DFT436" s="49"/>
      <c r="DFU436" s="49"/>
      <c r="DFV436" s="49"/>
      <c r="DFW436" s="49"/>
      <c r="DFX436" s="49"/>
      <c r="DFY436" s="49"/>
      <c r="DFZ436" s="49"/>
      <c r="DGA436" s="49"/>
      <c r="DGB436" s="49"/>
      <c r="DGC436" s="49"/>
      <c r="DGD436" s="49"/>
      <c r="DGE436" s="49"/>
      <c r="DGF436" s="49"/>
      <c r="DGG436" s="49"/>
      <c r="DGH436" s="49"/>
      <c r="DGI436" s="49"/>
      <c r="DGJ436" s="49"/>
      <c r="DGK436" s="49"/>
      <c r="DGL436" s="49"/>
      <c r="DGM436" s="49"/>
      <c r="DGN436" s="49"/>
      <c r="DGO436" s="49"/>
      <c r="DGP436" s="49"/>
      <c r="DGQ436" s="49"/>
      <c r="DGR436" s="49"/>
      <c r="DGS436" s="49"/>
      <c r="DGT436" s="49"/>
      <c r="DGU436" s="49"/>
      <c r="DGV436" s="49"/>
      <c r="DGW436" s="49"/>
      <c r="DGX436" s="49"/>
      <c r="DGY436" s="49"/>
      <c r="DGZ436" s="49"/>
      <c r="DHA436" s="49"/>
      <c r="DHB436" s="49"/>
      <c r="DHC436" s="49"/>
      <c r="DHD436" s="49"/>
      <c r="DHE436" s="49"/>
      <c r="DHF436" s="49"/>
      <c r="DHG436" s="49"/>
      <c r="DHH436" s="49"/>
      <c r="DHI436" s="49"/>
      <c r="DHJ436" s="49"/>
      <c r="DHK436" s="49"/>
      <c r="DHL436" s="49"/>
      <c r="DHM436" s="49"/>
      <c r="DHN436" s="49"/>
      <c r="DHO436" s="49"/>
      <c r="DHP436" s="49"/>
      <c r="DHQ436" s="49"/>
      <c r="DHR436" s="49"/>
      <c r="DHS436" s="49"/>
      <c r="DHT436" s="49"/>
      <c r="DHU436" s="49"/>
      <c r="DHV436" s="49"/>
      <c r="DHW436" s="49"/>
      <c r="DHX436" s="49"/>
      <c r="DHY436" s="49"/>
      <c r="DHZ436" s="49"/>
      <c r="DIA436" s="49"/>
      <c r="DIB436" s="49"/>
      <c r="DIC436" s="49"/>
      <c r="DID436" s="49"/>
      <c r="DIE436" s="49"/>
      <c r="DIF436" s="49"/>
      <c r="DIG436" s="49"/>
      <c r="DIH436" s="49"/>
      <c r="DII436" s="49"/>
      <c r="DIJ436" s="49"/>
      <c r="DIK436" s="49"/>
      <c r="DIL436" s="49"/>
      <c r="DIM436" s="49"/>
      <c r="DIN436" s="49"/>
      <c r="DIO436" s="49"/>
      <c r="DIP436" s="49"/>
      <c r="DIQ436" s="49"/>
      <c r="DIR436" s="49"/>
      <c r="DIS436" s="49"/>
      <c r="DIT436" s="49"/>
      <c r="DIU436" s="49"/>
      <c r="DIV436" s="49"/>
      <c r="DIW436" s="49"/>
      <c r="DIX436" s="49"/>
      <c r="DIY436" s="49"/>
      <c r="DIZ436" s="49"/>
      <c r="DJA436" s="49"/>
      <c r="DJB436" s="49"/>
      <c r="DJC436" s="49"/>
      <c r="DJD436" s="49"/>
      <c r="DJE436" s="49"/>
      <c r="DJF436" s="49"/>
      <c r="DJG436" s="49"/>
      <c r="DJH436" s="49"/>
      <c r="DJI436" s="49"/>
      <c r="DJJ436" s="49"/>
      <c r="DJK436" s="49"/>
      <c r="DJL436" s="49"/>
      <c r="DJM436" s="49"/>
      <c r="DJN436" s="49"/>
      <c r="DJO436" s="49"/>
      <c r="DJP436" s="49"/>
      <c r="DJQ436" s="49"/>
      <c r="DJR436" s="49"/>
      <c r="DJS436" s="49"/>
      <c r="DJT436" s="49"/>
      <c r="DJU436" s="49"/>
      <c r="DJV436" s="49"/>
      <c r="DJW436" s="49"/>
      <c r="DJX436" s="49"/>
      <c r="DJY436" s="49"/>
      <c r="DJZ436" s="49"/>
      <c r="DKA436" s="49"/>
      <c r="DKB436" s="49"/>
      <c r="DKC436" s="49"/>
      <c r="DKD436" s="49"/>
      <c r="DKE436" s="49"/>
      <c r="DKF436" s="49"/>
      <c r="DKG436" s="49"/>
      <c r="DKH436" s="49"/>
      <c r="DKI436" s="49"/>
      <c r="DKJ436" s="49"/>
      <c r="DKK436" s="49"/>
      <c r="DKL436" s="49"/>
      <c r="DKM436" s="49"/>
      <c r="DKN436" s="49"/>
      <c r="DKO436" s="49"/>
      <c r="DKP436" s="49"/>
      <c r="DKQ436" s="49"/>
      <c r="DKR436" s="49"/>
      <c r="DKS436" s="49"/>
      <c r="DKT436" s="49"/>
      <c r="DKU436" s="49"/>
      <c r="DKV436" s="49"/>
      <c r="DKW436" s="49"/>
      <c r="DKX436" s="49"/>
      <c r="DKY436" s="49"/>
      <c r="DKZ436" s="49"/>
      <c r="DLA436" s="49"/>
      <c r="DLB436" s="49"/>
      <c r="DLC436" s="49"/>
      <c r="DLD436" s="49"/>
      <c r="DLE436" s="49"/>
      <c r="DLF436" s="49"/>
      <c r="DLG436" s="49"/>
      <c r="DLH436" s="49"/>
      <c r="DLI436" s="49"/>
      <c r="DLJ436" s="49"/>
      <c r="DLK436" s="49"/>
      <c r="DLL436" s="49"/>
      <c r="DLM436" s="49"/>
      <c r="DLN436" s="49"/>
      <c r="DLO436" s="49"/>
      <c r="DLP436" s="49"/>
      <c r="DLQ436" s="49"/>
      <c r="DLR436" s="49"/>
      <c r="DLS436" s="49"/>
      <c r="DLT436" s="49"/>
      <c r="DLU436" s="49"/>
      <c r="DLV436" s="49"/>
      <c r="DLW436" s="49"/>
      <c r="DLX436" s="49"/>
      <c r="DLY436" s="49"/>
      <c r="DLZ436" s="49"/>
      <c r="DMA436" s="49"/>
      <c r="DMB436" s="49"/>
      <c r="DMC436" s="49"/>
      <c r="DMD436" s="49"/>
      <c r="DME436" s="49"/>
      <c r="DMF436" s="49"/>
      <c r="DMG436" s="49"/>
      <c r="DMH436" s="49"/>
      <c r="DMI436" s="49"/>
      <c r="DMJ436" s="49"/>
      <c r="DMK436" s="49"/>
      <c r="DML436" s="49"/>
      <c r="DMM436" s="49"/>
      <c r="DMN436" s="49"/>
      <c r="DMO436" s="49"/>
      <c r="DMP436" s="49"/>
      <c r="DMQ436" s="49"/>
      <c r="DMR436" s="49"/>
      <c r="DMS436" s="49"/>
      <c r="DMT436" s="49"/>
      <c r="DMU436" s="49"/>
      <c r="DMV436" s="49"/>
      <c r="DMW436" s="49"/>
      <c r="DMX436" s="49"/>
      <c r="DMY436" s="49"/>
      <c r="DMZ436" s="49"/>
      <c r="DNA436" s="49"/>
      <c r="DNB436" s="49"/>
      <c r="DNC436" s="49"/>
      <c r="DND436" s="49"/>
      <c r="DNE436" s="49"/>
      <c r="DNF436" s="49"/>
      <c r="DNG436" s="49"/>
      <c r="DNH436" s="49"/>
      <c r="DNI436" s="49"/>
      <c r="DNJ436" s="49"/>
      <c r="DNK436" s="49"/>
      <c r="DNL436" s="49"/>
      <c r="DNM436" s="49"/>
      <c r="DNN436" s="49"/>
      <c r="DNO436" s="49"/>
      <c r="DNP436" s="49"/>
      <c r="DNQ436" s="49"/>
      <c r="DNR436" s="49"/>
      <c r="DNS436" s="49"/>
      <c r="DNT436" s="49"/>
      <c r="DNU436" s="49"/>
      <c r="DNV436" s="49"/>
      <c r="DNW436" s="49"/>
      <c r="DNX436" s="49"/>
      <c r="DNY436" s="49"/>
      <c r="DNZ436" s="49"/>
      <c r="DOA436" s="49"/>
      <c r="DOB436" s="49"/>
      <c r="DOC436" s="49"/>
      <c r="DOD436" s="49"/>
      <c r="DOE436" s="49"/>
      <c r="DOF436" s="49"/>
      <c r="DOG436" s="49"/>
      <c r="DOH436" s="49"/>
      <c r="DOI436" s="49"/>
      <c r="DOJ436" s="49"/>
      <c r="DOK436" s="49"/>
      <c r="DOL436" s="49"/>
      <c r="DOM436" s="49"/>
      <c r="DON436" s="49"/>
      <c r="DOO436" s="49"/>
      <c r="DOP436" s="49"/>
      <c r="DOQ436" s="49"/>
      <c r="DOR436" s="49"/>
      <c r="DOS436" s="49"/>
      <c r="DOT436" s="49"/>
      <c r="DOU436" s="49"/>
      <c r="DOV436" s="49"/>
      <c r="DOW436" s="49"/>
      <c r="DOX436" s="49"/>
      <c r="DOY436" s="49"/>
      <c r="DOZ436" s="49"/>
      <c r="DPA436" s="49"/>
      <c r="DPB436" s="49"/>
      <c r="DPC436" s="49"/>
      <c r="DPD436" s="49"/>
      <c r="DPE436" s="49"/>
      <c r="DPF436" s="49"/>
      <c r="DPG436" s="49"/>
      <c r="DPH436" s="49"/>
      <c r="DPI436" s="49"/>
      <c r="DPJ436" s="49"/>
      <c r="DPK436" s="49"/>
      <c r="DPL436" s="49"/>
      <c r="DPM436" s="49"/>
      <c r="DPN436" s="49"/>
      <c r="DPO436" s="49"/>
      <c r="DPP436" s="49"/>
      <c r="DPQ436" s="49"/>
      <c r="DPR436" s="49"/>
      <c r="DPS436" s="49"/>
      <c r="DPT436" s="49"/>
      <c r="DPU436" s="49"/>
      <c r="DPV436" s="49"/>
      <c r="DPW436" s="49"/>
      <c r="DPX436" s="49"/>
      <c r="DPY436" s="49"/>
      <c r="DPZ436" s="49"/>
      <c r="DQA436" s="49"/>
      <c r="DQB436" s="49"/>
      <c r="DQC436" s="49"/>
      <c r="DQD436" s="49"/>
      <c r="DQE436" s="49"/>
      <c r="DQF436" s="49"/>
      <c r="DQG436" s="49"/>
      <c r="DQH436" s="49"/>
      <c r="DQI436" s="49"/>
      <c r="DQJ436" s="49"/>
      <c r="DQK436" s="49"/>
      <c r="DQL436" s="49"/>
      <c r="DQM436" s="49"/>
      <c r="DQN436" s="49"/>
      <c r="DQO436" s="49"/>
      <c r="DQP436" s="49"/>
      <c r="DQQ436" s="49"/>
      <c r="DQR436" s="49"/>
      <c r="DQS436" s="49"/>
      <c r="DQT436" s="49"/>
      <c r="DQU436" s="49"/>
      <c r="DQV436" s="49"/>
      <c r="DQW436" s="49"/>
      <c r="DQX436" s="49"/>
      <c r="DQY436" s="49"/>
      <c r="DQZ436" s="49"/>
      <c r="DRA436" s="49"/>
      <c r="DRB436" s="49"/>
      <c r="DRC436" s="49"/>
      <c r="DRD436" s="49"/>
      <c r="DRE436" s="49"/>
      <c r="DRF436" s="49"/>
      <c r="DRG436" s="49"/>
      <c r="DRH436" s="49"/>
      <c r="DRI436" s="49"/>
      <c r="DRJ436" s="49"/>
      <c r="DRK436" s="49"/>
      <c r="DRL436" s="49"/>
      <c r="DRM436" s="49"/>
      <c r="DRN436" s="49"/>
      <c r="DRO436" s="49"/>
      <c r="DRP436" s="49"/>
      <c r="DRQ436" s="49"/>
      <c r="DRR436" s="49"/>
      <c r="DRS436" s="49"/>
      <c r="DRT436" s="49"/>
      <c r="DRU436" s="49"/>
      <c r="DRV436" s="49"/>
      <c r="DRW436" s="49"/>
      <c r="DRX436" s="49"/>
      <c r="DRY436" s="49"/>
      <c r="DRZ436" s="49"/>
      <c r="DSA436" s="49"/>
      <c r="DSB436" s="49"/>
      <c r="DSC436" s="49"/>
      <c r="DSD436" s="49"/>
      <c r="DSE436" s="49"/>
      <c r="DSF436" s="49"/>
      <c r="DSG436" s="49"/>
      <c r="DSH436" s="49"/>
      <c r="DSI436" s="49"/>
      <c r="DSJ436" s="49"/>
      <c r="DSK436" s="49"/>
      <c r="DSL436" s="49"/>
      <c r="DSM436" s="49"/>
      <c r="DSN436" s="49"/>
      <c r="DSO436" s="49"/>
      <c r="DSP436" s="49"/>
      <c r="DSQ436" s="49"/>
      <c r="DSR436" s="49"/>
      <c r="DSS436" s="49"/>
      <c r="DST436" s="49"/>
      <c r="DSU436" s="49"/>
      <c r="DSV436" s="49"/>
      <c r="DSW436" s="49"/>
      <c r="DSX436" s="49"/>
      <c r="DSY436" s="49"/>
      <c r="DSZ436" s="49"/>
      <c r="DTA436" s="49"/>
      <c r="DTB436" s="49"/>
      <c r="DTC436" s="49"/>
      <c r="DTD436" s="49"/>
      <c r="DTE436" s="49"/>
      <c r="DTF436" s="49"/>
      <c r="DTG436" s="49"/>
      <c r="DTH436" s="49"/>
      <c r="DTI436" s="49"/>
      <c r="DTJ436" s="49"/>
      <c r="DTK436" s="49"/>
      <c r="DTL436" s="49"/>
      <c r="DTM436" s="49"/>
      <c r="DTN436" s="49"/>
      <c r="DTO436" s="49"/>
      <c r="DTP436" s="49"/>
      <c r="DTQ436" s="49"/>
      <c r="DTR436" s="49"/>
      <c r="DTS436" s="49"/>
      <c r="DTT436" s="49"/>
      <c r="DTU436" s="49"/>
      <c r="DTV436" s="49"/>
      <c r="DTW436" s="49"/>
      <c r="DTX436" s="49"/>
      <c r="DTY436" s="49"/>
      <c r="DTZ436" s="49"/>
      <c r="DUA436" s="49"/>
      <c r="DUB436" s="49"/>
      <c r="DUC436" s="49"/>
      <c r="DUD436" s="49"/>
      <c r="DUE436" s="49"/>
      <c r="DUF436" s="49"/>
      <c r="DUG436" s="49"/>
      <c r="DUH436" s="49"/>
      <c r="DUI436" s="49"/>
      <c r="DUJ436" s="49"/>
      <c r="DUK436" s="49"/>
      <c r="DUL436" s="49"/>
      <c r="DUM436" s="49"/>
      <c r="DUN436" s="49"/>
      <c r="DUO436" s="49"/>
      <c r="DUP436" s="49"/>
      <c r="DUQ436" s="49"/>
      <c r="DUR436" s="49"/>
      <c r="DUS436" s="49"/>
      <c r="DUT436" s="49"/>
      <c r="DUU436" s="49"/>
      <c r="DUV436" s="49"/>
      <c r="DUW436" s="49"/>
      <c r="DUX436" s="49"/>
      <c r="DUY436" s="49"/>
      <c r="DUZ436" s="49"/>
      <c r="DVA436" s="49"/>
      <c r="DVB436" s="49"/>
      <c r="DVC436" s="49"/>
      <c r="DVD436" s="49"/>
      <c r="DVE436" s="49"/>
      <c r="DVF436" s="49"/>
      <c r="DVG436" s="49"/>
      <c r="DVH436" s="49"/>
      <c r="DVI436" s="49"/>
      <c r="DVJ436" s="49"/>
      <c r="DVK436" s="49"/>
      <c r="DVL436" s="49"/>
      <c r="DVM436" s="49"/>
      <c r="DVN436" s="49"/>
      <c r="DVO436" s="49"/>
      <c r="DVP436" s="49"/>
      <c r="DVQ436" s="49"/>
      <c r="DVR436" s="49"/>
      <c r="DVS436" s="49"/>
      <c r="DVT436" s="49"/>
      <c r="DVU436" s="49"/>
      <c r="DVV436" s="49"/>
      <c r="DVW436" s="49"/>
      <c r="DVX436" s="49"/>
      <c r="DVY436" s="49"/>
      <c r="DVZ436" s="49"/>
      <c r="DWA436" s="49"/>
      <c r="DWB436" s="49"/>
      <c r="DWC436" s="49"/>
      <c r="DWD436" s="49"/>
      <c r="DWE436" s="49"/>
      <c r="DWF436" s="49"/>
      <c r="DWG436" s="49"/>
      <c r="DWH436" s="49"/>
      <c r="DWI436" s="49"/>
      <c r="DWJ436" s="49"/>
      <c r="DWK436" s="49"/>
      <c r="DWL436" s="49"/>
      <c r="DWM436" s="49"/>
      <c r="DWN436" s="49"/>
      <c r="DWO436" s="49"/>
      <c r="DWP436" s="49"/>
      <c r="DWQ436" s="49"/>
      <c r="DWR436" s="49"/>
      <c r="DWS436" s="49"/>
      <c r="DWT436" s="49"/>
      <c r="DWU436" s="49"/>
      <c r="DWV436" s="49"/>
      <c r="DWW436" s="49"/>
      <c r="DWX436" s="49"/>
      <c r="DWY436" s="49"/>
      <c r="DWZ436" s="49"/>
      <c r="DXA436" s="49"/>
      <c r="DXB436" s="49"/>
      <c r="DXC436" s="49"/>
      <c r="DXD436" s="49"/>
      <c r="DXE436" s="49"/>
      <c r="DXF436" s="49"/>
      <c r="DXG436" s="49"/>
      <c r="DXH436" s="49"/>
      <c r="DXI436" s="49"/>
      <c r="DXJ436" s="49"/>
      <c r="DXK436" s="49"/>
      <c r="DXL436" s="49"/>
      <c r="DXM436" s="49"/>
      <c r="DXN436" s="49"/>
      <c r="DXO436" s="49"/>
      <c r="DXP436" s="49"/>
      <c r="DXQ436" s="49"/>
      <c r="DXR436" s="49"/>
      <c r="DXS436" s="49"/>
      <c r="DXT436" s="49"/>
      <c r="DXU436" s="49"/>
      <c r="DXV436" s="49"/>
      <c r="DXW436" s="49"/>
      <c r="DXX436" s="49"/>
      <c r="DXY436" s="49"/>
      <c r="DXZ436" s="49"/>
      <c r="DYA436" s="49"/>
      <c r="DYB436" s="49"/>
      <c r="DYC436" s="49"/>
      <c r="DYD436" s="49"/>
      <c r="DYE436" s="49"/>
      <c r="DYF436" s="49"/>
      <c r="DYG436" s="49"/>
      <c r="DYH436" s="49"/>
      <c r="DYI436" s="49"/>
      <c r="DYJ436" s="49"/>
      <c r="DYK436" s="49"/>
      <c r="DYL436" s="49"/>
      <c r="DYM436" s="49"/>
      <c r="DYN436" s="49"/>
      <c r="DYO436" s="49"/>
      <c r="DYP436" s="49"/>
      <c r="DYQ436" s="49"/>
      <c r="DYR436" s="49"/>
      <c r="DYS436" s="49"/>
      <c r="DYT436" s="49"/>
      <c r="DYU436" s="49"/>
      <c r="DYV436" s="49"/>
      <c r="DYW436" s="49"/>
      <c r="DYX436" s="49"/>
      <c r="DYY436" s="49"/>
      <c r="DYZ436" s="49"/>
      <c r="DZA436" s="49"/>
      <c r="DZB436" s="49"/>
      <c r="DZC436" s="49"/>
      <c r="DZD436" s="49"/>
      <c r="DZE436" s="49"/>
      <c r="DZF436" s="49"/>
      <c r="DZG436" s="49"/>
      <c r="DZH436" s="49"/>
      <c r="DZI436" s="49"/>
      <c r="DZJ436" s="49"/>
      <c r="DZK436" s="49"/>
      <c r="DZL436" s="49"/>
      <c r="DZM436" s="49"/>
      <c r="DZN436" s="49"/>
      <c r="DZO436" s="49"/>
      <c r="DZP436" s="49"/>
      <c r="DZQ436" s="49"/>
      <c r="DZR436" s="49"/>
      <c r="DZS436" s="49"/>
      <c r="DZT436" s="49"/>
      <c r="DZU436" s="49"/>
      <c r="DZV436" s="49"/>
      <c r="DZW436" s="49"/>
      <c r="DZX436" s="49"/>
      <c r="DZY436" s="49"/>
      <c r="DZZ436" s="49"/>
      <c r="EAA436" s="49"/>
      <c r="EAB436" s="49"/>
      <c r="EAC436" s="49"/>
      <c r="EAD436" s="49"/>
      <c r="EAE436" s="49"/>
      <c r="EAF436" s="49"/>
      <c r="EAG436" s="49"/>
      <c r="EAH436" s="49"/>
      <c r="EAI436" s="49"/>
      <c r="EAJ436" s="49"/>
      <c r="EAK436" s="49"/>
      <c r="EAL436" s="49"/>
      <c r="EAM436" s="49"/>
      <c r="EAN436" s="49"/>
      <c r="EAO436" s="49"/>
      <c r="EAP436" s="49"/>
      <c r="EAQ436" s="49"/>
      <c r="EAR436" s="49"/>
      <c r="EAS436" s="49"/>
      <c r="EAT436" s="49"/>
      <c r="EAU436" s="49"/>
      <c r="EAV436" s="49"/>
      <c r="EAW436" s="49"/>
      <c r="EAX436" s="49"/>
      <c r="EAY436" s="49"/>
      <c r="EAZ436" s="49"/>
      <c r="EBA436" s="49"/>
      <c r="EBB436" s="49"/>
      <c r="EBC436" s="49"/>
      <c r="EBD436" s="49"/>
      <c r="EBE436" s="49"/>
      <c r="EBF436" s="49"/>
      <c r="EBG436" s="49"/>
      <c r="EBH436" s="49"/>
      <c r="EBI436" s="49"/>
      <c r="EBJ436" s="49"/>
      <c r="EBK436" s="49"/>
      <c r="EBL436" s="49"/>
      <c r="EBM436" s="49"/>
      <c r="EBN436" s="49"/>
      <c r="EBO436" s="49"/>
      <c r="EBP436" s="49"/>
      <c r="EBQ436" s="49"/>
      <c r="EBR436" s="49"/>
      <c r="EBS436" s="49"/>
      <c r="EBT436" s="49"/>
      <c r="EBU436" s="49"/>
      <c r="EBV436" s="49"/>
      <c r="EBW436" s="49"/>
      <c r="EBX436" s="49"/>
      <c r="EBY436" s="49"/>
      <c r="EBZ436" s="49"/>
      <c r="ECA436" s="49"/>
      <c r="ECB436" s="49"/>
      <c r="ECC436" s="49"/>
      <c r="ECD436" s="49"/>
      <c r="ECE436" s="49"/>
      <c r="ECF436" s="49"/>
      <c r="ECG436" s="49"/>
      <c r="ECH436" s="49"/>
      <c r="ECI436" s="49"/>
      <c r="ECJ436" s="49"/>
      <c r="ECK436" s="49"/>
      <c r="ECL436" s="49"/>
      <c r="ECM436" s="49"/>
      <c r="ECN436" s="49"/>
      <c r="ECO436" s="49"/>
      <c r="ECP436" s="49"/>
      <c r="ECQ436" s="49"/>
      <c r="ECR436" s="49"/>
      <c r="ECS436" s="49"/>
      <c r="ECT436" s="49"/>
      <c r="ECU436" s="49"/>
      <c r="ECV436" s="49"/>
      <c r="ECW436" s="49"/>
      <c r="ECX436" s="49"/>
      <c r="ECY436" s="49"/>
      <c r="ECZ436" s="49"/>
      <c r="EDA436" s="49"/>
      <c r="EDB436" s="49"/>
      <c r="EDC436" s="49"/>
      <c r="EDD436" s="49"/>
      <c r="EDE436" s="49"/>
      <c r="EDF436" s="49"/>
      <c r="EDG436" s="49"/>
      <c r="EDH436" s="49"/>
      <c r="EDI436" s="49"/>
      <c r="EDJ436" s="49"/>
      <c r="EDK436" s="49"/>
      <c r="EDL436" s="49"/>
      <c r="EDM436" s="49"/>
      <c r="EDN436" s="49"/>
      <c r="EDO436" s="49"/>
      <c r="EDP436" s="49"/>
      <c r="EDQ436" s="49"/>
      <c r="EDR436" s="49"/>
      <c r="EDS436" s="49"/>
      <c r="EDT436" s="49"/>
      <c r="EDU436" s="49"/>
      <c r="EDV436" s="49"/>
      <c r="EDW436" s="49"/>
      <c r="EDX436" s="49"/>
      <c r="EDY436" s="49"/>
      <c r="EDZ436" s="49"/>
      <c r="EEA436" s="49"/>
      <c r="EEB436" s="49"/>
      <c r="EEC436" s="49"/>
      <c r="EED436" s="49"/>
      <c r="EEE436" s="49"/>
      <c r="EEF436" s="49"/>
      <c r="EEG436" s="49"/>
      <c r="EEH436" s="49"/>
      <c r="EEI436" s="49"/>
      <c r="EEJ436" s="49"/>
      <c r="EEK436" s="49"/>
      <c r="EEL436" s="49"/>
      <c r="EEM436" s="49"/>
      <c r="EEN436" s="49"/>
      <c r="EEO436" s="49"/>
      <c r="EEP436" s="49"/>
      <c r="EEQ436" s="49"/>
      <c r="EER436" s="49"/>
      <c r="EES436" s="49"/>
      <c r="EET436" s="49"/>
      <c r="EEU436" s="49"/>
      <c r="EEV436" s="49"/>
      <c r="EEW436" s="49"/>
      <c r="EEX436" s="49"/>
      <c r="EEY436" s="49"/>
      <c r="EEZ436" s="49"/>
      <c r="EFA436" s="49"/>
      <c r="EFB436" s="49"/>
      <c r="EFC436" s="49"/>
      <c r="EFD436" s="49"/>
      <c r="EFE436" s="49"/>
      <c r="EFF436" s="49"/>
      <c r="EFG436" s="49"/>
      <c r="EFH436" s="49"/>
      <c r="EFI436" s="49"/>
      <c r="EFJ436" s="49"/>
      <c r="EFK436" s="49"/>
      <c r="EFL436" s="49"/>
      <c r="EFM436" s="49"/>
      <c r="EFN436" s="49"/>
      <c r="EFO436" s="49"/>
      <c r="EFP436" s="49"/>
      <c r="EFQ436" s="49"/>
      <c r="EFR436" s="49"/>
      <c r="EFS436" s="49"/>
      <c r="EFT436" s="49"/>
      <c r="EFU436" s="49"/>
      <c r="EFV436" s="49"/>
      <c r="EFW436" s="49"/>
      <c r="EFX436" s="49"/>
      <c r="EFY436" s="49"/>
      <c r="EFZ436" s="49"/>
      <c r="EGA436" s="49"/>
      <c r="EGB436" s="49"/>
      <c r="EGC436" s="49"/>
      <c r="EGD436" s="49"/>
      <c r="EGE436" s="49"/>
      <c r="EGF436" s="49"/>
      <c r="EGG436" s="49"/>
      <c r="EGH436" s="49"/>
      <c r="EGI436" s="49"/>
      <c r="EGJ436" s="49"/>
      <c r="EGK436" s="49"/>
      <c r="EGL436" s="49"/>
      <c r="EGM436" s="49"/>
      <c r="EGN436" s="49"/>
      <c r="EGO436" s="49"/>
      <c r="EGP436" s="49"/>
      <c r="EGQ436" s="49"/>
      <c r="EGR436" s="49"/>
      <c r="EGS436" s="49"/>
      <c r="EGT436" s="49"/>
      <c r="EGU436" s="49"/>
      <c r="EGV436" s="49"/>
      <c r="EGW436" s="49"/>
      <c r="EGX436" s="49"/>
      <c r="EGY436" s="49"/>
      <c r="EGZ436" s="49"/>
      <c r="EHA436" s="49"/>
      <c r="EHB436" s="49"/>
      <c r="EHC436" s="49"/>
      <c r="EHD436" s="49"/>
      <c r="EHE436" s="49"/>
      <c r="EHF436" s="49"/>
      <c r="EHG436" s="49"/>
      <c r="EHH436" s="49"/>
      <c r="EHI436" s="49"/>
      <c r="EHJ436" s="49"/>
      <c r="EHK436" s="49"/>
      <c r="EHL436" s="49"/>
      <c r="EHM436" s="49"/>
      <c r="EHN436" s="49"/>
      <c r="EHO436" s="49"/>
      <c r="EHP436" s="49"/>
      <c r="EHQ436" s="49"/>
      <c r="EHR436" s="49"/>
      <c r="EHS436" s="49"/>
      <c r="EHT436" s="49"/>
      <c r="EHU436" s="49"/>
      <c r="EHV436" s="49"/>
      <c r="EHW436" s="49"/>
      <c r="EHX436" s="49"/>
      <c r="EHY436" s="49"/>
      <c r="EHZ436" s="49"/>
      <c r="EIA436" s="49"/>
      <c r="EIB436" s="49"/>
      <c r="EIC436" s="49"/>
      <c r="EID436" s="49"/>
      <c r="EIE436" s="49"/>
      <c r="EIF436" s="49"/>
      <c r="EIG436" s="49"/>
      <c r="EIH436" s="49"/>
      <c r="EII436" s="49"/>
      <c r="EIJ436" s="49"/>
      <c r="EIK436" s="49"/>
      <c r="EIL436" s="49"/>
      <c r="EIM436" s="49"/>
      <c r="EIN436" s="49"/>
      <c r="EIO436" s="49"/>
      <c r="EIP436" s="49"/>
      <c r="EIQ436" s="49"/>
      <c r="EIR436" s="49"/>
      <c r="EIS436" s="49"/>
      <c r="EIT436" s="49"/>
      <c r="EIU436" s="49"/>
      <c r="EIV436" s="49"/>
      <c r="EIW436" s="49"/>
      <c r="EIX436" s="49"/>
      <c r="EIY436" s="49"/>
      <c r="EIZ436" s="49"/>
      <c r="EJA436" s="49"/>
      <c r="EJB436" s="49"/>
      <c r="EJC436" s="49"/>
      <c r="EJD436" s="49"/>
      <c r="EJE436" s="49"/>
      <c r="EJF436" s="49"/>
      <c r="EJG436" s="49"/>
      <c r="EJH436" s="49"/>
      <c r="EJI436" s="49"/>
      <c r="EJJ436" s="49"/>
      <c r="EJK436" s="49"/>
      <c r="EJL436" s="49"/>
      <c r="EJM436" s="49"/>
      <c r="EJN436" s="49"/>
      <c r="EJO436" s="49"/>
      <c r="EJP436" s="49"/>
      <c r="EJQ436" s="49"/>
      <c r="EJR436" s="49"/>
      <c r="EJS436" s="49"/>
      <c r="EJT436" s="49"/>
      <c r="EJU436" s="49"/>
      <c r="EJV436" s="49"/>
      <c r="EJW436" s="49"/>
      <c r="EJX436" s="49"/>
      <c r="EJY436" s="49"/>
      <c r="EJZ436" s="49"/>
      <c r="EKA436" s="49"/>
      <c r="EKB436" s="49"/>
      <c r="EKC436" s="49"/>
      <c r="EKD436" s="49"/>
      <c r="EKE436" s="49"/>
      <c r="EKF436" s="49"/>
      <c r="EKG436" s="49"/>
      <c r="EKH436" s="49"/>
      <c r="EKI436" s="49"/>
      <c r="EKJ436" s="49"/>
      <c r="EKK436" s="49"/>
      <c r="EKL436" s="49"/>
      <c r="EKM436" s="49"/>
      <c r="EKN436" s="49"/>
      <c r="EKO436" s="49"/>
      <c r="EKP436" s="49"/>
      <c r="EKQ436" s="49"/>
      <c r="EKR436" s="49"/>
      <c r="EKS436" s="49"/>
      <c r="EKT436" s="49"/>
      <c r="EKU436" s="49"/>
      <c r="EKV436" s="49"/>
      <c r="EKW436" s="49"/>
      <c r="EKX436" s="49"/>
      <c r="EKY436" s="49"/>
      <c r="EKZ436" s="49"/>
      <c r="ELA436" s="49"/>
      <c r="ELB436" s="49"/>
      <c r="ELC436" s="49"/>
      <c r="ELD436" s="49"/>
      <c r="ELE436" s="49"/>
      <c r="ELF436" s="49"/>
      <c r="ELG436" s="49"/>
      <c r="ELH436" s="49"/>
      <c r="ELI436" s="49"/>
      <c r="ELJ436" s="49"/>
      <c r="ELK436" s="49"/>
      <c r="ELL436" s="49"/>
      <c r="ELM436" s="49"/>
      <c r="ELN436" s="49"/>
      <c r="ELO436" s="49"/>
      <c r="ELP436" s="49"/>
      <c r="ELQ436" s="49"/>
      <c r="ELR436" s="49"/>
      <c r="ELS436" s="49"/>
      <c r="ELT436" s="49"/>
      <c r="ELU436" s="49"/>
      <c r="ELV436" s="49"/>
      <c r="ELW436" s="49"/>
      <c r="ELX436" s="49"/>
      <c r="ELY436" s="49"/>
      <c r="ELZ436" s="49"/>
      <c r="EMA436" s="49"/>
      <c r="EMB436" s="49"/>
      <c r="EMC436" s="49"/>
      <c r="EMD436" s="49"/>
      <c r="EME436" s="49"/>
      <c r="EMF436" s="49"/>
      <c r="EMG436" s="49"/>
      <c r="EMH436" s="49"/>
      <c r="EMI436" s="49"/>
      <c r="EMJ436" s="49"/>
      <c r="EMK436" s="49"/>
      <c r="EML436" s="49"/>
      <c r="EMM436" s="49"/>
      <c r="EMN436" s="49"/>
      <c r="EMO436" s="49"/>
      <c r="EMP436" s="49"/>
      <c r="EMQ436" s="49"/>
      <c r="EMR436" s="49"/>
      <c r="EMS436" s="49"/>
      <c r="EMT436" s="49"/>
      <c r="EMU436" s="49"/>
      <c r="EMV436" s="49"/>
      <c r="EMW436" s="49"/>
      <c r="EMX436" s="49"/>
      <c r="EMY436" s="49"/>
      <c r="EMZ436" s="49"/>
      <c r="ENA436" s="49"/>
      <c r="ENB436" s="49"/>
      <c r="ENC436" s="49"/>
      <c r="END436" s="49"/>
      <c r="ENE436" s="49"/>
      <c r="ENF436" s="49"/>
      <c r="ENG436" s="49"/>
      <c r="ENH436" s="49"/>
      <c r="ENI436" s="49"/>
      <c r="ENJ436" s="49"/>
      <c r="ENK436" s="49"/>
      <c r="ENL436" s="49"/>
      <c r="ENM436" s="49"/>
      <c r="ENN436" s="49"/>
      <c r="ENO436" s="49"/>
      <c r="ENP436" s="49"/>
      <c r="ENQ436" s="49"/>
      <c r="ENR436" s="49"/>
      <c r="ENS436" s="49"/>
      <c r="ENT436" s="49"/>
      <c r="ENU436" s="49"/>
      <c r="ENV436" s="49"/>
      <c r="ENW436" s="49"/>
      <c r="ENX436" s="49"/>
      <c r="ENY436" s="49"/>
      <c r="ENZ436" s="49"/>
      <c r="EOA436" s="49"/>
      <c r="EOB436" s="49"/>
      <c r="EOC436" s="49"/>
      <c r="EOD436" s="49"/>
      <c r="EOE436" s="49"/>
      <c r="EOF436" s="49"/>
      <c r="EOG436" s="49"/>
      <c r="EOH436" s="49"/>
      <c r="EOI436" s="49"/>
      <c r="EOJ436" s="49"/>
      <c r="EOK436" s="49"/>
      <c r="EOL436" s="49"/>
      <c r="EOM436" s="49"/>
      <c r="EON436" s="49"/>
      <c r="EOO436" s="49"/>
      <c r="EOP436" s="49"/>
      <c r="EOQ436" s="49"/>
      <c r="EOR436" s="49"/>
      <c r="EOS436" s="49"/>
      <c r="EOT436" s="49"/>
      <c r="EOU436" s="49"/>
      <c r="EOV436" s="49"/>
      <c r="EOW436" s="49"/>
      <c r="EOX436" s="49"/>
      <c r="EOY436" s="49"/>
      <c r="EOZ436" s="49"/>
      <c r="EPA436" s="49"/>
      <c r="EPB436" s="49"/>
      <c r="EPC436" s="49"/>
      <c r="EPD436" s="49"/>
      <c r="EPE436" s="49"/>
      <c r="EPF436" s="49"/>
      <c r="EPG436" s="49"/>
      <c r="EPH436" s="49"/>
      <c r="EPI436" s="49"/>
      <c r="EPJ436" s="49"/>
      <c r="EPK436" s="49"/>
      <c r="EPL436" s="49"/>
      <c r="EPM436" s="49"/>
      <c r="EPN436" s="49"/>
      <c r="EPO436" s="49"/>
      <c r="EPP436" s="49"/>
      <c r="EPQ436" s="49"/>
      <c r="EPR436" s="49"/>
      <c r="EPS436" s="49"/>
      <c r="EPT436" s="49"/>
      <c r="EPU436" s="49"/>
      <c r="EPV436" s="49"/>
      <c r="EPW436" s="49"/>
      <c r="EPX436" s="49"/>
      <c r="EPY436" s="49"/>
      <c r="EPZ436" s="49"/>
      <c r="EQA436" s="49"/>
      <c r="EQB436" s="49"/>
      <c r="EQC436" s="49"/>
      <c r="EQD436" s="49"/>
      <c r="EQE436" s="49"/>
      <c r="EQF436" s="49"/>
      <c r="EQG436" s="49"/>
      <c r="EQH436" s="49"/>
      <c r="EQI436" s="49"/>
      <c r="EQJ436" s="49"/>
      <c r="EQK436" s="49"/>
      <c r="EQL436" s="49"/>
      <c r="EQM436" s="49"/>
      <c r="EQN436" s="49"/>
      <c r="EQO436" s="49"/>
      <c r="EQP436" s="49"/>
      <c r="EQQ436" s="49"/>
      <c r="EQR436" s="49"/>
      <c r="EQS436" s="49"/>
      <c r="EQT436" s="49"/>
      <c r="EQU436" s="49"/>
      <c r="EQV436" s="49"/>
      <c r="EQW436" s="49"/>
      <c r="EQX436" s="49"/>
      <c r="EQY436" s="49"/>
      <c r="EQZ436" s="49"/>
      <c r="ERA436" s="49"/>
      <c r="ERB436" s="49"/>
      <c r="ERC436" s="49"/>
      <c r="ERD436" s="49"/>
      <c r="ERE436" s="49"/>
      <c r="ERF436" s="49"/>
      <c r="ERG436" s="49"/>
      <c r="ERH436" s="49"/>
      <c r="ERI436" s="49"/>
      <c r="ERJ436" s="49"/>
      <c r="ERK436" s="49"/>
      <c r="ERL436" s="49"/>
      <c r="ERM436" s="49"/>
      <c r="ERN436" s="49"/>
      <c r="ERO436" s="49"/>
      <c r="ERP436" s="49"/>
      <c r="ERQ436" s="49"/>
      <c r="ERR436" s="49"/>
      <c r="ERS436" s="49"/>
      <c r="ERT436" s="49"/>
      <c r="ERU436" s="49"/>
      <c r="ERV436" s="49"/>
      <c r="ERW436" s="49"/>
      <c r="ERX436" s="49"/>
      <c r="ERY436" s="49"/>
      <c r="ERZ436" s="49"/>
      <c r="ESA436" s="49"/>
      <c r="ESB436" s="49"/>
      <c r="ESC436" s="49"/>
      <c r="ESD436" s="49"/>
      <c r="ESE436" s="49"/>
      <c r="ESF436" s="49"/>
      <c r="ESG436" s="49"/>
      <c r="ESH436" s="49"/>
      <c r="ESI436" s="49"/>
      <c r="ESJ436" s="49"/>
      <c r="ESK436" s="49"/>
      <c r="ESL436" s="49"/>
      <c r="ESM436" s="49"/>
      <c r="ESN436" s="49"/>
      <c r="ESO436" s="49"/>
      <c r="ESP436" s="49"/>
      <c r="ESQ436" s="49"/>
      <c r="ESR436" s="49"/>
      <c r="ESS436" s="49"/>
      <c r="EST436" s="49"/>
      <c r="ESU436" s="49"/>
      <c r="ESV436" s="49"/>
      <c r="ESW436" s="49"/>
      <c r="ESX436" s="49"/>
      <c r="ESY436" s="49"/>
      <c r="ESZ436" s="49"/>
      <c r="ETA436" s="49"/>
      <c r="ETB436" s="49"/>
      <c r="ETC436" s="49"/>
      <c r="ETD436" s="49"/>
      <c r="ETE436" s="49"/>
      <c r="ETF436" s="49"/>
      <c r="ETG436" s="49"/>
      <c r="ETH436" s="49"/>
      <c r="ETI436" s="49"/>
      <c r="ETJ436" s="49"/>
      <c r="ETK436" s="49"/>
      <c r="ETL436" s="49"/>
      <c r="ETM436" s="49"/>
      <c r="ETN436" s="49"/>
      <c r="ETO436" s="49"/>
      <c r="ETP436" s="49"/>
      <c r="ETQ436" s="49"/>
      <c r="ETR436" s="49"/>
      <c r="ETS436" s="49"/>
      <c r="ETT436" s="49"/>
      <c r="ETU436" s="49"/>
      <c r="ETV436" s="49"/>
      <c r="ETW436" s="49"/>
      <c r="ETX436" s="49"/>
      <c r="ETY436" s="49"/>
      <c r="ETZ436" s="49"/>
      <c r="EUA436" s="49"/>
      <c r="EUB436" s="49"/>
      <c r="EUC436" s="49"/>
      <c r="EUD436" s="49"/>
      <c r="EUE436" s="49"/>
      <c r="EUF436" s="49"/>
      <c r="EUG436" s="49"/>
      <c r="EUH436" s="49"/>
      <c r="EUI436" s="49"/>
      <c r="EUJ436" s="49"/>
      <c r="EUK436" s="49"/>
      <c r="EUL436" s="49"/>
      <c r="EUM436" s="49"/>
      <c r="EUN436" s="49"/>
      <c r="EUO436" s="49"/>
      <c r="EUP436" s="49"/>
      <c r="EUQ436" s="49"/>
      <c r="EUR436" s="49"/>
      <c r="EUS436" s="49"/>
      <c r="EUT436" s="49"/>
      <c r="EUU436" s="49"/>
      <c r="EUV436" s="49"/>
      <c r="EUW436" s="49"/>
      <c r="EUX436" s="49"/>
      <c r="EUY436" s="49"/>
      <c r="EUZ436" s="49"/>
      <c r="EVA436" s="49"/>
      <c r="EVB436" s="49"/>
      <c r="EVC436" s="49"/>
      <c r="EVD436" s="49"/>
      <c r="EVE436" s="49"/>
      <c r="EVF436" s="49"/>
      <c r="EVG436" s="49"/>
      <c r="EVH436" s="49"/>
      <c r="EVI436" s="49"/>
      <c r="EVJ436" s="49"/>
      <c r="EVK436" s="49"/>
      <c r="EVL436" s="49"/>
      <c r="EVM436" s="49"/>
      <c r="EVN436" s="49"/>
      <c r="EVO436" s="49"/>
      <c r="EVP436" s="49"/>
      <c r="EVQ436" s="49"/>
      <c r="EVR436" s="49"/>
      <c r="EVS436" s="49"/>
      <c r="EVT436" s="49"/>
      <c r="EVU436" s="49"/>
      <c r="EVV436" s="49"/>
      <c r="EVW436" s="49"/>
      <c r="EVX436" s="49"/>
      <c r="EVY436" s="49"/>
      <c r="EVZ436" s="49"/>
      <c r="EWA436" s="49"/>
      <c r="EWB436" s="49"/>
      <c r="EWC436" s="49"/>
      <c r="EWD436" s="49"/>
      <c r="EWE436" s="49"/>
      <c r="EWF436" s="49"/>
      <c r="EWG436" s="49"/>
      <c r="EWH436" s="49"/>
      <c r="EWI436" s="49"/>
      <c r="EWJ436" s="49"/>
      <c r="EWK436" s="49"/>
      <c r="EWL436" s="49"/>
      <c r="EWM436" s="49"/>
      <c r="EWN436" s="49"/>
      <c r="EWO436" s="49"/>
      <c r="EWP436" s="49"/>
      <c r="EWQ436" s="49"/>
      <c r="EWR436" s="49"/>
      <c r="EWS436" s="49"/>
      <c r="EWT436" s="49"/>
      <c r="EWU436" s="49"/>
      <c r="EWV436" s="49"/>
      <c r="EWW436" s="49"/>
      <c r="EWX436" s="49"/>
      <c r="EWY436" s="49"/>
      <c r="EWZ436" s="49"/>
      <c r="EXA436" s="49"/>
      <c r="EXB436" s="49"/>
      <c r="EXC436" s="49"/>
      <c r="EXD436" s="49"/>
      <c r="EXE436" s="49"/>
      <c r="EXF436" s="49"/>
      <c r="EXG436" s="49"/>
      <c r="EXH436" s="49"/>
      <c r="EXI436" s="49"/>
      <c r="EXJ436" s="49"/>
      <c r="EXK436" s="49"/>
      <c r="EXL436" s="49"/>
      <c r="EXM436" s="49"/>
      <c r="EXN436" s="49"/>
      <c r="EXO436" s="49"/>
      <c r="EXP436" s="49"/>
      <c r="EXQ436" s="49"/>
      <c r="EXR436" s="49"/>
      <c r="EXS436" s="49"/>
      <c r="EXT436" s="49"/>
      <c r="EXU436" s="49"/>
      <c r="EXV436" s="49"/>
      <c r="EXW436" s="49"/>
      <c r="EXX436" s="49"/>
      <c r="EXY436" s="49"/>
      <c r="EXZ436" s="49"/>
      <c r="EYA436" s="49"/>
      <c r="EYB436" s="49"/>
      <c r="EYC436" s="49"/>
      <c r="EYD436" s="49"/>
      <c r="EYE436" s="49"/>
      <c r="EYF436" s="49"/>
      <c r="EYG436" s="49"/>
      <c r="EYH436" s="49"/>
      <c r="EYI436" s="49"/>
      <c r="EYJ436" s="49"/>
      <c r="EYK436" s="49"/>
      <c r="EYL436" s="49"/>
      <c r="EYM436" s="49"/>
      <c r="EYN436" s="49"/>
      <c r="EYO436" s="49"/>
      <c r="EYP436" s="49"/>
      <c r="EYQ436" s="49"/>
      <c r="EYR436" s="49"/>
      <c r="EYS436" s="49"/>
      <c r="EYT436" s="49"/>
      <c r="EYU436" s="49"/>
      <c r="EYV436" s="49"/>
      <c r="EYW436" s="49"/>
      <c r="EYX436" s="49"/>
      <c r="EYY436" s="49"/>
      <c r="EYZ436" s="49"/>
      <c r="EZA436" s="49"/>
      <c r="EZB436" s="49"/>
      <c r="EZC436" s="49"/>
      <c r="EZD436" s="49"/>
      <c r="EZE436" s="49"/>
      <c r="EZF436" s="49"/>
      <c r="EZG436" s="49"/>
      <c r="EZH436" s="49"/>
      <c r="EZI436" s="49"/>
      <c r="EZJ436" s="49"/>
      <c r="EZK436" s="49"/>
      <c r="EZL436" s="49"/>
      <c r="EZM436" s="49"/>
      <c r="EZN436" s="49"/>
      <c r="EZO436" s="49"/>
      <c r="EZP436" s="49"/>
      <c r="EZQ436" s="49"/>
      <c r="EZR436" s="49"/>
      <c r="EZS436" s="49"/>
      <c r="EZT436" s="49"/>
      <c r="EZU436" s="49"/>
      <c r="EZV436" s="49"/>
      <c r="EZW436" s="49"/>
      <c r="EZX436" s="49"/>
      <c r="EZY436" s="49"/>
      <c r="EZZ436" s="49"/>
      <c r="FAA436" s="49"/>
      <c r="FAB436" s="49"/>
      <c r="FAC436" s="49"/>
      <c r="FAD436" s="49"/>
      <c r="FAE436" s="49"/>
      <c r="FAF436" s="49"/>
      <c r="FAG436" s="49"/>
      <c r="FAH436" s="49"/>
      <c r="FAI436" s="49"/>
      <c r="FAJ436" s="49"/>
      <c r="FAK436" s="49"/>
      <c r="FAL436" s="49"/>
      <c r="FAM436" s="49"/>
      <c r="FAN436" s="49"/>
      <c r="FAO436" s="49"/>
      <c r="FAP436" s="49"/>
      <c r="FAQ436" s="49"/>
      <c r="FAR436" s="49"/>
      <c r="FAS436" s="49"/>
      <c r="FAT436" s="49"/>
      <c r="FAU436" s="49"/>
      <c r="FAV436" s="49"/>
      <c r="FAW436" s="49"/>
      <c r="FAX436" s="49"/>
      <c r="FAY436" s="49"/>
      <c r="FAZ436" s="49"/>
      <c r="FBA436" s="49"/>
      <c r="FBB436" s="49"/>
      <c r="FBC436" s="49"/>
      <c r="FBD436" s="49"/>
      <c r="FBE436" s="49"/>
      <c r="FBF436" s="49"/>
      <c r="FBG436" s="49"/>
      <c r="FBH436" s="49"/>
      <c r="FBI436" s="49"/>
      <c r="FBJ436" s="49"/>
      <c r="FBK436" s="49"/>
      <c r="FBL436" s="49"/>
      <c r="FBM436" s="49"/>
      <c r="FBN436" s="49"/>
      <c r="FBO436" s="49"/>
      <c r="FBP436" s="49"/>
      <c r="FBQ436" s="49"/>
      <c r="FBR436" s="49"/>
      <c r="FBS436" s="49"/>
      <c r="FBT436" s="49"/>
      <c r="FBU436" s="49"/>
      <c r="FBV436" s="49"/>
      <c r="FBW436" s="49"/>
      <c r="FBX436" s="49"/>
      <c r="FBY436" s="49"/>
      <c r="FBZ436" s="49"/>
      <c r="FCA436" s="49"/>
      <c r="FCB436" s="49"/>
      <c r="FCC436" s="49"/>
      <c r="FCD436" s="49"/>
      <c r="FCE436" s="49"/>
      <c r="FCF436" s="49"/>
      <c r="FCG436" s="49"/>
      <c r="FCH436" s="49"/>
      <c r="FCI436" s="49"/>
      <c r="FCJ436" s="49"/>
      <c r="FCK436" s="49"/>
      <c r="FCL436" s="49"/>
      <c r="FCM436" s="49"/>
      <c r="FCN436" s="49"/>
      <c r="FCO436" s="49"/>
      <c r="FCP436" s="49"/>
      <c r="FCQ436" s="49"/>
      <c r="FCR436" s="49"/>
      <c r="FCS436" s="49"/>
      <c r="FCT436" s="49"/>
      <c r="FCU436" s="49"/>
      <c r="FCV436" s="49"/>
      <c r="FCW436" s="49"/>
      <c r="FCX436" s="49"/>
      <c r="FCY436" s="49"/>
      <c r="FCZ436" s="49"/>
      <c r="FDA436" s="49"/>
      <c r="FDB436" s="49"/>
      <c r="FDC436" s="49"/>
      <c r="FDD436" s="49"/>
      <c r="FDE436" s="49"/>
      <c r="FDF436" s="49"/>
      <c r="FDG436" s="49"/>
      <c r="FDH436" s="49"/>
      <c r="FDI436" s="49"/>
      <c r="FDJ436" s="49"/>
      <c r="FDK436" s="49"/>
      <c r="FDL436" s="49"/>
      <c r="FDM436" s="49"/>
      <c r="FDN436" s="49"/>
      <c r="FDO436" s="49"/>
      <c r="FDP436" s="49"/>
      <c r="FDQ436" s="49"/>
      <c r="FDR436" s="49"/>
      <c r="FDS436" s="49"/>
      <c r="FDT436" s="49"/>
      <c r="FDU436" s="49"/>
      <c r="FDV436" s="49"/>
      <c r="FDW436" s="49"/>
      <c r="FDX436" s="49"/>
      <c r="FDY436" s="49"/>
      <c r="FDZ436" s="49"/>
      <c r="FEA436" s="49"/>
      <c r="FEB436" s="49"/>
      <c r="FEC436" s="49"/>
      <c r="FED436" s="49"/>
      <c r="FEE436" s="49"/>
      <c r="FEF436" s="49"/>
      <c r="FEG436" s="49"/>
      <c r="FEH436" s="49"/>
      <c r="FEI436" s="49"/>
      <c r="FEJ436" s="49"/>
      <c r="FEK436" s="49"/>
      <c r="FEL436" s="49"/>
      <c r="FEM436" s="49"/>
      <c r="FEN436" s="49"/>
      <c r="FEO436" s="49"/>
      <c r="FEP436" s="49"/>
      <c r="FEQ436" s="49"/>
      <c r="FER436" s="49"/>
      <c r="FES436" s="49"/>
      <c r="FET436" s="49"/>
      <c r="FEU436" s="49"/>
      <c r="FEV436" s="49"/>
      <c r="FEW436" s="49"/>
      <c r="FEX436" s="49"/>
      <c r="FEY436" s="49"/>
      <c r="FEZ436" s="49"/>
      <c r="FFA436" s="49"/>
      <c r="FFB436" s="49"/>
      <c r="FFC436" s="49"/>
      <c r="FFD436" s="49"/>
      <c r="FFE436" s="49"/>
      <c r="FFF436" s="49"/>
      <c r="FFG436" s="49"/>
      <c r="FFH436" s="49"/>
      <c r="FFI436" s="49"/>
      <c r="FFJ436" s="49"/>
      <c r="FFK436" s="49"/>
      <c r="FFL436" s="49"/>
      <c r="FFM436" s="49"/>
      <c r="FFN436" s="49"/>
      <c r="FFO436" s="49"/>
      <c r="FFP436" s="49"/>
      <c r="FFQ436" s="49"/>
      <c r="FFR436" s="49"/>
      <c r="FFS436" s="49"/>
      <c r="FFT436" s="49"/>
      <c r="FFU436" s="49"/>
      <c r="FFV436" s="49"/>
      <c r="FFW436" s="49"/>
      <c r="FFX436" s="49"/>
      <c r="FFY436" s="49"/>
      <c r="FFZ436" s="49"/>
      <c r="FGA436" s="49"/>
      <c r="FGB436" s="49"/>
      <c r="FGC436" s="49"/>
      <c r="FGD436" s="49"/>
      <c r="FGE436" s="49"/>
      <c r="FGF436" s="49"/>
      <c r="FGG436" s="49"/>
      <c r="FGH436" s="49"/>
      <c r="FGI436" s="49"/>
      <c r="FGJ436" s="49"/>
      <c r="FGK436" s="49"/>
      <c r="FGL436" s="49"/>
      <c r="FGM436" s="49"/>
      <c r="FGN436" s="49"/>
      <c r="FGO436" s="49"/>
      <c r="FGP436" s="49"/>
      <c r="FGQ436" s="49"/>
      <c r="FGR436" s="49"/>
      <c r="FGS436" s="49"/>
      <c r="FGT436" s="49"/>
      <c r="FGU436" s="49"/>
      <c r="FGV436" s="49"/>
      <c r="FGW436" s="49"/>
      <c r="FGX436" s="49"/>
      <c r="FGY436" s="49"/>
      <c r="FGZ436" s="49"/>
      <c r="FHA436" s="49"/>
      <c r="FHB436" s="49"/>
      <c r="FHC436" s="49"/>
      <c r="FHD436" s="49"/>
      <c r="FHE436" s="49"/>
      <c r="FHF436" s="49"/>
      <c r="FHG436" s="49"/>
      <c r="FHH436" s="49"/>
      <c r="FHI436" s="49"/>
      <c r="FHJ436" s="49"/>
      <c r="FHK436" s="49"/>
      <c r="FHL436" s="49"/>
      <c r="FHM436" s="49"/>
      <c r="FHN436" s="49"/>
      <c r="FHO436" s="49"/>
      <c r="FHP436" s="49"/>
      <c r="FHQ436" s="49"/>
      <c r="FHR436" s="49"/>
      <c r="FHS436" s="49"/>
      <c r="FHT436" s="49"/>
      <c r="FHU436" s="49"/>
      <c r="FHV436" s="49"/>
      <c r="FHW436" s="49"/>
      <c r="FHX436" s="49"/>
      <c r="FHY436" s="49"/>
      <c r="FHZ436" s="49"/>
      <c r="FIA436" s="49"/>
      <c r="FIB436" s="49"/>
      <c r="FIC436" s="49"/>
      <c r="FID436" s="49"/>
      <c r="FIE436" s="49"/>
      <c r="FIF436" s="49"/>
      <c r="FIG436" s="49"/>
      <c r="FIH436" s="49"/>
      <c r="FII436" s="49"/>
      <c r="FIJ436" s="49"/>
      <c r="FIK436" s="49"/>
      <c r="FIL436" s="49"/>
      <c r="FIM436" s="49"/>
      <c r="FIN436" s="49"/>
      <c r="FIO436" s="49"/>
      <c r="FIP436" s="49"/>
      <c r="FIQ436" s="49"/>
      <c r="FIR436" s="49"/>
      <c r="FIS436" s="49"/>
      <c r="FIT436" s="49"/>
      <c r="FIU436" s="49"/>
      <c r="FIV436" s="49"/>
      <c r="FIW436" s="49"/>
      <c r="FIX436" s="49"/>
      <c r="FIY436" s="49"/>
      <c r="FIZ436" s="49"/>
      <c r="FJA436" s="49"/>
      <c r="FJB436" s="49"/>
      <c r="FJC436" s="49"/>
      <c r="FJD436" s="49"/>
      <c r="FJE436" s="49"/>
      <c r="FJF436" s="49"/>
      <c r="FJG436" s="49"/>
      <c r="FJH436" s="49"/>
      <c r="FJI436" s="49"/>
      <c r="FJJ436" s="49"/>
      <c r="FJK436" s="49"/>
      <c r="FJL436" s="49"/>
      <c r="FJM436" s="49"/>
      <c r="FJN436" s="49"/>
      <c r="FJO436" s="49"/>
      <c r="FJP436" s="49"/>
      <c r="FJQ436" s="49"/>
      <c r="FJR436" s="49"/>
      <c r="FJS436" s="49"/>
      <c r="FJT436" s="49"/>
      <c r="FJU436" s="49"/>
      <c r="FJV436" s="49"/>
      <c r="FJW436" s="49"/>
      <c r="FJX436" s="49"/>
      <c r="FJY436" s="49"/>
      <c r="FJZ436" s="49"/>
      <c r="FKA436" s="49"/>
      <c r="FKB436" s="49"/>
      <c r="FKC436" s="49"/>
      <c r="FKD436" s="49"/>
      <c r="FKE436" s="49"/>
      <c r="FKF436" s="49"/>
      <c r="FKG436" s="49"/>
      <c r="FKH436" s="49"/>
      <c r="FKI436" s="49"/>
      <c r="FKJ436" s="49"/>
      <c r="FKK436" s="49"/>
      <c r="FKL436" s="49"/>
      <c r="FKM436" s="49"/>
      <c r="FKN436" s="49"/>
      <c r="FKO436" s="49"/>
      <c r="FKP436" s="49"/>
      <c r="FKQ436" s="49"/>
      <c r="FKR436" s="49"/>
      <c r="FKS436" s="49"/>
      <c r="FKT436" s="49"/>
      <c r="FKU436" s="49"/>
      <c r="FKV436" s="49"/>
      <c r="FKW436" s="49"/>
      <c r="FKX436" s="49"/>
      <c r="FKY436" s="49"/>
      <c r="FKZ436" s="49"/>
      <c r="FLA436" s="49"/>
      <c r="FLB436" s="49"/>
      <c r="FLC436" s="49"/>
      <c r="FLD436" s="49"/>
      <c r="FLE436" s="49"/>
      <c r="FLF436" s="49"/>
      <c r="FLG436" s="49"/>
      <c r="FLH436" s="49"/>
      <c r="FLI436" s="49"/>
      <c r="FLJ436" s="49"/>
      <c r="FLK436" s="49"/>
      <c r="FLL436" s="49"/>
      <c r="FLM436" s="49"/>
      <c r="FLN436" s="49"/>
      <c r="FLO436" s="49"/>
      <c r="FLP436" s="49"/>
      <c r="FLQ436" s="49"/>
      <c r="FLR436" s="49"/>
      <c r="FLS436" s="49"/>
      <c r="FLT436" s="49"/>
      <c r="FLU436" s="49"/>
      <c r="FLV436" s="49"/>
      <c r="FLW436" s="49"/>
      <c r="FLX436" s="49"/>
      <c r="FLY436" s="49"/>
      <c r="FLZ436" s="49"/>
      <c r="FMA436" s="49"/>
      <c r="FMB436" s="49"/>
      <c r="FMC436" s="49"/>
      <c r="FMD436" s="49"/>
      <c r="FME436" s="49"/>
      <c r="FMF436" s="49"/>
      <c r="FMG436" s="49"/>
      <c r="FMH436" s="49"/>
      <c r="FMI436" s="49"/>
      <c r="FMJ436" s="49"/>
      <c r="FMK436" s="49"/>
      <c r="FML436" s="49"/>
      <c r="FMM436" s="49"/>
      <c r="FMN436" s="49"/>
      <c r="FMO436" s="49"/>
      <c r="FMP436" s="49"/>
      <c r="FMQ436" s="49"/>
      <c r="FMR436" s="49"/>
      <c r="FMS436" s="49"/>
      <c r="FMT436" s="49"/>
      <c r="FMU436" s="49"/>
      <c r="FMV436" s="49"/>
      <c r="FMW436" s="49"/>
      <c r="FMX436" s="49"/>
      <c r="FMY436" s="49"/>
      <c r="FMZ436" s="49"/>
      <c r="FNA436" s="49"/>
      <c r="FNB436" s="49"/>
      <c r="FNC436" s="49"/>
      <c r="FND436" s="49"/>
      <c r="FNE436" s="49"/>
      <c r="FNF436" s="49"/>
      <c r="FNG436" s="49"/>
      <c r="FNH436" s="49"/>
      <c r="FNI436" s="49"/>
      <c r="FNJ436" s="49"/>
      <c r="FNK436" s="49"/>
      <c r="FNL436" s="49"/>
      <c r="FNM436" s="49"/>
      <c r="FNN436" s="49"/>
      <c r="FNO436" s="49"/>
      <c r="FNP436" s="49"/>
      <c r="FNQ436" s="49"/>
      <c r="FNR436" s="49"/>
      <c r="FNS436" s="49"/>
      <c r="FNT436" s="49"/>
      <c r="FNU436" s="49"/>
      <c r="FNV436" s="49"/>
      <c r="FNW436" s="49"/>
      <c r="FNX436" s="49"/>
      <c r="FNY436" s="49"/>
      <c r="FNZ436" s="49"/>
      <c r="FOA436" s="49"/>
      <c r="FOB436" s="49"/>
      <c r="FOC436" s="49"/>
      <c r="FOD436" s="49"/>
      <c r="FOE436" s="49"/>
      <c r="FOF436" s="49"/>
      <c r="FOG436" s="49"/>
      <c r="FOH436" s="49"/>
      <c r="FOI436" s="49"/>
      <c r="FOJ436" s="49"/>
      <c r="FOK436" s="49"/>
      <c r="FOL436" s="49"/>
      <c r="FOM436" s="49"/>
      <c r="FON436" s="49"/>
      <c r="FOO436" s="49"/>
      <c r="FOP436" s="49"/>
      <c r="FOQ436" s="49"/>
      <c r="FOR436" s="49"/>
      <c r="FOS436" s="49"/>
      <c r="FOT436" s="49"/>
      <c r="FOU436" s="49"/>
      <c r="FOV436" s="49"/>
      <c r="FOW436" s="49"/>
      <c r="FOX436" s="49"/>
      <c r="FOY436" s="49"/>
      <c r="FOZ436" s="49"/>
      <c r="FPA436" s="49"/>
      <c r="FPB436" s="49"/>
      <c r="FPC436" s="49"/>
      <c r="FPD436" s="49"/>
      <c r="FPE436" s="49"/>
      <c r="FPF436" s="49"/>
      <c r="FPG436" s="49"/>
      <c r="FPH436" s="49"/>
      <c r="FPI436" s="49"/>
      <c r="FPJ436" s="49"/>
      <c r="FPK436" s="49"/>
      <c r="FPL436" s="49"/>
      <c r="FPM436" s="49"/>
      <c r="FPN436" s="49"/>
      <c r="FPO436" s="49"/>
      <c r="FPP436" s="49"/>
      <c r="FPQ436" s="49"/>
      <c r="FPR436" s="49"/>
      <c r="FPS436" s="49"/>
      <c r="FPT436" s="49"/>
      <c r="FPU436" s="49"/>
      <c r="FPV436" s="49"/>
      <c r="FPW436" s="49"/>
      <c r="FPX436" s="49"/>
      <c r="FPY436" s="49"/>
      <c r="FPZ436" s="49"/>
      <c r="FQA436" s="49"/>
      <c r="FQB436" s="49"/>
      <c r="FQC436" s="49"/>
      <c r="FQD436" s="49"/>
      <c r="FQE436" s="49"/>
      <c r="FQF436" s="49"/>
      <c r="FQG436" s="49"/>
      <c r="FQH436" s="49"/>
      <c r="FQI436" s="49"/>
      <c r="FQJ436" s="49"/>
      <c r="FQK436" s="49"/>
      <c r="FQL436" s="49"/>
      <c r="FQM436" s="49"/>
      <c r="FQN436" s="49"/>
      <c r="FQO436" s="49"/>
      <c r="FQP436" s="49"/>
      <c r="FQQ436" s="49"/>
      <c r="FQR436" s="49"/>
      <c r="FQS436" s="49"/>
      <c r="FQT436" s="49"/>
      <c r="FQU436" s="49"/>
      <c r="FQV436" s="49"/>
      <c r="FQW436" s="49"/>
      <c r="FQX436" s="49"/>
      <c r="FQY436" s="49"/>
      <c r="FQZ436" s="49"/>
      <c r="FRA436" s="49"/>
      <c r="FRB436" s="49"/>
      <c r="FRC436" s="49"/>
      <c r="FRD436" s="49"/>
      <c r="FRE436" s="49"/>
      <c r="FRF436" s="49"/>
      <c r="FRG436" s="49"/>
      <c r="FRH436" s="49"/>
      <c r="FRI436" s="49"/>
      <c r="FRJ436" s="49"/>
      <c r="FRK436" s="49"/>
      <c r="FRL436" s="49"/>
      <c r="FRM436" s="49"/>
      <c r="FRN436" s="49"/>
      <c r="FRO436" s="49"/>
      <c r="FRP436" s="49"/>
      <c r="FRQ436" s="49"/>
      <c r="FRR436" s="49"/>
      <c r="FRS436" s="49"/>
      <c r="FRT436" s="49"/>
      <c r="FRU436" s="49"/>
      <c r="FRV436" s="49"/>
      <c r="FRW436" s="49"/>
      <c r="FRX436" s="49"/>
      <c r="FRY436" s="49"/>
      <c r="FRZ436" s="49"/>
      <c r="FSA436" s="49"/>
      <c r="FSB436" s="49"/>
      <c r="FSC436" s="49"/>
      <c r="FSD436" s="49"/>
      <c r="FSE436" s="49"/>
      <c r="FSF436" s="49"/>
      <c r="FSG436" s="49"/>
      <c r="FSH436" s="49"/>
      <c r="FSI436" s="49"/>
      <c r="FSJ436" s="49"/>
      <c r="FSK436" s="49"/>
      <c r="FSL436" s="49"/>
      <c r="FSM436" s="49"/>
      <c r="FSN436" s="49"/>
      <c r="FSO436" s="49"/>
      <c r="FSP436" s="49"/>
      <c r="FSQ436" s="49"/>
      <c r="FSR436" s="49"/>
      <c r="FSS436" s="49"/>
      <c r="FST436" s="49"/>
      <c r="FSU436" s="49"/>
      <c r="FSV436" s="49"/>
      <c r="FSW436" s="49"/>
      <c r="FSX436" s="49"/>
      <c r="FSY436" s="49"/>
      <c r="FSZ436" s="49"/>
      <c r="FTA436" s="49"/>
      <c r="FTB436" s="49"/>
      <c r="FTC436" s="49"/>
      <c r="FTD436" s="49"/>
      <c r="FTE436" s="49"/>
      <c r="FTF436" s="49"/>
      <c r="FTG436" s="49"/>
      <c r="FTH436" s="49"/>
      <c r="FTI436" s="49"/>
      <c r="FTJ436" s="49"/>
      <c r="FTK436" s="49"/>
      <c r="FTL436" s="49"/>
      <c r="FTM436" s="49"/>
      <c r="FTN436" s="49"/>
      <c r="FTO436" s="49"/>
      <c r="FTP436" s="49"/>
      <c r="FTQ436" s="49"/>
      <c r="FTR436" s="49"/>
      <c r="FTS436" s="49"/>
      <c r="FTT436" s="49"/>
      <c r="FTU436" s="49"/>
      <c r="FTV436" s="49"/>
      <c r="FTW436" s="49"/>
      <c r="FTX436" s="49"/>
      <c r="FTY436" s="49"/>
      <c r="FTZ436" s="49"/>
      <c r="FUA436" s="49"/>
      <c r="FUB436" s="49"/>
      <c r="FUC436" s="49"/>
      <c r="FUD436" s="49"/>
      <c r="FUE436" s="49"/>
      <c r="FUF436" s="49"/>
      <c r="FUG436" s="49"/>
      <c r="FUH436" s="49"/>
      <c r="FUI436" s="49"/>
      <c r="FUJ436" s="49"/>
      <c r="FUK436" s="49"/>
      <c r="FUL436" s="49"/>
      <c r="FUM436" s="49"/>
      <c r="FUN436" s="49"/>
      <c r="FUO436" s="49"/>
      <c r="FUP436" s="49"/>
      <c r="FUQ436" s="49"/>
      <c r="FUR436" s="49"/>
      <c r="FUS436" s="49"/>
      <c r="FUT436" s="49"/>
      <c r="FUU436" s="49"/>
      <c r="FUV436" s="49"/>
      <c r="FUW436" s="49"/>
      <c r="FUX436" s="49"/>
      <c r="FUY436" s="49"/>
      <c r="FUZ436" s="49"/>
      <c r="FVA436" s="49"/>
      <c r="FVB436" s="49"/>
      <c r="FVC436" s="49"/>
      <c r="FVD436" s="49"/>
      <c r="FVE436" s="49"/>
      <c r="FVF436" s="49"/>
      <c r="FVG436" s="49"/>
      <c r="FVH436" s="49"/>
      <c r="FVI436" s="49"/>
      <c r="FVJ436" s="49"/>
      <c r="FVK436" s="49"/>
      <c r="FVL436" s="49"/>
      <c r="FVM436" s="49"/>
      <c r="FVN436" s="49"/>
      <c r="FVO436" s="49"/>
      <c r="FVP436" s="49"/>
      <c r="FVQ436" s="49"/>
      <c r="FVR436" s="49"/>
      <c r="FVS436" s="49"/>
      <c r="FVT436" s="49"/>
      <c r="FVU436" s="49"/>
      <c r="FVV436" s="49"/>
      <c r="FVW436" s="49"/>
      <c r="FVX436" s="49"/>
      <c r="FVY436" s="49"/>
      <c r="FVZ436" s="49"/>
      <c r="FWA436" s="49"/>
      <c r="FWB436" s="49"/>
      <c r="FWC436" s="49"/>
      <c r="FWD436" s="49"/>
      <c r="FWE436" s="49"/>
      <c r="FWF436" s="49"/>
      <c r="FWG436" s="49"/>
      <c r="FWH436" s="49"/>
      <c r="FWI436" s="49"/>
      <c r="FWJ436" s="49"/>
      <c r="FWK436" s="49"/>
      <c r="FWL436" s="49"/>
      <c r="FWM436" s="49"/>
      <c r="FWN436" s="49"/>
      <c r="FWO436" s="49"/>
      <c r="FWP436" s="49"/>
      <c r="FWQ436" s="49"/>
      <c r="FWR436" s="49"/>
      <c r="FWS436" s="49"/>
      <c r="FWT436" s="49"/>
      <c r="FWU436" s="49"/>
      <c r="FWV436" s="49"/>
      <c r="FWW436" s="49"/>
      <c r="FWX436" s="49"/>
      <c r="FWY436" s="49"/>
      <c r="FWZ436" s="49"/>
      <c r="FXA436" s="49"/>
      <c r="FXB436" s="49"/>
      <c r="FXC436" s="49"/>
      <c r="FXD436" s="49"/>
      <c r="FXE436" s="49"/>
      <c r="FXF436" s="49"/>
      <c r="FXG436" s="49"/>
      <c r="FXH436" s="49"/>
      <c r="FXI436" s="49"/>
      <c r="FXJ436" s="49"/>
      <c r="FXK436" s="49"/>
      <c r="FXL436" s="49"/>
      <c r="FXM436" s="49"/>
      <c r="FXN436" s="49"/>
      <c r="FXO436" s="49"/>
      <c r="FXP436" s="49"/>
      <c r="FXQ436" s="49"/>
      <c r="FXR436" s="49"/>
      <c r="FXS436" s="49"/>
      <c r="FXT436" s="49"/>
      <c r="FXU436" s="49"/>
      <c r="FXV436" s="49"/>
      <c r="FXW436" s="49"/>
      <c r="FXX436" s="49"/>
      <c r="FXY436" s="49"/>
      <c r="FXZ436" s="49"/>
      <c r="FYA436" s="49"/>
      <c r="FYB436" s="49"/>
      <c r="FYC436" s="49"/>
      <c r="FYD436" s="49"/>
      <c r="FYE436" s="49"/>
      <c r="FYF436" s="49"/>
      <c r="FYG436" s="49"/>
      <c r="FYH436" s="49"/>
      <c r="FYI436" s="49"/>
      <c r="FYJ436" s="49"/>
      <c r="FYK436" s="49"/>
      <c r="FYL436" s="49"/>
      <c r="FYM436" s="49"/>
      <c r="FYN436" s="49"/>
      <c r="FYO436" s="49"/>
      <c r="FYP436" s="49"/>
      <c r="FYQ436" s="49"/>
      <c r="FYR436" s="49"/>
      <c r="FYS436" s="49"/>
      <c r="FYT436" s="49"/>
      <c r="FYU436" s="49"/>
      <c r="FYV436" s="49"/>
      <c r="FYW436" s="49"/>
      <c r="FYX436" s="49"/>
      <c r="FYY436" s="49"/>
      <c r="FYZ436" s="49"/>
      <c r="FZA436" s="49"/>
      <c r="FZB436" s="49"/>
      <c r="FZC436" s="49"/>
      <c r="FZD436" s="49"/>
      <c r="FZE436" s="49"/>
      <c r="FZF436" s="49"/>
      <c r="FZG436" s="49"/>
      <c r="FZH436" s="49"/>
      <c r="FZI436" s="49"/>
      <c r="FZJ436" s="49"/>
      <c r="FZK436" s="49"/>
      <c r="FZL436" s="49"/>
      <c r="FZM436" s="49"/>
      <c r="FZN436" s="49"/>
      <c r="FZO436" s="49"/>
      <c r="FZP436" s="49"/>
      <c r="FZQ436" s="49"/>
      <c r="FZR436" s="49"/>
      <c r="FZS436" s="49"/>
      <c r="FZT436" s="49"/>
      <c r="FZU436" s="49"/>
      <c r="FZV436" s="49"/>
      <c r="FZW436" s="49"/>
      <c r="FZX436" s="49"/>
      <c r="FZY436" s="49"/>
      <c r="FZZ436" s="49"/>
      <c r="GAA436" s="49"/>
      <c r="GAB436" s="49"/>
      <c r="GAC436" s="49"/>
      <c r="GAD436" s="49"/>
      <c r="GAE436" s="49"/>
      <c r="GAF436" s="49"/>
      <c r="GAG436" s="49"/>
      <c r="GAH436" s="49"/>
      <c r="GAI436" s="49"/>
      <c r="GAJ436" s="49"/>
      <c r="GAK436" s="49"/>
      <c r="GAL436" s="49"/>
      <c r="GAM436" s="49"/>
      <c r="GAN436" s="49"/>
      <c r="GAO436" s="49"/>
      <c r="GAP436" s="49"/>
      <c r="GAQ436" s="49"/>
      <c r="GAR436" s="49"/>
      <c r="GAS436" s="49"/>
      <c r="GAT436" s="49"/>
      <c r="GAU436" s="49"/>
      <c r="GAV436" s="49"/>
      <c r="GAW436" s="49"/>
      <c r="GAX436" s="49"/>
      <c r="GAY436" s="49"/>
      <c r="GAZ436" s="49"/>
      <c r="GBA436" s="49"/>
      <c r="GBB436" s="49"/>
      <c r="GBC436" s="49"/>
      <c r="GBD436" s="49"/>
      <c r="GBE436" s="49"/>
      <c r="GBF436" s="49"/>
      <c r="GBG436" s="49"/>
      <c r="GBH436" s="49"/>
      <c r="GBI436" s="49"/>
      <c r="GBJ436" s="49"/>
      <c r="GBK436" s="49"/>
      <c r="GBL436" s="49"/>
      <c r="GBM436" s="49"/>
      <c r="GBN436" s="49"/>
      <c r="GBO436" s="49"/>
      <c r="GBP436" s="49"/>
      <c r="GBQ436" s="49"/>
      <c r="GBR436" s="49"/>
      <c r="GBS436" s="49"/>
      <c r="GBT436" s="49"/>
      <c r="GBU436" s="49"/>
      <c r="GBV436" s="49"/>
      <c r="GBW436" s="49"/>
      <c r="GBX436" s="49"/>
      <c r="GBY436" s="49"/>
      <c r="GBZ436" s="49"/>
      <c r="GCA436" s="49"/>
      <c r="GCB436" s="49"/>
      <c r="GCC436" s="49"/>
      <c r="GCD436" s="49"/>
      <c r="GCE436" s="49"/>
      <c r="GCF436" s="49"/>
      <c r="GCG436" s="49"/>
      <c r="GCH436" s="49"/>
      <c r="GCI436" s="49"/>
      <c r="GCJ436" s="49"/>
      <c r="GCK436" s="49"/>
      <c r="GCL436" s="49"/>
      <c r="GCM436" s="49"/>
      <c r="GCN436" s="49"/>
      <c r="GCO436" s="49"/>
      <c r="GCP436" s="49"/>
      <c r="GCQ436" s="49"/>
      <c r="GCR436" s="49"/>
      <c r="GCS436" s="49"/>
      <c r="GCT436" s="49"/>
      <c r="GCU436" s="49"/>
      <c r="GCV436" s="49"/>
      <c r="GCW436" s="49"/>
      <c r="GCX436" s="49"/>
      <c r="GCY436" s="49"/>
      <c r="GCZ436" s="49"/>
      <c r="GDA436" s="49"/>
      <c r="GDB436" s="49"/>
      <c r="GDC436" s="49"/>
      <c r="GDD436" s="49"/>
      <c r="GDE436" s="49"/>
      <c r="GDF436" s="49"/>
      <c r="GDG436" s="49"/>
      <c r="GDH436" s="49"/>
      <c r="GDI436" s="49"/>
      <c r="GDJ436" s="49"/>
      <c r="GDK436" s="49"/>
      <c r="GDL436" s="49"/>
      <c r="GDM436" s="49"/>
      <c r="GDN436" s="49"/>
      <c r="GDO436" s="49"/>
      <c r="GDP436" s="49"/>
      <c r="GDQ436" s="49"/>
      <c r="GDR436" s="49"/>
      <c r="GDS436" s="49"/>
      <c r="GDT436" s="49"/>
      <c r="GDU436" s="49"/>
      <c r="GDV436" s="49"/>
      <c r="GDW436" s="49"/>
      <c r="GDX436" s="49"/>
      <c r="GDY436" s="49"/>
      <c r="GDZ436" s="49"/>
      <c r="GEA436" s="49"/>
      <c r="GEB436" s="49"/>
      <c r="GEC436" s="49"/>
      <c r="GED436" s="49"/>
      <c r="GEE436" s="49"/>
      <c r="GEF436" s="49"/>
      <c r="GEG436" s="49"/>
      <c r="GEH436" s="49"/>
      <c r="GEI436" s="49"/>
      <c r="GEJ436" s="49"/>
      <c r="GEK436" s="49"/>
      <c r="GEL436" s="49"/>
      <c r="GEM436" s="49"/>
      <c r="GEN436" s="49"/>
      <c r="GEO436" s="49"/>
      <c r="GEP436" s="49"/>
      <c r="GEQ436" s="49"/>
      <c r="GER436" s="49"/>
      <c r="GES436" s="49"/>
      <c r="GET436" s="49"/>
      <c r="GEU436" s="49"/>
      <c r="GEV436" s="49"/>
      <c r="GEW436" s="49"/>
      <c r="GEX436" s="49"/>
      <c r="GEY436" s="49"/>
      <c r="GEZ436" s="49"/>
      <c r="GFA436" s="49"/>
      <c r="GFB436" s="49"/>
      <c r="GFC436" s="49"/>
      <c r="GFD436" s="49"/>
      <c r="GFE436" s="49"/>
      <c r="GFF436" s="49"/>
      <c r="GFG436" s="49"/>
      <c r="GFH436" s="49"/>
      <c r="GFI436" s="49"/>
      <c r="GFJ436" s="49"/>
      <c r="GFK436" s="49"/>
      <c r="GFL436" s="49"/>
      <c r="GFM436" s="49"/>
      <c r="GFN436" s="49"/>
      <c r="GFO436" s="49"/>
      <c r="GFP436" s="49"/>
      <c r="GFQ436" s="49"/>
      <c r="GFR436" s="49"/>
      <c r="GFS436" s="49"/>
      <c r="GFT436" s="49"/>
      <c r="GFU436" s="49"/>
      <c r="GFV436" s="49"/>
      <c r="GFW436" s="49"/>
      <c r="GFX436" s="49"/>
      <c r="GFY436" s="49"/>
      <c r="GFZ436" s="49"/>
      <c r="GGA436" s="49"/>
      <c r="GGB436" s="49"/>
      <c r="GGC436" s="49"/>
      <c r="GGD436" s="49"/>
      <c r="GGE436" s="49"/>
      <c r="GGF436" s="49"/>
      <c r="GGG436" s="49"/>
      <c r="GGH436" s="49"/>
      <c r="GGI436" s="49"/>
      <c r="GGJ436" s="49"/>
      <c r="GGK436" s="49"/>
      <c r="GGL436" s="49"/>
      <c r="GGM436" s="49"/>
      <c r="GGN436" s="49"/>
      <c r="GGO436" s="49"/>
      <c r="GGP436" s="49"/>
      <c r="GGQ436" s="49"/>
      <c r="GGR436" s="49"/>
      <c r="GGS436" s="49"/>
      <c r="GGT436" s="49"/>
      <c r="GGU436" s="49"/>
      <c r="GGV436" s="49"/>
      <c r="GGW436" s="49"/>
      <c r="GGX436" s="49"/>
      <c r="GGY436" s="49"/>
      <c r="GGZ436" s="49"/>
      <c r="GHA436" s="49"/>
      <c r="GHB436" s="49"/>
      <c r="GHC436" s="49"/>
      <c r="GHD436" s="49"/>
      <c r="GHE436" s="49"/>
      <c r="GHF436" s="49"/>
      <c r="GHG436" s="49"/>
      <c r="GHH436" s="49"/>
      <c r="GHI436" s="49"/>
      <c r="GHJ436" s="49"/>
      <c r="GHK436" s="49"/>
      <c r="GHL436" s="49"/>
      <c r="GHM436" s="49"/>
      <c r="GHN436" s="49"/>
      <c r="GHO436" s="49"/>
      <c r="GHP436" s="49"/>
      <c r="GHQ436" s="49"/>
      <c r="GHR436" s="49"/>
      <c r="GHS436" s="49"/>
      <c r="GHT436" s="49"/>
      <c r="GHU436" s="49"/>
      <c r="GHV436" s="49"/>
      <c r="GHW436" s="49"/>
      <c r="GHX436" s="49"/>
      <c r="GHY436" s="49"/>
      <c r="GHZ436" s="49"/>
      <c r="GIA436" s="49"/>
      <c r="GIB436" s="49"/>
      <c r="GIC436" s="49"/>
      <c r="GID436" s="49"/>
      <c r="GIE436" s="49"/>
      <c r="GIF436" s="49"/>
      <c r="GIG436" s="49"/>
      <c r="GIH436" s="49"/>
      <c r="GII436" s="49"/>
      <c r="GIJ436" s="49"/>
      <c r="GIK436" s="49"/>
      <c r="GIL436" s="49"/>
      <c r="GIM436" s="49"/>
      <c r="GIN436" s="49"/>
      <c r="GIO436" s="49"/>
      <c r="GIP436" s="49"/>
      <c r="GIQ436" s="49"/>
      <c r="GIR436" s="49"/>
      <c r="GIS436" s="49"/>
      <c r="GIT436" s="49"/>
      <c r="GIU436" s="49"/>
      <c r="GIV436" s="49"/>
      <c r="GIW436" s="49"/>
      <c r="GIX436" s="49"/>
      <c r="GIY436" s="49"/>
      <c r="GIZ436" s="49"/>
      <c r="GJA436" s="49"/>
      <c r="GJB436" s="49"/>
      <c r="GJC436" s="49"/>
      <c r="GJD436" s="49"/>
      <c r="GJE436" s="49"/>
      <c r="GJF436" s="49"/>
      <c r="GJG436" s="49"/>
      <c r="GJH436" s="49"/>
      <c r="GJI436" s="49"/>
      <c r="GJJ436" s="49"/>
      <c r="GJK436" s="49"/>
      <c r="GJL436" s="49"/>
      <c r="GJM436" s="49"/>
      <c r="GJN436" s="49"/>
      <c r="GJO436" s="49"/>
      <c r="GJP436" s="49"/>
      <c r="GJQ436" s="49"/>
      <c r="GJR436" s="49"/>
      <c r="GJS436" s="49"/>
      <c r="GJT436" s="49"/>
      <c r="GJU436" s="49"/>
      <c r="GJV436" s="49"/>
      <c r="GJW436" s="49"/>
      <c r="GJX436" s="49"/>
      <c r="GJY436" s="49"/>
      <c r="GJZ436" s="49"/>
      <c r="GKA436" s="49"/>
      <c r="GKB436" s="49"/>
      <c r="GKC436" s="49"/>
      <c r="GKD436" s="49"/>
      <c r="GKE436" s="49"/>
      <c r="GKF436" s="49"/>
      <c r="GKG436" s="49"/>
      <c r="GKH436" s="49"/>
      <c r="GKI436" s="49"/>
      <c r="GKJ436" s="49"/>
      <c r="GKK436" s="49"/>
      <c r="GKL436" s="49"/>
      <c r="GKM436" s="49"/>
      <c r="GKN436" s="49"/>
      <c r="GKO436" s="49"/>
      <c r="GKP436" s="49"/>
      <c r="GKQ436" s="49"/>
      <c r="GKR436" s="49"/>
      <c r="GKS436" s="49"/>
      <c r="GKT436" s="49"/>
      <c r="GKU436" s="49"/>
      <c r="GKV436" s="49"/>
      <c r="GKW436" s="49"/>
      <c r="GKX436" s="49"/>
      <c r="GKY436" s="49"/>
      <c r="GKZ436" s="49"/>
      <c r="GLA436" s="49"/>
      <c r="GLB436" s="49"/>
      <c r="GLC436" s="49"/>
      <c r="GLD436" s="49"/>
      <c r="GLE436" s="49"/>
      <c r="GLF436" s="49"/>
      <c r="GLG436" s="49"/>
      <c r="GLH436" s="49"/>
      <c r="GLI436" s="49"/>
      <c r="GLJ436" s="49"/>
      <c r="GLK436" s="49"/>
      <c r="GLL436" s="49"/>
      <c r="GLM436" s="49"/>
      <c r="GLN436" s="49"/>
      <c r="GLO436" s="49"/>
      <c r="GLP436" s="49"/>
      <c r="GLQ436" s="49"/>
      <c r="GLR436" s="49"/>
      <c r="GLS436" s="49"/>
      <c r="GLT436" s="49"/>
      <c r="GLU436" s="49"/>
      <c r="GLV436" s="49"/>
      <c r="GLW436" s="49"/>
      <c r="GLX436" s="49"/>
      <c r="GLY436" s="49"/>
      <c r="GLZ436" s="49"/>
      <c r="GMA436" s="49"/>
      <c r="GMB436" s="49"/>
      <c r="GMC436" s="49"/>
      <c r="GMD436" s="49"/>
      <c r="GME436" s="49"/>
      <c r="GMF436" s="49"/>
      <c r="GMG436" s="49"/>
      <c r="GMH436" s="49"/>
      <c r="GMI436" s="49"/>
      <c r="GMJ436" s="49"/>
      <c r="GMK436" s="49"/>
      <c r="GML436" s="49"/>
      <c r="GMM436" s="49"/>
      <c r="GMN436" s="49"/>
      <c r="GMO436" s="49"/>
      <c r="GMP436" s="49"/>
      <c r="GMQ436" s="49"/>
      <c r="GMR436" s="49"/>
      <c r="GMS436" s="49"/>
      <c r="GMT436" s="49"/>
      <c r="GMU436" s="49"/>
      <c r="GMV436" s="49"/>
      <c r="GMW436" s="49"/>
      <c r="GMX436" s="49"/>
      <c r="GMY436" s="49"/>
      <c r="GMZ436" s="49"/>
      <c r="GNA436" s="49"/>
      <c r="GNB436" s="49"/>
      <c r="GNC436" s="49"/>
      <c r="GND436" s="49"/>
      <c r="GNE436" s="49"/>
      <c r="GNF436" s="49"/>
      <c r="GNG436" s="49"/>
      <c r="GNH436" s="49"/>
      <c r="GNI436" s="49"/>
      <c r="GNJ436" s="49"/>
      <c r="GNK436" s="49"/>
      <c r="GNL436" s="49"/>
      <c r="GNM436" s="49"/>
      <c r="GNN436" s="49"/>
      <c r="GNO436" s="49"/>
      <c r="GNP436" s="49"/>
      <c r="GNQ436" s="49"/>
      <c r="GNR436" s="49"/>
      <c r="GNS436" s="49"/>
      <c r="GNT436" s="49"/>
      <c r="GNU436" s="49"/>
      <c r="GNV436" s="49"/>
      <c r="GNW436" s="49"/>
      <c r="GNX436" s="49"/>
      <c r="GNY436" s="49"/>
      <c r="GNZ436" s="49"/>
      <c r="GOA436" s="49"/>
      <c r="GOB436" s="49"/>
      <c r="GOC436" s="49"/>
      <c r="GOD436" s="49"/>
      <c r="GOE436" s="49"/>
      <c r="GOF436" s="49"/>
      <c r="GOG436" s="49"/>
      <c r="GOH436" s="49"/>
      <c r="GOI436" s="49"/>
      <c r="GOJ436" s="49"/>
      <c r="GOK436" s="49"/>
      <c r="GOL436" s="49"/>
      <c r="GOM436" s="49"/>
      <c r="GON436" s="49"/>
      <c r="GOO436" s="49"/>
      <c r="GOP436" s="49"/>
      <c r="GOQ436" s="49"/>
      <c r="GOR436" s="49"/>
      <c r="GOS436" s="49"/>
      <c r="GOT436" s="49"/>
      <c r="GOU436" s="49"/>
      <c r="GOV436" s="49"/>
      <c r="GOW436" s="49"/>
      <c r="GOX436" s="49"/>
      <c r="GOY436" s="49"/>
      <c r="GOZ436" s="49"/>
      <c r="GPA436" s="49"/>
      <c r="GPB436" s="49"/>
      <c r="GPC436" s="49"/>
      <c r="GPD436" s="49"/>
      <c r="GPE436" s="49"/>
      <c r="GPF436" s="49"/>
      <c r="GPG436" s="49"/>
      <c r="GPH436" s="49"/>
      <c r="GPI436" s="49"/>
      <c r="GPJ436" s="49"/>
      <c r="GPK436" s="49"/>
      <c r="GPL436" s="49"/>
      <c r="GPM436" s="49"/>
      <c r="GPN436" s="49"/>
      <c r="GPO436" s="49"/>
      <c r="GPP436" s="49"/>
      <c r="GPQ436" s="49"/>
      <c r="GPR436" s="49"/>
      <c r="GPS436" s="49"/>
      <c r="GPT436" s="49"/>
      <c r="GPU436" s="49"/>
      <c r="GPV436" s="49"/>
      <c r="GPW436" s="49"/>
      <c r="GPX436" s="49"/>
      <c r="GPY436" s="49"/>
      <c r="GPZ436" s="49"/>
      <c r="GQA436" s="49"/>
      <c r="GQB436" s="49"/>
      <c r="GQC436" s="49"/>
      <c r="GQD436" s="49"/>
      <c r="GQE436" s="49"/>
      <c r="GQF436" s="49"/>
      <c r="GQG436" s="49"/>
      <c r="GQH436" s="49"/>
      <c r="GQI436" s="49"/>
      <c r="GQJ436" s="49"/>
      <c r="GQK436" s="49"/>
      <c r="GQL436" s="49"/>
      <c r="GQM436" s="49"/>
      <c r="GQN436" s="49"/>
      <c r="GQO436" s="49"/>
      <c r="GQP436" s="49"/>
      <c r="GQQ436" s="49"/>
      <c r="GQR436" s="49"/>
      <c r="GQS436" s="49"/>
      <c r="GQT436" s="49"/>
      <c r="GQU436" s="49"/>
      <c r="GQV436" s="49"/>
      <c r="GQW436" s="49"/>
      <c r="GQX436" s="49"/>
      <c r="GQY436" s="49"/>
      <c r="GQZ436" s="49"/>
      <c r="GRA436" s="49"/>
      <c r="GRB436" s="49"/>
      <c r="GRC436" s="49"/>
      <c r="GRD436" s="49"/>
      <c r="GRE436" s="49"/>
      <c r="GRF436" s="49"/>
      <c r="GRG436" s="49"/>
      <c r="GRH436" s="49"/>
      <c r="GRI436" s="49"/>
      <c r="GRJ436" s="49"/>
      <c r="GRK436" s="49"/>
      <c r="GRL436" s="49"/>
      <c r="GRM436" s="49"/>
      <c r="GRN436" s="49"/>
      <c r="GRO436" s="49"/>
      <c r="GRP436" s="49"/>
      <c r="GRQ436" s="49"/>
      <c r="GRR436" s="49"/>
      <c r="GRS436" s="49"/>
      <c r="GRT436" s="49"/>
      <c r="GRU436" s="49"/>
      <c r="GRV436" s="49"/>
      <c r="GRW436" s="49"/>
      <c r="GRX436" s="49"/>
      <c r="GRY436" s="49"/>
      <c r="GRZ436" s="49"/>
      <c r="GSA436" s="49"/>
      <c r="GSB436" s="49"/>
      <c r="GSC436" s="49"/>
      <c r="GSD436" s="49"/>
      <c r="GSE436" s="49"/>
      <c r="GSF436" s="49"/>
      <c r="GSG436" s="49"/>
      <c r="GSH436" s="49"/>
      <c r="GSI436" s="49"/>
      <c r="GSJ436" s="49"/>
      <c r="GSK436" s="49"/>
      <c r="GSL436" s="49"/>
      <c r="GSM436" s="49"/>
      <c r="GSN436" s="49"/>
      <c r="GSO436" s="49"/>
      <c r="GSP436" s="49"/>
      <c r="GSQ436" s="49"/>
      <c r="GSR436" s="49"/>
      <c r="GSS436" s="49"/>
      <c r="GST436" s="49"/>
      <c r="GSU436" s="49"/>
      <c r="GSV436" s="49"/>
      <c r="GSW436" s="49"/>
      <c r="GSX436" s="49"/>
      <c r="GSY436" s="49"/>
      <c r="GSZ436" s="49"/>
      <c r="GTA436" s="49"/>
      <c r="GTB436" s="49"/>
      <c r="GTC436" s="49"/>
      <c r="GTD436" s="49"/>
      <c r="GTE436" s="49"/>
      <c r="GTF436" s="49"/>
      <c r="GTG436" s="49"/>
      <c r="GTH436" s="49"/>
      <c r="GTI436" s="49"/>
      <c r="GTJ436" s="49"/>
      <c r="GTK436" s="49"/>
      <c r="GTL436" s="49"/>
      <c r="GTM436" s="49"/>
      <c r="GTN436" s="49"/>
      <c r="GTO436" s="49"/>
      <c r="GTP436" s="49"/>
      <c r="GTQ436" s="49"/>
      <c r="GTR436" s="49"/>
      <c r="GTS436" s="49"/>
      <c r="GTT436" s="49"/>
      <c r="GTU436" s="49"/>
      <c r="GTV436" s="49"/>
      <c r="GTW436" s="49"/>
      <c r="GTX436" s="49"/>
      <c r="GTY436" s="49"/>
      <c r="GTZ436" s="49"/>
      <c r="GUA436" s="49"/>
      <c r="GUB436" s="49"/>
      <c r="GUC436" s="49"/>
      <c r="GUD436" s="49"/>
      <c r="GUE436" s="49"/>
      <c r="GUF436" s="49"/>
      <c r="GUG436" s="49"/>
      <c r="GUH436" s="49"/>
      <c r="GUI436" s="49"/>
      <c r="GUJ436" s="49"/>
      <c r="GUK436" s="49"/>
      <c r="GUL436" s="49"/>
      <c r="GUM436" s="49"/>
      <c r="GUN436" s="49"/>
      <c r="GUO436" s="49"/>
      <c r="GUP436" s="49"/>
      <c r="GUQ436" s="49"/>
      <c r="GUR436" s="49"/>
      <c r="GUS436" s="49"/>
      <c r="GUT436" s="49"/>
      <c r="GUU436" s="49"/>
      <c r="GUV436" s="49"/>
      <c r="GUW436" s="49"/>
      <c r="GUX436" s="49"/>
      <c r="GUY436" s="49"/>
      <c r="GUZ436" s="49"/>
      <c r="GVA436" s="49"/>
      <c r="GVB436" s="49"/>
      <c r="GVC436" s="49"/>
      <c r="GVD436" s="49"/>
      <c r="GVE436" s="49"/>
      <c r="GVF436" s="49"/>
      <c r="GVG436" s="49"/>
      <c r="GVH436" s="49"/>
      <c r="GVI436" s="49"/>
      <c r="GVJ436" s="49"/>
      <c r="GVK436" s="49"/>
      <c r="GVL436" s="49"/>
      <c r="GVM436" s="49"/>
      <c r="GVN436" s="49"/>
      <c r="GVO436" s="49"/>
      <c r="GVP436" s="49"/>
      <c r="GVQ436" s="49"/>
      <c r="GVR436" s="49"/>
      <c r="GVS436" s="49"/>
      <c r="GVT436" s="49"/>
      <c r="GVU436" s="49"/>
      <c r="GVV436" s="49"/>
      <c r="GVW436" s="49"/>
      <c r="GVX436" s="49"/>
      <c r="GVY436" s="49"/>
      <c r="GVZ436" s="49"/>
      <c r="GWA436" s="49"/>
      <c r="GWB436" s="49"/>
      <c r="GWC436" s="49"/>
      <c r="GWD436" s="49"/>
      <c r="GWE436" s="49"/>
      <c r="GWF436" s="49"/>
      <c r="GWG436" s="49"/>
      <c r="GWH436" s="49"/>
      <c r="GWI436" s="49"/>
      <c r="GWJ436" s="49"/>
      <c r="GWK436" s="49"/>
      <c r="GWL436" s="49"/>
      <c r="GWM436" s="49"/>
      <c r="GWN436" s="49"/>
      <c r="GWO436" s="49"/>
      <c r="GWP436" s="49"/>
      <c r="GWQ436" s="49"/>
      <c r="GWR436" s="49"/>
      <c r="GWS436" s="49"/>
      <c r="GWT436" s="49"/>
      <c r="GWU436" s="49"/>
      <c r="GWV436" s="49"/>
      <c r="GWW436" s="49"/>
      <c r="GWX436" s="49"/>
      <c r="GWY436" s="49"/>
      <c r="GWZ436" s="49"/>
      <c r="GXA436" s="49"/>
      <c r="GXB436" s="49"/>
      <c r="GXC436" s="49"/>
      <c r="GXD436" s="49"/>
      <c r="GXE436" s="49"/>
      <c r="GXF436" s="49"/>
      <c r="GXG436" s="49"/>
      <c r="GXH436" s="49"/>
      <c r="GXI436" s="49"/>
      <c r="GXJ436" s="49"/>
      <c r="GXK436" s="49"/>
      <c r="GXL436" s="49"/>
      <c r="GXM436" s="49"/>
      <c r="GXN436" s="49"/>
      <c r="GXO436" s="49"/>
      <c r="GXP436" s="49"/>
      <c r="GXQ436" s="49"/>
      <c r="GXR436" s="49"/>
      <c r="GXS436" s="49"/>
      <c r="GXT436" s="49"/>
      <c r="GXU436" s="49"/>
      <c r="GXV436" s="49"/>
      <c r="GXW436" s="49"/>
      <c r="GXX436" s="49"/>
      <c r="GXY436" s="49"/>
      <c r="GXZ436" s="49"/>
      <c r="GYA436" s="49"/>
      <c r="GYB436" s="49"/>
      <c r="GYC436" s="49"/>
      <c r="GYD436" s="49"/>
      <c r="GYE436" s="49"/>
      <c r="GYF436" s="49"/>
      <c r="GYG436" s="49"/>
      <c r="GYH436" s="49"/>
      <c r="GYI436" s="49"/>
      <c r="GYJ436" s="49"/>
      <c r="GYK436" s="49"/>
      <c r="GYL436" s="49"/>
      <c r="GYM436" s="49"/>
      <c r="GYN436" s="49"/>
      <c r="GYO436" s="49"/>
      <c r="GYP436" s="49"/>
      <c r="GYQ436" s="49"/>
      <c r="GYR436" s="49"/>
      <c r="GYS436" s="49"/>
      <c r="GYT436" s="49"/>
      <c r="GYU436" s="49"/>
      <c r="GYV436" s="49"/>
      <c r="GYW436" s="49"/>
      <c r="GYX436" s="49"/>
      <c r="GYY436" s="49"/>
      <c r="GYZ436" s="49"/>
      <c r="GZA436" s="49"/>
      <c r="GZB436" s="49"/>
      <c r="GZC436" s="49"/>
      <c r="GZD436" s="49"/>
      <c r="GZE436" s="49"/>
      <c r="GZF436" s="49"/>
      <c r="GZG436" s="49"/>
      <c r="GZH436" s="49"/>
      <c r="GZI436" s="49"/>
      <c r="GZJ436" s="49"/>
      <c r="GZK436" s="49"/>
      <c r="GZL436" s="49"/>
      <c r="GZM436" s="49"/>
      <c r="GZN436" s="49"/>
      <c r="GZO436" s="49"/>
      <c r="GZP436" s="49"/>
      <c r="GZQ436" s="49"/>
      <c r="GZR436" s="49"/>
      <c r="GZS436" s="49"/>
      <c r="GZT436" s="49"/>
      <c r="GZU436" s="49"/>
      <c r="GZV436" s="49"/>
      <c r="GZW436" s="49"/>
      <c r="GZX436" s="49"/>
      <c r="GZY436" s="49"/>
      <c r="GZZ436" s="49"/>
      <c r="HAA436" s="49"/>
      <c r="HAB436" s="49"/>
      <c r="HAC436" s="49"/>
      <c r="HAD436" s="49"/>
      <c r="HAE436" s="49"/>
      <c r="HAF436" s="49"/>
      <c r="HAG436" s="49"/>
      <c r="HAH436" s="49"/>
      <c r="HAI436" s="49"/>
      <c r="HAJ436" s="49"/>
      <c r="HAK436" s="49"/>
      <c r="HAL436" s="49"/>
      <c r="HAM436" s="49"/>
      <c r="HAN436" s="49"/>
      <c r="HAO436" s="49"/>
      <c r="HAP436" s="49"/>
      <c r="HAQ436" s="49"/>
      <c r="HAR436" s="49"/>
      <c r="HAS436" s="49"/>
      <c r="HAT436" s="49"/>
      <c r="HAU436" s="49"/>
      <c r="HAV436" s="49"/>
      <c r="HAW436" s="49"/>
      <c r="HAX436" s="49"/>
      <c r="HAY436" s="49"/>
      <c r="HAZ436" s="49"/>
      <c r="HBA436" s="49"/>
      <c r="HBB436" s="49"/>
      <c r="HBC436" s="49"/>
      <c r="HBD436" s="49"/>
      <c r="HBE436" s="49"/>
      <c r="HBF436" s="49"/>
      <c r="HBG436" s="49"/>
      <c r="HBH436" s="49"/>
      <c r="HBI436" s="49"/>
      <c r="HBJ436" s="49"/>
      <c r="HBK436" s="49"/>
      <c r="HBL436" s="49"/>
      <c r="HBM436" s="49"/>
      <c r="HBN436" s="49"/>
      <c r="HBO436" s="49"/>
      <c r="HBP436" s="49"/>
      <c r="HBQ436" s="49"/>
      <c r="HBR436" s="49"/>
      <c r="HBS436" s="49"/>
      <c r="HBT436" s="49"/>
      <c r="HBU436" s="49"/>
      <c r="HBV436" s="49"/>
      <c r="HBW436" s="49"/>
      <c r="HBX436" s="49"/>
      <c r="HBY436" s="49"/>
      <c r="HBZ436" s="49"/>
      <c r="HCA436" s="49"/>
      <c r="HCB436" s="49"/>
      <c r="HCC436" s="49"/>
      <c r="HCD436" s="49"/>
      <c r="HCE436" s="49"/>
      <c r="HCF436" s="49"/>
      <c r="HCG436" s="49"/>
      <c r="HCH436" s="49"/>
      <c r="HCI436" s="49"/>
      <c r="HCJ436" s="49"/>
      <c r="HCK436" s="49"/>
      <c r="HCL436" s="49"/>
      <c r="HCM436" s="49"/>
      <c r="HCN436" s="49"/>
      <c r="HCO436" s="49"/>
      <c r="HCP436" s="49"/>
      <c r="HCQ436" s="49"/>
      <c r="HCR436" s="49"/>
      <c r="HCS436" s="49"/>
      <c r="HCT436" s="49"/>
      <c r="HCU436" s="49"/>
      <c r="HCV436" s="49"/>
      <c r="HCW436" s="49"/>
      <c r="HCX436" s="49"/>
      <c r="HCY436" s="49"/>
      <c r="HCZ436" s="49"/>
      <c r="HDA436" s="49"/>
      <c r="HDB436" s="49"/>
      <c r="HDC436" s="49"/>
      <c r="HDD436" s="49"/>
      <c r="HDE436" s="49"/>
      <c r="HDF436" s="49"/>
      <c r="HDG436" s="49"/>
      <c r="HDH436" s="49"/>
      <c r="HDI436" s="49"/>
      <c r="HDJ436" s="49"/>
      <c r="HDK436" s="49"/>
      <c r="HDL436" s="49"/>
      <c r="HDM436" s="49"/>
      <c r="HDN436" s="49"/>
      <c r="HDO436" s="49"/>
      <c r="HDP436" s="49"/>
      <c r="HDQ436" s="49"/>
      <c r="HDR436" s="49"/>
      <c r="HDS436" s="49"/>
      <c r="HDT436" s="49"/>
      <c r="HDU436" s="49"/>
      <c r="HDV436" s="49"/>
      <c r="HDW436" s="49"/>
      <c r="HDX436" s="49"/>
      <c r="HDY436" s="49"/>
      <c r="HDZ436" s="49"/>
      <c r="HEA436" s="49"/>
      <c r="HEB436" s="49"/>
      <c r="HEC436" s="49"/>
      <c r="HED436" s="49"/>
      <c r="HEE436" s="49"/>
      <c r="HEF436" s="49"/>
      <c r="HEG436" s="49"/>
      <c r="HEH436" s="49"/>
      <c r="HEI436" s="49"/>
      <c r="HEJ436" s="49"/>
      <c r="HEK436" s="49"/>
      <c r="HEL436" s="49"/>
      <c r="HEM436" s="49"/>
      <c r="HEN436" s="49"/>
      <c r="HEO436" s="49"/>
      <c r="HEP436" s="49"/>
      <c r="HEQ436" s="49"/>
      <c r="HER436" s="49"/>
      <c r="HES436" s="49"/>
      <c r="HET436" s="49"/>
      <c r="HEU436" s="49"/>
      <c r="HEV436" s="49"/>
      <c r="HEW436" s="49"/>
      <c r="HEX436" s="49"/>
      <c r="HEY436" s="49"/>
      <c r="HEZ436" s="49"/>
      <c r="HFA436" s="49"/>
      <c r="HFB436" s="49"/>
      <c r="HFC436" s="49"/>
      <c r="HFD436" s="49"/>
      <c r="HFE436" s="49"/>
      <c r="HFF436" s="49"/>
      <c r="HFG436" s="49"/>
      <c r="HFH436" s="49"/>
      <c r="HFI436" s="49"/>
      <c r="HFJ436" s="49"/>
      <c r="HFK436" s="49"/>
      <c r="HFL436" s="49"/>
      <c r="HFM436" s="49"/>
      <c r="HFN436" s="49"/>
      <c r="HFO436" s="49"/>
      <c r="HFP436" s="49"/>
      <c r="HFQ436" s="49"/>
      <c r="HFR436" s="49"/>
      <c r="HFS436" s="49"/>
      <c r="HFT436" s="49"/>
      <c r="HFU436" s="49"/>
      <c r="HFV436" s="49"/>
      <c r="HFW436" s="49"/>
      <c r="HFX436" s="49"/>
      <c r="HFY436" s="49"/>
      <c r="HFZ436" s="49"/>
      <c r="HGA436" s="49"/>
      <c r="HGB436" s="49"/>
      <c r="HGC436" s="49"/>
      <c r="HGD436" s="49"/>
      <c r="HGE436" s="49"/>
      <c r="HGF436" s="49"/>
      <c r="HGG436" s="49"/>
      <c r="HGH436" s="49"/>
      <c r="HGI436" s="49"/>
      <c r="HGJ436" s="49"/>
      <c r="HGK436" s="49"/>
      <c r="HGL436" s="49"/>
      <c r="HGM436" s="49"/>
      <c r="HGN436" s="49"/>
      <c r="HGO436" s="49"/>
      <c r="HGP436" s="49"/>
      <c r="HGQ436" s="49"/>
      <c r="HGR436" s="49"/>
      <c r="HGS436" s="49"/>
      <c r="HGT436" s="49"/>
      <c r="HGU436" s="49"/>
      <c r="HGV436" s="49"/>
      <c r="HGW436" s="49"/>
      <c r="HGX436" s="49"/>
      <c r="HGY436" s="49"/>
      <c r="HGZ436" s="49"/>
      <c r="HHA436" s="49"/>
      <c r="HHB436" s="49"/>
      <c r="HHC436" s="49"/>
      <c r="HHD436" s="49"/>
      <c r="HHE436" s="49"/>
      <c r="HHF436" s="49"/>
      <c r="HHG436" s="49"/>
      <c r="HHH436" s="49"/>
      <c r="HHI436" s="49"/>
      <c r="HHJ436" s="49"/>
      <c r="HHK436" s="49"/>
      <c r="HHL436" s="49"/>
      <c r="HHM436" s="49"/>
      <c r="HHN436" s="49"/>
      <c r="HHO436" s="49"/>
      <c r="HHP436" s="49"/>
      <c r="HHQ436" s="49"/>
      <c r="HHR436" s="49"/>
      <c r="HHS436" s="49"/>
      <c r="HHT436" s="49"/>
      <c r="HHU436" s="49"/>
      <c r="HHV436" s="49"/>
      <c r="HHW436" s="49"/>
      <c r="HHX436" s="49"/>
      <c r="HHY436" s="49"/>
      <c r="HHZ436" s="49"/>
      <c r="HIA436" s="49"/>
      <c r="HIB436" s="49"/>
      <c r="HIC436" s="49"/>
      <c r="HID436" s="49"/>
      <c r="HIE436" s="49"/>
      <c r="HIF436" s="49"/>
      <c r="HIG436" s="49"/>
      <c r="HIH436" s="49"/>
      <c r="HII436" s="49"/>
      <c r="HIJ436" s="49"/>
      <c r="HIK436" s="49"/>
      <c r="HIL436" s="49"/>
      <c r="HIM436" s="49"/>
      <c r="HIN436" s="49"/>
      <c r="HIO436" s="49"/>
      <c r="HIP436" s="49"/>
      <c r="HIQ436" s="49"/>
      <c r="HIR436" s="49"/>
      <c r="HIS436" s="49"/>
      <c r="HIT436" s="49"/>
      <c r="HIU436" s="49"/>
      <c r="HIV436" s="49"/>
      <c r="HIW436" s="49"/>
      <c r="HIX436" s="49"/>
      <c r="HIY436" s="49"/>
      <c r="HIZ436" s="49"/>
      <c r="HJA436" s="49"/>
      <c r="HJB436" s="49"/>
      <c r="HJC436" s="49"/>
      <c r="HJD436" s="49"/>
      <c r="HJE436" s="49"/>
      <c r="HJF436" s="49"/>
      <c r="HJG436" s="49"/>
      <c r="HJH436" s="49"/>
      <c r="HJI436" s="49"/>
      <c r="HJJ436" s="49"/>
      <c r="HJK436" s="49"/>
      <c r="HJL436" s="49"/>
      <c r="HJM436" s="49"/>
      <c r="HJN436" s="49"/>
      <c r="HJO436" s="49"/>
      <c r="HJP436" s="49"/>
      <c r="HJQ436" s="49"/>
      <c r="HJR436" s="49"/>
      <c r="HJS436" s="49"/>
      <c r="HJT436" s="49"/>
      <c r="HJU436" s="49"/>
      <c r="HJV436" s="49"/>
      <c r="HJW436" s="49"/>
      <c r="HJX436" s="49"/>
      <c r="HJY436" s="49"/>
      <c r="HJZ436" s="49"/>
      <c r="HKA436" s="49"/>
      <c r="HKB436" s="49"/>
      <c r="HKC436" s="49"/>
      <c r="HKD436" s="49"/>
      <c r="HKE436" s="49"/>
      <c r="HKF436" s="49"/>
      <c r="HKG436" s="49"/>
      <c r="HKH436" s="49"/>
      <c r="HKI436" s="49"/>
      <c r="HKJ436" s="49"/>
      <c r="HKK436" s="49"/>
      <c r="HKL436" s="49"/>
      <c r="HKM436" s="49"/>
      <c r="HKN436" s="49"/>
      <c r="HKO436" s="49"/>
      <c r="HKP436" s="49"/>
      <c r="HKQ436" s="49"/>
      <c r="HKR436" s="49"/>
      <c r="HKS436" s="49"/>
      <c r="HKT436" s="49"/>
      <c r="HKU436" s="49"/>
      <c r="HKV436" s="49"/>
      <c r="HKW436" s="49"/>
      <c r="HKX436" s="49"/>
      <c r="HKY436" s="49"/>
      <c r="HKZ436" s="49"/>
      <c r="HLA436" s="49"/>
      <c r="HLB436" s="49"/>
      <c r="HLC436" s="49"/>
      <c r="HLD436" s="49"/>
      <c r="HLE436" s="49"/>
      <c r="HLF436" s="49"/>
      <c r="HLG436" s="49"/>
      <c r="HLH436" s="49"/>
      <c r="HLI436" s="49"/>
      <c r="HLJ436" s="49"/>
      <c r="HLK436" s="49"/>
      <c r="HLL436" s="49"/>
      <c r="HLM436" s="49"/>
      <c r="HLN436" s="49"/>
      <c r="HLO436" s="49"/>
      <c r="HLP436" s="49"/>
      <c r="HLQ436" s="49"/>
      <c r="HLR436" s="49"/>
      <c r="HLS436" s="49"/>
      <c r="HLT436" s="49"/>
      <c r="HLU436" s="49"/>
      <c r="HLV436" s="49"/>
      <c r="HLW436" s="49"/>
      <c r="HLX436" s="49"/>
      <c r="HLY436" s="49"/>
      <c r="HLZ436" s="49"/>
      <c r="HMA436" s="49"/>
      <c r="HMB436" s="49"/>
      <c r="HMC436" s="49"/>
      <c r="HMD436" s="49"/>
      <c r="HME436" s="49"/>
      <c r="HMF436" s="49"/>
      <c r="HMG436" s="49"/>
      <c r="HMH436" s="49"/>
      <c r="HMI436" s="49"/>
      <c r="HMJ436" s="49"/>
      <c r="HMK436" s="49"/>
      <c r="HML436" s="49"/>
      <c r="HMM436" s="49"/>
      <c r="HMN436" s="49"/>
      <c r="HMO436" s="49"/>
      <c r="HMP436" s="49"/>
      <c r="HMQ436" s="49"/>
      <c r="HMR436" s="49"/>
      <c r="HMS436" s="49"/>
      <c r="HMT436" s="49"/>
      <c r="HMU436" s="49"/>
      <c r="HMV436" s="49"/>
      <c r="HMW436" s="49"/>
      <c r="HMX436" s="49"/>
      <c r="HMY436" s="49"/>
      <c r="HMZ436" s="49"/>
      <c r="HNA436" s="49"/>
      <c r="HNB436" s="49"/>
      <c r="HNC436" s="49"/>
      <c r="HND436" s="49"/>
      <c r="HNE436" s="49"/>
      <c r="HNF436" s="49"/>
      <c r="HNG436" s="49"/>
      <c r="HNH436" s="49"/>
      <c r="HNI436" s="49"/>
      <c r="HNJ436" s="49"/>
      <c r="HNK436" s="49"/>
      <c r="HNL436" s="49"/>
      <c r="HNM436" s="49"/>
      <c r="HNN436" s="49"/>
      <c r="HNO436" s="49"/>
      <c r="HNP436" s="49"/>
      <c r="HNQ436" s="49"/>
      <c r="HNR436" s="49"/>
      <c r="HNS436" s="49"/>
      <c r="HNT436" s="49"/>
      <c r="HNU436" s="49"/>
      <c r="HNV436" s="49"/>
      <c r="HNW436" s="49"/>
      <c r="HNX436" s="49"/>
      <c r="HNY436" s="49"/>
      <c r="HNZ436" s="49"/>
      <c r="HOA436" s="49"/>
      <c r="HOB436" s="49"/>
      <c r="HOC436" s="49"/>
      <c r="HOD436" s="49"/>
      <c r="HOE436" s="49"/>
      <c r="HOF436" s="49"/>
      <c r="HOG436" s="49"/>
      <c r="HOH436" s="49"/>
      <c r="HOI436" s="49"/>
      <c r="HOJ436" s="49"/>
      <c r="HOK436" s="49"/>
      <c r="HOL436" s="49"/>
      <c r="HOM436" s="49"/>
      <c r="HON436" s="49"/>
      <c r="HOO436" s="49"/>
      <c r="HOP436" s="49"/>
      <c r="HOQ436" s="49"/>
      <c r="HOR436" s="49"/>
      <c r="HOS436" s="49"/>
      <c r="HOT436" s="49"/>
      <c r="HOU436" s="49"/>
      <c r="HOV436" s="49"/>
      <c r="HOW436" s="49"/>
      <c r="HOX436" s="49"/>
      <c r="HOY436" s="49"/>
      <c r="HOZ436" s="49"/>
      <c r="HPA436" s="49"/>
      <c r="HPB436" s="49"/>
      <c r="HPC436" s="49"/>
      <c r="HPD436" s="49"/>
      <c r="HPE436" s="49"/>
      <c r="HPF436" s="49"/>
      <c r="HPG436" s="49"/>
      <c r="HPH436" s="49"/>
      <c r="HPI436" s="49"/>
      <c r="HPJ436" s="49"/>
      <c r="HPK436" s="49"/>
      <c r="HPL436" s="49"/>
      <c r="HPM436" s="49"/>
      <c r="HPN436" s="49"/>
      <c r="HPO436" s="49"/>
      <c r="HPP436" s="49"/>
      <c r="HPQ436" s="49"/>
      <c r="HPR436" s="49"/>
      <c r="HPS436" s="49"/>
      <c r="HPT436" s="49"/>
      <c r="HPU436" s="49"/>
      <c r="HPV436" s="49"/>
      <c r="HPW436" s="49"/>
      <c r="HPX436" s="49"/>
      <c r="HPY436" s="49"/>
      <c r="HPZ436" s="49"/>
      <c r="HQA436" s="49"/>
      <c r="HQB436" s="49"/>
      <c r="HQC436" s="49"/>
      <c r="HQD436" s="49"/>
      <c r="HQE436" s="49"/>
      <c r="HQF436" s="49"/>
      <c r="HQG436" s="49"/>
      <c r="HQH436" s="49"/>
      <c r="HQI436" s="49"/>
      <c r="HQJ436" s="49"/>
      <c r="HQK436" s="49"/>
      <c r="HQL436" s="49"/>
      <c r="HQM436" s="49"/>
      <c r="HQN436" s="49"/>
      <c r="HQO436" s="49"/>
      <c r="HQP436" s="49"/>
      <c r="HQQ436" s="49"/>
      <c r="HQR436" s="49"/>
      <c r="HQS436" s="49"/>
      <c r="HQT436" s="49"/>
      <c r="HQU436" s="49"/>
      <c r="HQV436" s="49"/>
      <c r="HQW436" s="49"/>
      <c r="HQX436" s="49"/>
      <c r="HQY436" s="49"/>
      <c r="HQZ436" s="49"/>
      <c r="HRA436" s="49"/>
      <c r="HRB436" s="49"/>
      <c r="HRC436" s="49"/>
      <c r="HRD436" s="49"/>
      <c r="HRE436" s="49"/>
      <c r="HRF436" s="49"/>
      <c r="HRG436" s="49"/>
      <c r="HRH436" s="49"/>
      <c r="HRI436" s="49"/>
      <c r="HRJ436" s="49"/>
      <c r="HRK436" s="49"/>
      <c r="HRL436" s="49"/>
      <c r="HRM436" s="49"/>
      <c r="HRN436" s="49"/>
      <c r="HRO436" s="49"/>
      <c r="HRP436" s="49"/>
      <c r="HRQ436" s="49"/>
      <c r="HRR436" s="49"/>
      <c r="HRS436" s="49"/>
      <c r="HRT436" s="49"/>
      <c r="HRU436" s="49"/>
      <c r="HRV436" s="49"/>
      <c r="HRW436" s="49"/>
      <c r="HRX436" s="49"/>
      <c r="HRY436" s="49"/>
      <c r="HRZ436" s="49"/>
      <c r="HSA436" s="49"/>
      <c r="HSB436" s="49"/>
      <c r="HSC436" s="49"/>
      <c r="HSD436" s="49"/>
      <c r="HSE436" s="49"/>
      <c r="HSF436" s="49"/>
      <c r="HSG436" s="49"/>
      <c r="HSH436" s="49"/>
      <c r="HSI436" s="49"/>
      <c r="HSJ436" s="49"/>
      <c r="HSK436" s="49"/>
      <c r="HSL436" s="49"/>
      <c r="HSM436" s="49"/>
      <c r="HSN436" s="49"/>
      <c r="HSO436" s="49"/>
      <c r="HSP436" s="49"/>
      <c r="HSQ436" s="49"/>
      <c r="HSR436" s="49"/>
      <c r="HSS436" s="49"/>
      <c r="HST436" s="49"/>
      <c r="HSU436" s="49"/>
      <c r="HSV436" s="49"/>
      <c r="HSW436" s="49"/>
      <c r="HSX436" s="49"/>
      <c r="HSY436" s="49"/>
      <c r="HSZ436" s="49"/>
      <c r="HTA436" s="49"/>
      <c r="HTB436" s="49"/>
      <c r="HTC436" s="49"/>
      <c r="HTD436" s="49"/>
      <c r="HTE436" s="49"/>
      <c r="HTF436" s="49"/>
      <c r="HTG436" s="49"/>
      <c r="HTH436" s="49"/>
      <c r="HTI436" s="49"/>
      <c r="HTJ436" s="49"/>
      <c r="HTK436" s="49"/>
      <c r="HTL436" s="49"/>
      <c r="HTM436" s="49"/>
      <c r="HTN436" s="49"/>
      <c r="HTO436" s="49"/>
      <c r="HTP436" s="49"/>
      <c r="HTQ436" s="49"/>
      <c r="HTR436" s="49"/>
      <c r="HTS436" s="49"/>
      <c r="HTT436" s="49"/>
      <c r="HTU436" s="49"/>
      <c r="HTV436" s="49"/>
      <c r="HTW436" s="49"/>
      <c r="HTX436" s="49"/>
      <c r="HTY436" s="49"/>
      <c r="HTZ436" s="49"/>
      <c r="HUA436" s="49"/>
      <c r="HUB436" s="49"/>
      <c r="HUC436" s="49"/>
      <c r="HUD436" s="49"/>
      <c r="HUE436" s="49"/>
      <c r="HUF436" s="49"/>
      <c r="HUG436" s="49"/>
      <c r="HUH436" s="49"/>
      <c r="HUI436" s="49"/>
      <c r="HUJ436" s="49"/>
      <c r="HUK436" s="49"/>
      <c r="HUL436" s="49"/>
      <c r="HUM436" s="49"/>
      <c r="HUN436" s="49"/>
      <c r="HUO436" s="49"/>
      <c r="HUP436" s="49"/>
      <c r="HUQ436" s="49"/>
      <c r="HUR436" s="49"/>
      <c r="HUS436" s="49"/>
      <c r="HUT436" s="49"/>
      <c r="HUU436" s="49"/>
      <c r="HUV436" s="49"/>
      <c r="HUW436" s="49"/>
      <c r="HUX436" s="49"/>
      <c r="HUY436" s="49"/>
      <c r="HUZ436" s="49"/>
      <c r="HVA436" s="49"/>
      <c r="HVB436" s="49"/>
      <c r="HVC436" s="49"/>
      <c r="HVD436" s="49"/>
      <c r="HVE436" s="49"/>
      <c r="HVF436" s="49"/>
      <c r="HVG436" s="49"/>
      <c r="HVH436" s="49"/>
      <c r="HVI436" s="49"/>
      <c r="HVJ436" s="49"/>
      <c r="HVK436" s="49"/>
      <c r="HVL436" s="49"/>
      <c r="HVM436" s="49"/>
      <c r="HVN436" s="49"/>
      <c r="HVO436" s="49"/>
      <c r="HVP436" s="49"/>
      <c r="HVQ436" s="49"/>
      <c r="HVR436" s="49"/>
      <c r="HVS436" s="49"/>
      <c r="HVT436" s="49"/>
      <c r="HVU436" s="49"/>
      <c r="HVV436" s="49"/>
      <c r="HVW436" s="49"/>
      <c r="HVX436" s="49"/>
      <c r="HVY436" s="49"/>
      <c r="HVZ436" s="49"/>
      <c r="HWA436" s="49"/>
      <c r="HWB436" s="49"/>
      <c r="HWC436" s="49"/>
      <c r="HWD436" s="49"/>
      <c r="HWE436" s="49"/>
      <c r="HWF436" s="49"/>
      <c r="HWG436" s="49"/>
      <c r="HWH436" s="49"/>
      <c r="HWI436" s="49"/>
      <c r="HWJ436" s="49"/>
      <c r="HWK436" s="49"/>
      <c r="HWL436" s="49"/>
      <c r="HWM436" s="49"/>
      <c r="HWN436" s="49"/>
      <c r="HWO436" s="49"/>
      <c r="HWP436" s="49"/>
      <c r="HWQ436" s="49"/>
      <c r="HWR436" s="49"/>
      <c r="HWS436" s="49"/>
      <c r="HWT436" s="49"/>
      <c r="HWU436" s="49"/>
      <c r="HWV436" s="49"/>
      <c r="HWW436" s="49"/>
      <c r="HWX436" s="49"/>
      <c r="HWY436" s="49"/>
      <c r="HWZ436" s="49"/>
      <c r="HXA436" s="49"/>
      <c r="HXB436" s="49"/>
      <c r="HXC436" s="49"/>
      <c r="HXD436" s="49"/>
      <c r="HXE436" s="49"/>
      <c r="HXF436" s="49"/>
      <c r="HXG436" s="49"/>
      <c r="HXH436" s="49"/>
      <c r="HXI436" s="49"/>
      <c r="HXJ436" s="49"/>
      <c r="HXK436" s="49"/>
      <c r="HXL436" s="49"/>
      <c r="HXM436" s="49"/>
      <c r="HXN436" s="49"/>
      <c r="HXO436" s="49"/>
      <c r="HXP436" s="49"/>
      <c r="HXQ436" s="49"/>
      <c r="HXR436" s="49"/>
      <c r="HXS436" s="49"/>
      <c r="HXT436" s="49"/>
      <c r="HXU436" s="49"/>
      <c r="HXV436" s="49"/>
      <c r="HXW436" s="49"/>
      <c r="HXX436" s="49"/>
      <c r="HXY436" s="49"/>
      <c r="HXZ436" s="49"/>
      <c r="HYA436" s="49"/>
      <c r="HYB436" s="49"/>
      <c r="HYC436" s="49"/>
      <c r="HYD436" s="49"/>
      <c r="HYE436" s="49"/>
      <c r="HYF436" s="49"/>
      <c r="HYG436" s="49"/>
      <c r="HYH436" s="49"/>
      <c r="HYI436" s="49"/>
      <c r="HYJ436" s="49"/>
      <c r="HYK436" s="49"/>
      <c r="HYL436" s="49"/>
      <c r="HYM436" s="49"/>
      <c r="HYN436" s="49"/>
      <c r="HYO436" s="49"/>
      <c r="HYP436" s="49"/>
      <c r="HYQ436" s="49"/>
      <c r="HYR436" s="49"/>
      <c r="HYS436" s="49"/>
      <c r="HYT436" s="49"/>
      <c r="HYU436" s="49"/>
      <c r="HYV436" s="49"/>
      <c r="HYW436" s="49"/>
      <c r="HYX436" s="49"/>
      <c r="HYY436" s="49"/>
      <c r="HYZ436" s="49"/>
      <c r="HZA436" s="49"/>
      <c r="HZB436" s="49"/>
      <c r="HZC436" s="49"/>
      <c r="HZD436" s="49"/>
      <c r="HZE436" s="49"/>
      <c r="HZF436" s="49"/>
      <c r="HZG436" s="49"/>
      <c r="HZH436" s="49"/>
      <c r="HZI436" s="49"/>
      <c r="HZJ436" s="49"/>
      <c r="HZK436" s="49"/>
      <c r="HZL436" s="49"/>
      <c r="HZM436" s="49"/>
      <c r="HZN436" s="49"/>
      <c r="HZO436" s="49"/>
      <c r="HZP436" s="49"/>
      <c r="HZQ436" s="49"/>
      <c r="HZR436" s="49"/>
      <c r="HZS436" s="49"/>
      <c r="HZT436" s="49"/>
      <c r="HZU436" s="49"/>
      <c r="HZV436" s="49"/>
      <c r="HZW436" s="49"/>
      <c r="HZX436" s="49"/>
      <c r="HZY436" s="49"/>
      <c r="HZZ436" s="49"/>
      <c r="IAA436" s="49"/>
      <c r="IAB436" s="49"/>
      <c r="IAC436" s="49"/>
      <c r="IAD436" s="49"/>
      <c r="IAE436" s="49"/>
      <c r="IAF436" s="49"/>
      <c r="IAG436" s="49"/>
      <c r="IAH436" s="49"/>
      <c r="IAI436" s="49"/>
      <c r="IAJ436" s="49"/>
      <c r="IAK436" s="49"/>
      <c r="IAL436" s="49"/>
      <c r="IAM436" s="49"/>
      <c r="IAN436" s="49"/>
      <c r="IAO436" s="49"/>
      <c r="IAP436" s="49"/>
      <c r="IAQ436" s="49"/>
      <c r="IAR436" s="49"/>
      <c r="IAS436" s="49"/>
      <c r="IAT436" s="49"/>
      <c r="IAU436" s="49"/>
      <c r="IAV436" s="49"/>
      <c r="IAW436" s="49"/>
      <c r="IAX436" s="49"/>
      <c r="IAY436" s="49"/>
      <c r="IAZ436" s="49"/>
      <c r="IBA436" s="49"/>
      <c r="IBB436" s="49"/>
      <c r="IBC436" s="49"/>
      <c r="IBD436" s="49"/>
      <c r="IBE436" s="49"/>
      <c r="IBF436" s="49"/>
      <c r="IBG436" s="49"/>
      <c r="IBH436" s="49"/>
      <c r="IBI436" s="49"/>
      <c r="IBJ436" s="49"/>
      <c r="IBK436" s="49"/>
      <c r="IBL436" s="49"/>
      <c r="IBM436" s="49"/>
      <c r="IBN436" s="49"/>
      <c r="IBO436" s="49"/>
      <c r="IBP436" s="49"/>
      <c r="IBQ436" s="49"/>
      <c r="IBR436" s="49"/>
      <c r="IBS436" s="49"/>
      <c r="IBT436" s="49"/>
      <c r="IBU436" s="49"/>
      <c r="IBV436" s="49"/>
      <c r="IBW436" s="49"/>
      <c r="IBX436" s="49"/>
      <c r="IBY436" s="49"/>
      <c r="IBZ436" s="49"/>
      <c r="ICA436" s="49"/>
      <c r="ICB436" s="49"/>
      <c r="ICC436" s="49"/>
      <c r="ICD436" s="49"/>
      <c r="ICE436" s="49"/>
      <c r="ICF436" s="49"/>
      <c r="ICG436" s="49"/>
      <c r="ICH436" s="49"/>
      <c r="ICI436" s="49"/>
      <c r="ICJ436" s="49"/>
      <c r="ICK436" s="49"/>
      <c r="ICL436" s="49"/>
      <c r="ICM436" s="49"/>
      <c r="ICN436" s="49"/>
      <c r="ICO436" s="49"/>
      <c r="ICP436" s="49"/>
      <c r="ICQ436" s="49"/>
      <c r="ICR436" s="49"/>
      <c r="ICS436" s="49"/>
      <c r="ICT436" s="49"/>
      <c r="ICU436" s="49"/>
      <c r="ICV436" s="49"/>
      <c r="ICW436" s="49"/>
      <c r="ICX436" s="49"/>
      <c r="ICY436" s="49"/>
      <c r="ICZ436" s="49"/>
      <c r="IDA436" s="49"/>
      <c r="IDB436" s="49"/>
      <c r="IDC436" s="49"/>
      <c r="IDD436" s="49"/>
      <c r="IDE436" s="49"/>
      <c r="IDF436" s="49"/>
      <c r="IDG436" s="49"/>
      <c r="IDH436" s="49"/>
      <c r="IDI436" s="49"/>
      <c r="IDJ436" s="49"/>
      <c r="IDK436" s="49"/>
      <c r="IDL436" s="49"/>
      <c r="IDM436" s="49"/>
      <c r="IDN436" s="49"/>
      <c r="IDO436" s="49"/>
      <c r="IDP436" s="49"/>
      <c r="IDQ436" s="49"/>
      <c r="IDR436" s="49"/>
      <c r="IDS436" s="49"/>
      <c r="IDT436" s="49"/>
      <c r="IDU436" s="49"/>
      <c r="IDV436" s="49"/>
      <c r="IDW436" s="49"/>
      <c r="IDX436" s="49"/>
      <c r="IDY436" s="49"/>
      <c r="IDZ436" s="49"/>
      <c r="IEA436" s="49"/>
      <c r="IEB436" s="49"/>
      <c r="IEC436" s="49"/>
      <c r="IED436" s="49"/>
      <c r="IEE436" s="49"/>
      <c r="IEF436" s="49"/>
      <c r="IEG436" s="49"/>
      <c r="IEH436" s="49"/>
      <c r="IEI436" s="49"/>
      <c r="IEJ436" s="49"/>
      <c r="IEK436" s="49"/>
      <c r="IEL436" s="49"/>
      <c r="IEM436" s="49"/>
      <c r="IEN436" s="49"/>
      <c r="IEO436" s="49"/>
      <c r="IEP436" s="49"/>
      <c r="IEQ436" s="49"/>
      <c r="IER436" s="49"/>
      <c r="IES436" s="49"/>
      <c r="IET436" s="49"/>
      <c r="IEU436" s="49"/>
      <c r="IEV436" s="49"/>
      <c r="IEW436" s="49"/>
      <c r="IEX436" s="49"/>
      <c r="IEY436" s="49"/>
      <c r="IEZ436" s="49"/>
      <c r="IFA436" s="49"/>
      <c r="IFB436" s="49"/>
      <c r="IFC436" s="49"/>
      <c r="IFD436" s="49"/>
      <c r="IFE436" s="49"/>
      <c r="IFF436" s="49"/>
      <c r="IFG436" s="49"/>
      <c r="IFH436" s="49"/>
      <c r="IFI436" s="49"/>
      <c r="IFJ436" s="49"/>
      <c r="IFK436" s="49"/>
      <c r="IFL436" s="49"/>
      <c r="IFM436" s="49"/>
      <c r="IFN436" s="49"/>
      <c r="IFO436" s="49"/>
      <c r="IFP436" s="49"/>
      <c r="IFQ436" s="49"/>
      <c r="IFR436" s="49"/>
      <c r="IFS436" s="49"/>
      <c r="IFT436" s="49"/>
      <c r="IFU436" s="49"/>
      <c r="IFV436" s="49"/>
      <c r="IFW436" s="49"/>
      <c r="IFX436" s="49"/>
      <c r="IFY436" s="49"/>
      <c r="IFZ436" s="49"/>
      <c r="IGA436" s="49"/>
      <c r="IGB436" s="49"/>
      <c r="IGC436" s="49"/>
      <c r="IGD436" s="49"/>
      <c r="IGE436" s="49"/>
      <c r="IGF436" s="49"/>
      <c r="IGG436" s="49"/>
      <c r="IGH436" s="49"/>
      <c r="IGI436" s="49"/>
      <c r="IGJ436" s="49"/>
      <c r="IGK436" s="49"/>
      <c r="IGL436" s="49"/>
      <c r="IGM436" s="49"/>
      <c r="IGN436" s="49"/>
      <c r="IGO436" s="49"/>
      <c r="IGP436" s="49"/>
      <c r="IGQ436" s="49"/>
      <c r="IGR436" s="49"/>
      <c r="IGS436" s="49"/>
      <c r="IGT436" s="49"/>
      <c r="IGU436" s="49"/>
      <c r="IGV436" s="49"/>
      <c r="IGW436" s="49"/>
      <c r="IGX436" s="49"/>
      <c r="IGY436" s="49"/>
      <c r="IGZ436" s="49"/>
      <c r="IHA436" s="49"/>
      <c r="IHB436" s="49"/>
      <c r="IHC436" s="49"/>
      <c r="IHD436" s="49"/>
      <c r="IHE436" s="49"/>
      <c r="IHF436" s="49"/>
      <c r="IHG436" s="49"/>
      <c r="IHH436" s="49"/>
      <c r="IHI436" s="49"/>
      <c r="IHJ436" s="49"/>
      <c r="IHK436" s="49"/>
      <c r="IHL436" s="49"/>
      <c r="IHM436" s="49"/>
      <c r="IHN436" s="49"/>
      <c r="IHO436" s="49"/>
      <c r="IHP436" s="49"/>
      <c r="IHQ436" s="49"/>
      <c r="IHR436" s="49"/>
      <c r="IHS436" s="49"/>
      <c r="IHT436" s="49"/>
      <c r="IHU436" s="49"/>
      <c r="IHV436" s="49"/>
      <c r="IHW436" s="49"/>
      <c r="IHX436" s="49"/>
      <c r="IHY436" s="49"/>
      <c r="IHZ436" s="49"/>
      <c r="IIA436" s="49"/>
      <c r="IIB436" s="49"/>
      <c r="IIC436" s="49"/>
      <c r="IID436" s="49"/>
      <c r="IIE436" s="49"/>
      <c r="IIF436" s="49"/>
      <c r="IIG436" s="49"/>
      <c r="IIH436" s="49"/>
      <c r="III436" s="49"/>
      <c r="IIJ436" s="49"/>
      <c r="IIK436" s="49"/>
      <c r="IIL436" s="49"/>
      <c r="IIM436" s="49"/>
      <c r="IIN436" s="49"/>
      <c r="IIO436" s="49"/>
      <c r="IIP436" s="49"/>
      <c r="IIQ436" s="49"/>
      <c r="IIR436" s="49"/>
      <c r="IIS436" s="49"/>
      <c r="IIT436" s="49"/>
      <c r="IIU436" s="49"/>
      <c r="IIV436" s="49"/>
      <c r="IIW436" s="49"/>
      <c r="IIX436" s="49"/>
      <c r="IIY436" s="49"/>
      <c r="IIZ436" s="49"/>
      <c r="IJA436" s="49"/>
      <c r="IJB436" s="49"/>
      <c r="IJC436" s="49"/>
      <c r="IJD436" s="49"/>
      <c r="IJE436" s="49"/>
      <c r="IJF436" s="49"/>
      <c r="IJG436" s="49"/>
      <c r="IJH436" s="49"/>
      <c r="IJI436" s="49"/>
      <c r="IJJ436" s="49"/>
      <c r="IJK436" s="49"/>
      <c r="IJL436" s="49"/>
      <c r="IJM436" s="49"/>
      <c r="IJN436" s="49"/>
      <c r="IJO436" s="49"/>
      <c r="IJP436" s="49"/>
      <c r="IJQ436" s="49"/>
      <c r="IJR436" s="49"/>
      <c r="IJS436" s="49"/>
      <c r="IJT436" s="49"/>
      <c r="IJU436" s="49"/>
      <c r="IJV436" s="49"/>
      <c r="IJW436" s="49"/>
      <c r="IJX436" s="49"/>
      <c r="IJY436" s="49"/>
      <c r="IJZ436" s="49"/>
      <c r="IKA436" s="49"/>
      <c r="IKB436" s="49"/>
      <c r="IKC436" s="49"/>
      <c r="IKD436" s="49"/>
      <c r="IKE436" s="49"/>
      <c r="IKF436" s="49"/>
      <c r="IKG436" s="49"/>
      <c r="IKH436" s="49"/>
      <c r="IKI436" s="49"/>
      <c r="IKJ436" s="49"/>
      <c r="IKK436" s="49"/>
      <c r="IKL436" s="49"/>
      <c r="IKM436" s="49"/>
      <c r="IKN436" s="49"/>
      <c r="IKO436" s="49"/>
      <c r="IKP436" s="49"/>
      <c r="IKQ436" s="49"/>
      <c r="IKR436" s="49"/>
      <c r="IKS436" s="49"/>
      <c r="IKT436" s="49"/>
      <c r="IKU436" s="49"/>
      <c r="IKV436" s="49"/>
      <c r="IKW436" s="49"/>
      <c r="IKX436" s="49"/>
      <c r="IKY436" s="49"/>
      <c r="IKZ436" s="49"/>
      <c r="ILA436" s="49"/>
      <c r="ILB436" s="49"/>
      <c r="ILC436" s="49"/>
      <c r="ILD436" s="49"/>
      <c r="ILE436" s="49"/>
      <c r="ILF436" s="49"/>
      <c r="ILG436" s="49"/>
      <c r="ILH436" s="49"/>
      <c r="ILI436" s="49"/>
      <c r="ILJ436" s="49"/>
      <c r="ILK436" s="49"/>
      <c r="ILL436" s="49"/>
      <c r="ILM436" s="49"/>
      <c r="ILN436" s="49"/>
      <c r="ILO436" s="49"/>
      <c r="ILP436" s="49"/>
      <c r="ILQ436" s="49"/>
      <c r="ILR436" s="49"/>
      <c r="ILS436" s="49"/>
      <c r="ILT436" s="49"/>
      <c r="ILU436" s="49"/>
      <c r="ILV436" s="49"/>
      <c r="ILW436" s="49"/>
      <c r="ILX436" s="49"/>
      <c r="ILY436" s="49"/>
      <c r="ILZ436" s="49"/>
      <c r="IMA436" s="49"/>
      <c r="IMB436" s="49"/>
      <c r="IMC436" s="49"/>
      <c r="IMD436" s="49"/>
      <c r="IME436" s="49"/>
      <c r="IMF436" s="49"/>
      <c r="IMG436" s="49"/>
      <c r="IMH436" s="49"/>
      <c r="IMI436" s="49"/>
      <c r="IMJ436" s="49"/>
      <c r="IMK436" s="49"/>
      <c r="IML436" s="49"/>
      <c r="IMM436" s="49"/>
      <c r="IMN436" s="49"/>
      <c r="IMO436" s="49"/>
      <c r="IMP436" s="49"/>
      <c r="IMQ436" s="49"/>
      <c r="IMR436" s="49"/>
      <c r="IMS436" s="49"/>
      <c r="IMT436" s="49"/>
      <c r="IMU436" s="49"/>
      <c r="IMV436" s="49"/>
      <c r="IMW436" s="49"/>
      <c r="IMX436" s="49"/>
      <c r="IMY436" s="49"/>
      <c r="IMZ436" s="49"/>
      <c r="INA436" s="49"/>
      <c r="INB436" s="49"/>
      <c r="INC436" s="49"/>
      <c r="IND436" s="49"/>
      <c r="INE436" s="49"/>
      <c r="INF436" s="49"/>
      <c r="ING436" s="49"/>
      <c r="INH436" s="49"/>
      <c r="INI436" s="49"/>
      <c r="INJ436" s="49"/>
      <c r="INK436" s="49"/>
      <c r="INL436" s="49"/>
      <c r="INM436" s="49"/>
      <c r="INN436" s="49"/>
      <c r="INO436" s="49"/>
      <c r="INP436" s="49"/>
      <c r="INQ436" s="49"/>
      <c r="INR436" s="49"/>
      <c r="INS436" s="49"/>
      <c r="INT436" s="49"/>
      <c r="INU436" s="49"/>
      <c r="INV436" s="49"/>
      <c r="INW436" s="49"/>
      <c r="INX436" s="49"/>
      <c r="INY436" s="49"/>
      <c r="INZ436" s="49"/>
      <c r="IOA436" s="49"/>
      <c r="IOB436" s="49"/>
      <c r="IOC436" s="49"/>
      <c r="IOD436" s="49"/>
      <c r="IOE436" s="49"/>
      <c r="IOF436" s="49"/>
      <c r="IOG436" s="49"/>
      <c r="IOH436" s="49"/>
      <c r="IOI436" s="49"/>
      <c r="IOJ436" s="49"/>
      <c r="IOK436" s="49"/>
      <c r="IOL436" s="49"/>
      <c r="IOM436" s="49"/>
      <c r="ION436" s="49"/>
      <c r="IOO436" s="49"/>
      <c r="IOP436" s="49"/>
      <c r="IOQ436" s="49"/>
      <c r="IOR436" s="49"/>
      <c r="IOS436" s="49"/>
      <c r="IOT436" s="49"/>
      <c r="IOU436" s="49"/>
      <c r="IOV436" s="49"/>
      <c r="IOW436" s="49"/>
      <c r="IOX436" s="49"/>
      <c r="IOY436" s="49"/>
      <c r="IOZ436" s="49"/>
      <c r="IPA436" s="49"/>
      <c r="IPB436" s="49"/>
      <c r="IPC436" s="49"/>
      <c r="IPD436" s="49"/>
      <c r="IPE436" s="49"/>
      <c r="IPF436" s="49"/>
      <c r="IPG436" s="49"/>
      <c r="IPH436" s="49"/>
      <c r="IPI436" s="49"/>
      <c r="IPJ436" s="49"/>
      <c r="IPK436" s="49"/>
      <c r="IPL436" s="49"/>
      <c r="IPM436" s="49"/>
      <c r="IPN436" s="49"/>
      <c r="IPO436" s="49"/>
      <c r="IPP436" s="49"/>
      <c r="IPQ436" s="49"/>
      <c r="IPR436" s="49"/>
      <c r="IPS436" s="49"/>
      <c r="IPT436" s="49"/>
      <c r="IPU436" s="49"/>
      <c r="IPV436" s="49"/>
      <c r="IPW436" s="49"/>
      <c r="IPX436" s="49"/>
      <c r="IPY436" s="49"/>
      <c r="IPZ436" s="49"/>
      <c r="IQA436" s="49"/>
      <c r="IQB436" s="49"/>
      <c r="IQC436" s="49"/>
      <c r="IQD436" s="49"/>
      <c r="IQE436" s="49"/>
      <c r="IQF436" s="49"/>
      <c r="IQG436" s="49"/>
      <c r="IQH436" s="49"/>
      <c r="IQI436" s="49"/>
      <c r="IQJ436" s="49"/>
      <c r="IQK436" s="49"/>
      <c r="IQL436" s="49"/>
      <c r="IQM436" s="49"/>
      <c r="IQN436" s="49"/>
      <c r="IQO436" s="49"/>
      <c r="IQP436" s="49"/>
      <c r="IQQ436" s="49"/>
      <c r="IQR436" s="49"/>
      <c r="IQS436" s="49"/>
      <c r="IQT436" s="49"/>
      <c r="IQU436" s="49"/>
      <c r="IQV436" s="49"/>
      <c r="IQW436" s="49"/>
      <c r="IQX436" s="49"/>
      <c r="IQY436" s="49"/>
      <c r="IQZ436" s="49"/>
      <c r="IRA436" s="49"/>
      <c r="IRB436" s="49"/>
      <c r="IRC436" s="49"/>
      <c r="IRD436" s="49"/>
      <c r="IRE436" s="49"/>
      <c r="IRF436" s="49"/>
      <c r="IRG436" s="49"/>
      <c r="IRH436" s="49"/>
      <c r="IRI436" s="49"/>
      <c r="IRJ436" s="49"/>
      <c r="IRK436" s="49"/>
      <c r="IRL436" s="49"/>
      <c r="IRM436" s="49"/>
      <c r="IRN436" s="49"/>
      <c r="IRO436" s="49"/>
      <c r="IRP436" s="49"/>
      <c r="IRQ436" s="49"/>
      <c r="IRR436" s="49"/>
      <c r="IRS436" s="49"/>
      <c r="IRT436" s="49"/>
      <c r="IRU436" s="49"/>
      <c r="IRV436" s="49"/>
      <c r="IRW436" s="49"/>
      <c r="IRX436" s="49"/>
      <c r="IRY436" s="49"/>
      <c r="IRZ436" s="49"/>
      <c r="ISA436" s="49"/>
      <c r="ISB436" s="49"/>
      <c r="ISC436" s="49"/>
      <c r="ISD436" s="49"/>
      <c r="ISE436" s="49"/>
      <c r="ISF436" s="49"/>
      <c r="ISG436" s="49"/>
      <c r="ISH436" s="49"/>
      <c r="ISI436" s="49"/>
      <c r="ISJ436" s="49"/>
      <c r="ISK436" s="49"/>
      <c r="ISL436" s="49"/>
      <c r="ISM436" s="49"/>
      <c r="ISN436" s="49"/>
      <c r="ISO436" s="49"/>
      <c r="ISP436" s="49"/>
      <c r="ISQ436" s="49"/>
      <c r="ISR436" s="49"/>
      <c r="ISS436" s="49"/>
      <c r="IST436" s="49"/>
      <c r="ISU436" s="49"/>
      <c r="ISV436" s="49"/>
      <c r="ISW436" s="49"/>
      <c r="ISX436" s="49"/>
      <c r="ISY436" s="49"/>
      <c r="ISZ436" s="49"/>
      <c r="ITA436" s="49"/>
      <c r="ITB436" s="49"/>
      <c r="ITC436" s="49"/>
      <c r="ITD436" s="49"/>
      <c r="ITE436" s="49"/>
      <c r="ITF436" s="49"/>
      <c r="ITG436" s="49"/>
      <c r="ITH436" s="49"/>
      <c r="ITI436" s="49"/>
      <c r="ITJ436" s="49"/>
      <c r="ITK436" s="49"/>
      <c r="ITL436" s="49"/>
      <c r="ITM436" s="49"/>
      <c r="ITN436" s="49"/>
      <c r="ITO436" s="49"/>
      <c r="ITP436" s="49"/>
      <c r="ITQ436" s="49"/>
      <c r="ITR436" s="49"/>
      <c r="ITS436" s="49"/>
      <c r="ITT436" s="49"/>
      <c r="ITU436" s="49"/>
      <c r="ITV436" s="49"/>
      <c r="ITW436" s="49"/>
      <c r="ITX436" s="49"/>
      <c r="ITY436" s="49"/>
      <c r="ITZ436" s="49"/>
      <c r="IUA436" s="49"/>
      <c r="IUB436" s="49"/>
      <c r="IUC436" s="49"/>
      <c r="IUD436" s="49"/>
      <c r="IUE436" s="49"/>
      <c r="IUF436" s="49"/>
      <c r="IUG436" s="49"/>
      <c r="IUH436" s="49"/>
      <c r="IUI436" s="49"/>
      <c r="IUJ436" s="49"/>
      <c r="IUK436" s="49"/>
      <c r="IUL436" s="49"/>
      <c r="IUM436" s="49"/>
      <c r="IUN436" s="49"/>
      <c r="IUO436" s="49"/>
      <c r="IUP436" s="49"/>
      <c r="IUQ436" s="49"/>
      <c r="IUR436" s="49"/>
      <c r="IUS436" s="49"/>
      <c r="IUT436" s="49"/>
      <c r="IUU436" s="49"/>
      <c r="IUV436" s="49"/>
      <c r="IUW436" s="49"/>
      <c r="IUX436" s="49"/>
      <c r="IUY436" s="49"/>
      <c r="IUZ436" s="49"/>
      <c r="IVA436" s="49"/>
      <c r="IVB436" s="49"/>
      <c r="IVC436" s="49"/>
      <c r="IVD436" s="49"/>
      <c r="IVE436" s="49"/>
      <c r="IVF436" s="49"/>
      <c r="IVG436" s="49"/>
      <c r="IVH436" s="49"/>
      <c r="IVI436" s="49"/>
      <c r="IVJ436" s="49"/>
      <c r="IVK436" s="49"/>
      <c r="IVL436" s="49"/>
      <c r="IVM436" s="49"/>
      <c r="IVN436" s="49"/>
      <c r="IVO436" s="49"/>
      <c r="IVP436" s="49"/>
      <c r="IVQ436" s="49"/>
      <c r="IVR436" s="49"/>
      <c r="IVS436" s="49"/>
      <c r="IVT436" s="49"/>
      <c r="IVU436" s="49"/>
      <c r="IVV436" s="49"/>
      <c r="IVW436" s="49"/>
      <c r="IVX436" s="49"/>
      <c r="IVY436" s="49"/>
      <c r="IVZ436" s="49"/>
      <c r="IWA436" s="49"/>
      <c r="IWB436" s="49"/>
      <c r="IWC436" s="49"/>
      <c r="IWD436" s="49"/>
      <c r="IWE436" s="49"/>
      <c r="IWF436" s="49"/>
      <c r="IWG436" s="49"/>
      <c r="IWH436" s="49"/>
      <c r="IWI436" s="49"/>
      <c r="IWJ436" s="49"/>
      <c r="IWK436" s="49"/>
      <c r="IWL436" s="49"/>
      <c r="IWM436" s="49"/>
      <c r="IWN436" s="49"/>
      <c r="IWO436" s="49"/>
      <c r="IWP436" s="49"/>
      <c r="IWQ436" s="49"/>
      <c r="IWR436" s="49"/>
      <c r="IWS436" s="49"/>
      <c r="IWT436" s="49"/>
      <c r="IWU436" s="49"/>
      <c r="IWV436" s="49"/>
      <c r="IWW436" s="49"/>
      <c r="IWX436" s="49"/>
      <c r="IWY436" s="49"/>
      <c r="IWZ436" s="49"/>
      <c r="IXA436" s="49"/>
      <c r="IXB436" s="49"/>
      <c r="IXC436" s="49"/>
      <c r="IXD436" s="49"/>
      <c r="IXE436" s="49"/>
      <c r="IXF436" s="49"/>
      <c r="IXG436" s="49"/>
      <c r="IXH436" s="49"/>
      <c r="IXI436" s="49"/>
      <c r="IXJ436" s="49"/>
      <c r="IXK436" s="49"/>
      <c r="IXL436" s="49"/>
      <c r="IXM436" s="49"/>
      <c r="IXN436" s="49"/>
      <c r="IXO436" s="49"/>
      <c r="IXP436" s="49"/>
      <c r="IXQ436" s="49"/>
      <c r="IXR436" s="49"/>
      <c r="IXS436" s="49"/>
      <c r="IXT436" s="49"/>
      <c r="IXU436" s="49"/>
      <c r="IXV436" s="49"/>
      <c r="IXW436" s="49"/>
      <c r="IXX436" s="49"/>
      <c r="IXY436" s="49"/>
      <c r="IXZ436" s="49"/>
      <c r="IYA436" s="49"/>
      <c r="IYB436" s="49"/>
      <c r="IYC436" s="49"/>
      <c r="IYD436" s="49"/>
      <c r="IYE436" s="49"/>
      <c r="IYF436" s="49"/>
      <c r="IYG436" s="49"/>
      <c r="IYH436" s="49"/>
      <c r="IYI436" s="49"/>
      <c r="IYJ436" s="49"/>
      <c r="IYK436" s="49"/>
      <c r="IYL436" s="49"/>
      <c r="IYM436" s="49"/>
      <c r="IYN436" s="49"/>
      <c r="IYO436" s="49"/>
      <c r="IYP436" s="49"/>
      <c r="IYQ436" s="49"/>
      <c r="IYR436" s="49"/>
      <c r="IYS436" s="49"/>
      <c r="IYT436" s="49"/>
      <c r="IYU436" s="49"/>
      <c r="IYV436" s="49"/>
      <c r="IYW436" s="49"/>
      <c r="IYX436" s="49"/>
      <c r="IYY436" s="49"/>
      <c r="IYZ436" s="49"/>
      <c r="IZA436" s="49"/>
      <c r="IZB436" s="49"/>
      <c r="IZC436" s="49"/>
      <c r="IZD436" s="49"/>
      <c r="IZE436" s="49"/>
      <c r="IZF436" s="49"/>
      <c r="IZG436" s="49"/>
      <c r="IZH436" s="49"/>
      <c r="IZI436" s="49"/>
      <c r="IZJ436" s="49"/>
      <c r="IZK436" s="49"/>
      <c r="IZL436" s="49"/>
      <c r="IZM436" s="49"/>
      <c r="IZN436" s="49"/>
      <c r="IZO436" s="49"/>
      <c r="IZP436" s="49"/>
      <c r="IZQ436" s="49"/>
      <c r="IZR436" s="49"/>
      <c r="IZS436" s="49"/>
      <c r="IZT436" s="49"/>
      <c r="IZU436" s="49"/>
      <c r="IZV436" s="49"/>
      <c r="IZW436" s="49"/>
      <c r="IZX436" s="49"/>
      <c r="IZY436" s="49"/>
      <c r="IZZ436" s="49"/>
      <c r="JAA436" s="49"/>
      <c r="JAB436" s="49"/>
      <c r="JAC436" s="49"/>
      <c r="JAD436" s="49"/>
      <c r="JAE436" s="49"/>
      <c r="JAF436" s="49"/>
      <c r="JAG436" s="49"/>
      <c r="JAH436" s="49"/>
      <c r="JAI436" s="49"/>
      <c r="JAJ436" s="49"/>
      <c r="JAK436" s="49"/>
      <c r="JAL436" s="49"/>
      <c r="JAM436" s="49"/>
      <c r="JAN436" s="49"/>
      <c r="JAO436" s="49"/>
      <c r="JAP436" s="49"/>
      <c r="JAQ436" s="49"/>
      <c r="JAR436" s="49"/>
      <c r="JAS436" s="49"/>
      <c r="JAT436" s="49"/>
      <c r="JAU436" s="49"/>
      <c r="JAV436" s="49"/>
      <c r="JAW436" s="49"/>
      <c r="JAX436" s="49"/>
      <c r="JAY436" s="49"/>
      <c r="JAZ436" s="49"/>
      <c r="JBA436" s="49"/>
      <c r="JBB436" s="49"/>
      <c r="JBC436" s="49"/>
      <c r="JBD436" s="49"/>
      <c r="JBE436" s="49"/>
      <c r="JBF436" s="49"/>
      <c r="JBG436" s="49"/>
      <c r="JBH436" s="49"/>
      <c r="JBI436" s="49"/>
      <c r="JBJ436" s="49"/>
      <c r="JBK436" s="49"/>
      <c r="JBL436" s="49"/>
      <c r="JBM436" s="49"/>
      <c r="JBN436" s="49"/>
      <c r="JBO436" s="49"/>
      <c r="JBP436" s="49"/>
      <c r="JBQ436" s="49"/>
      <c r="JBR436" s="49"/>
      <c r="JBS436" s="49"/>
      <c r="JBT436" s="49"/>
      <c r="JBU436" s="49"/>
      <c r="JBV436" s="49"/>
      <c r="JBW436" s="49"/>
      <c r="JBX436" s="49"/>
      <c r="JBY436" s="49"/>
      <c r="JBZ436" s="49"/>
      <c r="JCA436" s="49"/>
      <c r="JCB436" s="49"/>
      <c r="JCC436" s="49"/>
      <c r="JCD436" s="49"/>
      <c r="JCE436" s="49"/>
      <c r="JCF436" s="49"/>
      <c r="JCG436" s="49"/>
      <c r="JCH436" s="49"/>
      <c r="JCI436" s="49"/>
      <c r="JCJ436" s="49"/>
      <c r="JCK436" s="49"/>
      <c r="JCL436" s="49"/>
      <c r="JCM436" s="49"/>
      <c r="JCN436" s="49"/>
      <c r="JCO436" s="49"/>
      <c r="JCP436" s="49"/>
      <c r="JCQ436" s="49"/>
      <c r="JCR436" s="49"/>
      <c r="JCS436" s="49"/>
      <c r="JCT436" s="49"/>
      <c r="JCU436" s="49"/>
      <c r="JCV436" s="49"/>
      <c r="JCW436" s="49"/>
      <c r="JCX436" s="49"/>
      <c r="JCY436" s="49"/>
      <c r="JCZ436" s="49"/>
      <c r="JDA436" s="49"/>
      <c r="JDB436" s="49"/>
      <c r="JDC436" s="49"/>
      <c r="JDD436" s="49"/>
      <c r="JDE436" s="49"/>
      <c r="JDF436" s="49"/>
      <c r="JDG436" s="49"/>
      <c r="JDH436" s="49"/>
      <c r="JDI436" s="49"/>
      <c r="JDJ436" s="49"/>
      <c r="JDK436" s="49"/>
      <c r="JDL436" s="49"/>
      <c r="JDM436" s="49"/>
      <c r="JDN436" s="49"/>
      <c r="JDO436" s="49"/>
      <c r="JDP436" s="49"/>
      <c r="JDQ436" s="49"/>
      <c r="JDR436" s="49"/>
      <c r="JDS436" s="49"/>
      <c r="JDT436" s="49"/>
      <c r="JDU436" s="49"/>
      <c r="JDV436" s="49"/>
      <c r="JDW436" s="49"/>
      <c r="JDX436" s="49"/>
      <c r="JDY436" s="49"/>
      <c r="JDZ436" s="49"/>
      <c r="JEA436" s="49"/>
      <c r="JEB436" s="49"/>
      <c r="JEC436" s="49"/>
      <c r="JED436" s="49"/>
      <c r="JEE436" s="49"/>
      <c r="JEF436" s="49"/>
      <c r="JEG436" s="49"/>
      <c r="JEH436" s="49"/>
      <c r="JEI436" s="49"/>
      <c r="JEJ436" s="49"/>
      <c r="JEK436" s="49"/>
      <c r="JEL436" s="49"/>
      <c r="JEM436" s="49"/>
      <c r="JEN436" s="49"/>
      <c r="JEO436" s="49"/>
      <c r="JEP436" s="49"/>
      <c r="JEQ436" s="49"/>
      <c r="JER436" s="49"/>
      <c r="JES436" s="49"/>
      <c r="JET436" s="49"/>
      <c r="JEU436" s="49"/>
      <c r="JEV436" s="49"/>
      <c r="JEW436" s="49"/>
      <c r="JEX436" s="49"/>
      <c r="JEY436" s="49"/>
      <c r="JEZ436" s="49"/>
      <c r="JFA436" s="49"/>
      <c r="JFB436" s="49"/>
      <c r="JFC436" s="49"/>
      <c r="JFD436" s="49"/>
      <c r="JFE436" s="49"/>
      <c r="JFF436" s="49"/>
      <c r="JFG436" s="49"/>
      <c r="JFH436" s="49"/>
      <c r="JFI436" s="49"/>
      <c r="JFJ436" s="49"/>
      <c r="JFK436" s="49"/>
      <c r="JFL436" s="49"/>
      <c r="JFM436" s="49"/>
      <c r="JFN436" s="49"/>
      <c r="JFO436" s="49"/>
      <c r="JFP436" s="49"/>
      <c r="JFQ436" s="49"/>
      <c r="JFR436" s="49"/>
      <c r="JFS436" s="49"/>
      <c r="JFT436" s="49"/>
      <c r="JFU436" s="49"/>
      <c r="JFV436" s="49"/>
      <c r="JFW436" s="49"/>
      <c r="JFX436" s="49"/>
      <c r="JFY436" s="49"/>
      <c r="JFZ436" s="49"/>
      <c r="JGA436" s="49"/>
      <c r="JGB436" s="49"/>
      <c r="JGC436" s="49"/>
      <c r="JGD436" s="49"/>
      <c r="JGE436" s="49"/>
      <c r="JGF436" s="49"/>
      <c r="JGG436" s="49"/>
      <c r="JGH436" s="49"/>
      <c r="JGI436" s="49"/>
      <c r="JGJ436" s="49"/>
      <c r="JGK436" s="49"/>
      <c r="JGL436" s="49"/>
      <c r="JGM436" s="49"/>
      <c r="JGN436" s="49"/>
      <c r="JGO436" s="49"/>
      <c r="JGP436" s="49"/>
      <c r="JGQ436" s="49"/>
      <c r="JGR436" s="49"/>
      <c r="JGS436" s="49"/>
      <c r="JGT436" s="49"/>
      <c r="JGU436" s="49"/>
      <c r="JGV436" s="49"/>
      <c r="JGW436" s="49"/>
      <c r="JGX436" s="49"/>
      <c r="JGY436" s="49"/>
      <c r="JGZ436" s="49"/>
      <c r="JHA436" s="49"/>
      <c r="JHB436" s="49"/>
      <c r="JHC436" s="49"/>
      <c r="JHD436" s="49"/>
      <c r="JHE436" s="49"/>
      <c r="JHF436" s="49"/>
      <c r="JHG436" s="49"/>
      <c r="JHH436" s="49"/>
      <c r="JHI436" s="49"/>
      <c r="JHJ436" s="49"/>
      <c r="JHK436" s="49"/>
      <c r="JHL436" s="49"/>
      <c r="JHM436" s="49"/>
      <c r="JHN436" s="49"/>
      <c r="JHO436" s="49"/>
      <c r="JHP436" s="49"/>
      <c r="JHQ436" s="49"/>
      <c r="JHR436" s="49"/>
      <c r="JHS436" s="49"/>
      <c r="JHT436" s="49"/>
      <c r="JHU436" s="49"/>
      <c r="JHV436" s="49"/>
      <c r="JHW436" s="49"/>
      <c r="JHX436" s="49"/>
      <c r="JHY436" s="49"/>
      <c r="JHZ436" s="49"/>
      <c r="JIA436" s="49"/>
      <c r="JIB436" s="49"/>
      <c r="JIC436" s="49"/>
      <c r="JID436" s="49"/>
      <c r="JIE436" s="49"/>
      <c r="JIF436" s="49"/>
      <c r="JIG436" s="49"/>
      <c r="JIH436" s="49"/>
      <c r="JII436" s="49"/>
      <c r="JIJ436" s="49"/>
      <c r="JIK436" s="49"/>
      <c r="JIL436" s="49"/>
      <c r="JIM436" s="49"/>
      <c r="JIN436" s="49"/>
      <c r="JIO436" s="49"/>
      <c r="JIP436" s="49"/>
      <c r="JIQ436" s="49"/>
      <c r="JIR436" s="49"/>
      <c r="JIS436" s="49"/>
      <c r="JIT436" s="49"/>
      <c r="JIU436" s="49"/>
      <c r="JIV436" s="49"/>
      <c r="JIW436" s="49"/>
      <c r="JIX436" s="49"/>
      <c r="JIY436" s="49"/>
      <c r="JIZ436" s="49"/>
      <c r="JJA436" s="49"/>
      <c r="JJB436" s="49"/>
      <c r="JJC436" s="49"/>
      <c r="JJD436" s="49"/>
      <c r="JJE436" s="49"/>
      <c r="JJF436" s="49"/>
      <c r="JJG436" s="49"/>
      <c r="JJH436" s="49"/>
      <c r="JJI436" s="49"/>
      <c r="JJJ436" s="49"/>
      <c r="JJK436" s="49"/>
      <c r="JJL436" s="49"/>
      <c r="JJM436" s="49"/>
      <c r="JJN436" s="49"/>
      <c r="JJO436" s="49"/>
      <c r="JJP436" s="49"/>
      <c r="JJQ436" s="49"/>
      <c r="JJR436" s="49"/>
      <c r="JJS436" s="49"/>
      <c r="JJT436" s="49"/>
      <c r="JJU436" s="49"/>
      <c r="JJV436" s="49"/>
      <c r="JJW436" s="49"/>
      <c r="JJX436" s="49"/>
      <c r="JJY436" s="49"/>
      <c r="JJZ436" s="49"/>
      <c r="JKA436" s="49"/>
      <c r="JKB436" s="49"/>
      <c r="JKC436" s="49"/>
      <c r="JKD436" s="49"/>
      <c r="JKE436" s="49"/>
      <c r="JKF436" s="49"/>
      <c r="JKG436" s="49"/>
      <c r="JKH436" s="49"/>
      <c r="JKI436" s="49"/>
      <c r="JKJ436" s="49"/>
      <c r="JKK436" s="49"/>
      <c r="JKL436" s="49"/>
      <c r="JKM436" s="49"/>
      <c r="JKN436" s="49"/>
      <c r="JKO436" s="49"/>
      <c r="JKP436" s="49"/>
      <c r="JKQ436" s="49"/>
      <c r="JKR436" s="49"/>
      <c r="JKS436" s="49"/>
      <c r="JKT436" s="49"/>
      <c r="JKU436" s="49"/>
      <c r="JKV436" s="49"/>
      <c r="JKW436" s="49"/>
      <c r="JKX436" s="49"/>
      <c r="JKY436" s="49"/>
      <c r="JKZ436" s="49"/>
      <c r="JLA436" s="49"/>
      <c r="JLB436" s="49"/>
      <c r="JLC436" s="49"/>
      <c r="JLD436" s="49"/>
      <c r="JLE436" s="49"/>
      <c r="JLF436" s="49"/>
      <c r="JLG436" s="49"/>
      <c r="JLH436" s="49"/>
      <c r="JLI436" s="49"/>
      <c r="JLJ436" s="49"/>
      <c r="JLK436" s="49"/>
      <c r="JLL436" s="49"/>
      <c r="JLM436" s="49"/>
      <c r="JLN436" s="49"/>
      <c r="JLO436" s="49"/>
      <c r="JLP436" s="49"/>
      <c r="JLQ436" s="49"/>
      <c r="JLR436" s="49"/>
      <c r="JLS436" s="49"/>
      <c r="JLT436" s="49"/>
      <c r="JLU436" s="49"/>
      <c r="JLV436" s="49"/>
      <c r="JLW436" s="49"/>
      <c r="JLX436" s="49"/>
      <c r="JLY436" s="49"/>
      <c r="JLZ436" s="49"/>
      <c r="JMA436" s="49"/>
      <c r="JMB436" s="49"/>
      <c r="JMC436" s="49"/>
      <c r="JMD436" s="49"/>
      <c r="JME436" s="49"/>
      <c r="JMF436" s="49"/>
      <c r="JMG436" s="49"/>
      <c r="JMH436" s="49"/>
      <c r="JMI436" s="49"/>
      <c r="JMJ436" s="49"/>
      <c r="JMK436" s="49"/>
      <c r="JML436" s="49"/>
      <c r="JMM436" s="49"/>
      <c r="JMN436" s="49"/>
      <c r="JMO436" s="49"/>
      <c r="JMP436" s="49"/>
      <c r="JMQ436" s="49"/>
      <c r="JMR436" s="49"/>
      <c r="JMS436" s="49"/>
      <c r="JMT436" s="49"/>
      <c r="JMU436" s="49"/>
      <c r="JMV436" s="49"/>
      <c r="JMW436" s="49"/>
      <c r="JMX436" s="49"/>
      <c r="JMY436" s="49"/>
      <c r="JMZ436" s="49"/>
      <c r="JNA436" s="49"/>
      <c r="JNB436" s="49"/>
      <c r="JNC436" s="49"/>
      <c r="JND436" s="49"/>
      <c r="JNE436" s="49"/>
      <c r="JNF436" s="49"/>
      <c r="JNG436" s="49"/>
      <c r="JNH436" s="49"/>
      <c r="JNI436" s="49"/>
      <c r="JNJ436" s="49"/>
      <c r="JNK436" s="49"/>
      <c r="JNL436" s="49"/>
      <c r="JNM436" s="49"/>
      <c r="JNN436" s="49"/>
      <c r="JNO436" s="49"/>
      <c r="JNP436" s="49"/>
      <c r="JNQ436" s="49"/>
      <c r="JNR436" s="49"/>
      <c r="JNS436" s="49"/>
      <c r="JNT436" s="49"/>
      <c r="JNU436" s="49"/>
      <c r="JNV436" s="49"/>
      <c r="JNW436" s="49"/>
      <c r="JNX436" s="49"/>
      <c r="JNY436" s="49"/>
      <c r="JNZ436" s="49"/>
      <c r="JOA436" s="49"/>
      <c r="JOB436" s="49"/>
      <c r="JOC436" s="49"/>
      <c r="JOD436" s="49"/>
      <c r="JOE436" s="49"/>
      <c r="JOF436" s="49"/>
      <c r="JOG436" s="49"/>
      <c r="JOH436" s="49"/>
      <c r="JOI436" s="49"/>
      <c r="JOJ436" s="49"/>
      <c r="JOK436" s="49"/>
      <c r="JOL436" s="49"/>
      <c r="JOM436" s="49"/>
      <c r="JON436" s="49"/>
      <c r="JOO436" s="49"/>
      <c r="JOP436" s="49"/>
      <c r="JOQ436" s="49"/>
      <c r="JOR436" s="49"/>
      <c r="JOS436" s="49"/>
      <c r="JOT436" s="49"/>
      <c r="JOU436" s="49"/>
      <c r="JOV436" s="49"/>
      <c r="JOW436" s="49"/>
      <c r="JOX436" s="49"/>
      <c r="JOY436" s="49"/>
      <c r="JOZ436" s="49"/>
      <c r="JPA436" s="49"/>
      <c r="JPB436" s="49"/>
      <c r="JPC436" s="49"/>
      <c r="JPD436" s="49"/>
      <c r="JPE436" s="49"/>
      <c r="JPF436" s="49"/>
      <c r="JPG436" s="49"/>
      <c r="JPH436" s="49"/>
      <c r="JPI436" s="49"/>
      <c r="JPJ436" s="49"/>
      <c r="JPK436" s="49"/>
      <c r="JPL436" s="49"/>
      <c r="JPM436" s="49"/>
      <c r="JPN436" s="49"/>
      <c r="JPO436" s="49"/>
      <c r="JPP436" s="49"/>
      <c r="JPQ436" s="49"/>
      <c r="JPR436" s="49"/>
      <c r="JPS436" s="49"/>
      <c r="JPT436" s="49"/>
      <c r="JPU436" s="49"/>
      <c r="JPV436" s="49"/>
      <c r="JPW436" s="49"/>
      <c r="JPX436" s="49"/>
      <c r="JPY436" s="49"/>
      <c r="JPZ436" s="49"/>
      <c r="JQA436" s="49"/>
      <c r="JQB436" s="49"/>
      <c r="JQC436" s="49"/>
      <c r="JQD436" s="49"/>
      <c r="JQE436" s="49"/>
      <c r="JQF436" s="49"/>
      <c r="JQG436" s="49"/>
      <c r="JQH436" s="49"/>
      <c r="JQI436" s="49"/>
      <c r="JQJ436" s="49"/>
      <c r="JQK436" s="49"/>
      <c r="JQL436" s="49"/>
      <c r="JQM436" s="49"/>
      <c r="JQN436" s="49"/>
      <c r="JQO436" s="49"/>
      <c r="JQP436" s="49"/>
      <c r="JQQ436" s="49"/>
      <c r="JQR436" s="49"/>
      <c r="JQS436" s="49"/>
      <c r="JQT436" s="49"/>
      <c r="JQU436" s="49"/>
      <c r="JQV436" s="49"/>
      <c r="JQW436" s="49"/>
      <c r="JQX436" s="49"/>
      <c r="JQY436" s="49"/>
      <c r="JQZ436" s="49"/>
      <c r="JRA436" s="49"/>
      <c r="JRB436" s="49"/>
      <c r="JRC436" s="49"/>
      <c r="JRD436" s="49"/>
      <c r="JRE436" s="49"/>
      <c r="JRF436" s="49"/>
      <c r="JRG436" s="49"/>
      <c r="JRH436" s="49"/>
      <c r="JRI436" s="49"/>
      <c r="JRJ436" s="49"/>
      <c r="JRK436" s="49"/>
      <c r="JRL436" s="49"/>
      <c r="JRM436" s="49"/>
      <c r="JRN436" s="49"/>
      <c r="JRO436" s="49"/>
      <c r="JRP436" s="49"/>
      <c r="JRQ436" s="49"/>
      <c r="JRR436" s="49"/>
      <c r="JRS436" s="49"/>
      <c r="JRT436" s="49"/>
      <c r="JRU436" s="49"/>
      <c r="JRV436" s="49"/>
      <c r="JRW436" s="49"/>
      <c r="JRX436" s="49"/>
      <c r="JRY436" s="49"/>
      <c r="JRZ436" s="49"/>
      <c r="JSA436" s="49"/>
      <c r="JSB436" s="49"/>
      <c r="JSC436" s="49"/>
      <c r="JSD436" s="49"/>
      <c r="JSE436" s="49"/>
      <c r="JSF436" s="49"/>
      <c r="JSG436" s="49"/>
      <c r="JSH436" s="49"/>
      <c r="JSI436" s="49"/>
      <c r="JSJ436" s="49"/>
      <c r="JSK436" s="49"/>
      <c r="JSL436" s="49"/>
      <c r="JSM436" s="49"/>
      <c r="JSN436" s="49"/>
      <c r="JSO436" s="49"/>
      <c r="JSP436" s="49"/>
      <c r="JSQ436" s="49"/>
      <c r="JSR436" s="49"/>
      <c r="JSS436" s="49"/>
      <c r="JST436" s="49"/>
      <c r="JSU436" s="49"/>
      <c r="JSV436" s="49"/>
      <c r="JSW436" s="49"/>
      <c r="JSX436" s="49"/>
      <c r="JSY436" s="49"/>
      <c r="JSZ436" s="49"/>
      <c r="JTA436" s="49"/>
      <c r="JTB436" s="49"/>
      <c r="JTC436" s="49"/>
      <c r="JTD436" s="49"/>
      <c r="JTE436" s="49"/>
      <c r="JTF436" s="49"/>
      <c r="JTG436" s="49"/>
      <c r="JTH436" s="49"/>
      <c r="JTI436" s="49"/>
      <c r="JTJ436" s="49"/>
      <c r="JTK436" s="49"/>
      <c r="JTL436" s="49"/>
      <c r="JTM436" s="49"/>
      <c r="JTN436" s="49"/>
      <c r="JTO436" s="49"/>
      <c r="JTP436" s="49"/>
      <c r="JTQ436" s="49"/>
      <c r="JTR436" s="49"/>
      <c r="JTS436" s="49"/>
      <c r="JTT436" s="49"/>
      <c r="JTU436" s="49"/>
      <c r="JTV436" s="49"/>
      <c r="JTW436" s="49"/>
      <c r="JTX436" s="49"/>
      <c r="JTY436" s="49"/>
      <c r="JTZ436" s="49"/>
      <c r="JUA436" s="49"/>
      <c r="JUB436" s="49"/>
      <c r="JUC436" s="49"/>
      <c r="JUD436" s="49"/>
      <c r="JUE436" s="49"/>
      <c r="JUF436" s="49"/>
      <c r="JUG436" s="49"/>
      <c r="JUH436" s="49"/>
      <c r="JUI436" s="49"/>
      <c r="JUJ436" s="49"/>
      <c r="JUK436" s="49"/>
      <c r="JUL436" s="49"/>
      <c r="JUM436" s="49"/>
      <c r="JUN436" s="49"/>
      <c r="JUO436" s="49"/>
      <c r="JUP436" s="49"/>
      <c r="JUQ436" s="49"/>
      <c r="JUR436" s="49"/>
      <c r="JUS436" s="49"/>
      <c r="JUT436" s="49"/>
      <c r="JUU436" s="49"/>
      <c r="JUV436" s="49"/>
      <c r="JUW436" s="49"/>
      <c r="JUX436" s="49"/>
      <c r="JUY436" s="49"/>
      <c r="JUZ436" s="49"/>
      <c r="JVA436" s="49"/>
      <c r="JVB436" s="49"/>
      <c r="JVC436" s="49"/>
      <c r="JVD436" s="49"/>
      <c r="JVE436" s="49"/>
      <c r="JVF436" s="49"/>
      <c r="JVG436" s="49"/>
      <c r="JVH436" s="49"/>
      <c r="JVI436" s="49"/>
      <c r="JVJ436" s="49"/>
      <c r="JVK436" s="49"/>
      <c r="JVL436" s="49"/>
      <c r="JVM436" s="49"/>
      <c r="JVN436" s="49"/>
      <c r="JVO436" s="49"/>
      <c r="JVP436" s="49"/>
      <c r="JVQ436" s="49"/>
      <c r="JVR436" s="49"/>
      <c r="JVS436" s="49"/>
      <c r="JVT436" s="49"/>
      <c r="JVU436" s="49"/>
      <c r="JVV436" s="49"/>
      <c r="JVW436" s="49"/>
      <c r="JVX436" s="49"/>
      <c r="JVY436" s="49"/>
      <c r="JVZ436" s="49"/>
      <c r="JWA436" s="49"/>
      <c r="JWB436" s="49"/>
      <c r="JWC436" s="49"/>
      <c r="JWD436" s="49"/>
      <c r="JWE436" s="49"/>
      <c r="JWF436" s="49"/>
      <c r="JWG436" s="49"/>
      <c r="JWH436" s="49"/>
      <c r="JWI436" s="49"/>
      <c r="JWJ436" s="49"/>
      <c r="JWK436" s="49"/>
      <c r="JWL436" s="49"/>
      <c r="JWM436" s="49"/>
      <c r="JWN436" s="49"/>
      <c r="JWO436" s="49"/>
      <c r="JWP436" s="49"/>
      <c r="JWQ436" s="49"/>
      <c r="JWR436" s="49"/>
      <c r="JWS436" s="49"/>
      <c r="JWT436" s="49"/>
      <c r="JWU436" s="49"/>
      <c r="JWV436" s="49"/>
      <c r="JWW436" s="49"/>
      <c r="JWX436" s="49"/>
      <c r="JWY436" s="49"/>
      <c r="JWZ436" s="49"/>
      <c r="JXA436" s="49"/>
      <c r="JXB436" s="49"/>
      <c r="JXC436" s="49"/>
      <c r="JXD436" s="49"/>
      <c r="JXE436" s="49"/>
      <c r="JXF436" s="49"/>
      <c r="JXG436" s="49"/>
      <c r="JXH436" s="49"/>
      <c r="JXI436" s="49"/>
      <c r="JXJ436" s="49"/>
      <c r="JXK436" s="49"/>
      <c r="JXL436" s="49"/>
      <c r="JXM436" s="49"/>
      <c r="JXN436" s="49"/>
      <c r="JXO436" s="49"/>
      <c r="JXP436" s="49"/>
      <c r="JXQ436" s="49"/>
      <c r="JXR436" s="49"/>
      <c r="JXS436" s="49"/>
      <c r="JXT436" s="49"/>
      <c r="JXU436" s="49"/>
      <c r="JXV436" s="49"/>
      <c r="JXW436" s="49"/>
      <c r="JXX436" s="49"/>
      <c r="JXY436" s="49"/>
      <c r="JXZ436" s="49"/>
      <c r="JYA436" s="49"/>
      <c r="JYB436" s="49"/>
      <c r="JYC436" s="49"/>
      <c r="JYD436" s="49"/>
      <c r="JYE436" s="49"/>
      <c r="JYF436" s="49"/>
      <c r="JYG436" s="49"/>
      <c r="JYH436" s="49"/>
      <c r="JYI436" s="49"/>
      <c r="JYJ436" s="49"/>
      <c r="JYK436" s="49"/>
      <c r="JYL436" s="49"/>
      <c r="JYM436" s="49"/>
      <c r="JYN436" s="49"/>
      <c r="JYO436" s="49"/>
      <c r="JYP436" s="49"/>
      <c r="JYQ436" s="49"/>
      <c r="JYR436" s="49"/>
      <c r="JYS436" s="49"/>
      <c r="JYT436" s="49"/>
      <c r="JYU436" s="49"/>
      <c r="JYV436" s="49"/>
      <c r="JYW436" s="49"/>
      <c r="JYX436" s="49"/>
      <c r="JYY436" s="49"/>
      <c r="JYZ436" s="49"/>
      <c r="JZA436" s="49"/>
      <c r="JZB436" s="49"/>
      <c r="JZC436" s="49"/>
      <c r="JZD436" s="49"/>
      <c r="JZE436" s="49"/>
      <c r="JZF436" s="49"/>
      <c r="JZG436" s="49"/>
      <c r="JZH436" s="49"/>
      <c r="JZI436" s="49"/>
      <c r="JZJ436" s="49"/>
      <c r="JZK436" s="49"/>
      <c r="JZL436" s="49"/>
      <c r="JZM436" s="49"/>
      <c r="JZN436" s="49"/>
      <c r="JZO436" s="49"/>
      <c r="JZP436" s="49"/>
      <c r="JZQ436" s="49"/>
      <c r="JZR436" s="49"/>
      <c r="JZS436" s="49"/>
      <c r="JZT436" s="49"/>
      <c r="JZU436" s="49"/>
      <c r="JZV436" s="49"/>
      <c r="JZW436" s="49"/>
      <c r="JZX436" s="49"/>
      <c r="JZY436" s="49"/>
      <c r="JZZ436" s="49"/>
      <c r="KAA436" s="49"/>
      <c r="KAB436" s="49"/>
      <c r="KAC436" s="49"/>
      <c r="KAD436" s="49"/>
      <c r="KAE436" s="49"/>
      <c r="KAF436" s="49"/>
      <c r="KAG436" s="49"/>
      <c r="KAH436" s="49"/>
      <c r="KAI436" s="49"/>
      <c r="KAJ436" s="49"/>
      <c r="KAK436" s="49"/>
      <c r="KAL436" s="49"/>
      <c r="KAM436" s="49"/>
      <c r="KAN436" s="49"/>
      <c r="KAO436" s="49"/>
      <c r="KAP436" s="49"/>
      <c r="KAQ436" s="49"/>
      <c r="KAR436" s="49"/>
      <c r="KAS436" s="49"/>
      <c r="KAT436" s="49"/>
      <c r="KAU436" s="49"/>
      <c r="KAV436" s="49"/>
      <c r="KAW436" s="49"/>
      <c r="KAX436" s="49"/>
      <c r="KAY436" s="49"/>
      <c r="KAZ436" s="49"/>
      <c r="KBA436" s="49"/>
      <c r="KBB436" s="49"/>
      <c r="KBC436" s="49"/>
      <c r="KBD436" s="49"/>
      <c r="KBE436" s="49"/>
      <c r="KBF436" s="49"/>
      <c r="KBG436" s="49"/>
      <c r="KBH436" s="49"/>
      <c r="KBI436" s="49"/>
      <c r="KBJ436" s="49"/>
      <c r="KBK436" s="49"/>
      <c r="KBL436" s="49"/>
      <c r="KBM436" s="49"/>
      <c r="KBN436" s="49"/>
      <c r="KBO436" s="49"/>
      <c r="KBP436" s="49"/>
      <c r="KBQ436" s="49"/>
      <c r="KBR436" s="49"/>
      <c r="KBS436" s="49"/>
      <c r="KBT436" s="49"/>
      <c r="KBU436" s="49"/>
      <c r="KBV436" s="49"/>
      <c r="KBW436" s="49"/>
      <c r="KBX436" s="49"/>
      <c r="KBY436" s="49"/>
      <c r="KBZ436" s="49"/>
      <c r="KCA436" s="49"/>
      <c r="KCB436" s="49"/>
      <c r="KCC436" s="49"/>
      <c r="KCD436" s="49"/>
      <c r="KCE436" s="49"/>
      <c r="KCF436" s="49"/>
      <c r="KCG436" s="49"/>
      <c r="KCH436" s="49"/>
      <c r="KCI436" s="49"/>
      <c r="KCJ436" s="49"/>
      <c r="KCK436" s="49"/>
      <c r="KCL436" s="49"/>
      <c r="KCM436" s="49"/>
      <c r="KCN436" s="49"/>
      <c r="KCO436" s="49"/>
      <c r="KCP436" s="49"/>
      <c r="KCQ436" s="49"/>
      <c r="KCR436" s="49"/>
      <c r="KCS436" s="49"/>
      <c r="KCT436" s="49"/>
      <c r="KCU436" s="49"/>
      <c r="KCV436" s="49"/>
      <c r="KCW436" s="49"/>
      <c r="KCX436" s="49"/>
      <c r="KCY436" s="49"/>
      <c r="KCZ436" s="49"/>
      <c r="KDA436" s="49"/>
      <c r="KDB436" s="49"/>
      <c r="KDC436" s="49"/>
      <c r="KDD436" s="49"/>
      <c r="KDE436" s="49"/>
      <c r="KDF436" s="49"/>
      <c r="KDG436" s="49"/>
      <c r="KDH436" s="49"/>
      <c r="KDI436" s="49"/>
      <c r="KDJ436" s="49"/>
      <c r="KDK436" s="49"/>
      <c r="KDL436" s="49"/>
      <c r="KDM436" s="49"/>
      <c r="KDN436" s="49"/>
      <c r="KDO436" s="49"/>
      <c r="KDP436" s="49"/>
      <c r="KDQ436" s="49"/>
      <c r="KDR436" s="49"/>
      <c r="KDS436" s="49"/>
      <c r="KDT436" s="49"/>
      <c r="KDU436" s="49"/>
      <c r="KDV436" s="49"/>
      <c r="KDW436" s="49"/>
      <c r="KDX436" s="49"/>
      <c r="KDY436" s="49"/>
      <c r="KDZ436" s="49"/>
      <c r="KEA436" s="49"/>
      <c r="KEB436" s="49"/>
      <c r="KEC436" s="49"/>
      <c r="KED436" s="49"/>
      <c r="KEE436" s="49"/>
      <c r="KEF436" s="49"/>
      <c r="KEG436" s="49"/>
      <c r="KEH436" s="49"/>
      <c r="KEI436" s="49"/>
      <c r="KEJ436" s="49"/>
      <c r="KEK436" s="49"/>
      <c r="KEL436" s="49"/>
      <c r="KEM436" s="49"/>
      <c r="KEN436" s="49"/>
      <c r="KEO436" s="49"/>
      <c r="KEP436" s="49"/>
      <c r="KEQ436" s="49"/>
      <c r="KER436" s="49"/>
      <c r="KES436" s="49"/>
      <c r="KET436" s="49"/>
      <c r="KEU436" s="49"/>
      <c r="KEV436" s="49"/>
      <c r="KEW436" s="49"/>
      <c r="KEX436" s="49"/>
      <c r="KEY436" s="49"/>
      <c r="KEZ436" s="49"/>
      <c r="KFA436" s="49"/>
      <c r="KFB436" s="49"/>
      <c r="KFC436" s="49"/>
      <c r="KFD436" s="49"/>
      <c r="KFE436" s="49"/>
      <c r="KFF436" s="49"/>
      <c r="KFG436" s="49"/>
      <c r="KFH436" s="49"/>
      <c r="KFI436" s="49"/>
      <c r="KFJ436" s="49"/>
      <c r="KFK436" s="49"/>
      <c r="KFL436" s="49"/>
      <c r="KFM436" s="49"/>
      <c r="KFN436" s="49"/>
      <c r="KFO436" s="49"/>
      <c r="KFP436" s="49"/>
      <c r="KFQ436" s="49"/>
      <c r="KFR436" s="49"/>
      <c r="KFS436" s="49"/>
      <c r="KFT436" s="49"/>
      <c r="KFU436" s="49"/>
      <c r="KFV436" s="49"/>
      <c r="KFW436" s="49"/>
      <c r="KFX436" s="49"/>
      <c r="KFY436" s="49"/>
      <c r="KFZ436" s="49"/>
      <c r="KGA436" s="49"/>
      <c r="KGB436" s="49"/>
      <c r="KGC436" s="49"/>
      <c r="KGD436" s="49"/>
      <c r="KGE436" s="49"/>
      <c r="KGF436" s="49"/>
      <c r="KGG436" s="49"/>
      <c r="KGH436" s="49"/>
      <c r="KGI436" s="49"/>
      <c r="KGJ436" s="49"/>
      <c r="KGK436" s="49"/>
      <c r="KGL436" s="49"/>
      <c r="KGM436" s="49"/>
      <c r="KGN436" s="49"/>
      <c r="KGO436" s="49"/>
      <c r="KGP436" s="49"/>
      <c r="KGQ436" s="49"/>
      <c r="KGR436" s="49"/>
      <c r="KGS436" s="49"/>
      <c r="KGT436" s="49"/>
      <c r="KGU436" s="49"/>
      <c r="KGV436" s="49"/>
      <c r="KGW436" s="49"/>
      <c r="KGX436" s="49"/>
      <c r="KGY436" s="49"/>
      <c r="KGZ436" s="49"/>
      <c r="KHA436" s="49"/>
      <c r="KHB436" s="49"/>
      <c r="KHC436" s="49"/>
      <c r="KHD436" s="49"/>
      <c r="KHE436" s="49"/>
      <c r="KHF436" s="49"/>
      <c r="KHG436" s="49"/>
      <c r="KHH436" s="49"/>
      <c r="KHI436" s="49"/>
      <c r="KHJ436" s="49"/>
      <c r="KHK436" s="49"/>
      <c r="KHL436" s="49"/>
      <c r="KHM436" s="49"/>
      <c r="KHN436" s="49"/>
      <c r="KHO436" s="49"/>
      <c r="KHP436" s="49"/>
      <c r="KHQ436" s="49"/>
      <c r="KHR436" s="49"/>
      <c r="KHS436" s="49"/>
      <c r="KHT436" s="49"/>
      <c r="KHU436" s="49"/>
      <c r="KHV436" s="49"/>
      <c r="KHW436" s="49"/>
      <c r="KHX436" s="49"/>
      <c r="KHY436" s="49"/>
      <c r="KHZ436" s="49"/>
      <c r="KIA436" s="49"/>
      <c r="KIB436" s="49"/>
      <c r="KIC436" s="49"/>
      <c r="KID436" s="49"/>
      <c r="KIE436" s="49"/>
      <c r="KIF436" s="49"/>
      <c r="KIG436" s="49"/>
      <c r="KIH436" s="49"/>
      <c r="KII436" s="49"/>
      <c r="KIJ436" s="49"/>
      <c r="KIK436" s="49"/>
      <c r="KIL436" s="49"/>
      <c r="KIM436" s="49"/>
      <c r="KIN436" s="49"/>
      <c r="KIO436" s="49"/>
      <c r="KIP436" s="49"/>
      <c r="KIQ436" s="49"/>
      <c r="KIR436" s="49"/>
      <c r="KIS436" s="49"/>
      <c r="KIT436" s="49"/>
      <c r="KIU436" s="49"/>
      <c r="KIV436" s="49"/>
      <c r="KIW436" s="49"/>
      <c r="KIX436" s="49"/>
      <c r="KIY436" s="49"/>
      <c r="KIZ436" s="49"/>
      <c r="KJA436" s="49"/>
      <c r="KJB436" s="49"/>
      <c r="KJC436" s="49"/>
      <c r="KJD436" s="49"/>
      <c r="KJE436" s="49"/>
      <c r="KJF436" s="49"/>
      <c r="KJG436" s="49"/>
      <c r="KJH436" s="49"/>
      <c r="KJI436" s="49"/>
      <c r="KJJ436" s="49"/>
      <c r="KJK436" s="49"/>
      <c r="KJL436" s="49"/>
      <c r="KJM436" s="49"/>
      <c r="KJN436" s="49"/>
      <c r="KJO436" s="49"/>
      <c r="KJP436" s="49"/>
      <c r="KJQ436" s="49"/>
      <c r="KJR436" s="49"/>
      <c r="KJS436" s="49"/>
      <c r="KJT436" s="49"/>
      <c r="KJU436" s="49"/>
      <c r="KJV436" s="49"/>
      <c r="KJW436" s="49"/>
      <c r="KJX436" s="49"/>
      <c r="KJY436" s="49"/>
      <c r="KJZ436" s="49"/>
      <c r="KKA436" s="49"/>
      <c r="KKB436" s="49"/>
      <c r="KKC436" s="49"/>
      <c r="KKD436" s="49"/>
      <c r="KKE436" s="49"/>
      <c r="KKF436" s="49"/>
      <c r="KKG436" s="49"/>
      <c r="KKH436" s="49"/>
      <c r="KKI436" s="49"/>
      <c r="KKJ436" s="49"/>
      <c r="KKK436" s="49"/>
      <c r="KKL436" s="49"/>
      <c r="KKM436" s="49"/>
      <c r="KKN436" s="49"/>
      <c r="KKO436" s="49"/>
      <c r="KKP436" s="49"/>
      <c r="KKQ436" s="49"/>
      <c r="KKR436" s="49"/>
      <c r="KKS436" s="49"/>
      <c r="KKT436" s="49"/>
      <c r="KKU436" s="49"/>
      <c r="KKV436" s="49"/>
      <c r="KKW436" s="49"/>
      <c r="KKX436" s="49"/>
      <c r="KKY436" s="49"/>
      <c r="KKZ436" s="49"/>
      <c r="KLA436" s="49"/>
      <c r="KLB436" s="49"/>
      <c r="KLC436" s="49"/>
      <c r="KLD436" s="49"/>
      <c r="KLE436" s="49"/>
      <c r="KLF436" s="49"/>
      <c r="KLG436" s="49"/>
      <c r="KLH436" s="49"/>
      <c r="KLI436" s="49"/>
      <c r="KLJ436" s="49"/>
      <c r="KLK436" s="49"/>
      <c r="KLL436" s="49"/>
      <c r="KLM436" s="49"/>
      <c r="KLN436" s="49"/>
      <c r="KLO436" s="49"/>
      <c r="KLP436" s="49"/>
      <c r="KLQ436" s="49"/>
      <c r="KLR436" s="49"/>
      <c r="KLS436" s="49"/>
      <c r="KLT436" s="49"/>
      <c r="KLU436" s="49"/>
      <c r="KLV436" s="49"/>
      <c r="KLW436" s="49"/>
      <c r="KLX436" s="49"/>
      <c r="KLY436" s="49"/>
      <c r="KLZ436" s="49"/>
      <c r="KMA436" s="49"/>
      <c r="KMB436" s="49"/>
      <c r="KMC436" s="49"/>
      <c r="KMD436" s="49"/>
      <c r="KME436" s="49"/>
      <c r="KMF436" s="49"/>
      <c r="KMG436" s="49"/>
      <c r="KMH436" s="49"/>
      <c r="KMI436" s="49"/>
      <c r="KMJ436" s="49"/>
      <c r="KMK436" s="49"/>
      <c r="KML436" s="49"/>
      <c r="KMM436" s="49"/>
      <c r="KMN436" s="49"/>
      <c r="KMO436" s="49"/>
      <c r="KMP436" s="49"/>
      <c r="KMQ436" s="49"/>
      <c r="KMR436" s="49"/>
      <c r="KMS436" s="49"/>
      <c r="KMT436" s="49"/>
      <c r="KMU436" s="49"/>
      <c r="KMV436" s="49"/>
      <c r="KMW436" s="49"/>
      <c r="KMX436" s="49"/>
      <c r="KMY436" s="49"/>
      <c r="KMZ436" s="49"/>
      <c r="KNA436" s="49"/>
      <c r="KNB436" s="49"/>
      <c r="KNC436" s="49"/>
      <c r="KND436" s="49"/>
      <c r="KNE436" s="49"/>
      <c r="KNF436" s="49"/>
      <c r="KNG436" s="49"/>
      <c r="KNH436" s="49"/>
      <c r="KNI436" s="49"/>
      <c r="KNJ436" s="49"/>
      <c r="KNK436" s="49"/>
      <c r="KNL436" s="49"/>
      <c r="KNM436" s="49"/>
      <c r="KNN436" s="49"/>
      <c r="KNO436" s="49"/>
      <c r="KNP436" s="49"/>
      <c r="KNQ436" s="49"/>
      <c r="KNR436" s="49"/>
      <c r="KNS436" s="49"/>
      <c r="KNT436" s="49"/>
      <c r="KNU436" s="49"/>
      <c r="KNV436" s="49"/>
      <c r="KNW436" s="49"/>
      <c r="KNX436" s="49"/>
      <c r="KNY436" s="49"/>
      <c r="KNZ436" s="49"/>
      <c r="KOA436" s="49"/>
      <c r="KOB436" s="49"/>
      <c r="KOC436" s="49"/>
      <c r="KOD436" s="49"/>
      <c r="KOE436" s="49"/>
      <c r="KOF436" s="49"/>
      <c r="KOG436" s="49"/>
      <c r="KOH436" s="49"/>
      <c r="KOI436" s="49"/>
      <c r="KOJ436" s="49"/>
      <c r="KOK436" s="49"/>
      <c r="KOL436" s="49"/>
      <c r="KOM436" s="49"/>
      <c r="KON436" s="49"/>
      <c r="KOO436" s="49"/>
      <c r="KOP436" s="49"/>
      <c r="KOQ436" s="49"/>
      <c r="KOR436" s="49"/>
      <c r="KOS436" s="49"/>
      <c r="KOT436" s="49"/>
      <c r="KOU436" s="49"/>
      <c r="KOV436" s="49"/>
      <c r="KOW436" s="49"/>
      <c r="KOX436" s="49"/>
      <c r="KOY436" s="49"/>
      <c r="KOZ436" s="49"/>
      <c r="KPA436" s="49"/>
      <c r="KPB436" s="49"/>
      <c r="KPC436" s="49"/>
      <c r="KPD436" s="49"/>
      <c r="KPE436" s="49"/>
      <c r="KPF436" s="49"/>
      <c r="KPG436" s="49"/>
      <c r="KPH436" s="49"/>
      <c r="KPI436" s="49"/>
      <c r="KPJ436" s="49"/>
      <c r="KPK436" s="49"/>
      <c r="KPL436" s="49"/>
      <c r="KPM436" s="49"/>
      <c r="KPN436" s="49"/>
      <c r="KPO436" s="49"/>
      <c r="KPP436" s="49"/>
      <c r="KPQ436" s="49"/>
      <c r="KPR436" s="49"/>
      <c r="KPS436" s="49"/>
      <c r="KPT436" s="49"/>
      <c r="KPU436" s="49"/>
      <c r="KPV436" s="49"/>
      <c r="KPW436" s="49"/>
      <c r="KPX436" s="49"/>
      <c r="KPY436" s="49"/>
      <c r="KPZ436" s="49"/>
      <c r="KQA436" s="49"/>
      <c r="KQB436" s="49"/>
      <c r="KQC436" s="49"/>
      <c r="KQD436" s="49"/>
      <c r="KQE436" s="49"/>
      <c r="KQF436" s="49"/>
      <c r="KQG436" s="49"/>
      <c r="KQH436" s="49"/>
      <c r="KQI436" s="49"/>
      <c r="KQJ436" s="49"/>
      <c r="KQK436" s="49"/>
      <c r="KQL436" s="49"/>
      <c r="KQM436" s="49"/>
      <c r="KQN436" s="49"/>
      <c r="KQO436" s="49"/>
      <c r="KQP436" s="49"/>
      <c r="KQQ436" s="49"/>
      <c r="KQR436" s="49"/>
      <c r="KQS436" s="49"/>
      <c r="KQT436" s="49"/>
      <c r="KQU436" s="49"/>
      <c r="KQV436" s="49"/>
      <c r="KQW436" s="49"/>
      <c r="KQX436" s="49"/>
      <c r="KQY436" s="49"/>
      <c r="KQZ436" s="49"/>
      <c r="KRA436" s="49"/>
      <c r="KRB436" s="49"/>
      <c r="KRC436" s="49"/>
      <c r="KRD436" s="49"/>
      <c r="KRE436" s="49"/>
      <c r="KRF436" s="49"/>
      <c r="KRG436" s="49"/>
      <c r="KRH436" s="49"/>
      <c r="KRI436" s="49"/>
      <c r="KRJ436" s="49"/>
      <c r="KRK436" s="49"/>
      <c r="KRL436" s="49"/>
      <c r="KRM436" s="49"/>
      <c r="KRN436" s="49"/>
      <c r="KRO436" s="49"/>
      <c r="KRP436" s="49"/>
      <c r="KRQ436" s="49"/>
      <c r="KRR436" s="49"/>
      <c r="KRS436" s="49"/>
      <c r="KRT436" s="49"/>
      <c r="KRU436" s="49"/>
      <c r="KRV436" s="49"/>
      <c r="KRW436" s="49"/>
      <c r="KRX436" s="49"/>
      <c r="KRY436" s="49"/>
      <c r="KRZ436" s="49"/>
      <c r="KSA436" s="49"/>
      <c r="KSB436" s="49"/>
      <c r="KSC436" s="49"/>
      <c r="KSD436" s="49"/>
      <c r="KSE436" s="49"/>
      <c r="KSF436" s="49"/>
      <c r="KSG436" s="49"/>
      <c r="KSH436" s="49"/>
      <c r="KSI436" s="49"/>
      <c r="KSJ436" s="49"/>
      <c r="KSK436" s="49"/>
      <c r="KSL436" s="49"/>
      <c r="KSM436" s="49"/>
      <c r="KSN436" s="49"/>
      <c r="KSO436" s="49"/>
      <c r="KSP436" s="49"/>
      <c r="KSQ436" s="49"/>
      <c r="KSR436" s="49"/>
      <c r="KSS436" s="49"/>
      <c r="KST436" s="49"/>
      <c r="KSU436" s="49"/>
      <c r="KSV436" s="49"/>
      <c r="KSW436" s="49"/>
      <c r="KSX436" s="49"/>
      <c r="KSY436" s="49"/>
      <c r="KSZ436" s="49"/>
      <c r="KTA436" s="49"/>
      <c r="KTB436" s="49"/>
      <c r="KTC436" s="49"/>
      <c r="KTD436" s="49"/>
      <c r="KTE436" s="49"/>
      <c r="KTF436" s="49"/>
      <c r="KTG436" s="49"/>
      <c r="KTH436" s="49"/>
      <c r="KTI436" s="49"/>
      <c r="KTJ436" s="49"/>
      <c r="KTK436" s="49"/>
      <c r="KTL436" s="49"/>
      <c r="KTM436" s="49"/>
      <c r="KTN436" s="49"/>
      <c r="KTO436" s="49"/>
      <c r="KTP436" s="49"/>
      <c r="KTQ436" s="49"/>
      <c r="KTR436" s="49"/>
      <c r="KTS436" s="49"/>
      <c r="KTT436" s="49"/>
      <c r="KTU436" s="49"/>
      <c r="KTV436" s="49"/>
      <c r="KTW436" s="49"/>
      <c r="KTX436" s="49"/>
      <c r="KTY436" s="49"/>
      <c r="KTZ436" s="49"/>
      <c r="KUA436" s="49"/>
      <c r="KUB436" s="49"/>
      <c r="KUC436" s="49"/>
      <c r="KUD436" s="49"/>
      <c r="KUE436" s="49"/>
      <c r="KUF436" s="49"/>
      <c r="KUG436" s="49"/>
      <c r="KUH436" s="49"/>
      <c r="KUI436" s="49"/>
      <c r="KUJ436" s="49"/>
      <c r="KUK436" s="49"/>
      <c r="KUL436" s="49"/>
      <c r="KUM436" s="49"/>
      <c r="KUN436" s="49"/>
      <c r="KUO436" s="49"/>
      <c r="KUP436" s="49"/>
      <c r="KUQ436" s="49"/>
      <c r="KUR436" s="49"/>
      <c r="KUS436" s="49"/>
      <c r="KUT436" s="49"/>
      <c r="KUU436" s="49"/>
      <c r="KUV436" s="49"/>
      <c r="KUW436" s="49"/>
      <c r="KUX436" s="49"/>
      <c r="KUY436" s="49"/>
      <c r="KUZ436" s="49"/>
      <c r="KVA436" s="49"/>
      <c r="KVB436" s="49"/>
      <c r="KVC436" s="49"/>
      <c r="KVD436" s="49"/>
      <c r="KVE436" s="49"/>
      <c r="KVF436" s="49"/>
      <c r="KVG436" s="49"/>
      <c r="KVH436" s="49"/>
      <c r="KVI436" s="49"/>
      <c r="KVJ436" s="49"/>
      <c r="KVK436" s="49"/>
      <c r="KVL436" s="49"/>
      <c r="KVM436" s="49"/>
      <c r="KVN436" s="49"/>
      <c r="KVO436" s="49"/>
      <c r="KVP436" s="49"/>
      <c r="KVQ436" s="49"/>
      <c r="KVR436" s="49"/>
      <c r="KVS436" s="49"/>
      <c r="KVT436" s="49"/>
      <c r="KVU436" s="49"/>
      <c r="KVV436" s="49"/>
      <c r="KVW436" s="49"/>
      <c r="KVX436" s="49"/>
      <c r="KVY436" s="49"/>
      <c r="KVZ436" s="49"/>
      <c r="KWA436" s="49"/>
      <c r="KWB436" s="49"/>
      <c r="KWC436" s="49"/>
      <c r="KWD436" s="49"/>
      <c r="KWE436" s="49"/>
      <c r="KWF436" s="49"/>
      <c r="KWG436" s="49"/>
      <c r="KWH436" s="49"/>
      <c r="KWI436" s="49"/>
      <c r="KWJ436" s="49"/>
      <c r="KWK436" s="49"/>
      <c r="KWL436" s="49"/>
      <c r="KWM436" s="49"/>
      <c r="KWN436" s="49"/>
      <c r="KWO436" s="49"/>
      <c r="KWP436" s="49"/>
      <c r="KWQ436" s="49"/>
      <c r="KWR436" s="49"/>
      <c r="KWS436" s="49"/>
      <c r="KWT436" s="49"/>
      <c r="KWU436" s="49"/>
      <c r="KWV436" s="49"/>
      <c r="KWW436" s="49"/>
      <c r="KWX436" s="49"/>
      <c r="KWY436" s="49"/>
      <c r="KWZ436" s="49"/>
      <c r="KXA436" s="49"/>
      <c r="KXB436" s="49"/>
      <c r="KXC436" s="49"/>
      <c r="KXD436" s="49"/>
      <c r="KXE436" s="49"/>
      <c r="KXF436" s="49"/>
      <c r="KXG436" s="49"/>
      <c r="KXH436" s="49"/>
      <c r="KXI436" s="49"/>
      <c r="KXJ436" s="49"/>
      <c r="KXK436" s="49"/>
      <c r="KXL436" s="49"/>
      <c r="KXM436" s="49"/>
      <c r="KXN436" s="49"/>
      <c r="KXO436" s="49"/>
      <c r="KXP436" s="49"/>
      <c r="KXQ436" s="49"/>
      <c r="KXR436" s="49"/>
      <c r="KXS436" s="49"/>
      <c r="KXT436" s="49"/>
      <c r="KXU436" s="49"/>
      <c r="KXV436" s="49"/>
      <c r="KXW436" s="49"/>
      <c r="KXX436" s="49"/>
      <c r="KXY436" s="49"/>
      <c r="KXZ436" s="49"/>
      <c r="KYA436" s="49"/>
      <c r="KYB436" s="49"/>
      <c r="KYC436" s="49"/>
      <c r="KYD436" s="49"/>
      <c r="KYE436" s="49"/>
      <c r="KYF436" s="49"/>
      <c r="KYG436" s="49"/>
      <c r="KYH436" s="49"/>
      <c r="KYI436" s="49"/>
      <c r="KYJ436" s="49"/>
      <c r="KYK436" s="49"/>
      <c r="KYL436" s="49"/>
      <c r="KYM436" s="49"/>
      <c r="KYN436" s="49"/>
      <c r="KYO436" s="49"/>
      <c r="KYP436" s="49"/>
      <c r="KYQ436" s="49"/>
      <c r="KYR436" s="49"/>
      <c r="KYS436" s="49"/>
      <c r="KYT436" s="49"/>
      <c r="KYU436" s="49"/>
      <c r="KYV436" s="49"/>
      <c r="KYW436" s="49"/>
      <c r="KYX436" s="49"/>
      <c r="KYY436" s="49"/>
      <c r="KYZ436" s="49"/>
      <c r="KZA436" s="49"/>
      <c r="KZB436" s="49"/>
      <c r="KZC436" s="49"/>
      <c r="KZD436" s="49"/>
      <c r="KZE436" s="49"/>
      <c r="KZF436" s="49"/>
      <c r="KZG436" s="49"/>
      <c r="KZH436" s="49"/>
      <c r="KZI436" s="49"/>
      <c r="KZJ436" s="49"/>
      <c r="KZK436" s="49"/>
      <c r="KZL436" s="49"/>
      <c r="KZM436" s="49"/>
      <c r="KZN436" s="49"/>
      <c r="KZO436" s="49"/>
      <c r="KZP436" s="49"/>
      <c r="KZQ436" s="49"/>
      <c r="KZR436" s="49"/>
      <c r="KZS436" s="49"/>
      <c r="KZT436" s="49"/>
      <c r="KZU436" s="49"/>
      <c r="KZV436" s="49"/>
      <c r="KZW436" s="49"/>
      <c r="KZX436" s="49"/>
      <c r="KZY436" s="49"/>
      <c r="KZZ436" s="49"/>
      <c r="LAA436" s="49"/>
      <c r="LAB436" s="49"/>
      <c r="LAC436" s="49"/>
      <c r="LAD436" s="49"/>
      <c r="LAE436" s="49"/>
      <c r="LAF436" s="49"/>
      <c r="LAG436" s="49"/>
      <c r="LAH436" s="49"/>
      <c r="LAI436" s="49"/>
      <c r="LAJ436" s="49"/>
      <c r="LAK436" s="49"/>
      <c r="LAL436" s="49"/>
      <c r="LAM436" s="49"/>
      <c r="LAN436" s="49"/>
      <c r="LAO436" s="49"/>
      <c r="LAP436" s="49"/>
      <c r="LAQ436" s="49"/>
      <c r="LAR436" s="49"/>
      <c r="LAS436" s="49"/>
      <c r="LAT436" s="49"/>
      <c r="LAU436" s="49"/>
      <c r="LAV436" s="49"/>
      <c r="LAW436" s="49"/>
      <c r="LAX436" s="49"/>
      <c r="LAY436" s="49"/>
      <c r="LAZ436" s="49"/>
      <c r="LBA436" s="49"/>
      <c r="LBB436" s="49"/>
      <c r="LBC436" s="49"/>
      <c r="LBD436" s="49"/>
      <c r="LBE436" s="49"/>
      <c r="LBF436" s="49"/>
      <c r="LBG436" s="49"/>
      <c r="LBH436" s="49"/>
      <c r="LBI436" s="49"/>
      <c r="LBJ436" s="49"/>
      <c r="LBK436" s="49"/>
      <c r="LBL436" s="49"/>
      <c r="LBM436" s="49"/>
      <c r="LBN436" s="49"/>
      <c r="LBO436" s="49"/>
      <c r="LBP436" s="49"/>
      <c r="LBQ436" s="49"/>
      <c r="LBR436" s="49"/>
      <c r="LBS436" s="49"/>
      <c r="LBT436" s="49"/>
      <c r="LBU436" s="49"/>
      <c r="LBV436" s="49"/>
      <c r="LBW436" s="49"/>
      <c r="LBX436" s="49"/>
      <c r="LBY436" s="49"/>
      <c r="LBZ436" s="49"/>
      <c r="LCA436" s="49"/>
      <c r="LCB436" s="49"/>
      <c r="LCC436" s="49"/>
      <c r="LCD436" s="49"/>
      <c r="LCE436" s="49"/>
      <c r="LCF436" s="49"/>
      <c r="LCG436" s="49"/>
      <c r="LCH436" s="49"/>
      <c r="LCI436" s="49"/>
      <c r="LCJ436" s="49"/>
      <c r="LCK436" s="49"/>
      <c r="LCL436" s="49"/>
      <c r="LCM436" s="49"/>
      <c r="LCN436" s="49"/>
      <c r="LCO436" s="49"/>
      <c r="LCP436" s="49"/>
      <c r="LCQ436" s="49"/>
      <c r="LCR436" s="49"/>
      <c r="LCS436" s="49"/>
      <c r="LCT436" s="49"/>
      <c r="LCU436" s="49"/>
      <c r="LCV436" s="49"/>
      <c r="LCW436" s="49"/>
      <c r="LCX436" s="49"/>
      <c r="LCY436" s="49"/>
      <c r="LCZ436" s="49"/>
      <c r="LDA436" s="49"/>
      <c r="LDB436" s="49"/>
      <c r="LDC436" s="49"/>
      <c r="LDD436" s="49"/>
      <c r="LDE436" s="49"/>
      <c r="LDF436" s="49"/>
      <c r="LDG436" s="49"/>
      <c r="LDH436" s="49"/>
      <c r="LDI436" s="49"/>
      <c r="LDJ436" s="49"/>
      <c r="LDK436" s="49"/>
      <c r="LDL436" s="49"/>
      <c r="LDM436" s="49"/>
      <c r="LDN436" s="49"/>
      <c r="LDO436" s="49"/>
      <c r="LDP436" s="49"/>
      <c r="LDQ436" s="49"/>
      <c r="LDR436" s="49"/>
      <c r="LDS436" s="49"/>
      <c r="LDT436" s="49"/>
      <c r="LDU436" s="49"/>
      <c r="LDV436" s="49"/>
      <c r="LDW436" s="49"/>
      <c r="LDX436" s="49"/>
      <c r="LDY436" s="49"/>
      <c r="LDZ436" s="49"/>
      <c r="LEA436" s="49"/>
      <c r="LEB436" s="49"/>
      <c r="LEC436" s="49"/>
      <c r="LED436" s="49"/>
      <c r="LEE436" s="49"/>
      <c r="LEF436" s="49"/>
      <c r="LEG436" s="49"/>
      <c r="LEH436" s="49"/>
      <c r="LEI436" s="49"/>
      <c r="LEJ436" s="49"/>
      <c r="LEK436" s="49"/>
      <c r="LEL436" s="49"/>
      <c r="LEM436" s="49"/>
      <c r="LEN436" s="49"/>
      <c r="LEO436" s="49"/>
      <c r="LEP436" s="49"/>
      <c r="LEQ436" s="49"/>
      <c r="LER436" s="49"/>
      <c r="LES436" s="49"/>
      <c r="LET436" s="49"/>
      <c r="LEU436" s="49"/>
      <c r="LEV436" s="49"/>
      <c r="LEW436" s="49"/>
      <c r="LEX436" s="49"/>
      <c r="LEY436" s="49"/>
      <c r="LEZ436" s="49"/>
      <c r="LFA436" s="49"/>
      <c r="LFB436" s="49"/>
      <c r="LFC436" s="49"/>
      <c r="LFD436" s="49"/>
      <c r="LFE436" s="49"/>
      <c r="LFF436" s="49"/>
      <c r="LFG436" s="49"/>
      <c r="LFH436" s="49"/>
      <c r="LFI436" s="49"/>
      <c r="LFJ436" s="49"/>
      <c r="LFK436" s="49"/>
      <c r="LFL436" s="49"/>
      <c r="LFM436" s="49"/>
      <c r="LFN436" s="49"/>
      <c r="LFO436" s="49"/>
      <c r="LFP436" s="49"/>
      <c r="LFQ436" s="49"/>
      <c r="LFR436" s="49"/>
      <c r="LFS436" s="49"/>
      <c r="LFT436" s="49"/>
      <c r="LFU436" s="49"/>
      <c r="LFV436" s="49"/>
      <c r="LFW436" s="49"/>
      <c r="LFX436" s="49"/>
      <c r="LFY436" s="49"/>
      <c r="LFZ436" s="49"/>
      <c r="LGA436" s="49"/>
      <c r="LGB436" s="49"/>
      <c r="LGC436" s="49"/>
      <c r="LGD436" s="49"/>
      <c r="LGE436" s="49"/>
      <c r="LGF436" s="49"/>
      <c r="LGG436" s="49"/>
      <c r="LGH436" s="49"/>
      <c r="LGI436" s="49"/>
      <c r="LGJ436" s="49"/>
      <c r="LGK436" s="49"/>
      <c r="LGL436" s="49"/>
      <c r="LGM436" s="49"/>
      <c r="LGN436" s="49"/>
      <c r="LGO436" s="49"/>
      <c r="LGP436" s="49"/>
      <c r="LGQ436" s="49"/>
      <c r="LGR436" s="49"/>
      <c r="LGS436" s="49"/>
      <c r="LGT436" s="49"/>
      <c r="LGU436" s="49"/>
      <c r="LGV436" s="49"/>
      <c r="LGW436" s="49"/>
      <c r="LGX436" s="49"/>
      <c r="LGY436" s="49"/>
      <c r="LGZ436" s="49"/>
      <c r="LHA436" s="49"/>
      <c r="LHB436" s="49"/>
      <c r="LHC436" s="49"/>
      <c r="LHD436" s="49"/>
      <c r="LHE436" s="49"/>
      <c r="LHF436" s="49"/>
      <c r="LHG436" s="49"/>
      <c r="LHH436" s="49"/>
      <c r="LHI436" s="49"/>
      <c r="LHJ436" s="49"/>
      <c r="LHK436" s="49"/>
      <c r="LHL436" s="49"/>
      <c r="LHM436" s="49"/>
      <c r="LHN436" s="49"/>
      <c r="LHO436" s="49"/>
      <c r="LHP436" s="49"/>
      <c r="LHQ436" s="49"/>
      <c r="LHR436" s="49"/>
      <c r="LHS436" s="49"/>
      <c r="LHT436" s="49"/>
      <c r="LHU436" s="49"/>
      <c r="LHV436" s="49"/>
      <c r="LHW436" s="49"/>
      <c r="LHX436" s="49"/>
      <c r="LHY436" s="49"/>
      <c r="LHZ436" s="49"/>
      <c r="LIA436" s="49"/>
      <c r="LIB436" s="49"/>
      <c r="LIC436" s="49"/>
      <c r="LID436" s="49"/>
      <c r="LIE436" s="49"/>
      <c r="LIF436" s="49"/>
      <c r="LIG436" s="49"/>
      <c r="LIH436" s="49"/>
      <c r="LII436" s="49"/>
      <c r="LIJ436" s="49"/>
      <c r="LIK436" s="49"/>
      <c r="LIL436" s="49"/>
      <c r="LIM436" s="49"/>
      <c r="LIN436" s="49"/>
      <c r="LIO436" s="49"/>
      <c r="LIP436" s="49"/>
      <c r="LIQ436" s="49"/>
      <c r="LIR436" s="49"/>
      <c r="LIS436" s="49"/>
      <c r="LIT436" s="49"/>
      <c r="LIU436" s="49"/>
      <c r="LIV436" s="49"/>
      <c r="LIW436" s="49"/>
      <c r="LIX436" s="49"/>
      <c r="LIY436" s="49"/>
      <c r="LIZ436" s="49"/>
      <c r="LJA436" s="49"/>
      <c r="LJB436" s="49"/>
      <c r="LJC436" s="49"/>
      <c r="LJD436" s="49"/>
      <c r="LJE436" s="49"/>
      <c r="LJF436" s="49"/>
      <c r="LJG436" s="49"/>
      <c r="LJH436" s="49"/>
      <c r="LJI436" s="49"/>
      <c r="LJJ436" s="49"/>
      <c r="LJK436" s="49"/>
      <c r="LJL436" s="49"/>
      <c r="LJM436" s="49"/>
      <c r="LJN436" s="49"/>
      <c r="LJO436" s="49"/>
      <c r="LJP436" s="49"/>
      <c r="LJQ436" s="49"/>
      <c r="LJR436" s="49"/>
      <c r="LJS436" s="49"/>
      <c r="LJT436" s="49"/>
      <c r="LJU436" s="49"/>
      <c r="LJV436" s="49"/>
      <c r="LJW436" s="49"/>
      <c r="LJX436" s="49"/>
      <c r="LJY436" s="49"/>
      <c r="LJZ436" s="49"/>
      <c r="LKA436" s="49"/>
      <c r="LKB436" s="49"/>
      <c r="LKC436" s="49"/>
      <c r="LKD436" s="49"/>
      <c r="LKE436" s="49"/>
      <c r="LKF436" s="49"/>
      <c r="LKG436" s="49"/>
      <c r="LKH436" s="49"/>
      <c r="LKI436" s="49"/>
      <c r="LKJ436" s="49"/>
      <c r="LKK436" s="49"/>
      <c r="LKL436" s="49"/>
      <c r="LKM436" s="49"/>
      <c r="LKN436" s="49"/>
      <c r="LKO436" s="49"/>
      <c r="LKP436" s="49"/>
      <c r="LKQ436" s="49"/>
      <c r="LKR436" s="49"/>
      <c r="LKS436" s="49"/>
      <c r="LKT436" s="49"/>
      <c r="LKU436" s="49"/>
      <c r="LKV436" s="49"/>
      <c r="LKW436" s="49"/>
      <c r="LKX436" s="49"/>
      <c r="LKY436" s="49"/>
      <c r="LKZ436" s="49"/>
      <c r="LLA436" s="49"/>
      <c r="LLB436" s="49"/>
      <c r="LLC436" s="49"/>
      <c r="LLD436" s="49"/>
      <c r="LLE436" s="49"/>
      <c r="LLF436" s="49"/>
      <c r="LLG436" s="49"/>
      <c r="LLH436" s="49"/>
      <c r="LLI436" s="49"/>
      <c r="LLJ436" s="49"/>
      <c r="LLK436" s="49"/>
      <c r="LLL436" s="49"/>
      <c r="LLM436" s="49"/>
      <c r="LLN436" s="49"/>
      <c r="LLO436" s="49"/>
      <c r="LLP436" s="49"/>
      <c r="LLQ436" s="49"/>
      <c r="LLR436" s="49"/>
      <c r="LLS436" s="49"/>
      <c r="LLT436" s="49"/>
      <c r="LLU436" s="49"/>
      <c r="LLV436" s="49"/>
      <c r="LLW436" s="49"/>
      <c r="LLX436" s="49"/>
      <c r="LLY436" s="49"/>
      <c r="LLZ436" s="49"/>
      <c r="LMA436" s="49"/>
      <c r="LMB436" s="49"/>
      <c r="LMC436" s="49"/>
      <c r="LMD436" s="49"/>
      <c r="LME436" s="49"/>
      <c r="LMF436" s="49"/>
      <c r="LMG436" s="49"/>
      <c r="LMH436" s="49"/>
      <c r="LMI436" s="49"/>
      <c r="LMJ436" s="49"/>
      <c r="LMK436" s="49"/>
      <c r="LML436" s="49"/>
      <c r="LMM436" s="49"/>
      <c r="LMN436" s="49"/>
      <c r="LMO436" s="49"/>
      <c r="LMP436" s="49"/>
      <c r="LMQ436" s="49"/>
      <c r="LMR436" s="49"/>
      <c r="LMS436" s="49"/>
      <c r="LMT436" s="49"/>
      <c r="LMU436" s="49"/>
      <c r="LMV436" s="49"/>
      <c r="LMW436" s="49"/>
      <c r="LMX436" s="49"/>
      <c r="LMY436" s="49"/>
      <c r="LMZ436" s="49"/>
      <c r="LNA436" s="49"/>
      <c r="LNB436" s="49"/>
      <c r="LNC436" s="49"/>
      <c r="LND436" s="49"/>
      <c r="LNE436" s="49"/>
      <c r="LNF436" s="49"/>
      <c r="LNG436" s="49"/>
      <c r="LNH436" s="49"/>
      <c r="LNI436" s="49"/>
      <c r="LNJ436" s="49"/>
      <c r="LNK436" s="49"/>
      <c r="LNL436" s="49"/>
      <c r="LNM436" s="49"/>
      <c r="LNN436" s="49"/>
      <c r="LNO436" s="49"/>
      <c r="LNP436" s="49"/>
      <c r="LNQ436" s="49"/>
      <c r="LNR436" s="49"/>
      <c r="LNS436" s="49"/>
      <c r="LNT436" s="49"/>
      <c r="LNU436" s="49"/>
      <c r="LNV436" s="49"/>
      <c r="LNW436" s="49"/>
      <c r="LNX436" s="49"/>
      <c r="LNY436" s="49"/>
      <c r="LNZ436" s="49"/>
      <c r="LOA436" s="49"/>
      <c r="LOB436" s="49"/>
      <c r="LOC436" s="49"/>
      <c r="LOD436" s="49"/>
      <c r="LOE436" s="49"/>
      <c r="LOF436" s="49"/>
      <c r="LOG436" s="49"/>
      <c r="LOH436" s="49"/>
      <c r="LOI436" s="49"/>
      <c r="LOJ436" s="49"/>
      <c r="LOK436" s="49"/>
      <c r="LOL436" s="49"/>
      <c r="LOM436" s="49"/>
      <c r="LON436" s="49"/>
      <c r="LOO436" s="49"/>
      <c r="LOP436" s="49"/>
      <c r="LOQ436" s="49"/>
      <c r="LOR436" s="49"/>
      <c r="LOS436" s="49"/>
      <c r="LOT436" s="49"/>
      <c r="LOU436" s="49"/>
      <c r="LOV436" s="49"/>
      <c r="LOW436" s="49"/>
      <c r="LOX436" s="49"/>
      <c r="LOY436" s="49"/>
      <c r="LOZ436" s="49"/>
      <c r="LPA436" s="49"/>
      <c r="LPB436" s="49"/>
      <c r="LPC436" s="49"/>
      <c r="LPD436" s="49"/>
      <c r="LPE436" s="49"/>
      <c r="LPF436" s="49"/>
      <c r="LPG436" s="49"/>
      <c r="LPH436" s="49"/>
      <c r="LPI436" s="49"/>
      <c r="LPJ436" s="49"/>
      <c r="LPK436" s="49"/>
      <c r="LPL436" s="49"/>
      <c r="LPM436" s="49"/>
      <c r="LPN436" s="49"/>
      <c r="LPO436" s="49"/>
      <c r="LPP436" s="49"/>
      <c r="LPQ436" s="49"/>
      <c r="LPR436" s="49"/>
      <c r="LPS436" s="49"/>
      <c r="LPT436" s="49"/>
      <c r="LPU436" s="49"/>
      <c r="LPV436" s="49"/>
      <c r="LPW436" s="49"/>
      <c r="LPX436" s="49"/>
      <c r="LPY436" s="49"/>
      <c r="LPZ436" s="49"/>
      <c r="LQA436" s="49"/>
      <c r="LQB436" s="49"/>
      <c r="LQC436" s="49"/>
      <c r="LQD436" s="49"/>
      <c r="LQE436" s="49"/>
      <c r="LQF436" s="49"/>
      <c r="LQG436" s="49"/>
      <c r="LQH436" s="49"/>
      <c r="LQI436" s="49"/>
      <c r="LQJ436" s="49"/>
      <c r="LQK436" s="49"/>
      <c r="LQL436" s="49"/>
      <c r="LQM436" s="49"/>
      <c r="LQN436" s="49"/>
      <c r="LQO436" s="49"/>
      <c r="LQP436" s="49"/>
      <c r="LQQ436" s="49"/>
      <c r="LQR436" s="49"/>
      <c r="LQS436" s="49"/>
      <c r="LQT436" s="49"/>
      <c r="LQU436" s="49"/>
      <c r="LQV436" s="49"/>
      <c r="LQW436" s="49"/>
      <c r="LQX436" s="49"/>
      <c r="LQY436" s="49"/>
      <c r="LQZ436" s="49"/>
      <c r="LRA436" s="49"/>
      <c r="LRB436" s="49"/>
      <c r="LRC436" s="49"/>
      <c r="LRD436" s="49"/>
      <c r="LRE436" s="49"/>
      <c r="LRF436" s="49"/>
      <c r="LRG436" s="49"/>
      <c r="LRH436" s="49"/>
      <c r="LRI436" s="49"/>
      <c r="LRJ436" s="49"/>
      <c r="LRK436" s="49"/>
      <c r="LRL436" s="49"/>
      <c r="LRM436" s="49"/>
      <c r="LRN436" s="49"/>
      <c r="LRO436" s="49"/>
      <c r="LRP436" s="49"/>
      <c r="LRQ436" s="49"/>
      <c r="LRR436" s="49"/>
      <c r="LRS436" s="49"/>
      <c r="LRT436" s="49"/>
      <c r="LRU436" s="49"/>
      <c r="LRV436" s="49"/>
      <c r="LRW436" s="49"/>
      <c r="LRX436" s="49"/>
      <c r="LRY436" s="49"/>
      <c r="LRZ436" s="49"/>
      <c r="LSA436" s="49"/>
      <c r="LSB436" s="49"/>
      <c r="LSC436" s="49"/>
      <c r="LSD436" s="49"/>
      <c r="LSE436" s="49"/>
      <c r="LSF436" s="49"/>
      <c r="LSG436" s="49"/>
      <c r="LSH436" s="49"/>
      <c r="LSI436" s="49"/>
      <c r="LSJ436" s="49"/>
      <c r="LSK436" s="49"/>
      <c r="LSL436" s="49"/>
      <c r="LSM436" s="49"/>
      <c r="LSN436" s="49"/>
      <c r="LSO436" s="49"/>
      <c r="LSP436" s="49"/>
      <c r="LSQ436" s="49"/>
      <c r="LSR436" s="49"/>
      <c r="LSS436" s="49"/>
      <c r="LST436" s="49"/>
      <c r="LSU436" s="49"/>
      <c r="LSV436" s="49"/>
      <c r="LSW436" s="49"/>
      <c r="LSX436" s="49"/>
      <c r="LSY436" s="49"/>
      <c r="LSZ436" s="49"/>
      <c r="LTA436" s="49"/>
      <c r="LTB436" s="49"/>
      <c r="LTC436" s="49"/>
      <c r="LTD436" s="49"/>
      <c r="LTE436" s="49"/>
      <c r="LTF436" s="49"/>
      <c r="LTG436" s="49"/>
      <c r="LTH436" s="49"/>
      <c r="LTI436" s="49"/>
      <c r="LTJ436" s="49"/>
      <c r="LTK436" s="49"/>
      <c r="LTL436" s="49"/>
      <c r="LTM436" s="49"/>
      <c r="LTN436" s="49"/>
      <c r="LTO436" s="49"/>
      <c r="LTP436" s="49"/>
      <c r="LTQ436" s="49"/>
      <c r="LTR436" s="49"/>
      <c r="LTS436" s="49"/>
      <c r="LTT436" s="49"/>
      <c r="LTU436" s="49"/>
      <c r="LTV436" s="49"/>
      <c r="LTW436" s="49"/>
      <c r="LTX436" s="49"/>
      <c r="LTY436" s="49"/>
      <c r="LTZ436" s="49"/>
      <c r="LUA436" s="49"/>
      <c r="LUB436" s="49"/>
      <c r="LUC436" s="49"/>
      <c r="LUD436" s="49"/>
      <c r="LUE436" s="49"/>
      <c r="LUF436" s="49"/>
      <c r="LUG436" s="49"/>
      <c r="LUH436" s="49"/>
      <c r="LUI436" s="49"/>
      <c r="LUJ436" s="49"/>
      <c r="LUK436" s="49"/>
      <c r="LUL436" s="49"/>
      <c r="LUM436" s="49"/>
      <c r="LUN436" s="49"/>
      <c r="LUO436" s="49"/>
      <c r="LUP436" s="49"/>
      <c r="LUQ436" s="49"/>
      <c r="LUR436" s="49"/>
      <c r="LUS436" s="49"/>
      <c r="LUT436" s="49"/>
      <c r="LUU436" s="49"/>
      <c r="LUV436" s="49"/>
      <c r="LUW436" s="49"/>
      <c r="LUX436" s="49"/>
      <c r="LUY436" s="49"/>
      <c r="LUZ436" s="49"/>
      <c r="LVA436" s="49"/>
      <c r="LVB436" s="49"/>
      <c r="LVC436" s="49"/>
      <c r="LVD436" s="49"/>
      <c r="LVE436" s="49"/>
      <c r="LVF436" s="49"/>
      <c r="LVG436" s="49"/>
      <c r="LVH436" s="49"/>
      <c r="LVI436" s="49"/>
      <c r="LVJ436" s="49"/>
      <c r="LVK436" s="49"/>
      <c r="LVL436" s="49"/>
      <c r="LVM436" s="49"/>
      <c r="LVN436" s="49"/>
      <c r="LVO436" s="49"/>
      <c r="LVP436" s="49"/>
      <c r="LVQ436" s="49"/>
      <c r="LVR436" s="49"/>
      <c r="LVS436" s="49"/>
      <c r="LVT436" s="49"/>
      <c r="LVU436" s="49"/>
      <c r="LVV436" s="49"/>
      <c r="LVW436" s="49"/>
      <c r="LVX436" s="49"/>
      <c r="LVY436" s="49"/>
      <c r="LVZ436" s="49"/>
      <c r="LWA436" s="49"/>
      <c r="LWB436" s="49"/>
      <c r="LWC436" s="49"/>
      <c r="LWD436" s="49"/>
      <c r="LWE436" s="49"/>
      <c r="LWF436" s="49"/>
      <c r="LWG436" s="49"/>
      <c r="LWH436" s="49"/>
      <c r="LWI436" s="49"/>
      <c r="LWJ436" s="49"/>
      <c r="LWK436" s="49"/>
      <c r="LWL436" s="49"/>
      <c r="LWM436" s="49"/>
      <c r="LWN436" s="49"/>
      <c r="LWO436" s="49"/>
      <c r="LWP436" s="49"/>
      <c r="LWQ436" s="49"/>
      <c r="LWR436" s="49"/>
      <c r="LWS436" s="49"/>
      <c r="LWT436" s="49"/>
      <c r="LWU436" s="49"/>
      <c r="LWV436" s="49"/>
      <c r="LWW436" s="49"/>
      <c r="LWX436" s="49"/>
      <c r="LWY436" s="49"/>
      <c r="LWZ436" s="49"/>
      <c r="LXA436" s="49"/>
      <c r="LXB436" s="49"/>
      <c r="LXC436" s="49"/>
      <c r="LXD436" s="49"/>
      <c r="LXE436" s="49"/>
      <c r="LXF436" s="49"/>
      <c r="LXG436" s="49"/>
      <c r="LXH436" s="49"/>
      <c r="LXI436" s="49"/>
      <c r="LXJ436" s="49"/>
      <c r="LXK436" s="49"/>
      <c r="LXL436" s="49"/>
      <c r="LXM436" s="49"/>
      <c r="LXN436" s="49"/>
      <c r="LXO436" s="49"/>
      <c r="LXP436" s="49"/>
      <c r="LXQ436" s="49"/>
      <c r="LXR436" s="49"/>
      <c r="LXS436" s="49"/>
      <c r="LXT436" s="49"/>
      <c r="LXU436" s="49"/>
      <c r="LXV436" s="49"/>
      <c r="LXW436" s="49"/>
      <c r="LXX436" s="49"/>
      <c r="LXY436" s="49"/>
      <c r="LXZ436" s="49"/>
      <c r="LYA436" s="49"/>
      <c r="LYB436" s="49"/>
      <c r="LYC436" s="49"/>
      <c r="LYD436" s="49"/>
      <c r="LYE436" s="49"/>
      <c r="LYF436" s="49"/>
      <c r="LYG436" s="49"/>
      <c r="LYH436" s="49"/>
      <c r="LYI436" s="49"/>
      <c r="LYJ436" s="49"/>
      <c r="LYK436" s="49"/>
      <c r="LYL436" s="49"/>
      <c r="LYM436" s="49"/>
      <c r="LYN436" s="49"/>
      <c r="LYO436" s="49"/>
      <c r="LYP436" s="49"/>
      <c r="LYQ436" s="49"/>
      <c r="LYR436" s="49"/>
      <c r="LYS436" s="49"/>
      <c r="LYT436" s="49"/>
      <c r="LYU436" s="49"/>
      <c r="LYV436" s="49"/>
      <c r="LYW436" s="49"/>
      <c r="LYX436" s="49"/>
      <c r="LYY436" s="49"/>
      <c r="LYZ436" s="49"/>
      <c r="LZA436" s="49"/>
      <c r="LZB436" s="49"/>
      <c r="LZC436" s="49"/>
      <c r="LZD436" s="49"/>
      <c r="LZE436" s="49"/>
      <c r="LZF436" s="49"/>
      <c r="LZG436" s="49"/>
      <c r="LZH436" s="49"/>
      <c r="LZI436" s="49"/>
      <c r="LZJ436" s="49"/>
      <c r="LZK436" s="49"/>
      <c r="LZL436" s="49"/>
      <c r="LZM436" s="49"/>
      <c r="LZN436" s="49"/>
      <c r="LZO436" s="49"/>
      <c r="LZP436" s="49"/>
      <c r="LZQ436" s="49"/>
      <c r="LZR436" s="49"/>
      <c r="LZS436" s="49"/>
      <c r="LZT436" s="49"/>
      <c r="LZU436" s="49"/>
      <c r="LZV436" s="49"/>
      <c r="LZW436" s="49"/>
      <c r="LZX436" s="49"/>
      <c r="LZY436" s="49"/>
      <c r="LZZ436" s="49"/>
      <c r="MAA436" s="49"/>
      <c r="MAB436" s="49"/>
      <c r="MAC436" s="49"/>
      <c r="MAD436" s="49"/>
      <c r="MAE436" s="49"/>
      <c r="MAF436" s="49"/>
      <c r="MAG436" s="49"/>
      <c r="MAH436" s="49"/>
      <c r="MAI436" s="49"/>
      <c r="MAJ436" s="49"/>
      <c r="MAK436" s="49"/>
      <c r="MAL436" s="49"/>
      <c r="MAM436" s="49"/>
      <c r="MAN436" s="49"/>
      <c r="MAO436" s="49"/>
      <c r="MAP436" s="49"/>
      <c r="MAQ436" s="49"/>
      <c r="MAR436" s="49"/>
      <c r="MAS436" s="49"/>
      <c r="MAT436" s="49"/>
      <c r="MAU436" s="49"/>
      <c r="MAV436" s="49"/>
      <c r="MAW436" s="49"/>
      <c r="MAX436" s="49"/>
      <c r="MAY436" s="49"/>
      <c r="MAZ436" s="49"/>
      <c r="MBA436" s="49"/>
      <c r="MBB436" s="49"/>
      <c r="MBC436" s="49"/>
      <c r="MBD436" s="49"/>
      <c r="MBE436" s="49"/>
      <c r="MBF436" s="49"/>
      <c r="MBG436" s="49"/>
      <c r="MBH436" s="49"/>
      <c r="MBI436" s="49"/>
      <c r="MBJ436" s="49"/>
      <c r="MBK436" s="49"/>
      <c r="MBL436" s="49"/>
      <c r="MBM436" s="49"/>
      <c r="MBN436" s="49"/>
      <c r="MBO436" s="49"/>
      <c r="MBP436" s="49"/>
      <c r="MBQ436" s="49"/>
      <c r="MBR436" s="49"/>
      <c r="MBS436" s="49"/>
      <c r="MBT436" s="49"/>
      <c r="MBU436" s="49"/>
      <c r="MBV436" s="49"/>
      <c r="MBW436" s="49"/>
      <c r="MBX436" s="49"/>
      <c r="MBY436" s="49"/>
      <c r="MBZ436" s="49"/>
      <c r="MCA436" s="49"/>
      <c r="MCB436" s="49"/>
      <c r="MCC436" s="49"/>
      <c r="MCD436" s="49"/>
      <c r="MCE436" s="49"/>
      <c r="MCF436" s="49"/>
      <c r="MCG436" s="49"/>
      <c r="MCH436" s="49"/>
      <c r="MCI436" s="49"/>
      <c r="MCJ436" s="49"/>
      <c r="MCK436" s="49"/>
      <c r="MCL436" s="49"/>
      <c r="MCM436" s="49"/>
      <c r="MCN436" s="49"/>
      <c r="MCO436" s="49"/>
      <c r="MCP436" s="49"/>
      <c r="MCQ436" s="49"/>
      <c r="MCR436" s="49"/>
      <c r="MCS436" s="49"/>
      <c r="MCT436" s="49"/>
      <c r="MCU436" s="49"/>
      <c r="MCV436" s="49"/>
      <c r="MCW436" s="49"/>
      <c r="MCX436" s="49"/>
      <c r="MCY436" s="49"/>
      <c r="MCZ436" s="49"/>
      <c r="MDA436" s="49"/>
      <c r="MDB436" s="49"/>
      <c r="MDC436" s="49"/>
      <c r="MDD436" s="49"/>
      <c r="MDE436" s="49"/>
      <c r="MDF436" s="49"/>
      <c r="MDG436" s="49"/>
      <c r="MDH436" s="49"/>
      <c r="MDI436" s="49"/>
      <c r="MDJ436" s="49"/>
      <c r="MDK436" s="49"/>
      <c r="MDL436" s="49"/>
      <c r="MDM436" s="49"/>
      <c r="MDN436" s="49"/>
      <c r="MDO436" s="49"/>
      <c r="MDP436" s="49"/>
      <c r="MDQ436" s="49"/>
      <c r="MDR436" s="49"/>
      <c r="MDS436" s="49"/>
      <c r="MDT436" s="49"/>
      <c r="MDU436" s="49"/>
      <c r="MDV436" s="49"/>
      <c r="MDW436" s="49"/>
      <c r="MDX436" s="49"/>
      <c r="MDY436" s="49"/>
      <c r="MDZ436" s="49"/>
      <c r="MEA436" s="49"/>
      <c r="MEB436" s="49"/>
      <c r="MEC436" s="49"/>
      <c r="MED436" s="49"/>
      <c r="MEE436" s="49"/>
      <c r="MEF436" s="49"/>
      <c r="MEG436" s="49"/>
      <c r="MEH436" s="49"/>
      <c r="MEI436" s="49"/>
      <c r="MEJ436" s="49"/>
      <c r="MEK436" s="49"/>
      <c r="MEL436" s="49"/>
      <c r="MEM436" s="49"/>
      <c r="MEN436" s="49"/>
      <c r="MEO436" s="49"/>
      <c r="MEP436" s="49"/>
      <c r="MEQ436" s="49"/>
      <c r="MER436" s="49"/>
      <c r="MES436" s="49"/>
      <c r="MET436" s="49"/>
      <c r="MEU436" s="49"/>
      <c r="MEV436" s="49"/>
      <c r="MEW436" s="49"/>
      <c r="MEX436" s="49"/>
      <c r="MEY436" s="49"/>
      <c r="MEZ436" s="49"/>
      <c r="MFA436" s="49"/>
      <c r="MFB436" s="49"/>
      <c r="MFC436" s="49"/>
      <c r="MFD436" s="49"/>
      <c r="MFE436" s="49"/>
      <c r="MFF436" s="49"/>
      <c r="MFG436" s="49"/>
      <c r="MFH436" s="49"/>
      <c r="MFI436" s="49"/>
      <c r="MFJ436" s="49"/>
      <c r="MFK436" s="49"/>
      <c r="MFL436" s="49"/>
      <c r="MFM436" s="49"/>
      <c r="MFN436" s="49"/>
      <c r="MFO436" s="49"/>
      <c r="MFP436" s="49"/>
      <c r="MFQ436" s="49"/>
      <c r="MFR436" s="49"/>
      <c r="MFS436" s="49"/>
      <c r="MFT436" s="49"/>
      <c r="MFU436" s="49"/>
      <c r="MFV436" s="49"/>
      <c r="MFW436" s="49"/>
      <c r="MFX436" s="49"/>
      <c r="MFY436" s="49"/>
      <c r="MFZ436" s="49"/>
      <c r="MGA436" s="49"/>
      <c r="MGB436" s="49"/>
      <c r="MGC436" s="49"/>
      <c r="MGD436" s="49"/>
      <c r="MGE436" s="49"/>
      <c r="MGF436" s="49"/>
      <c r="MGG436" s="49"/>
      <c r="MGH436" s="49"/>
      <c r="MGI436" s="49"/>
      <c r="MGJ436" s="49"/>
      <c r="MGK436" s="49"/>
      <c r="MGL436" s="49"/>
      <c r="MGM436" s="49"/>
      <c r="MGN436" s="49"/>
      <c r="MGO436" s="49"/>
      <c r="MGP436" s="49"/>
      <c r="MGQ436" s="49"/>
      <c r="MGR436" s="49"/>
      <c r="MGS436" s="49"/>
      <c r="MGT436" s="49"/>
      <c r="MGU436" s="49"/>
      <c r="MGV436" s="49"/>
      <c r="MGW436" s="49"/>
      <c r="MGX436" s="49"/>
      <c r="MGY436" s="49"/>
      <c r="MGZ436" s="49"/>
      <c r="MHA436" s="49"/>
      <c r="MHB436" s="49"/>
      <c r="MHC436" s="49"/>
      <c r="MHD436" s="49"/>
      <c r="MHE436" s="49"/>
      <c r="MHF436" s="49"/>
      <c r="MHG436" s="49"/>
      <c r="MHH436" s="49"/>
      <c r="MHI436" s="49"/>
      <c r="MHJ436" s="49"/>
      <c r="MHK436" s="49"/>
      <c r="MHL436" s="49"/>
      <c r="MHM436" s="49"/>
      <c r="MHN436" s="49"/>
      <c r="MHO436" s="49"/>
      <c r="MHP436" s="49"/>
      <c r="MHQ436" s="49"/>
      <c r="MHR436" s="49"/>
      <c r="MHS436" s="49"/>
      <c r="MHT436" s="49"/>
      <c r="MHU436" s="49"/>
      <c r="MHV436" s="49"/>
      <c r="MHW436" s="49"/>
      <c r="MHX436" s="49"/>
      <c r="MHY436" s="49"/>
      <c r="MHZ436" s="49"/>
      <c r="MIA436" s="49"/>
      <c r="MIB436" s="49"/>
      <c r="MIC436" s="49"/>
      <c r="MID436" s="49"/>
      <c r="MIE436" s="49"/>
      <c r="MIF436" s="49"/>
      <c r="MIG436" s="49"/>
      <c r="MIH436" s="49"/>
      <c r="MII436" s="49"/>
      <c r="MIJ436" s="49"/>
      <c r="MIK436" s="49"/>
      <c r="MIL436" s="49"/>
      <c r="MIM436" s="49"/>
      <c r="MIN436" s="49"/>
      <c r="MIO436" s="49"/>
      <c r="MIP436" s="49"/>
      <c r="MIQ436" s="49"/>
      <c r="MIR436" s="49"/>
      <c r="MIS436" s="49"/>
      <c r="MIT436" s="49"/>
      <c r="MIU436" s="49"/>
      <c r="MIV436" s="49"/>
      <c r="MIW436" s="49"/>
      <c r="MIX436" s="49"/>
      <c r="MIY436" s="49"/>
      <c r="MIZ436" s="49"/>
      <c r="MJA436" s="49"/>
      <c r="MJB436" s="49"/>
      <c r="MJC436" s="49"/>
      <c r="MJD436" s="49"/>
      <c r="MJE436" s="49"/>
      <c r="MJF436" s="49"/>
      <c r="MJG436" s="49"/>
      <c r="MJH436" s="49"/>
      <c r="MJI436" s="49"/>
      <c r="MJJ436" s="49"/>
      <c r="MJK436" s="49"/>
      <c r="MJL436" s="49"/>
      <c r="MJM436" s="49"/>
      <c r="MJN436" s="49"/>
      <c r="MJO436" s="49"/>
      <c r="MJP436" s="49"/>
      <c r="MJQ436" s="49"/>
      <c r="MJR436" s="49"/>
      <c r="MJS436" s="49"/>
      <c r="MJT436" s="49"/>
      <c r="MJU436" s="49"/>
      <c r="MJV436" s="49"/>
      <c r="MJW436" s="49"/>
      <c r="MJX436" s="49"/>
      <c r="MJY436" s="49"/>
      <c r="MJZ436" s="49"/>
      <c r="MKA436" s="49"/>
      <c r="MKB436" s="49"/>
      <c r="MKC436" s="49"/>
      <c r="MKD436" s="49"/>
      <c r="MKE436" s="49"/>
      <c r="MKF436" s="49"/>
      <c r="MKG436" s="49"/>
      <c r="MKH436" s="49"/>
      <c r="MKI436" s="49"/>
      <c r="MKJ436" s="49"/>
      <c r="MKK436" s="49"/>
      <c r="MKL436" s="49"/>
      <c r="MKM436" s="49"/>
      <c r="MKN436" s="49"/>
      <c r="MKO436" s="49"/>
      <c r="MKP436" s="49"/>
      <c r="MKQ436" s="49"/>
      <c r="MKR436" s="49"/>
      <c r="MKS436" s="49"/>
      <c r="MKT436" s="49"/>
      <c r="MKU436" s="49"/>
      <c r="MKV436" s="49"/>
      <c r="MKW436" s="49"/>
      <c r="MKX436" s="49"/>
      <c r="MKY436" s="49"/>
      <c r="MKZ436" s="49"/>
      <c r="MLA436" s="49"/>
      <c r="MLB436" s="49"/>
      <c r="MLC436" s="49"/>
      <c r="MLD436" s="49"/>
      <c r="MLE436" s="49"/>
      <c r="MLF436" s="49"/>
      <c r="MLG436" s="49"/>
      <c r="MLH436" s="49"/>
      <c r="MLI436" s="49"/>
      <c r="MLJ436" s="49"/>
      <c r="MLK436" s="49"/>
      <c r="MLL436" s="49"/>
      <c r="MLM436" s="49"/>
      <c r="MLN436" s="49"/>
      <c r="MLO436" s="49"/>
      <c r="MLP436" s="49"/>
      <c r="MLQ436" s="49"/>
      <c r="MLR436" s="49"/>
      <c r="MLS436" s="49"/>
      <c r="MLT436" s="49"/>
      <c r="MLU436" s="49"/>
      <c r="MLV436" s="49"/>
      <c r="MLW436" s="49"/>
      <c r="MLX436" s="49"/>
      <c r="MLY436" s="49"/>
      <c r="MLZ436" s="49"/>
      <c r="MMA436" s="49"/>
      <c r="MMB436" s="49"/>
      <c r="MMC436" s="49"/>
      <c r="MMD436" s="49"/>
      <c r="MME436" s="49"/>
      <c r="MMF436" s="49"/>
      <c r="MMG436" s="49"/>
      <c r="MMH436" s="49"/>
      <c r="MMI436" s="49"/>
      <c r="MMJ436" s="49"/>
      <c r="MMK436" s="49"/>
      <c r="MML436" s="49"/>
      <c r="MMM436" s="49"/>
      <c r="MMN436" s="49"/>
      <c r="MMO436" s="49"/>
      <c r="MMP436" s="49"/>
      <c r="MMQ436" s="49"/>
      <c r="MMR436" s="49"/>
      <c r="MMS436" s="49"/>
      <c r="MMT436" s="49"/>
      <c r="MMU436" s="49"/>
      <c r="MMV436" s="49"/>
      <c r="MMW436" s="49"/>
      <c r="MMX436" s="49"/>
      <c r="MMY436" s="49"/>
      <c r="MMZ436" s="49"/>
      <c r="MNA436" s="49"/>
      <c r="MNB436" s="49"/>
      <c r="MNC436" s="49"/>
      <c r="MND436" s="49"/>
      <c r="MNE436" s="49"/>
      <c r="MNF436" s="49"/>
      <c r="MNG436" s="49"/>
      <c r="MNH436" s="49"/>
      <c r="MNI436" s="49"/>
      <c r="MNJ436" s="49"/>
      <c r="MNK436" s="49"/>
      <c r="MNL436" s="49"/>
      <c r="MNM436" s="49"/>
      <c r="MNN436" s="49"/>
      <c r="MNO436" s="49"/>
      <c r="MNP436" s="49"/>
      <c r="MNQ436" s="49"/>
      <c r="MNR436" s="49"/>
      <c r="MNS436" s="49"/>
      <c r="MNT436" s="49"/>
      <c r="MNU436" s="49"/>
      <c r="MNV436" s="49"/>
      <c r="MNW436" s="49"/>
      <c r="MNX436" s="49"/>
      <c r="MNY436" s="49"/>
      <c r="MNZ436" s="49"/>
      <c r="MOA436" s="49"/>
      <c r="MOB436" s="49"/>
      <c r="MOC436" s="49"/>
      <c r="MOD436" s="49"/>
      <c r="MOE436" s="49"/>
      <c r="MOF436" s="49"/>
      <c r="MOG436" s="49"/>
      <c r="MOH436" s="49"/>
      <c r="MOI436" s="49"/>
      <c r="MOJ436" s="49"/>
      <c r="MOK436" s="49"/>
      <c r="MOL436" s="49"/>
      <c r="MOM436" s="49"/>
      <c r="MON436" s="49"/>
      <c r="MOO436" s="49"/>
      <c r="MOP436" s="49"/>
      <c r="MOQ436" s="49"/>
      <c r="MOR436" s="49"/>
      <c r="MOS436" s="49"/>
      <c r="MOT436" s="49"/>
      <c r="MOU436" s="49"/>
      <c r="MOV436" s="49"/>
      <c r="MOW436" s="49"/>
      <c r="MOX436" s="49"/>
      <c r="MOY436" s="49"/>
      <c r="MOZ436" s="49"/>
      <c r="MPA436" s="49"/>
      <c r="MPB436" s="49"/>
      <c r="MPC436" s="49"/>
      <c r="MPD436" s="49"/>
      <c r="MPE436" s="49"/>
      <c r="MPF436" s="49"/>
      <c r="MPG436" s="49"/>
      <c r="MPH436" s="49"/>
      <c r="MPI436" s="49"/>
      <c r="MPJ436" s="49"/>
      <c r="MPK436" s="49"/>
      <c r="MPL436" s="49"/>
      <c r="MPM436" s="49"/>
      <c r="MPN436" s="49"/>
      <c r="MPO436" s="49"/>
      <c r="MPP436" s="49"/>
      <c r="MPQ436" s="49"/>
      <c r="MPR436" s="49"/>
      <c r="MPS436" s="49"/>
      <c r="MPT436" s="49"/>
      <c r="MPU436" s="49"/>
      <c r="MPV436" s="49"/>
      <c r="MPW436" s="49"/>
      <c r="MPX436" s="49"/>
      <c r="MPY436" s="49"/>
      <c r="MPZ436" s="49"/>
      <c r="MQA436" s="49"/>
      <c r="MQB436" s="49"/>
      <c r="MQC436" s="49"/>
      <c r="MQD436" s="49"/>
      <c r="MQE436" s="49"/>
      <c r="MQF436" s="49"/>
      <c r="MQG436" s="49"/>
      <c r="MQH436" s="49"/>
      <c r="MQI436" s="49"/>
      <c r="MQJ436" s="49"/>
      <c r="MQK436" s="49"/>
      <c r="MQL436" s="49"/>
      <c r="MQM436" s="49"/>
      <c r="MQN436" s="49"/>
      <c r="MQO436" s="49"/>
      <c r="MQP436" s="49"/>
      <c r="MQQ436" s="49"/>
      <c r="MQR436" s="49"/>
      <c r="MQS436" s="49"/>
      <c r="MQT436" s="49"/>
      <c r="MQU436" s="49"/>
      <c r="MQV436" s="49"/>
      <c r="MQW436" s="49"/>
      <c r="MQX436" s="49"/>
      <c r="MQY436" s="49"/>
      <c r="MQZ436" s="49"/>
      <c r="MRA436" s="49"/>
      <c r="MRB436" s="49"/>
      <c r="MRC436" s="49"/>
      <c r="MRD436" s="49"/>
      <c r="MRE436" s="49"/>
      <c r="MRF436" s="49"/>
      <c r="MRG436" s="49"/>
      <c r="MRH436" s="49"/>
      <c r="MRI436" s="49"/>
      <c r="MRJ436" s="49"/>
      <c r="MRK436" s="49"/>
      <c r="MRL436" s="49"/>
      <c r="MRM436" s="49"/>
      <c r="MRN436" s="49"/>
      <c r="MRO436" s="49"/>
      <c r="MRP436" s="49"/>
      <c r="MRQ436" s="49"/>
      <c r="MRR436" s="49"/>
      <c r="MRS436" s="49"/>
      <c r="MRT436" s="49"/>
      <c r="MRU436" s="49"/>
      <c r="MRV436" s="49"/>
      <c r="MRW436" s="49"/>
      <c r="MRX436" s="49"/>
      <c r="MRY436" s="49"/>
      <c r="MRZ436" s="49"/>
      <c r="MSA436" s="49"/>
      <c r="MSB436" s="49"/>
      <c r="MSC436" s="49"/>
      <c r="MSD436" s="49"/>
      <c r="MSE436" s="49"/>
      <c r="MSF436" s="49"/>
      <c r="MSG436" s="49"/>
      <c r="MSH436" s="49"/>
      <c r="MSI436" s="49"/>
      <c r="MSJ436" s="49"/>
      <c r="MSK436" s="49"/>
      <c r="MSL436" s="49"/>
      <c r="MSM436" s="49"/>
      <c r="MSN436" s="49"/>
      <c r="MSO436" s="49"/>
      <c r="MSP436" s="49"/>
      <c r="MSQ436" s="49"/>
      <c r="MSR436" s="49"/>
      <c r="MSS436" s="49"/>
      <c r="MST436" s="49"/>
      <c r="MSU436" s="49"/>
      <c r="MSV436" s="49"/>
      <c r="MSW436" s="49"/>
      <c r="MSX436" s="49"/>
      <c r="MSY436" s="49"/>
      <c r="MSZ436" s="49"/>
      <c r="MTA436" s="49"/>
      <c r="MTB436" s="49"/>
      <c r="MTC436" s="49"/>
      <c r="MTD436" s="49"/>
      <c r="MTE436" s="49"/>
      <c r="MTF436" s="49"/>
      <c r="MTG436" s="49"/>
      <c r="MTH436" s="49"/>
      <c r="MTI436" s="49"/>
      <c r="MTJ436" s="49"/>
      <c r="MTK436" s="49"/>
      <c r="MTL436" s="49"/>
      <c r="MTM436" s="49"/>
      <c r="MTN436" s="49"/>
      <c r="MTO436" s="49"/>
      <c r="MTP436" s="49"/>
      <c r="MTQ436" s="49"/>
      <c r="MTR436" s="49"/>
      <c r="MTS436" s="49"/>
      <c r="MTT436" s="49"/>
      <c r="MTU436" s="49"/>
      <c r="MTV436" s="49"/>
      <c r="MTW436" s="49"/>
      <c r="MTX436" s="49"/>
      <c r="MTY436" s="49"/>
      <c r="MTZ436" s="49"/>
      <c r="MUA436" s="49"/>
      <c r="MUB436" s="49"/>
      <c r="MUC436" s="49"/>
      <c r="MUD436" s="49"/>
      <c r="MUE436" s="49"/>
      <c r="MUF436" s="49"/>
      <c r="MUG436" s="49"/>
      <c r="MUH436" s="49"/>
      <c r="MUI436" s="49"/>
      <c r="MUJ436" s="49"/>
      <c r="MUK436" s="49"/>
      <c r="MUL436" s="49"/>
      <c r="MUM436" s="49"/>
      <c r="MUN436" s="49"/>
      <c r="MUO436" s="49"/>
      <c r="MUP436" s="49"/>
      <c r="MUQ436" s="49"/>
      <c r="MUR436" s="49"/>
      <c r="MUS436" s="49"/>
      <c r="MUT436" s="49"/>
      <c r="MUU436" s="49"/>
      <c r="MUV436" s="49"/>
      <c r="MUW436" s="49"/>
      <c r="MUX436" s="49"/>
      <c r="MUY436" s="49"/>
      <c r="MUZ436" s="49"/>
      <c r="MVA436" s="49"/>
      <c r="MVB436" s="49"/>
      <c r="MVC436" s="49"/>
      <c r="MVD436" s="49"/>
      <c r="MVE436" s="49"/>
      <c r="MVF436" s="49"/>
      <c r="MVG436" s="49"/>
      <c r="MVH436" s="49"/>
      <c r="MVI436" s="49"/>
      <c r="MVJ436" s="49"/>
      <c r="MVK436" s="49"/>
      <c r="MVL436" s="49"/>
      <c r="MVM436" s="49"/>
      <c r="MVN436" s="49"/>
      <c r="MVO436" s="49"/>
      <c r="MVP436" s="49"/>
      <c r="MVQ436" s="49"/>
      <c r="MVR436" s="49"/>
      <c r="MVS436" s="49"/>
      <c r="MVT436" s="49"/>
      <c r="MVU436" s="49"/>
      <c r="MVV436" s="49"/>
      <c r="MVW436" s="49"/>
      <c r="MVX436" s="49"/>
      <c r="MVY436" s="49"/>
      <c r="MVZ436" s="49"/>
      <c r="MWA436" s="49"/>
      <c r="MWB436" s="49"/>
      <c r="MWC436" s="49"/>
      <c r="MWD436" s="49"/>
      <c r="MWE436" s="49"/>
      <c r="MWF436" s="49"/>
      <c r="MWG436" s="49"/>
      <c r="MWH436" s="49"/>
      <c r="MWI436" s="49"/>
      <c r="MWJ436" s="49"/>
      <c r="MWK436" s="49"/>
      <c r="MWL436" s="49"/>
      <c r="MWM436" s="49"/>
      <c r="MWN436" s="49"/>
      <c r="MWO436" s="49"/>
      <c r="MWP436" s="49"/>
      <c r="MWQ436" s="49"/>
      <c r="MWR436" s="49"/>
      <c r="MWS436" s="49"/>
      <c r="MWT436" s="49"/>
      <c r="MWU436" s="49"/>
      <c r="MWV436" s="49"/>
      <c r="MWW436" s="49"/>
      <c r="MWX436" s="49"/>
      <c r="MWY436" s="49"/>
      <c r="MWZ436" s="49"/>
      <c r="MXA436" s="49"/>
      <c r="MXB436" s="49"/>
      <c r="MXC436" s="49"/>
      <c r="MXD436" s="49"/>
      <c r="MXE436" s="49"/>
      <c r="MXF436" s="49"/>
      <c r="MXG436" s="49"/>
      <c r="MXH436" s="49"/>
      <c r="MXI436" s="49"/>
      <c r="MXJ436" s="49"/>
      <c r="MXK436" s="49"/>
      <c r="MXL436" s="49"/>
      <c r="MXM436" s="49"/>
      <c r="MXN436" s="49"/>
      <c r="MXO436" s="49"/>
      <c r="MXP436" s="49"/>
      <c r="MXQ436" s="49"/>
      <c r="MXR436" s="49"/>
      <c r="MXS436" s="49"/>
      <c r="MXT436" s="49"/>
      <c r="MXU436" s="49"/>
      <c r="MXV436" s="49"/>
      <c r="MXW436" s="49"/>
      <c r="MXX436" s="49"/>
      <c r="MXY436" s="49"/>
      <c r="MXZ436" s="49"/>
      <c r="MYA436" s="49"/>
      <c r="MYB436" s="49"/>
      <c r="MYC436" s="49"/>
      <c r="MYD436" s="49"/>
      <c r="MYE436" s="49"/>
      <c r="MYF436" s="49"/>
      <c r="MYG436" s="49"/>
      <c r="MYH436" s="49"/>
      <c r="MYI436" s="49"/>
      <c r="MYJ436" s="49"/>
      <c r="MYK436" s="49"/>
      <c r="MYL436" s="49"/>
      <c r="MYM436" s="49"/>
      <c r="MYN436" s="49"/>
      <c r="MYO436" s="49"/>
      <c r="MYP436" s="49"/>
      <c r="MYQ436" s="49"/>
      <c r="MYR436" s="49"/>
      <c r="MYS436" s="49"/>
      <c r="MYT436" s="49"/>
      <c r="MYU436" s="49"/>
      <c r="MYV436" s="49"/>
      <c r="MYW436" s="49"/>
      <c r="MYX436" s="49"/>
      <c r="MYY436" s="49"/>
      <c r="MYZ436" s="49"/>
      <c r="MZA436" s="49"/>
      <c r="MZB436" s="49"/>
      <c r="MZC436" s="49"/>
      <c r="MZD436" s="49"/>
      <c r="MZE436" s="49"/>
      <c r="MZF436" s="49"/>
      <c r="MZG436" s="49"/>
      <c r="MZH436" s="49"/>
      <c r="MZI436" s="49"/>
      <c r="MZJ436" s="49"/>
      <c r="MZK436" s="49"/>
      <c r="MZL436" s="49"/>
      <c r="MZM436" s="49"/>
      <c r="MZN436" s="49"/>
      <c r="MZO436" s="49"/>
      <c r="MZP436" s="49"/>
      <c r="MZQ436" s="49"/>
      <c r="MZR436" s="49"/>
      <c r="MZS436" s="49"/>
      <c r="MZT436" s="49"/>
      <c r="MZU436" s="49"/>
      <c r="MZV436" s="49"/>
      <c r="MZW436" s="49"/>
      <c r="MZX436" s="49"/>
      <c r="MZY436" s="49"/>
      <c r="MZZ436" s="49"/>
      <c r="NAA436" s="49"/>
      <c r="NAB436" s="49"/>
      <c r="NAC436" s="49"/>
      <c r="NAD436" s="49"/>
      <c r="NAE436" s="49"/>
      <c r="NAF436" s="49"/>
      <c r="NAG436" s="49"/>
      <c r="NAH436" s="49"/>
      <c r="NAI436" s="49"/>
      <c r="NAJ436" s="49"/>
      <c r="NAK436" s="49"/>
      <c r="NAL436" s="49"/>
      <c r="NAM436" s="49"/>
      <c r="NAN436" s="49"/>
      <c r="NAO436" s="49"/>
      <c r="NAP436" s="49"/>
      <c r="NAQ436" s="49"/>
      <c r="NAR436" s="49"/>
      <c r="NAS436" s="49"/>
      <c r="NAT436" s="49"/>
      <c r="NAU436" s="49"/>
      <c r="NAV436" s="49"/>
      <c r="NAW436" s="49"/>
      <c r="NAX436" s="49"/>
      <c r="NAY436" s="49"/>
      <c r="NAZ436" s="49"/>
      <c r="NBA436" s="49"/>
      <c r="NBB436" s="49"/>
      <c r="NBC436" s="49"/>
      <c r="NBD436" s="49"/>
      <c r="NBE436" s="49"/>
      <c r="NBF436" s="49"/>
      <c r="NBG436" s="49"/>
      <c r="NBH436" s="49"/>
      <c r="NBI436" s="49"/>
      <c r="NBJ436" s="49"/>
      <c r="NBK436" s="49"/>
      <c r="NBL436" s="49"/>
      <c r="NBM436" s="49"/>
      <c r="NBN436" s="49"/>
      <c r="NBO436" s="49"/>
      <c r="NBP436" s="49"/>
      <c r="NBQ436" s="49"/>
      <c r="NBR436" s="49"/>
      <c r="NBS436" s="49"/>
      <c r="NBT436" s="49"/>
      <c r="NBU436" s="49"/>
      <c r="NBV436" s="49"/>
      <c r="NBW436" s="49"/>
      <c r="NBX436" s="49"/>
      <c r="NBY436" s="49"/>
      <c r="NBZ436" s="49"/>
      <c r="NCA436" s="49"/>
      <c r="NCB436" s="49"/>
      <c r="NCC436" s="49"/>
      <c r="NCD436" s="49"/>
      <c r="NCE436" s="49"/>
      <c r="NCF436" s="49"/>
      <c r="NCG436" s="49"/>
      <c r="NCH436" s="49"/>
      <c r="NCI436" s="49"/>
      <c r="NCJ436" s="49"/>
      <c r="NCK436" s="49"/>
      <c r="NCL436" s="49"/>
      <c r="NCM436" s="49"/>
      <c r="NCN436" s="49"/>
      <c r="NCO436" s="49"/>
      <c r="NCP436" s="49"/>
      <c r="NCQ436" s="49"/>
      <c r="NCR436" s="49"/>
      <c r="NCS436" s="49"/>
      <c r="NCT436" s="49"/>
      <c r="NCU436" s="49"/>
      <c r="NCV436" s="49"/>
      <c r="NCW436" s="49"/>
      <c r="NCX436" s="49"/>
      <c r="NCY436" s="49"/>
      <c r="NCZ436" s="49"/>
      <c r="NDA436" s="49"/>
      <c r="NDB436" s="49"/>
      <c r="NDC436" s="49"/>
      <c r="NDD436" s="49"/>
      <c r="NDE436" s="49"/>
      <c r="NDF436" s="49"/>
      <c r="NDG436" s="49"/>
      <c r="NDH436" s="49"/>
      <c r="NDI436" s="49"/>
      <c r="NDJ436" s="49"/>
      <c r="NDK436" s="49"/>
      <c r="NDL436" s="49"/>
      <c r="NDM436" s="49"/>
      <c r="NDN436" s="49"/>
      <c r="NDO436" s="49"/>
      <c r="NDP436" s="49"/>
      <c r="NDQ436" s="49"/>
      <c r="NDR436" s="49"/>
      <c r="NDS436" s="49"/>
      <c r="NDT436" s="49"/>
      <c r="NDU436" s="49"/>
      <c r="NDV436" s="49"/>
      <c r="NDW436" s="49"/>
      <c r="NDX436" s="49"/>
      <c r="NDY436" s="49"/>
      <c r="NDZ436" s="49"/>
      <c r="NEA436" s="49"/>
      <c r="NEB436" s="49"/>
      <c r="NEC436" s="49"/>
      <c r="NED436" s="49"/>
      <c r="NEE436" s="49"/>
      <c r="NEF436" s="49"/>
      <c r="NEG436" s="49"/>
      <c r="NEH436" s="49"/>
      <c r="NEI436" s="49"/>
      <c r="NEJ436" s="49"/>
      <c r="NEK436" s="49"/>
      <c r="NEL436" s="49"/>
      <c r="NEM436" s="49"/>
      <c r="NEN436" s="49"/>
      <c r="NEO436" s="49"/>
      <c r="NEP436" s="49"/>
      <c r="NEQ436" s="49"/>
      <c r="NER436" s="49"/>
      <c r="NES436" s="49"/>
      <c r="NET436" s="49"/>
      <c r="NEU436" s="49"/>
      <c r="NEV436" s="49"/>
      <c r="NEW436" s="49"/>
      <c r="NEX436" s="49"/>
      <c r="NEY436" s="49"/>
      <c r="NEZ436" s="49"/>
      <c r="NFA436" s="49"/>
      <c r="NFB436" s="49"/>
      <c r="NFC436" s="49"/>
      <c r="NFD436" s="49"/>
      <c r="NFE436" s="49"/>
      <c r="NFF436" s="49"/>
      <c r="NFG436" s="49"/>
      <c r="NFH436" s="49"/>
      <c r="NFI436" s="49"/>
      <c r="NFJ436" s="49"/>
      <c r="NFK436" s="49"/>
      <c r="NFL436" s="49"/>
      <c r="NFM436" s="49"/>
      <c r="NFN436" s="49"/>
      <c r="NFO436" s="49"/>
      <c r="NFP436" s="49"/>
      <c r="NFQ436" s="49"/>
      <c r="NFR436" s="49"/>
      <c r="NFS436" s="49"/>
      <c r="NFT436" s="49"/>
      <c r="NFU436" s="49"/>
      <c r="NFV436" s="49"/>
      <c r="NFW436" s="49"/>
      <c r="NFX436" s="49"/>
      <c r="NFY436" s="49"/>
      <c r="NFZ436" s="49"/>
      <c r="NGA436" s="49"/>
      <c r="NGB436" s="49"/>
      <c r="NGC436" s="49"/>
      <c r="NGD436" s="49"/>
      <c r="NGE436" s="49"/>
      <c r="NGF436" s="49"/>
      <c r="NGG436" s="49"/>
      <c r="NGH436" s="49"/>
      <c r="NGI436" s="49"/>
      <c r="NGJ436" s="49"/>
      <c r="NGK436" s="49"/>
      <c r="NGL436" s="49"/>
      <c r="NGM436" s="49"/>
      <c r="NGN436" s="49"/>
      <c r="NGO436" s="49"/>
      <c r="NGP436" s="49"/>
      <c r="NGQ436" s="49"/>
      <c r="NGR436" s="49"/>
      <c r="NGS436" s="49"/>
      <c r="NGT436" s="49"/>
      <c r="NGU436" s="49"/>
      <c r="NGV436" s="49"/>
      <c r="NGW436" s="49"/>
      <c r="NGX436" s="49"/>
      <c r="NGY436" s="49"/>
      <c r="NGZ436" s="49"/>
      <c r="NHA436" s="49"/>
      <c r="NHB436" s="49"/>
      <c r="NHC436" s="49"/>
      <c r="NHD436" s="49"/>
      <c r="NHE436" s="49"/>
      <c r="NHF436" s="49"/>
      <c r="NHG436" s="49"/>
      <c r="NHH436" s="49"/>
      <c r="NHI436" s="49"/>
      <c r="NHJ436" s="49"/>
      <c r="NHK436" s="49"/>
      <c r="NHL436" s="49"/>
      <c r="NHM436" s="49"/>
      <c r="NHN436" s="49"/>
      <c r="NHO436" s="49"/>
      <c r="NHP436" s="49"/>
      <c r="NHQ436" s="49"/>
      <c r="NHR436" s="49"/>
      <c r="NHS436" s="49"/>
      <c r="NHT436" s="49"/>
      <c r="NHU436" s="49"/>
      <c r="NHV436" s="49"/>
      <c r="NHW436" s="49"/>
      <c r="NHX436" s="49"/>
      <c r="NHY436" s="49"/>
      <c r="NHZ436" s="49"/>
      <c r="NIA436" s="49"/>
      <c r="NIB436" s="49"/>
      <c r="NIC436" s="49"/>
      <c r="NID436" s="49"/>
      <c r="NIE436" s="49"/>
      <c r="NIF436" s="49"/>
      <c r="NIG436" s="49"/>
      <c r="NIH436" s="49"/>
      <c r="NII436" s="49"/>
      <c r="NIJ436" s="49"/>
      <c r="NIK436" s="49"/>
      <c r="NIL436" s="49"/>
      <c r="NIM436" s="49"/>
      <c r="NIN436" s="49"/>
      <c r="NIO436" s="49"/>
      <c r="NIP436" s="49"/>
      <c r="NIQ436" s="49"/>
      <c r="NIR436" s="49"/>
      <c r="NIS436" s="49"/>
      <c r="NIT436" s="49"/>
      <c r="NIU436" s="49"/>
      <c r="NIV436" s="49"/>
      <c r="NIW436" s="49"/>
      <c r="NIX436" s="49"/>
      <c r="NIY436" s="49"/>
      <c r="NIZ436" s="49"/>
      <c r="NJA436" s="49"/>
      <c r="NJB436" s="49"/>
      <c r="NJC436" s="49"/>
      <c r="NJD436" s="49"/>
      <c r="NJE436" s="49"/>
      <c r="NJF436" s="49"/>
      <c r="NJG436" s="49"/>
      <c r="NJH436" s="49"/>
      <c r="NJI436" s="49"/>
      <c r="NJJ436" s="49"/>
      <c r="NJK436" s="49"/>
      <c r="NJL436" s="49"/>
      <c r="NJM436" s="49"/>
      <c r="NJN436" s="49"/>
      <c r="NJO436" s="49"/>
      <c r="NJP436" s="49"/>
      <c r="NJQ436" s="49"/>
      <c r="NJR436" s="49"/>
      <c r="NJS436" s="49"/>
      <c r="NJT436" s="49"/>
      <c r="NJU436" s="49"/>
      <c r="NJV436" s="49"/>
      <c r="NJW436" s="49"/>
      <c r="NJX436" s="49"/>
      <c r="NJY436" s="49"/>
      <c r="NJZ436" s="49"/>
      <c r="NKA436" s="49"/>
      <c r="NKB436" s="49"/>
      <c r="NKC436" s="49"/>
      <c r="NKD436" s="49"/>
      <c r="NKE436" s="49"/>
      <c r="NKF436" s="49"/>
      <c r="NKG436" s="49"/>
      <c r="NKH436" s="49"/>
      <c r="NKI436" s="49"/>
      <c r="NKJ436" s="49"/>
      <c r="NKK436" s="49"/>
      <c r="NKL436" s="49"/>
      <c r="NKM436" s="49"/>
      <c r="NKN436" s="49"/>
      <c r="NKO436" s="49"/>
      <c r="NKP436" s="49"/>
      <c r="NKQ436" s="49"/>
      <c r="NKR436" s="49"/>
      <c r="NKS436" s="49"/>
      <c r="NKT436" s="49"/>
      <c r="NKU436" s="49"/>
      <c r="NKV436" s="49"/>
      <c r="NKW436" s="49"/>
      <c r="NKX436" s="49"/>
      <c r="NKY436" s="49"/>
      <c r="NKZ436" s="49"/>
      <c r="NLA436" s="49"/>
      <c r="NLB436" s="49"/>
      <c r="NLC436" s="49"/>
      <c r="NLD436" s="49"/>
      <c r="NLE436" s="49"/>
      <c r="NLF436" s="49"/>
      <c r="NLG436" s="49"/>
      <c r="NLH436" s="49"/>
      <c r="NLI436" s="49"/>
      <c r="NLJ436" s="49"/>
      <c r="NLK436" s="49"/>
      <c r="NLL436" s="49"/>
      <c r="NLM436" s="49"/>
      <c r="NLN436" s="49"/>
      <c r="NLO436" s="49"/>
      <c r="NLP436" s="49"/>
      <c r="NLQ436" s="49"/>
      <c r="NLR436" s="49"/>
      <c r="NLS436" s="49"/>
      <c r="NLT436" s="49"/>
      <c r="NLU436" s="49"/>
      <c r="NLV436" s="49"/>
      <c r="NLW436" s="49"/>
      <c r="NLX436" s="49"/>
      <c r="NLY436" s="49"/>
      <c r="NLZ436" s="49"/>
      <c r="NMA436" s="49"/>
      <c r="NMB436" s="49"/>
      <c r="NMC436" s="49"/>
      <c r="NMD436" s="49"/>
      <c r="NME436" s="49"/>
      <c r="NMF436" s="49"/>
      <c r="NMG436" s="49"/>
      <c r="NMH436" s="49"/>
      <c r="NMI436" s="49"/>
      <c r="NMJ436" s="49"/>
      <c r="NMK436" s="49"/>
      <c r="NML436" s="49"/>
      <c r="NMM436" s="49"/>
      <c r="NMN436" s="49"/>
      <c r="NMO436" s="49"/>
      <c r="NMP436" s="49"/>
      <c r="NMQ436" s="49"/>
      <c r="NMR436" s="49"/>
      <c r="NMS436" s="49"/>
      <c r="NMT436" s="49"/>
      <c r="NMU436" s="49"/>
      <c r="NMV436" s="49"/>
      <c r="NMW436" s="49"/>
      <c r="NMX436" s="49"/>
      <c r="NMY436" s="49"/>
      <c r="NMZ436" s="49"/>
      <c r="NNA436" s="49"/>
      <c r="NNB436" s="49"/>
      <c r="NNC436" s="49"/>
      <c r="NND436" s="49"/>
      <c r="NNE436" s="49"/>
      <c r="NNF436" s="49"/>
      <c r="NNG436" s="49"/>
      <c r="NNH436" s="49"/>
      <c r="NNI436" s="49"/>
      <c r="NNJ436" s="49"/>
      <c r="NNK436" s="49"/>
      <c r="NNL436" s="49"/>
      <c r="NNM436" s="49"/>
      <c r="NNN436" s="49"/>
      <c r="NNO436" s="49"/>
      <c r="NNP436" s="49"/>
      <c r="NNQ436" s="49"/>
      <c r="NNR436" s="49"/>
      <c r="NNS436" s="49"/>
      <c r="NNT436" s="49"/>
      <c r="NNU436" s="49"/>
      <c r="NNV436" s="49"/>
      <c r="NNW436" s="49"/>
      <c r="NNX436" s="49"/>
      <c r="NNY436" s="49"/>
      <c r="NNZ436" s="49"/>
      <c r="NOA436" s="49"/>
      <c r="NOB436" s="49"/>
      <c r="NOC436" s="49"/>
      <c r="NOD436" s="49"/>
      <c r="NOE436" s="49"/>
      <c r="NOF436" s="49"/>
      <c r="NOG436" s="49"/>
      <c r="NOH436" s="49"/>
      <c r="NOI436" s="49"/>
      <c r="NOJ436" s="49"/>
      <c r="NOK436" s="49"/>
      <c r="NOL436" s="49"/>
      <c r="NOM436" s="49"/>
      <c r="NON436" s="49"/>
      <c r="NOO436" s="49"/>
      <c r="NOP436" s="49"/>
      <c r="NOQ436" s="49"/>
      <c r="NOR436" s="49"/>
      <c r="NOS436" s="49"/>
      <c r="NOT436" s="49"/>
      <c r="NOU436" s="49"/>
      <c r="NOV436" s="49"/>
      <c r="NOW436" s="49"/>
      <c r="NOX436" s="49"/>
      <c r="NOY436" s="49"/>
      <c r="NOZ436" s="49"/>
      <c r="NPA436" s="49"/>
      <c r="NPB436" s="49"/>
      <c r="NPC436" s="49"/>
      <c r="NPD436" s="49"/>
      <c r="NPE436" s="49"/>
      <c r="NPF436" s="49"/>
      <c r="NPG436" s="49"/>
      <c r="NPH436" s="49"/>
      <c r="NPI436" s="49"/>
      <c r="NPJ436" s="49"/>
      <c r="NPK436" s="49"/>
      <c r="NPL436" s="49"/>
      <c r="NPM436" s="49"/>
      <c r="NPN436" s="49"/>
      <c r="NPO436" s="49"/>
      <c r="NPP436" s="49"/>
      <c r="NPQ436" s="49"/>
      <c r="NPR436" s="49"/>
      <c r="NPS436" s="49"/>
      <c r="NPT436" s="49"/>
      <c r="NPU436" s="49"/>
      <c r="NPV436" s="49"/>
      <c r="NPW436" s="49"/>
      <c r="NPX436" s="49"/>
      <c r="NPY436" s="49"/>
      <c r="NPZ436" s="49"/>
      <c r="NQA436" s="49"/>
      <c r="NQB436" s="49"/>
      <c r="NQC436" s="49"/>
      <c r="NQD436" s="49"/>
      <c r="NQE436" s="49"/>
      <c r="NQF436" s="49"/>
      <c r="NQG436" s="49"/>
      <c r="NQH436" s="49"/>
      <c r="NQI436" s="49"/>
      <c r="NQJ436" s="49"/>
      <c r="NQK436" s="49"/>
      <c r="NQL436" s="49"/>
      <c r="NQM436" s="49"/>
      <c r="NQN436" s="49"/>
      <c r="NQO436" s="49"/>
      <c r="NQP436" s="49"/>
      <c r="NQQ436" s="49"/>
      <c r="NQR436" s="49"/>
      <c r="NQS436" s="49"/>
      <c r="NQT436" s="49"/>
      <c r="NQU436" s="49"/>
      <c r="NQV436" s="49"/>
      <c r="NQW436" s="49"/>
      <c r="NQX436" s="49"/>
      <c r="NQY436" s="49"/>
      <c r="NQZ436" s="49"/>
      <c r="NRA436" s="49"/>
      <c r="NRB436" s="49"/>
      <c r="NRC436" s="49"/>
      <c r="NRD436" s="49"/>
      <c r="NRE436" s="49"/>
      <c r="NRF436" s="49"/>
      <c r="NRG436" s="49"/>
      <c r="NRH436" s="49"/>
      <c r="NRI436" s="49"/>
      <c r="NRJ436" s="49"/>
      <c r="NRK436" s="49"/>
      <c r="NRL436" s="49"/>
      <c r="NRM436" s="49"/>
      <c r="NRN436" s="49"/>
      <c r="NRO436" s="49"/>
      <c r="NRP436" s="49"/>
      <c r="NRQ436" s="49"/>
      <c r="NRR436" s="49"/>
      <c r="NRS436" s="49"/>
      <c r="NRT436" s="49"/>
      <c r="NRU436" s="49"/>
      <c r="NRV436" s="49"/>
      <c r="NRW436" s="49"/>
      <c r="NRX436" s="49"/>
      <c r="NRY436" s="49"/>
      <c r="NRZ436" s="49"/>
      <c r="NSA436" s="49"/>
      <c r="NSB436" s="49"/>
      <c r="NSC436" s="49"/>
      <c r="NSD436" s="49"/>
      <c r="NSE436" s="49"/>
      <c r="NSF436" s="49"/>
      <c r="NSG436" s="49"/>
      <c r="NSH436" s="49"/>
      <c r="NSI436" s="49"/>
      <c r="NSJ436" s="49"/>
      <c r="NSK436" s="49"/>
      <c r="NSL436" s="49"/>
      <c r="NSM436" s="49"/>
      <c r="NSN436" s="49"/>
      <c r="NSO436" s="49"/>
      <c r="NSP436" s="49"/>
      <c r="NSQ436" s="49"/>
      <c r="NSR436" s="49"/>
      <c r="NSS436" s="49"/>
      <c r="NST436" s="49"/>
      <c r="NSU436" s="49"/>
      <c r="NSV436" s="49"/>
      <c r="NSW436" s="49"/>
      <c r="NSX436" s="49"/>
      <c r="NSY436" s="49"/>
      <c r="NSZ436" s="49"/>
      <c r="NTA436" s="49"/>
      <c r="NTB436" s="49"/>
      <c r="NTC436" s="49"/>
      <c r="NTD436" s="49"/>
      <c r="NTE436" s="49"/>
      <c r="NTF436" s="49"/>
      <c r="NTG436" s="49"/>
      <c r="NTH436" s="49"/>
      <c r="NTI436" s="49"/>
      <c r="NTJ436" s="49"/>
      <c r="NTK436" s="49"/>
      <c r="NTL436" s="49"/>
      <c r="NTM436" s="49"/>
      <c r="NTN436" s="49"/>
      <c r="NTO436" s="49"/>
      <c r="NTP436" s="49"/>
      <c r="NTQ436" s="49"/>
      <c r="NTR436" s="49"/>
      <c r="NTS436" s="49"/>
      <c r="NTT436" s="49"/>
      <c r="NTU436" s="49"/>
      <c r="NTV436" s="49"/>
      <c r="NTW436" s="49"/>
      <c r="NTX436" s="49"/>
      <c r="NTY436" s="49"/>
      <c r="NTZ436" s="49"/>
      <c r="NUA436" s="49"/>
      <c r="NUB436" s="49"/>
      <c r="NUC436" s="49"/>
      <c r="NUD436" s="49"/>
      <c r="NUE436" s="49"/>
      <c r="NUF436" s="49"/>
      <c r="NUG436" s="49"/>
      <c r="NUH436" s="49"/>
      <c r="NUI436" s="49"/>
      <c r="NUJ436" s="49"/>
      <c r="NUK436" s="49"/>
      <c r="NUL436" s="49"/>
      <c r="NUM436" s="49"/>
      <c r="NUN436" s="49"/>
      <c r="NUO436" s="49"/>
      <c r="NUP436" s="49"/>
      <c r="NUQ436" s="49"/>
      <c r="NUR436" s="49"/>
      <c r="NUS436" s="49"/>
      <c r="NUT436" s="49"/>
      <c r="NUU436" s="49"/>
      <c r="NUV436" s="49"/>
      <c r="NUW436" s="49"/>
      <c r="NUX436" s="49"/>
      <c r="NUY436" s="49"/>
      <c r="NUZ436" s="49"/>
      <c r="NVA436" s="49"/>
      <c r="NVB436" s="49"/>
      <c r="NVC436" s="49"/>
      <c r="NVD436" s="49"/>
      <c r="NVE436" s="49"/>
      <c r="NVF436" s="49"/>
      <c r="NVG436" s="49"/>
      <c r="NVH436" s="49"/>
      <c r="NVI436" s="49"/>
      <c r="NVJ436" s="49"/>
      <c r="NVK436" s="49"/>
      <c r="NVL436" s="49"/>
      <c r="NVM436" s="49"/>
      <c r="NVN436" s="49"/>
      <c r="NVO436" s="49"/>
      <c r="NVP436" s="49"/>
      <c r="NVQ436" s="49"/>
      <c r="NVR436" s="49"/>
      <c r="NVS436" s="49"/>
      <c r="NVT436" s="49"/>
      <c r="NVU436" s="49"/>
      <c r="NVV436" s="49"/>
      <c r="NVW436" s="49"/>
      <c r="NVX436" s="49"/>
      <c r="NVY436" s="49"/>
      <c r="NVZ436" s="49"/>
      <c r="NWA436" s="49"/>
      <c r="NWB436" s="49"/>
      <c r="NWC436" s="49"/>
      <c r="NWD436" s="49"/>
      <c r="NWE436" s="49"/>
      <c r="NWF436" s="49"/>
      <c r="NWG436" s="49"/>
      <c r="NWH436" s="49"/>
      <c r="NWI436" s="49"/>
      <c r="NWJ436" s="49"/>
      <c r="NWK436" s="49"/>
      <c r="NWL436" s="49"/>
      <c r="NWM436" s="49"/>
      <c r="NWN436" s="49"/>
      <c r="NWO436" s="49"/>
      <c r="NWP436" s="49"/>
      <c r="NWQ436" s="49"/>
      <c r="NWR436" s="49"/>
      <c r="NWS436" s="49"/>
      <c r="NWT436" s="49"/>
      <c r="NWU436" s="49"/>
      <c r="NWV436" s="49"/>
      <c r="NWW436" s="49"/>
      <c r="NWX436" s="49"/>
      <c r="NWY436" s="49"/>
      <c r="NWZ436" s="49"/>
      <c r="NXA436" s="49"/>
      <c r="NXB436" s="49"/>
      <c r="NXC436" s="49"/>
      <c r="NXD436" s="49"/>
      <c r="NXE436" s="49"/>
      <c r="NXF436" s="49"/>
      <c r="NXG436" s="49"/>
      <c r="NXH436" s="49"/>
      <c r="NXI436" s="49"/>
      <c r="NXJ436" s="49"/>
      <c r="NXK436" s="49"/>
      <c r="NXL436" s="49"/>
      <c r="NXM436" s="49"/>
      <c r="NXN436" s="49"/>
      <c r="NXO436" s="49"/>
      <c r="NXP436" s="49"/>
      <c r="NXQ436" s="49"/>
      <c r="NXR436" s="49"/>
      <c r="NXS436" s="49"/>
      <c r="NXT436" s="49"/>
      <c r="NXU436" s="49"/>
      <c r="NXV436" s="49"/>
      <c r="NXW436" s="49"/>
      <c r="NXX436" s="49"/>
      <c r="NXY436" s="49"/>
      <c r="NXZ436" s="49"/>
      <c r="NYA436" s="49"/>
      <c r="NYB436" s="49"/>
      <c r="NYC436" s="49"/>
      <c r="NYD436" s="49"/>
      <c r="NYE436" s="49"/>
      <c r="NYF436" s="49"/>
      <c r="NYG436" s="49"/>
      <c r="NYH436" s="49"/>
      <c r="NYI436" s="49"/>
      <c r="NYJ436" s="49"/>
      <c r="NYK436" s="49"/>
      <c r="NYL436" s="49"/>
      <c r="NYM436" s="49"/>
      <c r="NYN436" s="49"/>
      <c r="NYO436" s="49"/>
      <c r="NYP436" s="49"/>
      <c r="NYQ436" s="49"/>
      <c r="NYR436" s="49"/>
      <c r="NYS436" s="49"/>
      <c r="NYT436" s="49"/>
      <c r="NYU436" s="49"/>
      <c r="NYV436" s="49"/>
      <c r="NYW436" s="49"/>
      <c r="NYX436" s="49"/>
      <c r="NYY436" s="49"/>
      <c r="NYZ436" s="49"/>
      <c r="NZA436" s="49"/>
      <c r="NZB436" s="49"/>
      <c r="NZC436" s="49"/>
      <c r="NZD436" s="49"/>
      <c r="NZE436" s="49"/>
      <c r="NZF436" s="49"/>
      <c r="NZG436" s="49"/>
      <c r="NZH436" s="49"/>
      <c r="NZI436" s="49"/>
      <c r="NZJ436" s="49"/>
      <c r="NZK436" s="49"/>
      <c r="NZL436" s="49"/>
      <c r="NZM436" s="49"/>
      <c r="NZN436" s="49"/>
      <c r="NZO436" s="49"/>
      <c r="NZP436" s="49"/>
      <c r="NZQ436" s="49"/>
      <c r="NZR436" s="49"/>
      <c r="NZS436" s="49"/>
      <c r="NZT436" s="49"/>
      <c r="NZU436" s="49"/>
      <c r="NZV436" s="49"/>
      <c r="NZW436" s="49"/>
      <c r="NZX436" s="49"/>
      <c r="NZY436" s="49"/>
      <c r="NZZ436" s="49"/>
      <c r="OAA436" s="49"/>
      <c r="OAB436" s="49"/>
      <c r="OAC436" s="49"/>
      <c r="OAD436" s="49"/>
      <c r="OAE436" s="49"/>
      <c r="OAF436" s="49"/>
      <c r="OAG436" s="49"/>
      <c r="OAH436" s="49"/>
      <c r="OAI436" s="49"/>
      <c r="OAJ436" s="49"/>
      <c r="OAK436" s="49"/>
      <c r="OAL436" s="49"/>
      <c r="OAM436" s="49"/>
      <c r="OAN436" s="49"/>
      <c r="OAO436" s="49"/>
      <c r="OAP436" s="49"/>
      <c r="OAQ436" s="49"/>
      <c r="OAR436" s="49"/>
      <c r="OAS436" s="49"/>
      <c r="OAT436" s="49"/>
      <c r="OAU436" s="49"/>
      <c r="OAV436" s="49"/>
      <c r="OAW436" s="49"/>
      <c r="OAX436" s="49"/>
      <c r="OAY436" s="49"/>
      <c r="OAZ436" s="49"/>
      <c r="OBA436" s="49"/>
      <c r="OBB436" s="49"/>
      <c r="OBC436" s="49"/>
      <c r="OBD436" s="49"/>
      <c r="OBE436" s="49"/>
      <c r="OBF436" s="49"/>
      <c r="OBG436" s="49"/>
      <c r="OBH436" s="49"/>
      <c r="OBI436" s="49"/>
      <c r="OBJ436" s="49"/>
      <c r="OBK436" s="49"/>
      <c r="OBL436" s="49"/>
      <c r="OBM436" s="49"/>
      <c r="OBN436" s="49"/>
      <c r="OBO436" s="49"/>
      <c r="OBP436" s="49"/>
      <c r="OBQ436" s="49"/>
      <c r="OBR436" s="49"/>
      <c r="OBS436" s="49"/>
      <c r="OBT436" s="49"/>
      <c r="OBU436" s="49"/>
      <c r="OBV436" s="49"/>
      <c r="OBW436" s="49"/>
      <c r="OBX436" s="49"/>
      <c r="OBY436" s="49"/>
      <c r="OBZ436" s="49"/>
      <c r="OCA436" s="49"/>
      <c r="OCB436" s="49"/>
      <c r="OCC436" s="49"/>
      <c r="OCD436" s="49"/>
      <c r="OCE436" s="49"/>
      <c r="OCF436" s="49"/>
      <c r="OCG436" s="49"/>
      <c r="OCH436" s="49"/>
      <c r="OCI436" s="49"/>
      <c r="OCJ436" s="49"/>
      <c r="OCK436" s="49"/>
      <c r="OCL436" s="49"/>
      <c r="OCM436" s="49"/>
      <c r="OCN436" s="49"/>
      <c r="OCO436" s="49"/>
      <c r="OCP436" s="49"/>
      <c r="OCQ436" s="49"/>
      <c r="OCR436" s="49"/>
      <c r="OCS436" s="49"/>
      <c r="OCT436" s="49"/>
      <c r="OCU436" s="49"/>
      <c r="OCV436" s="49"/>
      <c r="OCW436" s="49"/>
      <c r="OCX436" s="49"/>
      <c r="OCY436" s="49"/>
      <c r="OCZ436" s="49"/>
      <c r="ODA436" s="49"/>
      <c r="ODB436" s="49"/>
      <c r="ODC436" s="49"/>
      <c r="ODD436" s="49"/>
      <c r="ODE436" s="49"/>
      <c r="ODF436" s="49"/>
      <c r="ODG436" s="49"/>
      <c r="ODH436" s="49"/>
      <c r="ODI436" s="49"/>
      <c r="ODJ436" s="49"/>
      <c r="ODK436" s="49"/>
      <c r="ODL436" s="49"/>
      <c r="ODM436" s="49"/>
      <c r="ODN436" s="49"/>
      <c r="ODO436" s="49"/>
      <c r="ODP436" s="49"/>
      <c r="ODQ436" s="49"/>
      <c r="ODR436" s="49"/>
      <c r="ODS436" s="49"/>
      <c r="ODT436" s="49"/>
      <c r="ODU436" s="49"/>
      <c r="ODV436" s="49"/>
      <c r="ODW436" s="49"/>
      <c r="ODX436" s="49"/>
      <c r="ODY436" s="49"/>
      <c r="ODZ436" s="49"/>
      <c r="OEA436" s="49"/>
      <c r="OEB436" s="49"/>
      <c r="OEC436" s="49"/>
      <c r="OED436" s="49"/>
      <c r="OEE436" s="49"/>
      <c r="OEF436" s="49"/>
      <c r="OEG436" s="49"/>
      <c r="OEH436" s="49"/>
      <c r="OEI436" s="49"/>
      <c r="OEJ436" s="49"/>
      <c r="OEK436" s="49"/>
      <c r="OEL436" s="49"/>
      <c r="OEM436" s="49"/>
      <c r="OEN436" s="49"/>
      <c r="OEO436" s="49"/>
      <c r="OEP436" s="49"/>
      <c r="OEQ436" s="49"/>
      <c r="OER436" s="49"/>
      <c r="OES436" s="49"/>
      <c r="OET436" s="49"/>
      <c r="OEU436" s="49"/>
      <c r="OEV436" s="49"/>
      <c r="OEW436" s="49"/>
      <c r="OEX436" s="49"/>
      <c r="OEY436" s="49"/>
      <c r="OEZ436" s="49"/>
      <c r="OFA436" s="49"/>
      <c r="OFB436" s="49"/>
      <c r="OFC436" s="49"/>
      <c r="OFD436" s="49"/>
      <c r="OFE436" s="49"/>
      <c r="OFF436" s="49"/>
      <c r="OFG436" s="49"/>
      <c r="OFH436" s="49"/>
      <c r="OFI436" s="49"/>
      <c r="OFJ436" s="49"/>
      <c r="OFK436" s="49"/>
      <c r="OFL436" s="49"/>
      <c r="OFM436" s="49"/>
      <c r="OFN436" s="49"/>
      <c r="OFO436" s="49"/>
      <c r="OFP436" s="49"/>
      <c r="OFQ436" s="49"/>
      <c r="OFR436" s="49"/>
      <c r="OFS436" s="49"/>
      <c r="OFT436" s="49"/>
      <c r="OFU436" s="49"/>
      <c r="OFV436" s="49"/>
      <c r="OFW436" s="49"/>
      <c r="OFX436" s="49"/>
      <c r="OFY436" s="49"/>
      <c r="OFZ436" s="49"/>
      <c r="OGA436" s="49"/>
      <c r="OGB436" s="49"/>
      <c r="OGC436" s="49"/>
      <c r="OGD436" s="49"/>
      <c r="OGE436" s="49"/>
      <c r="OGF436" s="49"/>
      <c r="OGG436" s="49"/>
      <c r="OGH436" s="49"/>
      <c r="OGI436" s="49"/>
      <c r="OGJ436" s="49"/>
      <c r="OGK436" s="49"/>
      <c r="OGL436" s="49"/>
      <c r="OGM436" s="49"/>
      <c r="OGN436" s="49"/>
      <c r="OGO436" s="49"/>
      <c r="OGP436" s="49"/>
      <c r="OGQ436" s="49"/>
      <c r="OGR436" s="49"/>
      <c r="OGS436" s="49"/>
      <c r="OGT436" s="49"/>
      <c r="OGU436" s="49"/>
      <c r="OGV436" s="49"/>
      <c r="OGW436" s="49"/>
      <c r="OGX436" s="49"/>
      <c r="OGY436" s="49"/>
      <c r="OGZ436" s="49"/>
      <c r="OHA436" s="49"/>
      <c r="OHB436" s="49"/>
      <c r="OHC436" s="49"/>
      <c r="OHD436" s="49"/>
      <c r="OHE436" s="49"/>
      <c r="OHF436" s="49"/>
      <c r="OHG436" s="49"/>
      <c r="OHH436" s="49"/>
      <c r="OHI436" s="49"/>
      <c r="OHJ436" s="49"/>
      <c r="OHK436" s="49"/>
      <c r="OHL436" s="49"/>
      <c r="OHM436" s="49"/>
      <c r="OHN436" s="49"/>
      <c r="OHO436" s="49"/>
      <c r="OHP436" s="49"/>
      <c r="OHQ436" s="49"/>
      <c r="OHR436" s="49"/>
      <c r="OHS436" s="49"/>
      <c r="OHT436" s="49"/>
      <c r="OHU436" s="49"/>
      <c r="OHV436" s="49"/>
      <c r="OHW436" s="49"/>
      <c r="OHX436" s="49"/>
      <c r="OHY436" s="49"/>
      <c r="OHZ436" s="49"/>
      <c r="OIA436" s="49"/>
      <c r="OIB436" s="49"/>
      <c r="OIC436" s="49"/>
      <c r="OID436" s="49"/>
      <c r="OIE436" s="49"/>
      <c r="OIF436" s="49"/>
      <c r="OIG436" s="49"/>
      <c r="OIH436" s="49"/>
      <c r="OII436" s="49"/>
      <c r="OIJ436" s="49"/>
      <c r="OIK436" s="49"/>
      <c r="OIL436" s="49"/>
      <c r="OIM436" s="49"/>
      <c r="OIN436" s="49"/>
      <c r="OIO436" s="49"/>
      <c r="OIP436" s="49"/>
      <c r="OIQ436" s="49"/>
      <c r="OIR436" s="49"/>
      <c r="OIS436" s="49"/>
      <c r="OIT436" s="49"/>
      <c r="OIU436" s="49"/>
      <c r="OIV436" s="49"/>
      <c r="OIW436" s="49"/>
      <c r="OIX436" s="49"/>
      <c r="OIY436" s="49"/>
      <c r="OIZ436" s="49"/>
      <c r="OJA436" s="49"/>
      <c r="OJB436" s="49"/>
      <c r="OJC436" s="49"/>
      <c r="OJD436" s="49"/>
      <c r="OJE436" s="49"/>
      <c r="OJF436" s="49"/>
      <c r="OJG436" s="49"/>
      <c r="OJH436" s="49"/>
      <c r="OJI436" s="49"/>
      <c r="OJJ436" s="49"/>
      <c r="OJK436" s="49"/>
      <c r="OJL436" s="49"/>
      <c r="OJM436" s="49"/>
      <c r="OJN436" s="49"/>
      <c r="OJO436" s="49"/>
      <c r="OJP436" s="49"/>
      <c r="OJQ436" s="49"/>
      <c r="OJR436" s="49"/>
      <c r="OJS436" s="49"/>
      <c r="OJT436" s="49"/>
      <c r="OJU436" s="49"/>
      <c r="OJV436" s="49"/>
      <c r="OJW436" s="49"/>
      <c r="OJX436" s="49"/>
      <c r="OJY436" s="49"/>
      <c r="OJZ436" s="49"/>
      <c r="OKA436" s="49"/>
      <c r="OKB436" s="49"/>
      <c r="OKC436" s="49"/>
      <c r="OKD436" s="49"/>
      <c r="OKE436" s="49"/>
      <c r="OKF436" s="49"/>
      <c r="OKG436" s="49"/>
      <c r="OKH436" s="49"/>
      <c r="OKI436" s="49"/>
      <c r="OKJ436" s="49"/>
      <c r="OKK436" s="49"/>
      <c r="OKL436" s="49"/>
      <c r="OKM436" s="49"/>
      <c r="OKN436" s="49"/>
      <c r="OKO436" s="49"/>
      <c r="OKP436" s="49"/>
      <c r="OKQ436" s="49"/>
      <c r="OKR436" s="49"/>
      <c r="OKS436" s="49"/>
      <c r="OKT436" s="49"/>
      <c r="OKU436" s="49"/>
      <c r="OKV436" s="49"/>
      <c r="OKW436" s="49"/>
      <c r="OKX436" s="49"/>
      <c r="OKY436" s="49"/>
      <c r="OKZ436" s="49"/>
      <c r="OLA436" s="49"/>
      <c r="OLB436" s="49"/>
      <c r="OLC436" s="49"/>
      <c r="OLD436" s="49"/>
      <c r="OLE436" s="49"/>
      <c r="OLF436" s="49"/>
      <c r="OLG436" s="49"/>
      <c r="OLH436" s="49"/>
      <c r="OLI436" s="49"/>
      <c r="OLJ436" s="49"/>
      <c r="OLK436" s="49"/>
      <c r="OLL436" s="49"/>
      <c r="OLM436" s="49"/>
      <c r="OLN436" s="49"/>
      <c r="OLO436" s="49"/>
      <c r="OLP436" s="49"/>
      <c r="OLQ436" s="49"/>
      <c r="OLR436" s="49"/>
      <c r="OLS436" s="49"/>
      <c r="OLT436" s="49"/>
      <c r="OLU436" s="49"/>
      <c r="OLV436" s="49"/>
      <c r="OLW436" s="49"/>
      <c r="OLX436" s="49"/>
      <c r="OLY436" s="49"/>
      <c r="OLZ436" s="49"/>
      <c r="OMA436" s="49"/>
      <c r="OMB436" s="49"/>
      <c r="OMC436" s="49"/>
      <c r="OMD436" s="49"/>
      <c r="OME436" s="49"/>
      <c r="OMF436" s="49"/>
      <c r="OMG436" s="49"/>
      <c r="OMH436" s="49"/>
      <c r="OMI436" s="49"/>
      <c r="OMJ436" s="49"/>
      <c r="OMK436" s="49"/>
      <c r="OML436" s="49"/>
      <c r="OMM436" s="49"/>
      <c r="OMN436" s="49"/>
      <c r="OMO436" s="49"/>
      <c r="OMP436" s="49"/>
      <c r="OMQ436" s="49"/>
      <c r="OMR436" s="49"/>
      <c r="OMS436" s="49"/>
      <c r="OMT436" s="49"/>
      <c r="OMU436" s="49"/>
      <c r="OMV436" s="49"/>
      <c r="OMW436" s="49"/>
      <c r="OMX436" s="49"/>
      <c r="OMY436" s="49"/>
      <c r="OMZ436" s="49"/>
      <c r="ONA436" s="49"/>
      <c r="ONB436" s="49"/>
      <c r="ONC436" s="49"/>
      <c r="OND436" s="49"/>
      <c r="ONE436" s="49"/>
      <c r="ONF436" s="49"/>
      <c r="ONG436" s="49"/>
      <c r="ONH436" s="49"/>
      <c r="ONI436" s="49"/>
      <c r="ONJ436" s="49"/>
      <c r="ONK436" s="49"/>
      <c r="ONL436" s="49"/>
      <c r="ONM436" s="49"/>
      <c r="ONN436" s="49"/>
      <c r="ONO436" s="49"/>
      <c r="ONP436" s="49"/>
      <c r="ONQ436" s="49"/>
      <c r="ONR436" s="49"/>
      <c r="ONS436" s="49"/>
      <c r="ONT436" s="49"/>
      <c r="ONU436" s="49"/>
      <c r="ONV436" s="49"/>
      <c r="ONW436" s="49"/>
      <c r="ONX436" s="49"/>
      <c r="ONY436" s="49"/>
      <c r="ONZ436" s="49"/>
      <c r="OOA436" s="49"/>
      <c r="OOB436" s="49"/>
      <c r="OOC436" s="49"/>
      <c r="OOD436" s="49"/>
      <c r="OOE436" s="49"/>
      <c r="OOF436" s="49"/>
      <c r="OOG436" s="49"/>
      <c r="OOH436" s="49"/>
      <c r="OOI436" s="49"/>
      <c r="OOJ436" s="49"/>
      <c r="OOK436" s="49"/>
      <c r="OOL436" s="49"/>
      <c r="OOM436" s="49"/>
      <c r="OON436" s="49"/>
      <c r="OOO436" s="49"/>
      <c r="OOP436" s="49"/>
      <c r="OOQ436" s="49"/>
      <c r="OOR436" s="49"/>
      <c r="OOS436" s="49"/>
      <c r="OOT436" s="49"/>
      <c r="OOU436" s="49"/>
      <c r="OOV436" s="49"/>
      <c r="OOW436" s="49"/>
      <c r="OOX436" s="49"/>
      <c r="OOY436" s="49"/>
      <c r="OOZ436" s="49"/>
      <c r="OPA436" s="49"/>
      <c r="OPB436" s="49"/>
      <c r="OPC436" s="49"/>
      <c r="OPD436" s="49"/>
      <c r="OPE436" s="49"/>
      <c r="OPF436" s="49"/>
      <c r="OPG436" s="49"/>
      <c r="OPH436" s="49"/>
      <c r="OPI436" s="49"/>
      <c r="OPJ436" s="49"/>
      <c r="OPK436" s="49"/>
      <c r="OPL436" s="49"/>
      <c r="OPM436" s="49"/>
      <c r="OPN436" s="49"/>
      <c r="OPO436" s="49"/>
      <c r="OPP436" s="49"/>
      <c r="OPQ436" s="49"/>
      <c r="OPR436" s="49"/>
      <c r="OPS436" s="49"/>
      <c r="OPT436" s="49"/>
      <c r="OPU436" s="49"/>
      <c r="OPV436" s="49"/>
      <c r="OPW436" s="49"/>
      <c r="OPX436" s="49"/>
      <c r="OPY436" s="49"/>
      <c r="OPZ436" s="49"/>
      <c r="OQA436" s="49"/>
      <c r="OQB436" s="49"/>
      <c r="OQC436" s="49"/>
      <c r="OQD436" s="49"/>
      <c r="OQE436" s="49"/>
      <c r="OQF436" s="49"/>
      <c r="OQG436" s="49"/>
      <c r="OQH436" s="49"/>
      <c r="OQI436" s="49"/>
      <c r="OQJ436" s="49"/>
      <c r="OQK436" s="49"/>
      <c r="OQL436" s="49"/>
      <c r="OQM436" s="49"/>
      <c r="OQN436" s="49"/>
      <c r="OQO436" s="49"/>
      <c r="OQP436" s="49"/>
      <c r="OQQ436" s="49"/>
      <c r="OQR436" s="49"/>
      <c r="OQS436" s="49"/>
      <c r="OQT436" s="49"/>
      <c r="OQU436" s="49"/>
      <c r="OQV436" s="49"/>
      <c r="OQW436" s="49"/>
      <c r="OQX436" s="49"/>
      <c r="OQY436" s="49"/>
      <c r="OQZ436" s="49"/>
      <c r="ORA436" s="49"/>
      <c r="ORB436" s="49"/>
      <c r="ORC436" s="49"/>
      <c r="ORD436" s="49"/>
      <c r="ORE436" s="49"/>
      <c r="ORF436" s="49"/>
      <c r="ORG436" s="49"/>
      <c r="ORH436" s="49"/>
      <c r="ORI436" s="49"/>
      <c r="ORJ436" s="49"/>
      <c r="ORK436" s="49"/>
      <c r="ORL436" s="49"/>
      <c r="ORM436" s="49"/>
      <c r="ORN436" s="49"/>
      <c r="ORO436" s="49"/>
      <c r="ORP436" s="49"/>
      <c r="ORQ436" s="49"/>
      <c r="ORR436" s="49"/>
      <c r="ORS436" s="49"/>
      <c r="ORT436" s="49"/>
      <c r="ORU436" s="49"/>
      <c r="ORV436" s="49"/>
      <c r="ORW436" s="49"/>
      <c r="ORX436" s="49"/>
      <c r="ORY436" s="49"/>
      <c r="ORZ436" s="49"/>
      <c r="OSA436" s="49"/>
      <c r="OSB436" s="49"/>
      <c r="OSC436" s="49"/>
      <c r="OSD436" s="49"/>
      <c r="OSE436" s="49"/>
      <c r="OSF436" s="49"/>
      <c r="OSG436" s="49"/>
      <c r="OSH436" s="49"/>
      <c r="OSI436" s="49"/>
      <c r="OSJ436" s="49"/>
      <c r="OSK436" s="49"/>
      <c r="OSL436" s="49"/>
      <c r="OSM436" s="49"/>
      <c r="OSN436" s="49"/>
      <c r="OSO436" s="49"/>
      <c r="OSP436" s="49"/>
      <c r="OSQ436" s="49"/>
      <c r="OSR436" s="49"/>
      <c r="OSS436" s="49"/>
      <c r="OST436" s="49"/>
      <c r="OSU436" s="49"/>
      <c r="OSV436" s="49"/>
      <c r="OSW436" s="49"/>
      <c r="OSX436" s="49"/>
      <c r="OSY436" s="49"/>
      <c r="OSZ436" s="49"/>
      <c r="OTA436" s="49"/>
      <c r="OTB436" s="49"/>
      <c r="OTC436" s="49"/>
      <c r="OTD436" s="49"/>
      <c r="OTE436" s="49"/>
      <c r="OTF436" s="49"/>
      <c r="OTG436" s="49"/>
      <c r="OTH436" s="49"/>
      <c r="OTI436" s="49"/>
      <c r="OTJ436" s="49"/>
      <c r="OTK436" s="49"/>
      <c r="OTL436" s="49"/>
      <c r="OTM436" s="49"/>
      <c r="OTN436" s="49"/>
      <c r="OTO436" s="49"/>
      <c r="OTP436" s="49"/>
      <c r="OTQ436" s="49"/>
      <c r="OTR436" s="49"/>
      <c r="OTS436" s="49"/>
      <c r="OTT436" s="49"/>
      <c r="OTU436" s="49"/>
      <c r="OTV436" s="49"/>
      <c r="OTW436" s="49"/>
      <c r="OTX436" s="49"/>
      <c r="OTY436" s="49"/>
      <c r="OTZ436" s="49"/>
      <c r="OUA436" s="49"/>
      <c r="OUB436" s="49"/>
      <c r="OUC436" s="49"/>
      <c r="OUD436" s="49"/>
      <c r="OUE436" s="49"/>
      <c r="OUF436" s="49"/>
      <c r="OUG436" s="49"/>
      <c r="OUH436" s="49"/>
      <c r="OUI436" s="49"/>
      <c r="OUJ436" s="49"/>
      <c r="OUK436" s="49"/>
      <c r="OUL436" s="49"/>
      <c r="OUM436" s="49"/>
      <c r="OUN436" s="49"/>
      <c r="OUO436" s="49"/>
      <c r="OUP436" s="49"/>
      <c r="OUQ436" s="49"/>
      <c r="OUR436" s="49"/>
      <c r="OUS436" s="49"/>
      <c r="OUT436" s="49"/>
      <c r="OUU436" s="49"/>
      <c r="OUV436" s="49"/>
      <c r="OUW436" s="49"/>
      <c r="OUX436" s="49"/>
      <c r="OUY436" s="49"/>
      <c r="OUZ436" s="49"/>
      <c r="OVA436" s="49"/>
      <c r="OVB436" s="49"/>
      <c r="OVC436" s="49"/>
      <c r="OVD436" s="49"/>
      <c r="OVE436" s="49"/>
      <c r="OVF436" s="49"/>
      <c r="OVG436" s="49"/>
      <c r="OVH436" s="49"/>
      <c r="OVI436" s="49"/>
      <c r="OVJ436" s="49"/>
      <c r="OVK436" s="49"/>
      <c r="OVL436" s="49"/>
      <c r="OVM436" s="49"/>
      <c r="OVN436" s="49"/>
      <c r="OVO436" s="49"/>
      <c r="OVP436" s="49"/>
      <c r="OVQ436" s="49"/>
      <c r="OVR436" s="49"/>
      <c r="OVS436" s="49"/>
      <c r="OVT436" s="49"/>
      <c r="OVU436" s="49"/>
      <c r="OVV436" s="49"/>
      <c r="OVW436" s="49"/>
      <c r="OVX436" s="49"/>
      <c r="OVY436" s="49"/>
      <c r="OVZ436" s="49"/>
      <c r="OWA436" s="49"/>
      <c r="OWB436" s="49"/>
      <c r="OWC436" s="49"/>
      <c r="OWD436" s="49"/>
      <c r="OWE436" s="49"/>
      <c r="OWF436" s="49"/>
      <c r="OWG436" s="49"/>
      <c r="OWH436" s="49"/>
      <c r="OWI436" s="49"/>
      <c r="OWJ436" s="49"/>
      <c r="OWK436" s="49"/>
      <c r="OWL436" s="49"/>
      <c r="OWM436" s="49"/>
      <c r="OWN436" s="49"/>
      <c r="OWO436" s="49"/>
      <c r="OWP436" s="49"/>
      <c r="OWQ436" s="49"/>
      <c r="OWR436" s="49"/>
      <c r="OWS436" s="49"/>
      <c r="OWT436" s="49"/>
      <c r="OWU436" s="49"/>
      <c r="OWV436" s="49"/>
      <c r="OWW436" s="49"/>
      <c r="OWX436" s="49"/>
      <c r="OWY436" s="49"/>
      <c r="OWZ436" s="49"/>
      <c r="OXA436" s="49"/>
      <c r="OXB436" s="49"/>
      <c r="OXC436" s="49"/>
      <c r="OXD436" s="49"/>
      <c r="OXE436" s="49"/>
      <c r="OXF436" s="49"/>
      <c r="OXG436" s="49"/>
      <c r="OXH436" s="49"/>
      <c r="OXI436" s="49"/>
      <c r="OXJ436" s="49"/>
      <c r="OXK436" s="49"/>
      <c r="OXL436" s="49"/>
      <c r="OXM436" s="49"/>
      <c r="OXN436" s="49"/>
      <c r="OXO436" s="49"/>
      <c r="OXP436" s="49"/>
      <c r="OXQ436" s="49"/>
      <c r="OXR436" s="49"/>
      <c r="OXS436" s="49"/>
      <c r="OXT436" s="49"/>
      <c r="OXU436" s="49"/>
      <c r="OXV436" s="49"/>
      <c r="OXW436" s="49"/>
      <c r="OXX436" s="49"/>
      <c r="OXY436" s="49"/>
      <c r="OXZ436" s="49"/>
      <c r="OYA436" s="49"/>
      <c r="OYB436" s="49"/>
      <c r="OYC436" s="49"/>
      <c r="OYD436" s="49"/>
      <c r="OYE436" s="49"/>
      <c r="OYF436" s="49"/>
      <c r="OYG436" s="49"/>
      <c r="OYH436" s="49"/>
      <c r="OYI436" s="49"/>
      <c r="OYJ436" s="49"/>
      <c r="OYK436" s="49"/>
      <c r="OYL436" s="49"/>
      <c r="OYM436" s="49"/>
      <c r="OYN436" s="49"/>
      <c r="OYO436" s="49"/>
      <c r="OYP436" s="49"/>
      <c r="OYQ436" s="49"/>
      <c r="OYR436" s="49"/>
      <c r="OYS436" s="49"/>
      <c r="OYT436" s="49"/>
      <c r="OYU436" s="49"/>
      <c r="OYV436" s="49"/>
      <c r="OYW436" s="49"/>
      <c r="OYX436" s="49"/>
      <c r="OYY436" s="49"/>
      <c r="OYZ436" s="49"/>
      <c r="OZA436" s="49"/>
      <c r="OZB436" s="49"/>
      <c r="OZC436" s="49"/>
      <c r="OZD436" s="49"/>
      <c r="OZE436" s="49"/>
      <c r="OZF436" s="49"/>
      <c r="OZG436" s="49"/>
      <c r="OZH436" s="49"/>
      <c r="OZI436" s="49"/>
      <c r="OZJ436" s="49"/>
      <c r="OZK436" s="49"/>
      <c r="OZL436" s="49"/>
      <c r="OZM436" s="49"/>
      <c r="OZN436" s="49"/>
      <c r="OZO436" s="49"/>
      <c r="OZP436" s="49"/>
      <c r="OZQ436" s="49"/>
      <c r="OZR436" s="49"/>
      <c r="OZS436" s="49"/>
      <c r="OZT436" s="49"/>
      <c r="OZU436" s="49"/>
      <c r="OZV436" s="49"/>
      <c r="OZW436" s="49"/>
      <c r="OZX436" s="49"/>
      <c r="OZY436" s="49"/>
      <c r="OZZ436" s="49"/>
      <c r="PAA436" s="49"/>
      <c r="PAB436" s="49"/>
      <c r="PAC436" s="49"/>
      <c r="PAD436" s="49"/>
      <c r="PAE436" s="49"/>
      <c r="PAF436" s="49"/>
      <c r="PAG436" s="49"/>
      <c r="PAH436" s="49"/>
      <c r="PAI436" s="49"/>
      <c r="PAJ436" s="49"/>
      <c r="PAK436" s="49"/>
      <c r="PAL436" s="49"/>
      <c r="PAM436" s="49"/>
      <c r="PAN436" s="49"/>
      <c r="PAO436" s="49"/>
      <c r="PAP436" s="49"/>
      <c r="PAQ436" s="49"/>
      <c r="PAR436" s="49"/>
      <c r="PAS436" s="49"/>
      <c r="PAT436" s="49"/>
      <c r="PAU436" s="49"/>
      <c r="PAV436" s="49"/>
      <c r="PAW436" s="49"/>
      <c r="PAX436" s="49"/>
      <c r="PAY436" s="49"/>
      <c r="PAZ436" s="49"/>
      <c r="PBA436" s="49"/>
      <c r="PBB436" s="49"/>
      <c r="PBC436" s="49"/>
      <c r="PBD436" s="49"/>
      <c r="PBE436" s="49"/>
      <c r="PBF436" s="49"/>
      <c r="PBG436" s="49"/>
      <c r="PBH436" s="49"/>
      <c r="PBI436" s="49"/>
      <c r="PBJ436" s="49"/>
      <c r="PBK436" s="49"/>
      <c r="PBL436" s="49"/>
      <c r="PBM436" s="49"/>
      <c r="PBN436" s="49"/>
      <c r="PBO436" s="49"/>
      <c r="PBP436" s="49"/>
      <c r="PBQ436" s="49"/>
      <c r="PBR436" s="49"/>
      <c r="PBS436" s="49"/>
      <c r="PBT436" s="49"/>
      <c r="PBU436" s="49"/>
      <c r="PBV436" s="49"/>
      <c r="PBW436" s="49"/>
      <c r="PBX436" s="49"/>
      <c r="PBY436" s="49"/>
      <c r="PBZ436" s="49"/>
      <c r="PCA436" s="49"/>
      <c r="PCB436" s="49"/>
      <c r="PCC436" s="49"/>
      <c r="PCD436" s="49"/>
      <c r="PCE436" s="49"/>
      <c r="PCF436" s="49"/>
      <c r="PCG436" s="49"/>
      <c r="PCH436" s="49"/>
      <c r="PCI436" s="49"/>
      <c r="PCJ436" s="49"/>
      <c r="PCK436" s="49"/>
      <c r="PCL436" s="49"/>
      <c r="PCM436" s="49"/>
      <c r="PCN436" s="49"/>
      <c r="PCO436" s="49"/>
      <c r="PCP436" s="49"/>
      <c r="PCQ436" s="49"/>
      <c r="PCR436" s="49"/>
      <c r="PCS436" s="49"/>
      <c r="PCT436" s="49"/>
      <c r="PCU436" s="49"/>
      <c r="PCV436" s="49"/>
      <c r="PCW436" s="49"/>
      <c r="PCX436" s="49"/>
      <c r="PCY436" s="49"/>
      <c r="PCZ436" s="49"/>
      <c r="PDA436" s="49"/>
      <c r="PDB436" s="49"/>
      <c r="PDC436" s="49"/>
      <c r="PDD436" s="49"/>
      <c r="PDE436" s="49"/>
      <c r="PDF436" s="49"/>
      <c r="PDG436" s="49"/>
      <c r="PDH436" s="49"/>
      <c r="PDI436" s="49"/>
      <c r="PDJ436" s="49"/>
      <c r="PDK436" s="49"/>
      <c r="PDL436" s="49"/>
      <c r="PDM436" s="49"/>
      <c r="PDN436" s="49"/>
      <c r="PDO436" s="49"/>
      <c r="PDP436" s="49"/>
      <c r="PDQ436" s="49"/>
      <c r="PDR436" s="49"/>
      <c r="PDS436" s="49"/>
      <c r="PDT436" s="49"/>
      <c r="PDU436" s="49"/>
      <c r="PDV436" s="49"/>
      <c r="PDW436" s="49"/>
      <c r="PDX436" s="49"/>
      <c r="PDY436" s="49"/>
      <c r="PDZ436" s="49"/>
      <c r="PEA436" s="49"/>
      <c r="PEB436" s="49"/>
      <c r="PEC436" s="49"/>
      <c r="PED436" s="49"/>
      <c r="PEE436" s="49"/>
      <c r="PEF436" s="49"/>
      <c r="PEG436" s="49"/>
      <c r="PEH436" s="49"/>
      <c r="PEI436" s="49"/>
      <c r="PEJ436" s="49"/>
      <c r="PEK436" s="49"/>
      <c r="PEL436" s="49"/>
      <c r="PEM436" s="49"/>
      <c r="PEN436" s="49"/>
      <c r="PEO436" s="49"/>
      <c r="PEP436" s="49"/>
      <c r="PEQ436" s="49"/>
      <c r="PER436" s="49"/>
      <c r="PES436" s="49"/>
      <c r="PET436" s="49"/>
      <c r="PEU436" s="49"/>
      <c r="PEV436" s="49"/>
      <c r="PEW436" s="49"/>
      <c r="PEX436" s="49"/>
      <c r="PEY436" s="49"/>
      <c r="PEZ436" s="49"/>
      <c r="PFA436" s="49"/>
      <c r="PFB436" s="49"/>
      <c r="PFC436" s="49"/>
      <c r="PFD436" s="49"/>
      <c r="PFE436" s="49"/>
      <c r="PFF436" s="49"/>
      <c r="PFG436" s="49"/>
      <c r="PFH436" s="49"/>
      <c r="PFI436" s="49"/>
      <c r="PFJ436" s="49"/>
      <c r="PFK436" s="49"/>
      <c r="PFL436" s="49"/>
      <c r="PFM436" s="49"/>
      <c r="PFN436" s="49"/>
      <c r="PFO436" s="49"/>
      <c r="PFP436" s="49"/>
      <c r="PFQ436" s="49"/>
      <c r="PFR436" s="49"/>
      <c r="PFS436" s="49"/>
      <c r="PFT436" s="49"/>
      <c r="PFU436" s="49"/>
      <c r="PFV436" s="49"/>
      <c r="PFW436" s="49"/>
      <c r="PFX436" s="49"/>
      <c r="PFY436" s="49"/>
      <c r="PFZ436" s="49"/>
      <c r="PGA436" s="49"/>
      <c r="PGB436" s="49"/>
      <c r="PGC436" s="49"/>
      <c r="PGD436" s="49"/>
      <c r="PGE436" s="49"/>
      <c r="PGF436" s="49"/>
      <c r="PGG436" s="49"/>
      <c r="PGH436" s="49"/>
      <c r="PGI436" s="49"/>
      <c r="PGJ436" s="49"/>
      <c r="PGK436" s="49"/>
      <c r="PGL436" s="49"/>
      <c r="PGM436" s="49"/>
      <c r="PGN436" s="49"/>
      <c r="PGO436" s="49"/>
      <c r="PGP436" s="49"/>
      <c r="PGQ436" s="49"/>
      <c r="PGR436" s="49"/>
      <c r="PGS436" s="49"/>
      <c r="PGT436" s="49"/>
      <c r="PGU436" s="49"/>
      <c r="PGV436" s="49"/>
      <c r="PGW436" s="49"/>
      <c r="PGX436" s="49"/>
      <c r="PGY436" s="49"/>
      <c r="PGZ436" s="49"/>
      <c r="PHA436" s="49"/>
      <c r="PHB436" s="49"/>
      <c r="PHC436" s="49"/>
      <c r="PHD436" s="49"/>
      <c r="PHE436" s="49"/>
      <c r="PHF436" s="49"/>
      <c r="PHG436" s="49"/>
      <c r="PHH436" s="49"/>
      <c r="PHI436" s="49"/>
      <c r="PHJ436" s="49"/>
      <c r="PHK436" s="49"/>
      <c r="PHL436" s="49"/>
      <c r="PHM436" s="49"/>
      <c r="PHN436" s="49"/>
      <c r="PHO436" s="49"/>
      <c r="PHP436" s="49"/>
      <c r="PHQ436" s="49"/>
      <c r="PHR436" s="49"/>
      <c r="PHS436" s="49"/>
      <c r="PHT436" s="49"/>
      <c r="PHU436" s="49"/>
      <c r="PHV436" s="49"/>
      <c r="PHW436" s="49"/>
      <c r="PHX436" s="49"/>
      <c r="PHY436" s="49"/>
      <c r="PHZ436" s="49"/>
      <c r="PIA436" s="49"/>
      <c r="PIB436" s="49"/>
      <c r="PIC436" s="49"/>
      <c r="PID436" s="49"/>
      <c r="PIE436" s="49"/>
      <c r="PIF436" s="49"/>
      <c r="PIG436" s="49"/>
      <c r="PIH436" s="49"/>
      <c r="PII436" s="49"/>
      <c r="PIJ436" s="49"/>
      <c r="PIK436" s="49"/>
      <c r="PIL436" s="49"/>
      <c r="PIM436" s="49"/>
      <c r="PIN436" s="49"/>
      <c r="PIO436" s="49"/>
      <c r="PIP436" s="49"/>
      <c r="PIQ436" s="49"/>
      <c r="PIR436" s="49"/>
      <c r="PIS436" s="49"/>
      <c r="PIT436" s="49"/>
      <c r="PIU436" s="49"/>
      <c r="PIV436" s="49"/>
      <c r="PIW436" s="49"/>
      <c r="PIX436" s="49"/>
      <c r="PIY436" s="49"/>
      <c r="PIZ436" s="49"/>
      <c r="PJA436" s="49"/>
      <c r="PJB436" s="49"/>
      <c r="PJC436" s="49"/>
      <c r="PJD436" s="49"/>
      <c r="PJE436" s="49"/>
      <c r="PJF436" s="49"/>
      <c r="PJG436" s="49"/>
      <c r="PJH436" s="49"/>
      <c r="PJI436" s="49"/>
      <c r="PJJ436" s="49"/>
      <c r="PJK436" s="49"/>
      <c r="PJL436" s="49"/>
      <c r="PJM436" s="49"/>
      <c r="PJN436" s="49"/>
      <c r="PJO436" s="49"/>
      <c r="PJP436" s="49"/>
      <c r="PJQ436" s="49"/>
      <c r="PJR436" s="49"/>
      <c r="PJS436" s="49"/>
      <c r="PJT436" s="49"/>
      <c r="PJU436" s="49"/>
      <c r="PJV436" s="49"/>
      <c r="PJW436" s="49"/>
      <c r="PJX436" s="49"/>
      <c r="PJY436" s="49"/>
      <c r="PJZ436" s="49"/>
      <c r="PKA436" s="49"/>
      <c r="PKB436" s="49"/>
      <c r="PKC436" s="49"/>
      <c r="PKD436" s="49"/>
      <c r="PKE436" s="49"/>
      <c r="PKF436" s="49"/>
      <c r="PKG436" s="49"/>
      <c r="PKH436" s="49"/>
      <c r="PKI436" s="49"/>
      <c r="PKJ436" s="49"/>
      <c r="PKK436" s="49"/>
      <c r="PKL436" s="49"/>
      <c r="PKM436" s="49"/>
      <c r="PKN436" s="49"/>
      <c r="PKO436" s="49"/>
      <c r="PKP436" s="49"/>
      <c r="PKQ436" s="49"/>
      <c r="PKR436" s="49"/>
      <c r="PKS436" s="49"/>
      <c r="PKT436" s="49"/>
      <c r="PKU436" s="49"/>
      <c r="PKV436" s="49"/>
      <c r="PKW436" s="49"/>
      <c r="PKX436" s="49"/>
      <c r="PKY436" s="49"/>
      <c r="PKZ436" s="49"/>
      <c r="PLA436" s="49"/>
      <c r="PLB436" s="49"/>
      <c r="PLC436" s="49"/>
      <c r="PLD436" s="49"/>
      <c r="PLE436" s="49"/>
      <c r="PLF436" s="49"/>
      <c r="PLG436" s="49"/>
      <c r="PLH436" s="49"/>
      <c r="PLI436" s="49"/>
      <c r="PLJ436" s="49"/>
      <c r="PLK436" s="49"/>
      <c r="PLL436" s="49"/>
      <c r="PLM436" s="49"/>
      <c r="PLN436" s="49"/>
      <c r="PLO436" s="49"/>
      <c r="PLP436" s="49"/>
      <c r="PLQ436" s="49"/>
      <c r="PLR436" s="49"/>
      <c r="PLS436" s="49"/>
      <c r="PLT436" s="49"/>
      <c r="PLU436" s="49"/>
      <c r="PLV436" s="49"/>
      <c r="PLW436" s="49"/>
      <c r="PLX436" s="49"/>
      <c r="PLY436" s="49"/>
      <c r="PLZ436" s="49"/>
      <c r="PMA436" s="49"/>
      <c r="PMB436" s="49"/>
      <c r="PMC436" s="49"/>
      <c r="PMD436" s="49"/>
      <c r="PME436" s="49"/>
      <c r="PMF436" s="49"/>
      <c r="PMG436" s="49"/>
      <c r="PMH436" s="49"/>
      <c r="PMI436" s="49"/>
      <c r="PMJ436" s="49"/>
      <c r="PMK436" s="49"/>
      <c r="PML436" s="49"/>
      <c r="PMM436" s="49"/>
      <c r="PMN436" s="49"/>
      <c r="PMO436" s="49"/>
      <c r="PMP436" s="49"/>
      <c r="PMQ436" s="49"/>
      <c r="PMR436" s="49"/>
      <c r="PMS436" s="49"/>
      <c r="PMT436" s="49"/>
      <c r="PMU436" s="49"/>
      <c r="PMV436" s="49"/>
      <c r="PMW436" s="49"/>
      <c r="PMX436" s="49"/>
      <c r="PMY436" s="49"/>
      <c r="PMZ436" s="49"/>
      <c r="PNA436" s="49"/>
      <c r="PNB436" s="49"/>
      <c r="PNC436" s="49"/>
      <c r="PND436" s="49"/>
      <c r="PNE436" s="49"/>
      <c r="PNF436" s="49"/>
      <c r="PNG436" s="49"/>
      <c r="PNH436" s="49"/>
      <c r="PNI436" s="49"/>
      <c r="PNJ436" s="49"/>
      <c r="PNK436" s="49"/>
      <c r="PNL436" s="49"/>
      <c r="PNM436" s="49"/>
      <c r="PNN436" s="49"/>
      <c r="PNO436" s="49"/>
      <c r="PNP436" s="49"/>
      <c r="PNQ436" s="49"/>
      <c r="PNR436" s="49"/>
      <c r="PNS436" s="49"/>
      <c r="PNT436" s="49"/>
      <c r="PNU436" s="49"/>
      <c r="PNV436" s="49"/>
      <c r="PNW436" s="49"/>
      <c r="PNX436" s="49"/>
      <c r="PNY436" s="49"/>
      <c r="PNZ436" s="49"/>
      <c r="POA436" s="49"/>
      <c r="POB436" s="49"/>
      <c r="POC436" s="49"/>
      <c r="POD436" s="49"/>
      <c r="POE436" s="49"/>
      <c r="POF436" s="49"/>
      <c r="POG436" s="49"/>
      <c r="POH436" s="49"/>
      <c r="POI436" s="49"/>
      <c r="POJ436" s="49"/>
      <c r="POK436" s="49"/>
      <c r="POL436" s="49"/>
      <c r="POM436" s="49"/>
      <c r="PON436" s="49"/>
      <c r="POO436" s="49"/>
      <c r="POP436" s="49"/>
      <c r="POQ436" s="49"/>
      <c r="POR436" s="49"/>
      <c r="POS436" s="49"/>
      <c r="POT436" s="49"/>
      <c r="POU436" s="49"/>
      <c r="POV436" s="49"/>
      <c r="POW436" s="49"/>
      <c r="POX436" s="49"/>
      <c r="POY436" s="49"/>
      <c r="POZ436" s="49"/>
      <c r="PPA436" s="49"/>
      <c r="PPB436" s="49"/>
      <c r="PPC436" s="49"/>
      <c r="PPD436" s="49"/>
      <c r="PPE436" s="49"/>
      <c r="PPF436" s="49"/>
      <c r="PPG436" s="49"/>
      <c r="PPH436" s="49"/>
      <c r="PPI436" s="49"/>
      <c r="PPJ436" s="49"/>
      <c r="PPK436" s="49"/>
      <c r="PPL436" s="49"/>
      <c r="PPM436" s="49"/>
      <c r="PPN436" s="49"/>
      <c r="PPO436" s="49"/>
      <c r="PPP436" s="49"/>
      <c r="PPQ436" s="49"/>
      <c r="PPR436" s="49"/>
      <c r="PPS436" s="49"/>
      <c r="PPT436" s="49"/>
      <c r="PPU436" s="49"/>
      <c r="PPV436" s="49"/>
      <c r="PPW436" s="49"/>
      <c r="PPX436" s="49"/>
      <c r="PPY436" s="49"/>
      <c r="PPZ436" s="49"/>
      <c r="PQA436" s="49"/>
      <c r="PQB436" s="49"/>
      <c r="PQC436" s="49"/>
      <c r="PQD436" s="49"/>
      <c r="PQE436" s="49"/>
      <c r="PQF436" s="49"/>
      <c r="PQG436" s="49"/>
      <c r="PQH436" s="49"/>
      <c r="PQI436" s="49"/>
      <c r="PQJ436" s="49"/>
      <c r="PQK436" s="49"/>
      <c r="PQL436" s="49"/>
      <c r="PQM436" s="49"/>
      <c r="PQN436" s="49"/>
      <c r="PQO436" s="49"/>
      <c r="PQP436" s="49"/>
      <c r="PQQ436" s="49"/>
      <c r="PQR436" s="49"/>
      <c r="PQS436" s="49"/>
      <c r="PQT436" s="49"/>
      <c r="PQU436" s="49"/>
      <c r="PQV436" s="49"/>
      <c r="PQW436" s="49"/>
      <c r="PQX436" s="49"/>
      <c r="PQY436" s="49"/>
      <c r="PQZ436" s="49"/>
      <c r="PRA436" s="49"/>
      <c r="PRB436" s="49"/>
      <c r="PRC436" s="49"/>
      <c r="PRD436" s="49"/>
      <c r="PRE436" s="49"/>
      <c r="PRF436" s="49"/>
      <c r="PRG436" s="49"/>
      <c r="PRH436" s="49"/>
      <c r="PRI436" s="49"/>
      <c r="PRJ436" s="49"/>
      <c r="PRK436" s="49"/>
      <c r="PRL436" s="49"/>
      <c r="PRM436" s="49"/>
      <c r="PRN436" s="49"/>
      <c r="PRO436" s="49"/>
      <c r="PRP436" s="49"/>
      <c r="PRQ436" s="49"/>
      <c r="PRR436" s="49"/>
      <c r="PRS436" s="49"/>
      <c r="PRT436" s="49"/>
      <c r="PRU436" s="49"/>
      <c r="PRV436" s="49"/>
      <c r="PRW436" s="49"/>
      <c r="PRX436" s="49"/>
      <c r="PRY436" s="49"/>
      <c r="PRZ436" s="49"/>
      <c r="PSA436" s="49"/>
      <c r="PSB436" s="49"/>
      <c r="PSC436" s="49"/>
      <c r="PSD436" s="49"/>
      <c r="PSE436" s="49"/>
      <c r="PSF436" s="49"/>
      <c r="PSG436" s="49"/>
      <c r="PSH436" s="49"/>
      <c r="PSI436" s="49"/>
      <c r="PSJ436" s="49"/>
      <c r="PSK436" s="49"/>
      <c r="PSL436" s="49"/>
      <c r="PSM436" s="49"/>
      <c r="PSN436" s="49"/>
      <c r="PSO436" s="49"/>
      <c r="PSP436" s="49"/>
      <c r="PSQ436" s="49"/>
      <c r="PSR436" s="49"/>
      <c r="PSS436" s="49"/>
      <c r="PST436" s="49"/>
      <c r="PSU436" s="49"/>
      <c r="PSV436" s="49"/>
      <c r="PSW436" s="49"/>
      <c r="PSX436" s="49"/>
      <c r="PSY436" s="49"/>
      <c r="PSZ436" s="49"/>
      <c r="PTA436" s="49"/>
      <c r="PTB436" s="49"/>
      <c r="PTC436" s="49"/>
      <c r="PTD436" s="49"/>
      <c r="PTE436" s="49"/>
      <c r="PTF436" s="49"/>
      <c r="PTG436" s="49"/>
      <c r="PTH436" s="49"/>
      <c r="PTI436" s="49"/>
      <c r="PTJ436" s="49"/>
      <c r="PTK436" s="49"/>
      <c r="PTL436" s="49"/>
      <c r="PTM436" s="49"/>
      <c r="PTN436" s="49"/>
      <c r="PTO436" s="49"/>
      <c r="PTP436" s="49"/>
      <c r="PTQ436" s="49"/>
      <c r="PTR436" s="49"/>
      <c r="PTS436" s="49"/>
      <c r="PTT436" s="49"/>
      <c r="PTU436" s="49"/>
      <c r="PTV436" s="49"/>
      <c r="PTW436" s="49"/>
      <c r="PTX436" s="49"/>
      <c r="PTY436" s="49"/>
      <c r="PTZ436" s="49"/>
      <c r="PUA436" s="49"/>
      <c r="PUB436" s="49"/>
      <c r="PUC436" s="49"/>
      <c r="PUD436" s="49"/>
      <c r="PUE436" s="49"/>
      <c r="PUF436" s="49"/>
      <c r="PUG436" s="49"/>
      <c r="PUH436" s="49"/>
      <c r="PUI436" s="49"/>
      <c r="PUJ436" s="49"/>
      <c r="PUK436" s="49"/>
      <c r="PUL436" s="49"/>
      <c r="PUM436" s="49"/>
      <c r="PUN436" s="49"/>
      <c r="PUO436" s="49"/>
      <c r="PUP436" s="49"/>
      <c r="PUQ436" s="49"/>
      <c r="PUR436" s="49"/>
      <c r="PUS436" s="49"/>
      <c r="PUT436" s="49"/>
      <c r="PUU436" s="49"/>
      <c r="PUV436" s="49"/>
      <c r="PUW436" s="49"/>
      <c r="PUX436" s="49"/>
      <c r="PUY436" s="49"/>
      <c r="PUZ436" s="49"/>
      <c r="PVA436" s="49"/>
      <c r="PVB436" s="49"/>
      <c r="PVC436" s="49"/>
      <c r="PVD436" s="49"/>
      <c r="PVE436" s="49"/>
      <c r="PVF436" s="49"/>
      <c r="PVG436" s="49"/>
      <c r="PVH436" s="49"/>
      <c r="PVI436" s="49"/>
      <c r="PVJ436" s="49"/>
      <c r="PVK436" s="49"/>
      <c r="PVL436" s="49"/>
      <c r="PVM436" s="49"/>
      <c r="PVN436" s="49"/>
      <c r="PVO436" s="49"/>
      <c r="PVP436" s="49"/>
      <c r="PVQ436" s="49"/>
      <c r="PVR436" s="49"/>
      <c r="PVS436" s="49"/>
      <c r="PVT436" s="49"/>
      <c r="PVU436" s="49"/>
      <c r="PVV436" s="49"/>
      <c r="PVW436" s="49"/>
      <c r="PVX436" s="49"/>
      <c r="PVY436" s="49"/>
      <c r="PVZ436" s="49"/>
      <c r="PWA436" s="49"/>
      <c r="PWB436" s="49"/>
      <c r="PWC436" s="49"/>
      <c r="PWD436" s="49"/>
      <c r="PWE436" s="49"/>
      <c r="PWF436" s="49"/>
      <c r="PWG436" s="49"/>
      <c r="PWH436" s="49"/>
      <c r="PWI436" s="49"/>
      <c r="PWJ436" s="49"/>
      <c r="PWK436" s="49"/>
      <c r="PWL436" s="49"/>
      <c r="PWM436" s="49"/>
      <c r="PWN436" s="49"/>
      <c r="PWO436" s="49"/>
      <c r="PWP436" s="49"/>
      <c r="PWQ436" s="49"/>
      <c r="PWR436" s="49"/>
      <c r="PWS436" s="49"/>
      <c r="PWT436" s="49"/>
      <c r="PWU436" s="49"/>
      <c r="PWV436" s="49"/>
      <c r="PWW436" s="49"/>
      <c r="PWX436" s="49"/>
      <c r="PWY436" s="49"/>
      <c r="PWZ436" s="49"/>
      <c r="PXA436" s="49"/>
      <c r="PXB436" s="49"/>
      <c r="PXC436" s="49"/>
      <c r="PXD436" s="49"/>
      <c r="PXE436" s="49"/>
      <c r="PXF436" s="49"/>
      <c r="PXG436" s="49"/>
      <c r="PXH436" s="49"/>
      <c r="PXI436" s="49"/>
      <c r="PXJ436" s="49"/>
      <c r="PXK436" s="49"/>
      <c r="PXL436" s="49"/>
      <c r="PXM436" s="49"/>
      <c r="PXN436" s="49"/>
      <c r="PXO436" s="49"/>
      <c r="PXP436" s="49"/>
      <c r="PXQ436" s="49"/>
      <c r="PXR436" s="49"/>
      <c r="PXS436" s="49"/>
      <c r="PXT436" s="49"/>
      <c r="PXU436" s="49"/>
      <c r="PXV436" s="49"/>
      <c r="PXW436" s="49"/>
      <c r="PXX436" s="49"/>
      <c r="PXY436" s="49"/>
      <c r="PXZ436" s="49"/>
      <c r="PYA436" s="49"/>
      <c r="PYB436" s="49"/>
      <c r="PYC436" s="49"/>
      <c r="PYD436" s="49"/>
      <c r="PYE436" s="49"/>
      <c r="PYF436" s="49"/>
      <c r="PYG436" s="49"/>
      <c r="PYH436" s="49"/>
      <c r="PYI436" s="49"/>
      <c r="PYJ436" s="49"/>
      <c r="PYK436" s="49"/>
      <c r="PYL436" s="49"/>
      <c r="PYM436" s="49"/>
      <c r="PYN436" s="49"/>
      <c r="PYO436" s="49"/>
      <c r="PYP436" s="49"/>
      <c r="PYQ436" s="49"/>
      <c r="PYR436" s="49"/>
      <c r="PYS436" s="49"/>
      <c r="PYT436" s="49"/>
      <c r="PYU436" s="49"/>
      <c r="PYV436" s="49"/>
      <c r="PYW436" s="49"/>
      <c r="PYX436" s="49"/>
      <c r="PYY436" s="49"/>
      <c r="PYZ436" s="49"/>
      <c r="PZA436" s="49"/>
      <c r="PZB436" s="49"/>
      <c r="PZC436" s="49"/>
      <c r="PZD436" s="49"/>
      <c r="PZE436" s="49"/>
      <c r="PZF436" s="49"/>
      <c r="PZG436" s="49"/>
      <c r="PZH436" s="49"/>
      <c r="PZI436" s="49"/>
      <c r="PZJ436" s="49"/>
      <c r="PZK436" s="49"/>
      <c r="PZL436" s="49"/>
      <c r="PZM436" s="49"/>
      <c r="PZN436" s="49"/>
      <c r="PZO436" s="49"/>
      <c r="PZP436" s="49"/>
      <c r="PZQ436" s="49"/>
      <c r="PZR436" s="49"/>
      <c r="PZS436" s="49"/>
      <c r="PZT436" s="49"/>
      <c r="PZU436" s="49"/>
      <c r="PZV436" s="49"/>
      <c r="PZW436" s="49"/>
      <c r="PZX436" s="49"/>
      <c r="PZY436" s="49"/>
      <c r="PZZ436" s="49"/>
      <c r="QAA436" s="49"/>
      <c r="QAB436" s="49"/>
      <c r="QAC436" s="49"/>
      <c r="QAD436" s="49"/>
      <c r="QAE436" s="49"/>
      <c r="QAF436" s="49"/>
      <c r="QAG436" s="49"/>
      <c r="QAH436" s="49"/>
      <c r="QAI436" s="49"/>
      <c r="QAJ436" s="49"/>
      <c r="QAK436" s="49"/>
      <c r="QAL436" s="49"/>
      <c r="QAM436" s="49"/>
      <c r="QAN436" s="49"/>
      <c r="QAO436" s="49"/>
      <c r="QAP436" s="49"/>
      <c r="QAQ436" s="49"/>
      <c r="QAR436" s="49"/>
      <c r="QAS436" s="49"/>
      <c r="QAT436" s="49"/>
      <c r="QAU436" s="49"/>
      <c r="QAV436" s="49"/>
      <c r="QAW436" s="49"/>
      <c r="QAX436" s="49"/>
      <c r="QAY436" s="49"/>
      <c r="QAZ436" s="49"/>
      <c r="QBA436" s="49"/>
      <c r="QBB436" s="49"/>
      <c r="QBC436" s="49"/>
      <c r="QBD436" s="49"/>
      <c r="QBE436" s="49"/>
      <c r="QBF436" s="49"/>
      <c r="QBG436" s="49"/>
      <c r="QBH436" s="49"/>
      <c r="QBI436" s="49"/>
      <c r="QBJ436" s="49"/>
      <c r="QBK436" s="49"/>
      <c r="QBL436" s="49"/>
      <c r="QBM436" s="49"/>
      <c r="QBN436" s="49"/>
      <c r="QBO436" s="49"/>
      <c r="QBP436" s="49"/>
      <c r="QBQ436" s="49"/>
      <c r="QBR436" s="49"/>
      <c r="QBS436" s="49"/>
      <c r="QBT436" s="49"/>
      <c r="QBU436" s="49"/>
      <c r="QBV436" s="49"/>
      <c r="QBW436" s="49"/>
      <c r="QBX436" s="49"/>
      <c r="QBY436" s="49"/>
      <c r="QBZ436" s="49"/>
      <c r="QCA436" s="49"/>
      <c r="QCB436" s="49"/>
      <c r="QCC436" s="49"/>
      <c r="QCD436" s="49"/>
      <c r="QCE436" s="49"/>
      <c r="QCF436" s="49"/>
      <c r="QCG436" s="49"/>
      <c r="QCH436" s="49"/>
      <c r="QCI436" s="49"/>
      <c r="QCJ436" s="49"/>
      <c r="QCK436" s="49"/>
      <c r="QCL436" s="49"/>
      <c r="QCM436" s="49"/>
      <c r="QCN436" s="49"/>
      <c r="QCO436" s="49"/>
      <c r="QCP436" s="49"/>
      <c r="QCQ436" s="49"/>
      <c r="QCR436" s="49"/>
      <c r="QCS436" s="49"/>
      <c r="QCT436" s="49"/>
      <c r="QCU436" s="49"/>
      <c r="QCV436" s="49"/>
      <c r="QCW436" s="49"/>
      <c r="QCX436" s="49"/>
      <c r="QCY436" s="49"/>
      <c r="QCZ436" s="49"/>
      <c r="QDA436" s="49"/>
      <c r="QDB436" s="49"/>
      <c r="QDC436" s="49"/>
      <c r="QDD436" s="49"/>
      <c r="QDE436" s="49"/>
      <c r="QDF436" s="49"/>
      <c r="QDG436" s="49"/>
      <c r="QDH436" s="49"/>
      <c r="QDI436" s="49"/>
      <c r="QDJ436" s="49"/>
      <c r="QDK436" s="49"/>
      <c r="QDL436" s="49"/>
      <c r="QDM436" s="49"/>
      <c r="QDN436" s="49"/>
      <c r="QDO436" s="49"/>
      <c r="QDP436" s="49"/>
      <c r="QDQ436" s="49"/>
      <c r="QDR436" s="49"/>
      <c r="QDS436" s="49"/>
      <c r="QDT436" s="49"/>
      <c r="QDU436" s="49"/>
      <c r="QDV436" s="49"/>
      <c r="QDW436" s="49"/>
      <c r="QDX436" s="49"/>
      <c r="QDY436" s="49"/>
      <c r="QDZ436" s="49"/>
      <c r="QEA436" s="49"/>
      <c r="QEB436" s="49"/>
      <c r="QEC436" s="49"/>
      <c r="QED436" s="49"/>
      <c r="QEE436" s="49"/>
      <c r="QEF436" s="49"/>
      <c r="QEG436" s="49"/>
      <c r="QEH436" s="49"/>
      <c r="QEI436" s="49"/>
      <c r="QEJ436" s="49"/>
      <c r="QEK436" s="49"/>
      <c r="QEL436" s="49"/>
      <c r="QEM436" s="49"/>
      <c r="QEN436" s="49"/>
      <c r="QEO436" s="49"/>
      <c r="QEP436" s="49"/>
      <c r="QEQ436" s="49"/>
      <c r="QER436" s="49"/>
      <c r="QES436" s="49"/>
      <c r="QET436" s="49"/>
      <c r="QEU436" s="49"/>
      <c r="QEV436" s="49"/>
      <c r="QEW436" s="49"/>
      <c r="QEX436" s="49"/>
      <c r="QEY436" s="49"/>
      <c r="QEZ436" s="49"/>
      <c r="QFA436" s="49"/>
      <c r="QFB436" s="49"/>
      <c r="QFC436" s="49"/>
      <c r="QFD436" s="49"/>
      <c r="QFE436" s="49"/>
      <c r="QFF436" s="49"/>
      <c r="QFG436" s="49"/>
      <c r="QFH436" s="49"/>
      <c r="QFI436" s="49"/>
      <c r="QFJ436" s="49"/>
      <c r="QFK436" s="49"/>
      <c r="QFL436" s="49"/>
      <c r="QFM436" s="49"/>
      <c r="QFN436" s="49"/>
      <c r="QFO436" s="49"/>
      <c r="QFP436" s="49"/>
      <c r="QFQ436" s="49"/>
      <c r="QFR436" s="49"/>
      <c r="QFS436" s="49"/>
      <c r="QFT436" s="49"/>
      <c r="QFU436" s="49"/>
      <c r="QFV436" s="49"/>
      <c r="QFW436" s="49"/>
      <c r="QFX436" s="49"/>
      <c r="QFY436" s="49"/>
      <c r="QFZ436" s="49"/>
      <c r="QGA436" s="49"/>
      <c r="QGB436" s="49"/>
      <c r="QGC436" s="49"/>
      <c r="QGD436" s="49"/>
      <c r="QGE436" s="49"/>
      <c r="QGF436" s="49"/>
      <c r="QGG436" s="49"/>
      <c r="QGH436" s="49"/>
      <c r="QGI436" s="49"/>
      <c r="QGJ436" s="49"/>
      <c r="QGK436" s="49"/>
      <c r="QGL436" s="49"/>
      <c r="QGM436" s="49"/>
      <c r="QGN436" s="49"/>
      <c r="QGO436" s="49"/>
      <c r="QGP436" s="49"/>
      <c r="QGQ436" s="49"/>
      <c r="QGR436" s="49"/>
      <c r="QGS436" s="49"/>
      <c r="QGT436" s="49"/>
      <c r="QGU436" s="49"/>
      <c r="QGV436" s="49"/>
      <c r="QGW436" s="49"/>
      <c r="QGX436" s="49"/>
      <c r="QGY436" s="49"/>
      <c r="QGZ436" s="49"/>
      <c r="QHA436" s="49"/>
      <c r="QHB436" s="49"/>
      <c r="QHC436" s="49"/>
      <c r="QHD436" s="49"/>
      <c r="QHE436" s="49"/>
      <c r="QHF436" s="49"/>
      <c r="QHG436" s="49"/>
      <c r="QHH436" s="49"/>
      <c r="QHI436" s="49"/>
      <c r="QHJ436" s="49"/>
      <c r="QHK436" s="49"/>
      <c r="QHL436" s="49"/>
      <c r="QHM436" s="49"/>
      <c r="QHN436" s="49"/>
      <c r="QHO436" s="49"/>
      <c r="QHP436" s="49"/>
      <c r="QHQ436" s="49"/>
      <c r="QHR436" s="49"/>
      <c r="QHS436" s="49"/>
      <c r="QHT436" s="49"/>
      <c r="QHU436" s="49"/>
      <c r="QHV436" s="49"/>
      <c r="QHW436" s="49"/>
      <c r="QHX436" s="49"/>
      <c r="QHY436" s="49"/>
      <c r="QHZ436" s="49"/>
      <c r="QIA436" s="49"/>
      <c r="QIB436" s="49"/>
      <c r="QIC436" s="49"/>
      <c r="QID436" s="49"/>
      <c r="QIE436" s="49"/>
      <c r="QIF436" s="49"/>
      <c r="QIG436" s="49"/>
      <c r="QIH436" s="49"/>
      <c r="QII436" s="49"/>
      <c r="QIJ436" s="49"/>
      <c r="QIK436" s="49"/>
      <c r="QIL436" s="49"/>
      <c r="QIM436" s="49"/>
      <c r="QIN436" s="49"/>
      <c r="QIO436" s="49"/>
      <c r="QIP436" s="49"/>
      <c r="QIQ436" s="49"/>
      <c r="QIR436" s="49"/>
      <c r="QIS436" s="49"/>
      <c r="QIT436" s="49"/>
      <c r="QIU436" s="49"/>
      <c r="QIV436" s="49"/>
      <c r="QIW436" s="49"/>
      <c r="QIX436" s="49"/>
      <c r="QIY436" s="49"/>
      <c r="QIZ436" s="49"/>
      <c r="QJA436" s="49"/>
      <c r="QJB436" s="49"/>
      <c r="QJC436" s="49"/>
      <c r="QJD436" s="49"/>
      <c r="QJE436" s="49"/>
      <c r="QJF436" s="49"/>
      <c r="QJG436" s="49"/>
      <c r="QJH436" s="49"/>
      <c r="QJI436" s="49"/>
      <c r="QJJ436" s="49"/>
      <c r="QJK436" s="49"/>
      <c r="QJL436" s="49"/>
      <c r="QJM436" s="49"/>
      <c r="QJN436" s="49"/>
      <c r="QJO436" s="49"/>
      <c r="QJP436" s="49"/>
      <c r="QJQ436" s="49"/>
      <c r="QJR436" s="49"/>
      <c r="QJS436" s="49"/>
      <c r="QJT436" s="49"/>
      <c r="QJU436" s="49"/>
      <c r="QJV436" s="49"/>
      <c r="QJW436" s="49"/>
      <c r="QJX436" s="49"/>
      <c r="QJY436" s="49"/>
      <c r="QJZ436" s="49"/>
      <c r="QKA436" s="49"/>
      <c r="QKB436" s="49"/>
      <c r="QKC436" s="49"/>
      <c r="QKD436" s="49"/>
      <c r="QKE436" s="49"/>
      <c r="QKF436" s="49"/>
      <c r="QKG436" s="49"/>
      <c r="QKH436" s="49"/>
      <c r="QKI436" s="49"/>
      <c r="QKJ436" s="49"/>
      <c r="QKK436" s="49"/>
      <c r="QKL436" s="49"/>
      <c r="QKM436" s="49"/>
      <c r="QKN436" s="49"/>
      <c r="QKO436" s="49"/>
      <c r="QKP436" s="49"/>
      <c r="QKQ436" s="49"/>
      <c r="QKR436" s="49"/>
      <c r="QKS436" s="49"/>
      <c r="QKT436" s="49"/>
      <c r="QKU436" s="49"/>
      <c r="QKV436" s="49"/>
      <c r="QKW436" s="49"/>
      <c r="QKX436" s="49"/>
      <c r="QKY436" s="49"/>
      <c r="QKZ436" s="49"/>
      <c r="QLA436" s="49"/>
      <c r="QLB436" s="49"/>
      <c r="QLC436" s="49"/>
      <c r="QLD436" s="49"/>
      <c r="QLE436" s="49"/>
      <c r="QLF436" s="49"/>
      <c r="QLG436" s="49"/>
      <c r="QLH436" s="49"/>
      <c r="QLI436" s="49"/>
      <c r="QLJ436" s="49"/>
      <c r="QLK436" s="49"/>
      <c r="QLL436" s="49"/>
      <c r="QLM436" s="49"/>
      <c r="QLN436" s="49"/>
      <c r="QLO436" s="49"/>
      <c r="QLP436" s="49"/>
      <c r="QLQ436" s="49"/>
      <c r="QLR436" s="49"/>
      <c r="QLS436" s="49"/>
      <c r="QLT436" s="49"/>
      <c r="QLU436" s="49"/>
      <c r="QLV436" s="49"/>
      <c r="QLW436" s="49"/>
      <c r="QLX436" s="49"/>
      <c r="QLY436" s="49"/>
      <c r="QLZ436" s="49"/>
      <c r="QMA436" s="49"/>
      <c r="QMB436" s="49"/>
      <c r="QMC436" s="49"/>
      <c r="QMD436" s="49"/>
      <c r="QME436" s="49"/>
      <c r="QMF436" s="49"/>
      <c r="QMG436" s="49"/>
      <c r="QMH436" s="49"/>
      <c r="QMI436" s="49"/>
      <c r="QMJ436" s="49"/>
      <c r="QMK436" s="49"/>
      <c r="QML436" s="49"/>
      <c r="QMM436" s="49"/>
      <c r="QMN436" s="49"/>
      <c r="QMO436" s="49"/>
      <c r="QMP436" s="49"/>
      <c r="QMQ436" s="49"/>
      <c r="QMR436" s="49"/>
      <c r="QMS436" s="49"/>
      <c r="QMT436" s="49"/>
      <c r="QMU436" s="49"/>
      <c r="QMV436" s="49"/>
      <c r="QMW436" s="49"/>
      <c r="QMX436" s="49"/>
      <c r="QMY436" s="49"/>
      <c r="QMZ436" s="49"/>
      <c r="QNA436" s="49"/>
      <c r="QNB436" s="49"/>
      <c r="QNC436" s="49"/>
      <c r="QND436" s="49"/>
      <c r="QNE436" s="49"/>
      <c r="QNF436" s="49"/>
      <c r="QNG436" s="49"/>
      <c r="QNH436" s="49"/>
      <c r="QNI436" s="49"/>
      <c r="QNJ436" s="49"/>
      <c r="QNK436" s="49"/>
      <c r="QNL436" s="49"/>
      <c r="QNM436" s="49"/>
      <c r="QNN436" s="49"/>
      <c r="QNO436" s="49"/>
      <c r="QNP436" s="49"/>
      <c r="QNQ436" s="49"/>
      <c r="QNR436" s="49"/>
      <c r="QNS436" s="49"/>
      <c r="QNT436" s="49"/>
      <c r="QNU436" s="49"/>
      <c r="QNV436" s="49"/>
      <c r="QNW436" s="49"/>
      <c r="QNX436" s="49"/>
      <c r="QNY436" s="49"/>
      <c r="QNZ436" s="49"/>
      <c r="QOA436" s="49"/>
      <c r="QOB436" s="49"/>
      <c r="QOC436" s="49"/>
      <c r="QOD436" s="49"/>
      <c r="QOE436" s="49"/>
      <c r="QOF436" s="49"/>
      <c r="QOG436" s="49"/>
      <c r="QOH436" s="49"/>
      <c r="QOI436" s="49"/>
      <c r="QOJ436" s="49"/>
      <c r="QOK436" s="49"/>
      <c r="QOL436" s="49"/>
      <c r="QOM436" s="49"/>
      <c r="QON436" s="49"/>
      <c r="QOO436" s="49"/>
      <c r="QOP436" s="49"/>
      <c r="QOQ436" s="49"/>
      <c r="QOR436" s="49"/>
      <c r="QOS436" s="49"/>
      <c r="QOT436" s="49"/>
      <c r="QOU436" s="49"/>
      <c r="QOV436" s="49"/>
      <c r="QOW436" s="49"/>
      <c r="QOX436" s="49"/>
      <c r="QOY436" s="49"/>
      <c r="QOZ436" s="49"/>
      <c r="QPA436" s="49"/>
      <c r="QPB436" s="49"/>
      <c r="QPC436" s="49"/>
      <c r="QPD436" s="49"/>
      <c r="QPE436" s="49"/>
      <c r="QPF436" s="49"/>
      <c r="QPG436" s="49"/>
      <c r="QPH436" s="49"/>
      <c r="QPI436" s="49"/>
      <c r="QPJ436" s="49"/>
      <c r="QPK436" s="49"/>
      <c r="QPL436" s="49"/>
      <c r="QPM436" s="49"/>
      <c r="QPN436" s="49"/>
      <c r="QPO436" s="49"/>
      <c r="QPP436" s="49"/>
      <c r="QPQ436" s="49"/>
      <c r="QPR436" s="49"/>
      <c r="QPS436" s="49"/>
      <c r="QPT436" s="49"/>
      <c r="QPU436" s="49"/>
      <c r="QPV436" s="49"/>
      <c r="QPW436" s="49"/>
      <c r="QPX436" s="49"/>
      <c r="QPY436" s="49"/>
      <c r="QPZ436" s="49"/>
      <c r="QQA436" s="49"/>
      <c r="QQB436" s="49"/>
      <c r="QQC436" s="49"/>
      <c r="QQD436" s="49"/>
      <c r="QQE436" s="49"/>
      <c r="QQF436" s="49"/>
      <c r="QQG436" s="49"/>
      <c r="QQH436" s="49"/>
      <c r="QQI436" s="49"/>
      <c r="QQJ436" s="49"/>
      <c r="QQK436" s="49"/>
      <c r="QQL436" s="49"/>
      <c r="QQM436" s="49"/>
      <c r="QQN436" s="49"/>
      <c r="QQO436" s="49"/>
      <c r="QQP436" s="49"/>
      <c r="QQQ436" s="49"/>
      <c r="QQR436" s="49"/>
      <c r="QQS436" s="49"/>
      <c r="QQT436" s="49"/>
      <c r="QQU436" s="49"/>
      <c r="QQV436" s="49"/>
      <c r="QQW436" s="49"/>
      <c r="QQX436" s="49"/>
      <c r="QQY436" s="49"/>
      <c r="QQZ436" s="49"/>
      <c r="QRA436" s="49"/>
      <c r="QRB436" s="49"/>
      <c r="QRC436" s="49"/>
      <c r="QRD436" s="49"/>
      <c r="QRE436" s="49"/>
      <c r="QRF436" s="49"/>
      <c r="QRG436" s="49"/>
      <c r="QRH436" s="49"/>
      <c r="QRI436" s="49"/>
      <c r="QRJ436" s="49"/>
      <c r="QRK436" s="49"/>
      <c r="QRL436" s="49"/>
      <c r="QRM436" s="49"/>
      <c r="QRN436" s="49"/>
      <c r="QRO436" s="49"/>
      <c r="QRP436" s="49"/>
      <c r="QRQ436" s="49"/>
      <c r="QRR436" s="49"/>
      <c r="QRS436" s="49"/>
      <c r="QRT436" s="49"/>
      <c r="QRU436" s="49"/>
      <c r="QRV436" s="49"/>
      <c r="QRW436" s="49"/>
      <c r="QRX436" s="49"/>
      <c r="QRY436" s="49"/>
      <c r="QRZ436" s="49"/>
      <c r="QSA436" s="49"/>
      <c r="QSB436" s="49"/>
      <c r="QSC436" s="49"/>
      <c r="QSD436" s="49"/>
      <c r="QSE436" s="49"/>
      <c r="QSF436" s="49"/>
      <c r="QSG436" s="49"/>
      <c r="QSH436" s="49"/>
      <c r="QSI436" s="49"/>
      <c r="QSJ436" s="49"/>
      <c r="QSK436" s="49"/>
      <c r="QSL436" s="49"/>
      <c r="QSM436" s="49"/>
      <c r="QSN436" s="49"/>
      <c r="QSO436" s="49"/>
      <c r="QSP436" s="49"/>
      <c r="QSQ436" s="49"/>
      <c r="QSR436" s="49"/>
      <c r="QSS436" s="49"/>
      <c r="QST436" s="49"/>
      <c r="QSU436" s="49"/>
      <c r="QSV436" s="49"/>
      <c r="QSW436" s="49"/>
      <c r="QSX436" s="49"/>
      <c r="QSY436" s="49"/>
      <c r="QSZ436" s="49"/>
      <c r="QTA436" s="49"/>
      <c r="QTB436" s="49"/>
      <c r="QTC436" s="49"/>
      <c r="QTD436" s="49"/>
      <c r="QTE436" s="49"/>
      <c r="QTF436" s="49"/>
      <c r="QTG436" s="49"/>
      <c r="QTH436" s="49"/>
      <c r="QTI436" s="49"/>
      <c r="QTJ436" s="49"/>
      <c r="QTK436" s="49"/>
      <c r="QTL436" s="49"/>
      <c r="QTM436" s="49"/>
      <c r="QTN436" s="49"/>
      <c r="QTO436" s="49"/>
      <c r="QTP436" s="49"/>
      <c r="QTQ436" s="49"/>
      <c r="QTR436" s="49"/>
      <c r="QTS436" s="49"/>
      <c r="QTT436" s="49"/>
      <c r="QTU436" s="49"/>
      <c r="QTV436" s="49"/>
      <c r="QTW436" s="49"/>
      <c r="QTX436" s="49"/>
      <c r="QTY436" s="49"/>
      <c r="QTZ436" s="49"/>
      <c r="QUA436" s="49"/>
      <c r="QUB436" s="49"/>
      <c r="QUC436" s="49"/>
      <c r="QUD436" s="49"/>
      <c r="QUE436" s="49"/>
      <c r="QUF436" s="49"/>
      <c r="QUG436" s="49"/>
      <c r="QUH436" s="49"/>
      <c r="QUI436" s="49"/>
      <c r="QUJ436" s="49"/>
      <c r="QUK436" s="49"/>
      <c r="QUL436" s="49"/>
      <c r="QUM436" s="49"/>
      <c r="QUN436" s="49"/>
      <c r="QUO436" s="49"/>
      <c r="QUP436" s="49"/>
      <c r="QUQ436" s="49"/>
      <c r="QUR436" s="49"/>
      <c r="QUS436" s="49"/>
      <c r="QUT436" s="49"/>
      <c r="QUU436" s="49"/>
      <c r="QUV436" s="49"/>
      <c r="QUW436" s="49"/>
      <c r="QUX436" s="49"/>
      <c r="QUY436" s="49"/>
      <c r="QUZ436" s="49"/>
      <c r="QVA436" s="49"/>
      <c r="QVB436" s="49"/>
      <c r="QVC436" s="49"/>
      <c r="QVD436" s="49"/>
      <c r="QVE436" s="49"/>
      <c r="QVF436" s="49"/>
      <c r="QVG436" s="49"/>
      <c r="QVH436" s="49"/>
      <c r="QVI436" s="49"/>
      <c r="QVJ436" s="49"/>
      <c r="QVK436" s="49"/>
      <c r="QVL436" s="49"/>
      <c r="QVM436" s="49"/>
      <c r="QVN436" s="49"/>
      <c r="QVO436" s="49"/>
      <c r="QVP436" s="49"/>
      <c r="QVQ436" s="49"/>
      <c r="QVR436" s="49"/>
      <c r="QVS436" s="49"/>
      <c r="QVT436" s="49"/>
      <c r="QVU436" s="49"/>
      <c r="QVV436" s="49"/>
      <c r="QVW436" s="49"/>
      <c r="QVX436" s="49"/>
      <c r="QVY436" s="49"/>
      <c r="QVZ436" s="49"/>
      <c r="QWA436" s="49"/>
      <c r="QWB436" s="49"/>
      <c r="QWC436" s="49"/>
      <c r="QWD436" s="49"/>
      <c r="QWE436" s="49"/>
      <c r="QWF436" s="49"/>
      <c r="QWG436" s="49"/>
      <c r="QWH436" s="49"/>
      <c r="QWI436" s="49"/>
      <c r="QWJ436" s="49"/>
      <c r="QWK436" s="49"/>
      <c r="QWL436" s="49"/>
      <c r="QWM436" s="49"/>
      <c r="QWN436" s="49"/>
      <c r="QWO436" s="49"/>
      <c r="QWP436" s="49"/>
      <c r="QWQ436" s="49"/>
      <c r="QWR436" s="49"/>
      <c r="QWS436" s="49"/>
      <c r="QWT436" s="49"/>
      <c r="QWU436" s="49"/>
      <c r="QWV436" s="49"/>
      <c r="QWW436" s="49"/>
      <c r="QWX436" s="49"/>
      <c r="QWY436" s="49"/>
      <c r="QWZ436" s="49"/>
      <c r="QXA436" s="49"/>
      <c r="QXB436" s="49"/>
      <c r="QXC436" s="49"/>
      <c r="QXD436" s="49"/>
      <c r="QXE436" s="49"/>
      <c r="QXF436" s="49"/>
      <c r="QXG436" s="49"/>
      <c r="QXH436" s="49"/>
      <c r="QXI436" s="49"/>
      <c r="QXJ436" s="49"/>
      <c r="QXK436" s="49"/>
      <c r="QXL436" s="49"/>
      <c r="QXM436" s="49"/>
      <c r="QXN436" s="49"/>
      <c r="QXO436" s="49"/>
      <c r="QXP436" s="49"/>
      <c r="QXQ436" s="49"/>
      <c r="QXR436" s="49"/>
      <c r="QXS436" s="49"/>
      <c r="QXT436" s="49"/>
      <c r="QXU436" s="49"/>
      <c r="QXV436" s="49"/>
      <c r="QXW436" s="49"/>
      <c r="QXX436" s="49"/>
      <c r="QXY436" s="49"/>
      <c r="QXZ436" s="49"/>
      <c r="QYA436" s="49"/>
      <c r="QYB436" s="49"/>
      <c r="QYC436" s="49"/>
      <c r="QYD436" s="49"/>
      <c r="QYE436" s="49"/>
      <c r="QYF436" s="49"/>
      <c r="QYG436" s="49"/>
      <c r="QYH436" s="49"/>
      <c r="QYI436" s="49"/>
      <c r="QYJ436" s="49"/>
      <c r="QYK436" s="49"/>
      <c r="QYL436" s="49"/>
      <c r="QYM436" s="49"/>
      <c r="QYN436" s="49"/>
      <c r="QYO436" s="49"/>
      <c r="QYP436" s="49"/>
      <c r="QYQ436" s="49"/>
      <c r="QYR436" s="49"/>
      <c r="QYS436" s="49"/>
      <c r="QYT436" s="49"/>
      <c r="QYU436" s="49"/>
      <c r="QYV436" s="49"/>
      <c r="QYW436" s="49"/>
      <c r="QYX436" s="49"/>
      <c r="QYY436" s="49"/>
      <c r="QYZ436" s="49"/>
      <c r="QZA436" s="49"/>
      <c r="QZB436" s="49"/>
      <c r="QZC436" s="49"/>
      <c r="QZD436" s="49"/>
      <c r="QZE436" s="49"/>
      <c r="QZF436" s="49"/>
      <c r="QZG436" s="49"/>
      <c r="QZH436" s="49"/>
      <c r="QZI436" s="49"/>
      <c r="QZJ436" s="49"/>
      <c r="QZK436" s="49"/>
      <c r="QZL436" s="49"/>
      <c r="QZM436" s="49"/>
      <c r="QZN436" s="49"/>
      <c r="QZO436" s="49"/>
      <c r="QZP436" s="49"/>
      <c r="QZQ436" s="49"/>
      <c r="QZR436" s="49"/>
      <c r="QZS436" s="49"/>
      <c r="QZT436" s="49"/>
      <c r="QZU436" s="49"/>
      <c r="QZV436" s="49"/>
      <c r="QZW436" s="49"/>
      <c r="QZX436" s="49"/>
      <c r="QZY436" s="49"/>
      <c r="QZZ436" s="49"/>
      <c r="RAA436" s="49"/>
      <c r="RAB436" s="49"/>
      <c r="RAC436" s="49"/>
      <c r="RAD436" s="49"/>
      <c r="RAE436" s="49"/>
      <c r="RAF436" s="49"/>
      <c r="RAG436" s="49"/>
      <c r="RAH436" s="49"/>
      <c r="RAI436" s="49"/>
      <c r="RAJ436" s="49"/>
      <c r="RAK436" s="49"/>
      <c r="RAL436" s="49"/>
      <c r="RAM436" s="49"/>
      <c r="RAN436" s="49"/>
      <c r="RAO436" s="49"/>
      <c r="RAP436" s="49"/>
      <c r="RAQ436" s="49"/>
      <c r="RAR436" s="49"/>
      <c r="RAS436" s="49"/>
      <c r="RAT436" s="49"/>
      <c r="RAU436" s="49"/>
      <c r="RAV436" s="49"/>
      <c r="RAW436" s="49"/>
      <c r="RAX436" s="49"/>
      <c r="RAY436" s="49"/>
      <c r="RAZ436" s="49"/>
      <c r="RBA436" s="49"/>
      <c r="RBB436" s="49"/>
      <c r="RBC436" s="49"/>
      <c r="RBD436" s="49"/>
      <c r="RBE436" s="49"/>
      <c r="RBF436" s="49"/>
      <c r="RBG436" s="49"/>
      <c r="RBH436" s="49"/>
      <c r="RBI436" s="49"/>
      <c r="RBJ436" s="49"/>
      <c r="RBK436" s="49"/>
      <c r="RBL436" s="49"/>
      <c r="RBM436" s="49"/>
      <c r="RBN436" s="49"/>
      <c r="RBO436" s="49"/>
      <c r="RBP436" s="49"/>
      <c r="RBQ436" s="49"/>
      <c r="RBR436" s="49"/>
      <c r="RBS436" s="49"/>
      <c r="RBT436" s="49"/>
      <c r="RBU436" s="49"/>
      <c r="RBV436" s="49"/>
      <c r="RBW436" s="49"/>
      <c r="RBX436" s="49"/>
      <c r="RBY436" s="49"/>
      <c r="RBZ436" s="49"/>
      <c r="RCA436" s="49"/>
      <c r="RCB436" s="49"/>
      <c r="RCC436" s="49"/>
      <c r="RCD436" s="49"/>
      <c r="RCE436" s="49"/>
      <c r="RCF436" s="49"/>
      <c r="RCG436" s="49"/>
      <c r="RCH436" s="49"/>
      <c r="RCI436" s="49"/>
      <c r="RCJ436" s="49"/>
      <c r="RCK436" s="49"/>
      <c r="RCL436" s="49"/>
      <c r="RCM436" s="49"/>
      <c r="RCN436" s="49"/>
      <c r="RCO436" s="49"/>
      <c r="RCP436" s="49"/>
      <c r="RCQ436" s="49"/>
      <c r="RCR436" s="49"/>
      <c r="RCS436" s="49"/>
      <c r="RCT436" s="49"/>
      <c r="RCU436" s="49"/>
      <c r="RCV436" s="49"/>
      <c r="RCW436" s="49"/>
      <c r="RCX436" s="49"/>
      <c r="RCY436" s="49"/>
      <c r="RCZ436" s="49"/>
      <c r="RDA436" s="49"/>
      <c r="RDB436" s="49"/>
      <c r="RDC436" s="49"/>
      <c r="RDD436" s="49"/>
      <c r="RDE436" s="49"/>
      <c r="RDF436" s="49"/>
      <c r="RDG436" s="49"/>
      <c r="RDH436" s="49"/>
      <c r="RDI436" s="49"/>
      <c r="RDJ436" s="49"/>
      <c r="RDK436" s="49"/>
      <c r="RDL436" s="49"/>
      <c r="RDM436" s="49"/>
      <c r="RDN436" s="49"/>
      <c r="RDO436" s="49"/>
      <c r="RDP436" s="49"/>
      <c r="RDQ436" s="49"/>
      <c r="RDR436" s="49"/>
      <c r="RDS436" s="49"/>
      <c r="RDT436" s="49"/>
      <c r="RDU436" s="49"/>
      <c r="RDV436" s="49"/>
      <c r="RDW436" s="49"/>
      <c r="RDX436" s="49"/>
      <c r="RDY436" s="49"/>
      <c r="RDZ436" s="49"/>
      <c r="REA436" s="49"/>
      <c r="REB436" s="49"/>
      <c r="REC436" s="49"/>
      <c r="RED436" s="49"/>
      <c r="REE436" s="49"/>
      <c r="REF436" s="49"/>
      <c r="REG436" s="49"/>
      <c r="REH436" s="49"/>
      <c r="REI436" s="49"/>
      <c r="REJ436" s="49"/>
      <c r="REK436" s="49"/>
      <c r="REL436" s="49"/>
      <c r="REM436" s="49"/>
      <c r="REN436" s="49"/>
      <c r="REO436" s="49"/>
      <c r="REP436" s="49"/>
      <c r="REQ436" s="49"/>
      <c r="RER436" s="49"/>
      <c r="RES436" s="49"/>
      <c r="RET436" s="49"/>
      <c r="REU436" s="49"/>
      <c r="REV436" s="49"/>
      <c r="REW436" s="49"/>
      <c r="REX436" s="49"/>
      <c r="REY436" s="49"/>
      <c r="REZ436" s="49"/>
      <c r="RFA436" s="49"/>
      <c r="RFB436" s="49"/>
      <c r="RFC436" s="49"/>
      <c r="RFD436" s="49"/>
      <c r="RFE436" s="49"/>
      <c r="RFF436" s="49"/>
      <c r="RFG436" s="49"/>
      <c r="RFH436" s="49"/>
      <c r="RFI436" s="49"/>
      <c r="RFJ436" s="49"/>
      <c r="RFK436" s="49"/>
      <c r="RFL436" s="49"/>
      <c r="RFM436" s="49"/>
      <c r="RFN436" s="49"/>
      <c r="RFO436" s="49"/>
      <c r="RFP436" s="49"/>
      <c r="RFQ436" s="49"/>
      <c r="RFR436" s="49"/>
      <c r="RFS436" s="49"/>
      <c r="RFT436" s="49"/>
      <c r="RFU436" s="49"/>
      <c r="RFV436" s="49"/>
      <c r="RFW436" s="49"/>
      <c r="RFX436" s="49"/>
      <c r="RFY436" s="49"/>
      <c r="RFZ436" s="49"/>
      <c r="RGA436" s="49"/>
      <c r="RGB436" s="49"/>
      <c r="RGC436" s="49"/>
      <c r="RGD436" s="49"/>
      <c r="RGE436" s="49"/>
      <c r="RGF436" s="49"/>
      <c r="RGG436" s="49"/>
      <c r="RGH436" s="49"/>
      <c r="RGI436" s="49"/>
      <c r="RGJ436" s="49"/>
      <c r="RGK436" s="49"/>
      <c r="RGL436" s="49"/>
      <c r="RGM436" s="49"/>
      <c r="RGN436" s="49"/>
      <c r="RGO436" s="49"/>
      <c r="RGP436" s="49"/>
      <c r="RGQ436" s="49"/>
      <c r="RGR436" s="49"/>
      <c r="RGS436" s="49"/>
      <c r="RGT436" s="49"/>
      <c r="RGU436" s="49"/>
      <c r="RGV436" s="49"/>
      <c r="RGW436" s="49"/>
      <c r="RGX436" s="49"/>
      <c r="RGY436" s="49"/>
      <c r="RGZ436" s="49"/>
      <c r="RHA436" s="49"/>
      <c r="RHB436" s="49"/>
      <c r="RHC436" s="49"/>
      <c r="RHD436" s="49"/>
      <c r="RHE436" s="49"/>
      <c r="RHF436" s="49"/>
      <c r="RHG436" s="49"/>
      <c r="RHH436" s="49"/>
      <c r="RHI436" s="49"/>
      <c r="RHJ436" s="49"/>
      <c r="RHK436" s="49"/>
      <c r="RHL436" s="49"/>
      <c r="RHM436" s="49"/>
      <c r="RHN436" s="49"/>
      <c r="RHO436" s="49"/>
      <c r="RHP436" s="49"/>
      <c r="RHQ436" s="49"/>
      <c r="RHR436" s="49"/>
      <c r="RHS436" s="49"/>
      <c r="RHT436" s="49"/>
      <c r="RHU436" s="49"/>
      <c r="RHV436" s="49"/>
      <c r="RHW436" s="49"/>
      <c r="RHX436" s="49"/>
      <c r="RHY436" s="49"/>
      <c r="RHZ436" s="49"/>
      <c r="RIA436" s="49"/>
      <c r="RIB436" s="49"/>
      <c r="RIC436" s="49"/>
      <c r="RID436" s="49"/>
      <c r="RIE436" s="49"/>
      <c r="RIF436" s="49"/>
      <c r="RIG436" s="49"/>
      <c r="RIH436" s="49"/>
      <c r="RII436" s="49"/>
      <c r="RIJ436" s="49"/>
      <c r="RIK436" s="49"/>
      <c r="RIL436" s="49"/>
      <c r="RIM436" s="49"/>
      <c r="RIN436" s="49"/>
      <c r="RIO436" s="49"/>
      <c r="RIP436" s="49"/>
      <c r="RIQ436" s="49"/>
      <c r="RIR436" s="49"/>
      <c r="RIS436" s="49"/>
      <c r="RIT436" s="49"/>
      <c r="RIU436" s="49"/>
      <c r="RIV436" s="49"/>
      <c r="RIW436" s="49"/>
      <c r="RIX436" s="49"/>
      <c r="RIY436" s="49"/>
      <c r="RIZ436" s="49"/>
      <c r="RJA436" s="49"/>
      <c r="RJB436" s="49"/>
      <c r="RJC436" s="49"/>
      <c r="RJD436" s="49"/>
      <c r="RJE436" s="49"/>
      <c r="RJF436" s="49"/>
      <c r="RJG436" s="49"/>
      <c r="RJH436" s="49"/>
      <c r="RJI436" s="49"/>
      <c r="RJJ436" s="49"/>
      <c r="RJK436" s="49"/>
      <c r="RJL436" s="49"/>
      <c r="RJM436" s="49"/>
      <c r="RJN436" s="49"/>
      <c r="RJO436" s="49"/>
      <c r="RJP436" s="49"/>
      <c r="RJQ436" s="49"/>
      <c r="RJR436" s="49"/>
      <c r="RJS436" s="49"/>
      <c r="RJT436" s="49"/>
      <c r="RJU436" s="49"/>
      <c r="RJV436" s="49"/>
      <c r="RJW436" s="49"/>
      <c r="RJX436" s="49"/>
      <c r="RJY436" s="49"/>
      <c r="RJZ436" s="49"/>
      <c r="RKA436" s="49"/>
      <c r="RKB436" s="49"/>
      <c r="RKC436" s="49"/>
      <c r="RKD436" s="49"/>
      <c r="RKE436" s="49"/>
      <c r="RKF436" s="49"/>
      <c r="RKG436" s="49"/>
      <c r="RKH436" s="49"/>
      <c r="RKI436" s="49"/>
      <c r="RKJ436" s="49"/>
      <c r="RKK436" s="49"/>
      <c r="RKL436" s="49"/>
      <c r="RKM436" s="49"/>
      <c r="RKN436" s="49"/>
      <c r="RKO436" s="49"/>
      <c r="RKP436" s="49"/>
      <c r="RKQ436" s="49"/>
      <c r="RKR436" s="49"/>
      <c r="RKS436" s="49"/>
      <c r="RKT436" s="49"/>
      <c r="RKU436" s="49"/>
      <c r="RKV436" s="49"/>
      <c r="RKW436" s="49"/>
      <c r="RKX436" s="49"/>
      <c r="RKY436" s="49"/>
      <c r="RKZ436" s="49"/>
      <c r="RLA436" s="49"/>
      <c r="RLB436" s="49"/>
      <c r="RLC436" s="49"/>
      <c r="RLD436" s="49"/>
      <c r="RLE436" s="49"/>
      <c r="RLF436" s="49"/>
      <c r="RLG436" s="49"/>
      <c r="RLH436" s="49"/>
      <c r="RLI436" s="49"/>
      <c r="RLJ436" s="49"/>
      <c r="RLK436" s="49"/>
      <c r="RLL436" s="49"/>
      <c r="RLM436" s="49"/>
      <c r="RLN436" s="49"/>
      <c r="RLO436" s="49"/>
      <c r="RLP436" s="49"/>
      <c r="RLQ436" s="49"/>
      <c r="RLR436" s="49"/>
      <c r="RLS436" s="49"/>
      <c r="RLT436" s="49"/>
      <c r="RLU436" s="49"/>
      <c r="RLV436" s="49"/>
      <c r="RLW436" s="49"/>
      <c r="RLX436" s="49"/>
      <c r="RLY436" s="49"/>
      <c r="RLZ436" s="49"/>
      <c r="RMA436" s="49"/>
      <c r="RMB436" s="49"/>
      <c r="RMC436" s="49"/>
      <c r="RMD436" s="49"/>
      <c r="RME436" s="49"/>
      <c r="RMF436" s="49"/>
      <c r="RMG436" s="49"/>
      <c r="RMH436" s="49"/>
      <c r="RMI436" s="49"/>
      <c r="RMJ436" s="49"/>
      <c r="RMK436" s="49"/>
      <c r="RML436" s="49"/>
      <c r="RMM436" s="49"/>
      <c r="RMN436" s="49"/>
      <c r="RMO436" s="49"/>
      <c r="RMP436" s="49"/>
      <c r="RMQ436" s="49"/>
      <c r="RMR436" s="49"/>
      <c r="RMS436" s="49"/>
      <c r="RMT436" s="49"/>
      <c r="RMU436" s="49"/>
      <c r="RMV436" s="49"/>
      <c r="RMW436" s="49"/>
      <c r="RMX436" s="49"/>
      <c r="RMY436" s="49"/>
      <c r="RMZ436" s="49"/>
      <c r="RNA436" s="49"/>
      <c r="RNB436" s="49"/>
      <c r="RNC436" s="49"/>
      <c r="RND436" s="49"/>
      <c r="RNE436" s="49"/>
      <c r="RNF436" s="49"/>
      <c r="RNG436" s="49"/>
      <c r="RNH436" s="49"/>
      <c r="RNI436" s="49"/>
      <c r="RNJ436" s="49"/>
      <c r="RNK436" s="49"/>
      <c r="RNL436" s="49"/>
      <c r="RNM436" s="49"/>
      <c r="RNN436" s="49"/>
      <c r="RNO436" s="49"/>
      <c r="RNP436" s="49"/>
      <c r="RNQ436" s="49"/>
      <c r="RNR436" s="49"/>
      <c r="RNS436" s="49"/>
      <c r="RNT436" s="49"/>
      <c r="RNU436" s="49"/>
      <c r="RNV436" s="49"/>
      <c r="RNW436" s="49"/>
      <c r="RNX436" s="49"/>
      <c r="RNY436" s="49"/>
      <c r="RNZ436" s="49"/>
      <c r="ROA436" s="49"/>
      <c r="ROB436" s="49"/>
      <c r="ROC436" s="49"/>
      <c r="ROD436" s="49"/>
      <c r="ROE436" s="49"/>
      <c r="ROF436" s="49"/>
      <c r="ROG436" s="49"/>
      <c r="ROH436" s="49"/>
      <c r="ROI436" s="49"/>
      <c r="ROJ436" s="49"/>
      <c r="ROK436" s="49"/>
      <c r="ROL436" s="49"/>
      <c r="ROM436" s="49"/>
      <c r="RON436" s="49"/>
      <c r="ROO436" s="49"/>
      <c r="ROP436" s="49"/>
      <c r="ROQ436" s="49"/>
      <c r="ROR436" s="49"/>
      <c r="ROS436" s="49"/>
      <c r="ROT436" s="49"/>
      <c r="ROU436" s="49"/>
      <c r="ROV436" s="49"/>
      <c r="ROW436" s="49"/>
      <c r="ROX436" s="49"/>
      <c r="ROY436" s="49"/>
      <c r="ROZ436" s="49"/>
      <c r="RPA436" s="49"/>
      <c r="RPB436" s="49"/>
      <c r="RPC436" s="49"/>
      <c r="RPD436" s="49"/>
      <c r="RPE436" s="49"/>
      <c r="RPF436" s="49"/>
      <c r="RPG436" s="49"/>
      <c r="RPH436" s="49"/>
      <c r="RPI436" s="49"/>
      <c r="RPJ436" s="49"/>
      <c r="RPK436" s="49"/>
      <c r="RPL436" s="49"/>
      <c r="RPM436" s="49"/>
      <c r="RPN436" s="49"/>
      <c r="RPO436" s="49"/>
      <c r="RPP436" s="49"/>
      <c r="RPQ436" s="49"/>
      <c r="RPR436" s="49"/>
      <c r="RPS436" s="49"/>
      <c r="RPT436" s="49"/>
      <c r="RPU436" s="49"/>
      <c r="RPV436" s="49"/>
      <c r="RPW436" s="49"/>
      <c r="RPX436" s="49"/>
      <c r="RPY436" s="49"/>
      <c r="RPZ436" s="49"/>
      <c r="RQA436" s="49"/>
      <c r="RQB436" s="49"/>
      <c r="RQC436" s="49"/>
      <c r="RQD436" s="49"/>
      <c r="RQE436" s="49"/>
      <c r="RQF436" s="49"/>
      <c r="RQG436" s="49"/>
      <c r="RQH436" s="49"/>
      <c r="RQI436" s="49"/>
      <c r="RQJ436" s="49"/>
      <c r="RQK436" s="49"/>
      <c r="RQL436" s="49"/>
      <c r="RQM436" s="49"/>
      <c r="RQN436" s="49"/>
      <c r="RQO436" s="49"/>
      <c r="RQP436" s="49"/>
      <c r="RQQ436" s="49"/>
      <c r="RQR436" s="49"/>
      <c r="RQS436" s="49"/>
      <c r="RQT436" s="49"/>
      <c r="RQU436" s="49"/>
      <c r="RQV436" s="49"/>
      <c r="RQW436" s="49"/>
      <c r="RQX436" s="49"/>
      <c r="RQY436" s="49"/>
      <c r="RQZ436" s="49"/>
      <c r="RRA436" s="49"/>
      <c r="RRB436" s="49"/>
      <c r="RRC436" s="49"/>
      <c r="RRD436" s="49"/>
      <c r="RRE436" s="49"/>
      <c r="RRF436" s="49"/>
      <c r="RRG436" s="49"/>
      <c r="RRH436" s="49"/>
      <c r="RRI436" s="49"/>
      <c r="RRJ436" s="49"/>
      <c r="RRK436" s="49"/>
      <c r="RRL436" s="49"/>
      <c r="RRM436" s="49"/>
      <c r="RRN436" s="49"/>
      <c r="RRO436" s="49"/>
      <c r="RRP436" s="49"/>
      <c r="RRQ436" s="49"/>
      <c r="RRR436" s="49"/>
      <c r="RRS436" s="49"/>
      <c r="RRT436" s="49"/>
      <c r="RRU436" s="49"/>
      <c r="RRV436" s="49"/>
      <c r="RRW436" s="49"/>
      <c r="RRX436" s="49"/>
      <c r="RRY436" s="49"/>
      <c r="RRZ436" s="49"/>
      <c r="RSA436" s="49"/>
      <c r="RSB436" s="49"/>
      <c r="RSC436" s="49"/>
      <c r="RSD436" s="49"/>
      <c r="RSE436" s="49"/>
      <c r="RSF436" s="49"/>
      <c r="RSG436" s="49"/>
      <c r="RSH436" s="49"/>
      <c r="RSI436" s="49"/>
      <c r="RSJ436" s="49"/>
      <c r="RSK436" s="49"/>
      <c r="RSL436" s="49"/>
      <c r="RSM436" s="49"/>
      <c r="RSN436" s="49"/>
      <c r="RSO436" s="49"/>
      <c r="RSP436" s="49"/>
      <c r="RSQ436" s="49"/>
      <c r="RSR436" s="49"/>
      <c r="RSS436" s="49"/>
      <c r="RST436" s="49"/>
      <c r="RSU436" s="49"/>
      <c r="RSV436" s="49"/>
      <c r="RSW436" s="49"/>
      <c r="RSX436" s="49"/>
      <c r="RSY436" s="49"/>
      <c r="RSZ436" s="49"/>
      <c r="RTA436" s="49"/>
      <c r="RTB436" s="49"/>
      <c r="RTC436" s="49"/>
      <c r="RTD436" s="49"/>
      <c r="RTE436" s="49"/>
      <c r="RTF436" s="49"/>
      <c r="RTG436" s="49"/>
      <c r="RTH436" s="49"/>
      <c r="RTI436" s="49"/>
      <c r="RTJ436" s="49"/>
      <c r="RTK436" s="49"/>
      <c r="RTL436" s="49"/>
      <c r="RTM436" s="49"/>
      <c r="RTN436" s="49"/>
      <c r="RTO436" s="49"/>
      <c r="RTP436" s="49"/>
      <c r="RTQ436" s="49"/>
      <c r="RTR436" s="49"/>
      <c r="RTS436" s="49"/>
      <c r="RTT436" s="49"/>
      <c r="RTU436" s="49"/>
      <c r="RTV436" s="49"/>
      <c r="RTW436" s="49"/>
      <c r="RTX436" s="49"/>
      <c r="RTY436" s="49"/>
      <c r="RTZ436" s="49"/>
      <c r="RUA436" s="49"/>
      <c r="RUB436" s="49"/>
      <c r="RUC436" s="49"/>
      <c r="RUD436" s="49"/>
      <c r="RUE436" s="49"/>
      <c r="RUF436" s="49"/>
      <c r="RUG436" s="49"/>
      <c r="RUH436" s="49"/>
      <c r="RUI436" s="49"/>
      <c r="RUJ436" s="49"/>
      <c r="RUK436" s="49"/>
      <c r="RUL436" s="49"/>
      <c r="RUM436" s="49"/>
      <c r="RUN436" s="49"/>
      <c r="RUO436" s="49"/>
      <c r="RUP436" s="49"/>
      <c r="RUQ436" s="49"/>
      <c r="RUR436" s="49"/>
      <c r="RUS436" s="49"/>
      <c r="RUT436" s="49"/>
      <c r="RUU436" s="49"/>
      <c r="RUV436" s="49"/>
      <c r="RUW436" s="49"/>
      <c r="RUX436" s="49"/>
      <c r="RUY436" s="49"/>
      <c r="RUZ436" s="49"/>
      <c r="RVA436" s="49"/>
      <c r="RVB436" s="49"/>
      <c r="RVC436" s="49"/>
      <c r="RVD436" s="49"/>
      <c r="RVE436" s="49"/>
      <c r="RVF436" s="49"/>
      <c r="RVG436" s="49"/>
      <c r="RVH436" s="49"/>
      <c r="RVI436" s="49"/>
      <c r="RVJ436" s="49"/>
      <c r="RVK436" s="49"/>
      <c r="RVL436" s="49"/>
      <c r="RVM436" s="49"/>
      <c r="RVN436" s="49"/>
      <c r="RVO436" s="49"/>
      <c r="RVP436" s="49"/>
      <c r="RVQ436" s="49"/>
      <c r="RVR436" s="49"/>
      <c r="RVS436" s="49"/>
      <c r="RVT436" s="49"/>
      <c r="RVU436" s="49"/>
      <c r="RVV436" s="49"/>
      <c r="RVW436" s="49"/>
      <c r="RVX436" s="49"/>
      <c r="RVY436" s="49"/>
      <c r="RVZ436" s="49"/>
      <c r="RWA436" s="49"/>
      <c r="RWB436" s="49"/>
      <c r="RWC436" s="49"/>
      <c r="RWD436" s="49"/>
      <c r="RWE436" s="49"/>
      <c r="RWF436" s="49"/>
      <c r="RWG436" s="49"/>
      <c r="RWH436" s="49"/>
      <c r="RWI436" s="49"/>
      <c r="RWJ436" s="49"/>
      <c r="RWK436" s="49"/>
      <c r="RWL436" s="49"/>
      <c r="RWM436" s="49"/>
      <c r="RWN436" s="49"/>
      <c r="RWO436" s="49"/>
      <c r="RWP436" s="49"/>
      <c r="RWQ436" s="49"/>
      <c r="RWR436" s="49"/>
      <c r="RWS436" s="49"/>
      <c r="RWT436" s="49"/>
      <c r="RWU436" s="49"/>
      <c r="RWV436" s="49"/>
      <c r="RWW436" s="49"/>
      <c r="RWX436" s="49"/>
      <c r="RWY436" s="49"/>
      <c r="RWZ436" s="49"/>
      <c r="RXA436" s="49"/>
      <c r="RXB436" s="49"/>
      <c r="RXC436" s="49"/>
      <c r="RXD436" s="49"/>
      <c r="RXE436" s="49"/>
      <c r="RXF436" s="49"/>
      <c r="RXG436" s="49"/>
      <c r="RXH436" s="49"/>
      <c r="RXI436" s="49"/>
      <c r="RXJ436" s="49"/>
      <c r="RXK436" s="49"/>
      <c r="RXL436" s="49"/>
      <c r="RXM436" s="49"/>
      <c r="RXN436" s="49"/>
      <c r="RXO436" s="49"/>
      <c r="RXP436" s="49"/>
      <c r="RXQ436" s="49"/>
      <c r="RXR436" s="49"/>
      <c r="RXS436" s="49"/>
      <c r="RXT436" s="49"/>
      <c r="RXU436" s="49"/>
      <c r="RXV436" s="49"/>
      <c r="RXW436" s="49"/>
      <c r="RXX436" s="49"/>
      <c r="RXY436" s="49"/>
      <c r="RXZ436" s="49"/>
      <c r="RYA436" s="49"/>
      <c r="RYB436" s="49"/>
      <c r="RYC436" s="49"/>
      <c r="RYD436" s="49"/>
      <c r="RYE436" s="49"/>
      <c r="RYF436" s="49"/>
      <c r="RYG436" s="49"/>
      <c r="RYH436" s="49"/>
      <c r="RYI436" s="49"/>
      <c r="RYJ436" s="49"/>
      <c r="RYK436" s="49"/>
      <c r="RYL436" s="49"/>
      <c r="RYM436" s="49"/>
      <c r="RYN436" s="49"/>
      <c r="RYO436" s="49"/>
      <c r="RYP436" s="49"/>
      <c r="RYQ436" s="49"/>
      <c r="RYR436" s="49"/>
      <c r="RYS436" s="49"/>
      <c r="RYT436" s="49"/>
      <c r="RYU436" s="49"/>
      <c r="RYV436" s="49"/>
      <c r="RYW436" s="49"/>
      <c r="RYX436" s="49"/>
      <c r="RYY436" s="49"/>
      <c r="RYZ436" s="49"/>
      <c r="RZA436" s="49"/>
      <c r="RZB436" s="49"/>
      <c r="RZC436" s="49"/>
      <c r="RZD436" s="49"/>
      <c r="RZE436" s="49"/>
      <c r="RZF436" s="49"/>
      <c r="RZG436" s="49"/>
      <c r="RZH436" s="49"/>
      <c r="RZI436" s="49"/>
      <c r="RZJ436" s="49"/>
      <c r="RZK436" s="49"/>
      <c r="RZL436" s="49"/>
      <c r="RZM436" s="49"/>
      <c r="RZN436" s="49"/>
      <c r="RZO436" s="49"/>
      <c r="RZP436" s="49"/>
      <c r="RZQ436" s="49"/>
      <c r="RZR436" s="49"/>
      <c r="RZS436" s="49"/>
      <c r="RZT436" s="49"/>
      <c r="RZU436" s="49"/>
      <c r="RZV436" s="49"/>
      <c r="RZW436" s="49"/>
      <c r="RZX436" s="49"/>
      <c r="RZY436" s="49"/>
      <c r="RZZ436" s="49"/>
      <c r="SAA436" s="49"/>
      <c r="SAB436" s="49"/>
      <c r="SAC436" s="49"/>
      <c r="SAD436" s="49"/>
      <c r="SAE436" s="49"/>
      <c r="SAF436" s="49"/>
      <c r="SAG436" s="49"/>
      <c r="SAH436" s="49"/>
      <c r="SAI436" s="49"/>
      <c r="SAJ436" s="49"/>
      <c r="SAK436" s="49"/>
      <c r="SAL436" s="49"/>
      <c r="SAM436" s="49"/>
      <c r="SAN436" s="49"/>
      <c r="SAO436" s="49"/>
      <c r="SAP436" s="49"/>
      <c r="SAQ436" s="49"/>
      <c r="SAR436" s="49"/>
      <c r="SAS436" s="49"/>
      <c r="SAT436" s="49"/>
      <c r="SAU436" s="49"/>
      <c r="SAV436" s="49"/>
      <c r="SAW436" s="49"/>
      <c r="SAX436" s="49"/>
      <c r="SAY436" s="49"/>
      <c r="SAZ436" s="49"/>
      <c r="SBA436" s="49"/>
      <c r="SBB436" s="49"/>
      <c r="SBC436" s="49"/>
      <c r="SBD436" s="49"/>
      <c r="SBE436" s="49"/>
      <c r="SBF436" s="49"/>
      <c r="SBG436" s="49"/>
      <c r="SBH436" s="49"/>
      <c r="SBI436" s="49"/>
      <c r="SBJ436" s="49"/>
      <c r="SBK436" s="49"/>
      <c r="SBL436" s="49"/>
      <c r="SBM436" s="49"/>
      <c r="SBN436" s="49"/>
      <c r="SBO436" s="49"/>
      <c r="SBP436" s="49"/>
      <c r="SBQ436" s="49"/>
      <c r="SBR436" s="49"/>
      <c r="SBS436" s="49"/>
      <c r="SBT436" s="49"/>
      <c r="SBU436" s="49"/>
      <c r="SBV436" s="49"/>
      <c r="SBW436" s="49"/>
      <c r="SBX436" s="49"/>
      <c r="SBY436" s="49"/>
      <c r="SBZ436" s="49"/>
      <c r="SCA436" s="49"/>
      <c r="SCB436" s="49"/>
      <c r="SCC436" s="49"/>
      <c r="SCD436" s="49"/>
      <c r="SCE436" s="49"/>
      <c r="SCF436" s="49"/>
      <c r="SCG436" s="49"/>
      <c r="SCH436" s="49"/>
      <c r="SCI436" s="49"/>
      <c r="SCJ436" s="49"/>
      <c r="SCK436" s="49"/>
      <c r="SCL436" s="49"/>
      <c r="SCM436" s="49"/>
      <c r="SCN436" s="49"/>
      <c r="SCO436" s="49"/>
      <c r="SCP436" s="49"/>
      <c r="SCQ436" s="49"/>
      <c r="SCR436" s="49"/>
      <c r="SCS436" s="49"/>
      <c r="SCT436" s="49"/>
      <c r="SCU436" s="49"/>
      <c r="SCV436" s="49"/>
      <c r="SCW436" s="49"/>
      <c r="SCX436" s="49"/>
      <c r="SCY436" s="49"/>
      <c r="SCZ436" s="49"/>
      <c r="SDA436" s="49"/>
      <c r="SDB436" s="49"/>
      <c r="SDC436" s="49"/>
      <c r="SDD436" s="49"/>
      <c r="SDE436" s="49"/>
      <c r="SDF436" s="49"/>
      <c r="SDG436" s="49"/>
      <c r="SDH436" s="49"/>
      <c r="SDI436" s="49"/>
      <c r="SDJ436" s="49"/>
      <c r="SDK436" s="49"/>
      <c r="SDL436" s="49"/>
      <c r="SDM436" s="49"/>
      <c r="SDN436" s="49"/>
      <c r="SDO436" s="49"/>
      <c r="SDP436" s="49"/>
      <c r="SDQ436" s="49"/>
      <c r="SDR436" s="49"/>
      <c r="SDS436" s="49"/>
      <c r="SDT436" s="49"/>
      <c r="SDU436" s="49"/>
      <c r="SDV436" s="49"/>
      <c r="SDW436" s="49"/>
      <c r="SDX436" s="49"/>
      <c r="SDY436" s="49"/>
      <c r="SDZ436" s="49"/>
      <c r="SEA436" s="49"/>
      <c r="SEB436" s="49"/>
      <c r="SEC436" s="49"/>
      <c r="SED436" s="49"/>
      <c r="SEE436" s="49"/>
      <c r="SEF436" s="49"/>
      <c r="SEG436" s="49"/>
      <c r="SEH436" s="49"/>
      <c r="SEI436" s="49"/>
      <c r="SEJ436" s="49"/>
      <c r="SEK436" s="49"/>
      <c r="SEL436" s="49"/>
      <c r="SEM436" s="49"/>
      <c r="SEN436" s="49"/>
      <c r="SEO436" s="49"/>
      <c r="SEP436" s="49"/>
      <c r="SEQ436" s="49"/>
      <c r="SER436" s="49"/>
      <c r="SES436" s="49"/>
      <c r="SET436" s="49"/>
      <c r="SEU436" s="49"/>
      <c r="SEV436" s="49"/>
      <c r="SEW436" s="49"/>
      <c r="SEX436" s="49"/>
      <c r="SEY436" s="49"/>
      <c r="SEZ436" s="49"/>
      <c r="SFA436" s="49"/>
      <c r="SFB436" s="49"/>
      <c r="SFC436" s="49"/>
      <c r="SFD436" s="49"/>
      <c r="SFE436" s="49"/>
      <c r="SFF436" s="49"/>
      <c r="SFG436" s="49"/>
      <c r="SFH436" s="49"/>
      <c r="SFI436" s="49"/>
      <c r="SFJ436" s="49"/>
      <c r="SFK436" s="49"/>
      <c r="SFL436" s="49"/>
      <c r="SFM436" s="49"/>
      <c r="SFN436" s="49"/>
      <c r="SFO436" s="49"/>
      <c r="SFP436" s="49"/>
      <c r="SFQ436" s="49"/>
      <c r="SFR436" s="49"/>
      <c r="SFS436" s="49"/>
      <c r="SFT436" s="49"/>
      <c r="SFU436" s="49"/>
      <c r="SFV436" s="49"/>
      <c r="SFW436" s="49"/>
      <c r="SFX436" s="49"/>
      <c r="SFY436" s="49"/>
      <c r="SFZ436" s="49"/>
      <c r="SGA436" s="49"/>
      <c r="SGB436" s="49"/>
      <c r="SGC436" s="49"/>
      <c r="SGD436" s="49"/>
      <c r="SGE436" s="49"/>
      <c r="SGF436" s="49"/>
      <c r="SGG436" s="49"/>
      <c r="SGH436" s="49"/>
      <c r="SGI436" s="49"/>
      <c r="SGJ436" s="49"/>
      <c r="SGK436" s="49"/>
      <c r="SGL436" s="49"/>
      <c r="SGM436" s="49"/>
      <c r="SGN436" s="49"/>
      <c r="SGO436" s="49"/>
      <c r="SGP436" s="49"/>
      <c r="SGQ436" s="49"/>
      <c r="SGR436" s="49"/>
      <c r="SGS436" s="49"/>
      <c r="SGT436" s="49"/>
      <c r="SGU436" s="49"/>
      <c r="SGV436" s="49"/>
      <c r="SGW436" s="49"/>
      <c r="SGX436" s="49"/>
      <c r="SGY436" s="49"/>
      <c r="SGZ436" s="49"/>
      <c r="SHA436" s="49"/>
      <c r="SHB436" s="49"/>
      <c r="SHC436" s="49"/>
      <c r="SHD436" s="49"/>
      <c r="SHE436" s="49"/>
      <c r="SHF436" s="49"/>
      <c r="SHG436" s="49"/>
      <c r="SHH436" s="49"/>
      <c r="SHI436" s="49"/>
      <c r="SHJ436" s="49"/>
      <c r="SHK436" s="49"/>
      <c r="SHL436" s="49"/>
      <c r="SHM436" s="49"/>
      <c r="SHN436" s="49"/>
      <c r="SHO436" s="49"/>
      <c r="SHP436" s="49"/>
      <c r="SHQ436" s="49"/>
      <c r="SHR436" s="49"/>
      <c r="SHS436" s="49"/>
      <c r="SHT436" s="49"/>
      <c r="SHU436" s="49"/>
      <c r="SHV436" s="49"/>
      <c r="SHW436" s="49"/>
      <c r="SHX436" s="49"/>
      <c r="SHY436" s="49"/>
      <c r="SHZ436" s="49"/>
      <c r="SIA436" s="49"/>
      <c r="SIB436" s="49"/>
      <c r="SIC436" s="49"/>
      <c r="SID436" s="49"/>
      <c r="SIE436" s="49"/>
      <c r="SIF436" s="49"/>
      <c r="SIG436" s="49"/>
      <c r="SIH436" s="49"/>
      <c r="SII436" s="49"/>
      <c r="SIJ436" s="49"/>
      <c r="SIK436" s="49"/>
      <c r="SIL436" s="49"/>
      <c r="SIM436" s="49"/>
      <c r="SIN436" s="49"/>
      <c r="SIO436" s="49"/>
      <c r="SIP436" s="49"/>
      <c r="SIQ436" s="49"/>
      <c r="SIR436" s="49"/>
      <c r="SIS436" s="49"/>
      <c r="SIT436" s="49"/>
      <c r="SIU436" s="49"/>
      <c r="SIV436" s="49"/>
      <c r="SIW436" s="49"/>
      <c r="SIX436" s="49"/>
      <c r="SIY436" s="49"/>
      <c r="SIZ436" s="49"/>
      <c r="SJA436" s="49"/>
      <c r="SJB436" s="49"/>
      <c r="SJC436" s="49"/>
      <c r="SJD436" s="49"/>
      <c r="SJE436" s="49"/>
      <c r="SJF436" s="49"/>
      <c r="SJG436" s="49"/>
      <c r="SJH436" s="49"/>
      <c r="SJI436" s="49"/>
      <c r="SJJ436" s="49"/>
      <c r="SJK436" s="49"/>
      <c r="SJL436" s="49"/>
      <c r="SJM436" s="49"/>
      <c r="SJN436" s="49"/>
      <c r="SJO436" s="49"/>
      <c r="SJP436" s="49"/>
      <c r="SJQ436" s="49"/>
      <c r="SJR436" s="49"/>
      <c r="SJS436" s="49"/>
      <c r="SJT436" s="49"/>
      <c r="SJU436" s="49"/>
      <c r="SJV436" s="49"/>
      <c r="SJW436" s="49"/>
      <c r="SJX436" s="49"/>
      <c r="SJY436" s="49"/>
      <c r="SJZ436" s="49"/>
      <c r="SKA436" s="49"/>
      <c r="SKB436" s="49"/>
      <c r="SKC436" s="49"/>
      <c r="SKD436" s="49"/>
      <c r="SKE436" s="49"/>
      <c r="SKF436" s="49"/>
      <c r="SKG436" s="49"/>
      <c r="SKH436" s="49"/>
      <c r="SKI436" s="49"/>
      <c r="SKJ436" s="49"/>
      <c r="SKK436" s="49"/>
      <c r="SKL436" s="49"/>
      <c r="SKM436" s="49"/>
      <c r="SKN436" s="49"/>
      <c r="SKO436" s="49"/>
      <c r="SKP436" s="49"/>
      <c r="SKQ436" s="49"/>
      <c r="SKR436" s="49"/>
      <c r="SKS436" s="49"/>
      <c r="SKT436" s="49"/>
      <c r="SKU436" s="49"/>
      <c r="SKV436" s="49"/>
      <c r="SKW436" s="49"/>
      <c r="SKX436" s="49"/>
      <c r="SKY436" s="49"/>
      <c r="SKZ436" s="49"/>
      <c r="SLA436" s="49"/>
      <c r="SLB436" s="49"/>
      <c r="SLC436" s="49"/>
      <c r="SLD436" s="49"/>
      <c r="SLE436" s="49"/>
      <c r="SLF436" s="49"/>
      <c r="SLG436" s="49"/>
      <c r="SLH436" s="49"/>
      <c r="SLI436" s="49"/>
      <c r="SLJ436" s="49"/>
      <c r="SLK436" s="49"/>
      <c r="SLL436" s="49"/>
      <c r="SLM436" s="49"/>
      <c r="SLN436" s="49"/>
      <c r="SLO436" s="49"/>
      <c r="SLP436" s="49"/>
      <c r="SLQ436" s="49"/>
      <c r="SLR436" s="49"/>
      <c r="SLS436" s="49"/>
      <c r="SLT436" s="49"/>
      <c r="SLU436" s="49"/>
      <c r="SLV436" s="49"/>
      <c r="SLW436" s="49"/>
      <c r="SLX436" s="49"/>
      <c r="SLY436" s="49"/>
      <c r="SLZ436" s="49"/>
      <c r="SMA436" s="49"/>
      <c r="SMB436" s="49"/>
      <c r="SMC436" s="49"/>
      <c r="SMD436" s="49"/>
      <c r="SME436" s="49"/>
      <c r="SMF436" s="49"/>
      <c r="SMG436" s="49"/>
      <c r="SMH436" s="49"/>
      <c r="SMI436" s="49"/>
      <c r="SMJ436" s="49"/>
      <c r="SMK436" s="49"/>
      <c r="SML436" s="49"/>
      <c r="SMM436" s="49"/>
      <c r="SMN436" s="49"/>
      <c r="SMO436" s="49"/>
      <c r="SMP436" s="49"/>
      <c r="SMQ436" s="49"/>
      <c r="SMR436" s="49"/>
      <c r="SMS436" s="49"/>
      <c r="SMT436" s="49"/>
      <c r="SMU436" s="49"/>
      <c r="SMV436" s="49"/>
      <c r="SMW436" s="49"/>
      <c r="SMX436" s="49"/>
      <c r="SMY436" s="49"/>
      <c r="SMZ436" s="49"/>
      <c r="SNA436" s="49"/>
      <c r="SNB436" s="49"/>
      <c r="SNC436" s="49"/>
      <c r="SND436" s="49"/>
      <c r="SNE436" s="49"/>
      <c r="SNF436" s="49"/>
      <c r="SNG436" s="49"/>
      <c r="SNH436" s="49"/>
      <c r="SNI436" s="49"/>
      <c r="SNJ436" s="49"/>
      <c r="SNK436" s="49"/>
      <c r="SNL436" s="49"/>
      <c r="SNM436" s="49"/>
      <c r="SNN436" s="49"/>
      <c r="SNO436" s="49"/>
      <c r="SNP436" s="49"/>
      <c r="SNQ436" s="49"/>
      <c r="SNR436" s="49"/>
      <c r="SNS436" s="49"/>
      <c r="SNT436" s="49"/>
      <c r="SNU436" s="49"/>
      <c r="SNV436" s="49"/>
      <c r="SNW436" s="49"/>
      <c r="SNX436" s="49"/>
      <c r="SNY436" s="49"/>
      <c r="SNZ436" s="49"/>
      <c r="SOA436" s="49"/>
      <c r="SOB436" s="49"/>
      <c r="SOC436" s="49"/>
      <c r="SOD436" s="49"/>
      <c r="SOE436" s="49"/>
      <c r="SOF436" s="49"/>
      <c r="SOG436" s="49"/>
      <c r="SOH436" s="49"/>
      <c r="SOI436" s="49"/>
      <c r="SOJ436" s="49"/>
      <c r="SOK436" s="49"/>
      <c r="SOL436" s="49"/>
      <c r="SOM436" s="49"/>
      <c r="SON436" s="49"/>
      <c r="SOO436" s="49"/>
      <c r="SOP436" s="49"/>
      <c r="SOQ436" s="49"/>
      <c r="SOR436" s="49"/>
      <c r="SOS436" s="49"/>
      <c r="SOT436" s="49"/>
      <c r="SOU436" s="49"/>
      <c r="SOV436" s="49"/>
      <c r="SOW436" s="49"/>
      <c r="SOX436" s="49"/>
      <c r="SOY436" s="49"/>
      <c r="SOZ436" s="49"/>
      <c r="SPA436" s="49"/>
      <c r="SPB436" s="49"/>
      <c r="SPC436" s="49"/>
      <c r="SPD436" s="49"/>
      <c r="SPE436" s="49"/>
      <c r="SPF436" s="49"/>
      <c r="SPG436" s="49"/>
      <c r="SPH436" s="49"/>
      <c r="SPI436" s="49"/>
      <c r="SPJ436" s="49"/>
      <c r="SPK436" s="49"/>
      <c r="SPL436" s="49"/>
      <c r="SPM436" s="49"/>
      <c r="SPN436" s="49"/>
      <c r="SPO436" s="49"/>
      <c r="SPP436" s="49"/>
      <c r="SPQ436" s="49"/>
      <c r="SPR436" s="49"/>
      <c r="SPS436" s="49"/>
      <c r="SPT436" s="49"/>
      <c r="SPU436" s="49"/>
      <c r="SPV436" s="49"/>
      <c r="SPW436" s="49"/>
      <c r="SPX436" s="49"/>
      <c r="SPY436" s="49"/>
      <c r="SPZ436" s="49"/>
      <c r="SQA436" s="49"/>
      <c r="SQB436" s="49"/>
      <c r="SQC436" s="49"/>
      <c r="SQD436" s="49"/>
      <c r="SQE436" s="49"/>
      <c r="SQF436" s="49"/>
      <c r="SQG436" s="49"/>
      <c r="SQH436" s="49"/>
      <c r="SQI436" s="49"/>
      <c r="SQJ436" s="49"/>
      <c r="SQK436" s="49"/>
      <c r="SQL436" s="49"/>
      <c r="SQM436" s="49"/>
      <c r="SQN436" s="49"/>
      <c r="SQO436" s="49"/>
      <c r="SQP436" s="49"/>
      <c r="SQQ436" s="49"/>
      <c r="SQR436" s="49"/>
      <c r="SQS436" s="49"/>
      <c r="SQT436" s="49"/>
      <c r="SQU436" s="49"/>
      <c r="SQV436" s="49"/>
      <c r="SQW436" s="49"/>
      <c r="SQX436" s="49"/>
      <c r="SQY436" s="49"/>
      <c r="SQZ436" s="49"/>
      <c r="SRA436" s="49"/>
      <c r="SRB436" s="49"/>
      <c r="SRC436" s="49"/>
      <c r="SRD436" s="49"/>
      <c r="SRE436" s="49"/>
      <c r="SRF436" s="49"/>
      <c r="SRG436" s="49"/>
      <c r="SRH436" s="49"/>
      <c r="SRI436" s="49"/>
      <c r="SRJ436" s="49"/>
      <c r="SRK436" s="49"/>
      <c r="SRL436" s="49"/>
      <c r="SRM436" s="49"/>
      <c r="SRN436" s="49"/>
      <c r="SRO436" s="49"/>
      <c r="SRP436" s="49"/>
      <c r="SRQ436" s="49"/>
      <c r="SRR436" s="49"/>
      <c r="SRS436" s="49"/>
      <c r="SRT436" s="49"/>
      <c r="SRU436" s="49"/>
      <c r="SRV436" s="49"/>
      <c r="SRW436" s="49"/>
      <c r="SRX436" s="49"/>
      <c r="SRY436" s="49"/>
      <c r="SRZ436" s="49"/>
      <c r="SSA436" s="49"/>
      <c r="SSB436" s="49"/>
      <c r="SSC436" s="49"/>
      <c r="SSD436" s="49"/>
      <c r="SSE436" s="49"/>
      <c r="SSF436" s="49"/>
      <c r="SSG436" s="49"/>
      <c r="SSH436" s="49"/>
      <c r="SSI436" s="49"/>
      <c r="SSJ436" s="49"/>
      <c r="SSK436" s="49"/>
      <c r="SSL436" s="49"/>
      <c r="SSM436" s="49"/>
      <c r="SSN436" s="49"/>
      <c r="SSO436" s="49"/>
      <c r="SSP436" s="49"/>
      <c r="SSQ436" s="49"/>
      <c r="SSR436" s="49"/>
      <c r="SSS436" s="49"/>
      <c r="SST436" s="49"/>
      <c r="SSU436" s="49"/>
      <c r="SSV436" s="49"/>
      <c r="SSW436" s="49"/>
      <c r="SSX436" s="49"/>
      <c r="SSY436" s="49"/>
      <c r="SSZ436" s="49"/>
      <c r="STA436" s="49"/>
      <c r="STB436" s="49"/>
      <c r="STC436" s="49"/>
      <c r="STD436" s="49"/>
      <c r="STE436" s="49"/>
      <c r="STF436" s="49"/>
      <c r="STG436" s="49"/>
      <c r="STH436" s="49"/>
      <c r="STI436" s="49"/>
      <c r="STJ436" s="49"/>
      <c r="STK436" s="49"/>
      <c r="STL436" s="49"/>
      <c r="STM436" s="49"/>
      <c r="STN436" s="49"/>
      <c r="STO436" s="49"/>
      <c r="STP436" s="49"/>
      <c r="STQ436" s="49"/>
      <c r="STR436" s="49"/>
      <c r="STS436" s="49"/>
      <c r="STT436" s="49"/>
      <c r="STU436" s="49"/>
      <c r="STV436" s="49"/>
      <c r="STW436" s="49"/>
      <c r="STX436" s="49"/>
      <c r="STY436" s="49"/>
      <c r="STZ436" s="49"/>
      <c r="SUA436" s="49"/>
      <c r="SUB436" s="49"/>
      <c r="SUC436" s="49"/>
      <c r="SUD436" s="49"/>
      <c r="SUE436" s="49"/>
      <c r="SUF436" s="49"/>
      <c r="SUG436" s="49"/>
      <c r="SUH436" s="49"/>
      <c r="SUI436" s="49"/>
      <c r="SUJ436" s="49"/>
      <c r="SUK436" s="49"/>
      <c r="SUL436" s="49"/>
      <c r="SUM436" s="49"/>
      <c r="SUN436" s="49"/>
      <c r="SUO436" s="49"/>
      <c r="SUP436" s="49"/>
      <c r="SUQ436" s="49"/>
      <c r="SUR436" s="49"/>
      <c r="SUS436" s="49"/>
      <c r="SUT436" s="49"/>
      <c r="SUU436" s="49"/>
      <c r="SUV436" s="49"/>
      <c r="SUW436" s="49"/>
      <c r="SUX436" s="49"/>
      <c r="SUY436" s="49"/>
      <c r="SUZ436" s="49"/>
      <c r="SVA436" s="49"/>
      <c r="SVB436" s="49"/>
      <c r="SVC436" s="49"/>
      <c r="SVD436" s="49"/>
      <c r="SVE436" s="49"/>
      <c r="SVF436" s="49"/>
      <c r="SVG436" s="49"/>
      <c r="SVH436" s="49"/>
      <c r="SVI436" s="49"/>
      <c r="SVJ436" s="49"/>
      <c r="SVK436" s="49"/>
      <c r="SVL436" s="49"/>
      <c r="SVM436" s="49"/>
      <c r="SVN436" s="49"/>
      <c r="SVO436" s="49"/>
      <c r="SVP436" s="49"/>
      <c r="SVQ436" s="49"/>
      <c r="SVR436" s="49"/>
      <c r="SVS436" s="49"/>
      <c r="SVT436" s="49"/>
      <c r="SVU436" s="49"/>
      <c r="SVV436" s="49"/>
      <c r="SVW436" s="49"/>
      <c r="SVX436" s="49"/>
      <c r="SVY436" s="49"/>
      <c r="SVZ436" s="49"/>
      <c r="SWA436" s="49"/>
      <c r="SWB436" s="49"/>
      <c r="SWC436" s="49"/>
      <c r="SWD436" s="49"/>
      <c r="SWE436" s="49"/>
      <c r="SWF436" s="49"/>
      <c r="SWG436" s="49"/>
      <c r="SWH436" s="49"/>
      <c r="SWI436" s="49"/>
      <c r="SWJ436" s="49"/>
      <c r="SWK436" s="49"/>
      <c r="SWL436" s="49"/>
      <c r="SWM436" s="49"/>
      <c r="SWN436" s="49"/>
      <c r="SWO436" s="49"/>
      <c r="SWP436" s="49"/>
      <c r="SWQ436" s="49"/>
      <c r="SWR436" s="49"/>
      <c r="SWS436" s="49"/>
      <c r="SWT436" s="49"/>
      <c r="SWU436" s="49"/>
      <c r="SWV436" s="49"/>
      <c r="SWW436" s="49"/>
      <c r="SWX436" s="49"/>
      <c r="SWY436" s="49"/>
      <c r="SWZ436" s="49"/>
      <c r="SXA436" s="49"/>
      <c r="SXB436" s="49"/>
      <c r="SXC436" s="49"/>
      <c r="SXD436" s="49"/>
      <c r="SXE436" s="49"/>
      <c r="SXF436" s="49"/>
      <c r="SXG436" s="49"/>
      <c r="SXH436" s="49"/>
      <c r="SXI436" s="49"/>
      <c r="SXJ436" s="49"/>
      <c r="SXK436" s="49"/>
      <c r="SXL436" s="49"/>
      <c r="SXM436" s="49"/>
      <c r="SXN436" s="49"/>
      <c r="SXO436" s="49"/>
      <c r="SXP436" s="49"/>
      <c r="SXQ436" s="49"/>
      <c r="SXR436" s="49"/>
      <c r="SXS436" s="49"/>
      <c r="SXT436" s="49"/>
      <c r="SXU436" s="49"/>
      <c r="SXV436" s="49"/>
      <c r="SXW436" s="49"/>
      <c r="SXX436" s="49"/>
      <c r="SXY436" s="49"/>
      <c r="SXZ436" s="49"/>
      <c r="SYA436" s="49"/>
      <c r="SYB436" s="49"/>
      <c r="SYC436" s="49"/>
      <c r="SYD436" s="49"/>
      <c r="SYE436" s="49"/>
      <c r="SYF436" s="49"/>
      <c r="SYG436" s="49"/>
      <c r="SYH436" s="49"/>
      <c r="SYI436" s="49"/>
      <c r="SYJ436" s="49"/>
      <c r="SYK436" s="49"/>
      <c r="SYL436" s="49"/>
      <c r="SYM436" s="49"/>
      <c r="SYN436" s="49"/>
      <c r="SYO436" s="49"/>
      <c r="SYP436" s="49"/>
      <c r="SYQ436" s="49"/>
      <c r="SYR436" s="49"/>
      <c r="SYS436" s="49"/>
      <c r="SYT436" s="49"/>
      <c r="SYU436" s="49"/>
      <c r="SYV436" s="49"/>
      <c r="SYW436" s="49"/>
      <c r="SYX436" s="49"/>
      <c r="SYY436" s="49"/>
      <c r="SYZ436" s="49"/>
      <c r="SZA436" s="49"/>
      <c r="SZB436" s="49"/>
      <c r="SZC436" s="49"/>
      <c r="SZD436" s="49"/>
      <c r="SZE436" s="49"/>
      <c r="SZF436" s="49"/>
      <c r="SZG436" s="49"/>
      <c r="SZH436" s="49"/>
      <c r="SZI436" s="49"/>
      <c r="SZJ436" s="49"/>
      <c r="SZK436" s="49"/>
      <c r="SZL436" s="49"/>
      <c r="SZM436" s="49"/>
      <c r="SZN436" s="49"/>
      <c r="SZO436" s="49"/>
      <c r="SZP436" s="49"/>
      <c r="SZQ436" s="49"/>
      <c r="SZR436" s="49"/>
      <c r="SZS436" s="49"/>
      <c r="SZT436" s="49"/>
      <c r="SZU436" s="49"/>
      <c r="SZV436" s="49"/>
      <c r="SZW436" s="49"/>
      <c r="SZX436" s="49"/>
      <c r="SZY436" s="49"/>
      <c r="SZZ436" s="49"/>
      <c r="TAA436" s="49"/>
      <c r="TAB436" s="49"/>
      <c r="TAC436" s="49"/>
      <c r="TAD436" s="49"/>
      <c r="TAE436" s="49"/>
      <c r="TAF436" s="49"/>
      <c r="TAG436" s="49"/>
      <c r="TAH436" s="49"/>
      <c r="TAI436" s="49"/>
      <c r="TAJ436" s="49"/>
      <c r="TAK436" s="49"/>
      <c r="TAL436" s="49"/>
      <c r="TAM436" s="49"/>
      <c r="TAN436" s="49"/>
      <c r="TAO436" s="49"/>
      <c r="TAP436" s="49"/>
      <c r="TAQ436" s="49"/>
      <c r="TAR436" s="49"/>
      <c r="TAS436" s="49"/>
      <c r="TAT436" s="49"/>
      <c r="TAU436" s="49"/>
      <c r="TAV436" s="49"/>
      <c r="TAW436" s="49"/>
      <c r="TAX436" s="49"/>
      <c r="TAY436" s="49"/>
      <c r="TAZ436" s="49"/>
      <c r="TBA436" s="49"/>
      <c r="TBB436" s="49"/>
      <c r="TBC436" s="49"/>
      <c r="TBD436" s="49"/>
      <c r="TBE436" s="49"/>
      <c r="TBF436" s="49"/>
      <c r="TBG436" s="49"/>
      <c r="TBH436" s="49"/>
      <c r="TBI436" s="49"/>
      <c r="TBJ436" s="49"/>
      <c r="TBK436" s="49"/>
      <c r="TBL436" s="49"/>
      <c r="TBM436" s="49"/>
      <c r="TBN436" s="49"/>
      <c r="TBO436" s="49"/>
      <c r="TBP436" s="49"/>
      <c r="TBQ436" s="49"/>
      <c r="TBR436" s="49"/>
      <c r="TBS436" s="49"/>
      <c r="TBT436" s="49"/>
      <c r="TBU436" s="49"/>
      <c r="TBV436" s="49"/>
      <c r="TBW436" s="49"/>
      <c r="TBX436" s="49"/>
      <c r="TBY436" s="49"/>
      <c r="TBZ436" s="49"/>
      <c r="TCA436" s="49"/>
      <c r="TCB436" s="49"/>
      <c r="TCC436" s="49"/>
      <c r="TCD436" s="49"/>
      <c r="TCE436" s="49"/>
      <c r="TCF436" s="49"/>
      <c r="TCG436" s="49"/>
      <c r="TCH436" s="49"/>
      <c r="TCI436" s="49"/>
      <c r="TCJ436" s="49"/>
      <c r="TCK436" s="49"/>
      <c r="TCL436" s="49"/>
      <c r="TCM436" s="49"/>
      <c r="TCN436" s="49"/>
      <c r="TCO436" s="49"/>
      <c r="TCP436" s="49"/>
      <c r="TCQ436" s="49"/>
      <c r="TCR436" s="49"/>
      <c r="TCS436" s="49"/>
      <c r="TCT436" s="49"/>
      <c r="TCU436" s="49"/>
      <c r="TCV436" s="49"/>
      <c r="TCW436" s="49"/>
      <c r="TCX436" s="49"/>
      <c r="TCY436" s="49"/>
      <c r="TCZ436" s="49"/>
      <c r="TDA436" s="49"/>
      <c r="TDB436" s="49"/>
      <c r="TDC436" s="49"/>
      <c r="TDD436" s="49"/>
      <c r="TDE436" s="49"/>
      <c r="TDF436" s="49"/>
      <c r="TDG436" s="49"/>
      <c r="TDH436" s="49"/>
      <c r="TDI436" s="49"/>
      <c r="TDJ436" s="49"/>
      <c r="TDK436" s="49"/>
      <c r="TDL436" s="49"/>
      <c r="TDM436" s="49"/>
      <c r="TDN436" s="49"/>
      <c r="TDO436" s="49"/>
      <c r="TDP436" s="49"/>
      <c r="TDQ436" s="49"/>
      <c r="TDR436" s="49"/>
      <c r="TDS436" s="49"/>
      <c r="TDT436" s="49"/>
      <c r="TDU436" s="49"/>
      <c r="TDV436" s="49"/>
      <c r="TDW436" s="49"/>
      <c r="TDX436" s="49"/>
      <c r="TDY436" s="49"/>
      <c r="TDZ436" s="49"/>
      <c r="TEA436" s="49"/>
      <c r="TEB436" s="49"/>
      <c r="TEC436" s="49"/>
      <c r="TED436" s="49"/>
      <c r="TEE436" s="49"/>
      <c r="TEF436" s="49"/>
      <c r="TEG436" s="49"/>
      <c r="TEH436" s="49"/>
      <c r="TEI436" s="49"/>
      <c r="TEJ436" s="49"/>
      <c r="TEK436" s="49"/>
      <c r="TEL436" s="49"/>
      <c r="TEM436" s="49"/>
      <c r="TEN436" s="49"/>
      <c r="TEO436" s="49"/>
      <c r="TEP436" s="49"/>
      <c r="TEQ436" s="49"/>
      <c r="TER436" s="49"/>
      <c r="TES436" s="49"/>
      <c r="TET436" s="49"/>
      <c r="TEU436" s="49"/>
      <c r="TEV436" s="49"/>
      <c r="TEW436" s="49"/>
      <c r="TEX436" s="49"/>
      <c r="TEY436" s="49"/>
      <c r="TEZ436" s="49"/>
      <c r="TFA436" s="49"/>
      <c r="TFB436" s="49"/>
      <c r="TFC436" s="49"/>
      <c r="TFD436" s="49"/>
      <c r="TFE436" s="49"/>
      <c r="TFF436" s="49"/>
      <c r="TFG436" s="49"/>
      <c r="TFH436" s="49"/>
      <c r="TFI436" s="49"/>
      <c r="TFJ436" s="49"/>
      <c r="TFK436" s="49"/>
      <c r="TFL436" s="49"/>
      <c r="TFM436" s="49"/>
      <c r="TFN436" s="49"/>
      <c r="TFO436" s="49"/>
      <c r="TFP436" s="49"/>
      <c r="TFQ436" s="49"/>
      <c r="TFR436" s="49"/>
      <c r="TFS436" s="49"/>
      <c r="TFT436" s="49"/>
      <c r="TFU436" s="49"/>
      <c r="TFV436" s="49"/>
      <c r="TFW436" s="49"/>
      <c r="TFX436" s="49"/>
      <c r="TFY436" s="49"/>
      <c r="TFZ436" s="49"/>
      <c r="TGA436" s="49"/>
      <c r="TGB436" s="49"/>
      <c r="TGC436" s="49"/>
      <c r="TGD436" s="49"/>
      <c r="TGE436" s="49"/>
      <c r="TGF436" s="49"/>
      <c r="TGG436" s="49"/>
      <c r="TGH436" s="49"/>
      <c r="TGI436" s="49"/>
      <c r="TGJ436" s="49"/>
      <c r="TGK436" s="49"/>
      <c r="TGL436" s="49"/>
      <c r="TGM436" s="49"/>
      <c r="TGN436" s="49"/>
      <c r="TGO436" s="49"/>
      <c r="TGP436" s="49"/>
      <c r="TGQ436" s="49"/>
      <c r="TGR436" s="49"/>
      <c r="TGS436" s="49"/>
      <c r="TGT436" s="49"/>
      <c r="TGU436" s="49"/>
      <c r="TGV436" s="49"/>
      <c r="TGW436" s="49"/>
      <c r="TGX436" s="49"/>
      <c r="TGY436" s="49"/>
      <c r="TGZ436" s="49"/>
      <c r="THA436" s="49"/>
      <c r="THB436" s="49"/>
      <c r="THC436" s="49"/>
      <c r="THD436" s="49"/>
      <c r="THE436" s="49"/>
      <c r="THF436" s="49"/>
      <c r="THG436" s="49"/>
      <c r="THH436" s="49"/>
      <c r="THI436" s="49"/>
      <c r="THJ436" s="49"/>
      <c r="THK436" s="49"/>
      <c r="THL436" s="49"/>
      <c r="THM436" s="49"/>
      <c r="THN436" s="49"/>
      <c r="THO436" s="49"/>
      <c r="THP436" s="49"/>
      <c r="THQ436" s="49"/>
      <c r="THR436" s="49"/>
      <c r="THS436" s="49"/>
      <c r="THT436" s="49"/>
      <c r="THU436" s="49"/>
      <c r="THV436" s="49"/>
      <c r="THW436" s="49"/>
      <c r="THX436" s="49"/>
      <c r="THY436" s="49"/>
      <c r="THZ436" s="49"/>
      <c r="TIA436" s="49"/>
      <c r="TIB436" s="49"/>
      <c r="TIC436" s="49"/>
      <c r="TID436" s="49"/>
      <c r="TIE436" s="49"/>
      <c r="TIF436" s="49"/>
      <c r="TIG436" s="49"/>
      <c r="TIH436" s="49"/>
      <c r="TII436" s="49"/>
      <c r="TIJ436" s="49"/>
      <c r="TIK436" s="49"/>
      <c r="TIL436" s="49"/>
      <c r="TIM436" s="49"/>
      <c r="TIN436" s="49"/>
      <c r="TIO436" s="49"/>
      <c r="TIP436" s="49"/>
      <c r="TIQ436" s="49"/>
      <c r="TIR436" s="49"/>
      <c r="TIS436" s="49"/>
      <c r="TIT436" s="49"/>
      <c r="TIU436" s="49"/>
      <c r="TIV436" s="49"/>
      <c r="TIW436" s="49"/>
      <c r="TIX436" s="49"/>
      <c r="TIY436" s="49"/>
      <c r="TIZ436" s="49"/>
      <c r="TJA436" s="49"/>
      <c r="TJB436" s="49"/>
      <c r="TJC436" s="49"/>
      <c r="TJD436" s="49"/>
      <c r="TJE436" s="49"/>
      <c r="TJF436" s="49"/>
      <c r="TJG436" s="49"/>
      <c r="TJH436" s="49"/>
      <c r="TJI436" s="49"/>
      <c r="TJJ436" s="49"/>
      <c r="TJK436" s="49"/>
      <c r="TJL436" s="49"/>
      <c r="TJM436" s="49"/>
      <c r="TJN436" s="49"/>
      <c r="TJO436" s="49"/>
      <c r="TJP436" s="49"/>
      <c r="TJQ436" s="49"/>
      <c r="TJR436" s="49"/>
      <c r="TJS436" s="49"/>
      <c r="TJT436" s="49"/>
      <c r="TJU436" s="49"/>
      <c r="TJV436" s="49"/>
      <c r="TJW436" s="49"/>
      <c r="TJX436" s="49"/>
      <c r="TJY436" s="49"/>
      <c r="TJZ436" s="49"/>
      <c r="TKA436" s="49"/>
      <c r="TKB436" s="49"/>
      <c r="TKC436" s="49"/>
      <c r="TKD436" s="49"/>
      <c r="TKE436" s="49"/>
      <c r="TKF436" s="49"/>
      <c r="TKG436" s="49"/>
      <c r="TKH436" s="49"/>
      <c r="TKI436" s="49"/>
      <c r="TKJ436" s="49"/>
      <c r="TKK436" s="49"/>
      <c r="TKL436" s="49"/>
      <c r="TKM436" s="49"/>
      <c r="TKN436" s="49"/>
      <c r="TKO436" s="49"/>
      <c r="TKP436" s="49"/>
      <c r="TKQ436" s="49"/>
      <c r="TKR436" s="49"/>
      <c r="TKS436" s="49"/>
      <c r="TKT436" s="49"/>
      <c r="TKU436" s="49"/>
      <c r="TKV436" s="49"/>
      <c r="TKW436" s="49"/>
      <c r="TKX436" s="49"/>
      <c r="TKY436" s="49"/>
      <c r="TKZ436" s="49"/>
      <c r="TLA436" s="49"/>
      <c r="TLB436" s="49"/>
      <c r="TLC436" s="49"/>
      <c r="TLD436" s="49"/>
      <c r="TLE436" s="49"/>
      <c r="TLF436" s="49"/>
      <c r="TLG436" s="49"/>
      <c r="TLH436" s="49"/>
      <c r="TLI436" s="49"/>
      <c r="TLJ436" s="49"/>
      <c r="TLK436" s="49"/>
      <c r="TLL436" s="49"/>
      <c r="TLM436" s="49"/>
      <c r="TLN436" s="49"/>
      <c r="TLO436" s="49"/>
      <c r="TLP436" s="49"/>
      <c r="TLQ436" s="49"/>
      <c r="TLR436" s="49"/>
      <c r="TLS436" s="49"/>
      <c r="TLT436" s="49"/>
      <c r="TLU436" s="49"/>
      <c r="TLV436" s="49"/>
      <c r="TLW436" s="49"/>
      <c r="TLX436" s="49"/>
      <c r="TLY436" s="49"/>
      <c r="TLZ436" s="49"/>
      <c r="TMA436" s="49"/>
      <c r="TMB436" s="49"/>
      <c r="TMC436" s="49"/>
      <c r="TMD436" s="49"/>
      <c r="TME436" s="49"/>
      <c r="TMF436" s="49"/>
      <c r="TMG436" s="49"/>
      <c r="TMH436" s="49"/>
      <c r="TMI436" s="49"/>
      <c r="TMJ436" s="49"/>
      <c r="TMK436" s="49"/>
      <c r="TML436" s="49"/>
      <c r="TMM436" s="49"/>
      <c r="TMN436" s="49"/>
      <c r="TMO436" s="49"/>
      <c r="TMP436" s="49"/>
      <c r="TMQ436" s="49"/>
      <c r="TMR436" s="49"/>
      <c r="TMS436" s="49"/>
      <c r="TMT436" s="49"/>
      <c r="TMU436" s="49"/>
      <c r="TMV436" s="49"/>
      <c r="TMW436" s="49"/>
      <c r="TMX436" s="49"/>
      <c r="TMY436" s="49"/>
      <c r="TMZ436" s="49"/>
      <c r="TNA436" s="49"/>
      <c r="TNB436" s="49"/>
      <c r="TNC436" s="49"/>
      <c r="TND436" s="49"/>
      <c r="TNE436" s="49"/>
      <c r="TNF436" s="49"/>
      <c r="TNG436" s="49"/>
      <c r="TNH436" s="49"/>
      <c r="TNI436" s="49"/>
      <c r="TNJ436" s="49"/>
      <c r="TNK436" s="49"/>
      <c r="TNL436" s="49"/>
      <c r="TNM436" s="49"/>
      <c r="TNN436" s="49"/>
      <c r="TNO436" s="49"/>
      <c r="TNP436" s="49"/>
      <c r="TNQ436" s="49"/>
      <c r="TNR436" s="49"/>
      <c r="TNS436" s="49"/>
      <c r="TNT436" s="49"/>
      <c r="TNU436" s="49"/>
      <c r="TNV436" s="49"/>
      <c r="TNW436" s="49"/>
      <c r="TNX436" s="49"/>
      <c r="TNY436" s="49"/>
      <c r="TNZ436" s="49"/>
      <c r="TOA436" s="49"/>
      <c r="TOB436" s="49"/>
      <c r="TOC436" s="49"/>
      <c r="TOD436" s="49"/>
      <c r="TOE436" s="49"/>
      <c r="TOF436" s="49"/>
      <c r="TOG436" s="49"/>
      <c r="TOH436" s="49"/>
      <c r="TOI436" s="49"/>
      <c r="TOJ436" s="49"/>
      <c r="TOK436" s="49"/>
      <c r="TOL436" s="49"/>
      <c r="TOM436" s="49"/>
      <c r="TON436" s="49"/>
      <c r="TOO436" s="49"/>
      <c r="TOP436" s="49"/>
      <c r="TOQ436" s="49"/>
      <c r="TOR436" s="49"/>
      <c r="TOS436" s="49"/>
      <c r="TOT436" s="49"/>
      <c r="TOU436" s="49"/>
      <c r="TOV436" s="49"/>
      <c r="TOW436" s="49"/>
      <c r="TOX436" s="49"/>
      <c r="TOY436" s="49"/>
      <c r="TOZ436" s="49"/>
      <c r="TPA436" s="49"/>
      <c r="TPB436" s="49"/>
      <c r="TPC436" s="49"/>
      <c r="TPD436" s="49"/>
      <c r="TPE436" s="49"/>
      <c r="TPF436" s="49"/>
      <c r="TPG436" s="49"/>
      <c r="TPH436" s="49"/>
      <c r="TPI436" s="49"/>
      <c r="TPJ436" s="49"/>
      <c r="TPK436" s="49"/>
      <c r="TPL436" s="49"/>
      <c r="TPM436" s="49"/>
      <c r="TPN436" s="49"/>
      <c r="TPO436" s="49"/>
      <c r="TPP436" s="49"/>
      <c r="TPQ436" s="49"/>
      <c r="TPR436" s="49"/>
      <c r="TPS436" s="49"/>
      <c r="TPT436" s="49"/>
      <c r="TPU436" s="49"/>
      <c r="TPV436" s="49"/>
      <c r="TPW436" s="49"/>
      <c r="TPX436" s="49"/>
      <c r="TPY436" s="49"/>
      <c r="TPZ436" s="49"/>
      <c r="TQA436" s="49"/>
      <c r="TQB436" s="49"/>
      <c r="TQC436" s="49"/>
      <c r="TQD436" s="49"/>
      <c r="TQE436" s="49"/>
      <c r="TQF436" s="49"/>
      <c r="TQG436" s="49"/>
      <c r="TQH436" s="49"/>
      <c r="TQI436" s="49"/>
      <c r="TQJ436" s="49"/>
      <c r="TQK436" s="49"/>
      <c r="TQL436" s="49"/>
      <c r="TQM436" s="49"/>
      <c r="TQN436" s="49"/>
      <c r="TQO436" s="49"/>
      <c r="TQP436" s="49"/>
      <c r="TQQ436" s="49"/>
      <c r="TQR436" s="49"/>
      <c r="TQS436" s="49"/>
      <c r="TQT436" s="49"/>
      <c r="TQU436" s="49"/>
      <c r="TQV436" s="49"/>
      <c r="TQW436" s="49"/>
      <c r="TQX436" s="49"/>
      <c r="TQY436" s="49"/>
      <c r="TQZ436" s="49"/>
      <c r="TRA436" s="49"/>
      <c r="TRB436" s="49"/>
      <c r="TRC436" s="49"/>
      <c r="TRD436" s="49"/>
      <c r="TRE436" s="49"/>
      <c r="TRF436" s="49"/>
      <c r="TRG436" s="49"/>
      <c r="TRH436" s="49"/>
      <c r="TRI436" s="49"/>
      <c r="TRJ436" s="49"/>
      <c r="TRK436" s="49"/>
      <c r="TRL436" s="49"/>
      <c r="TRM436" s="49"/>
      <c r="TRN436" s="49"/>
      <c r="TRO436" s="49"/>
      <c r="TRP436" s="49"/>
      <c r="TRQ436" s="49"/>
      <c r="TRR436" s="49"/>
      <c r="TRS436" s="49"/>
      <c r="TRT436" s="49"/>
      <c r="TRU436" s="49"/>
      <c r="TRV436" s="49"/>
      <c r="TRW436" s="49"/>
      <c r="TRX436" s="49"/>
      <c r="TRY436" s="49"/>
      <c r="TRZ436" s="49"/>
      <c r="TSA436" s="49"/>
      <c r="TSB436" s="49"/>
      <c r="TSC436" s="49"/>
      <c r="TSD436" s="49"/>
      <c r="TSE436" s="49"/>
      <c r="TSF436" s="49"/>
      <c r="TSG436" s="49"/>
      <c r="TSH436" s="49"/>
      <c r="TSI436" s="49"/>
      <c r="TSJ436" s="49"/>
      <c r="TSK436" s="49"/>
      <c r="TSL436" s="49"/>
      <c r="TSM436" s="49"/>
      <c r="TSN436" s="49"/>
      <c r="TSO436" s="49"/>
      <c r="TSP436" s="49"/>
      <c r="TSQ436" s="49"/>
      <c r="TSR436" s="49"/>
      <c r="TSS436" s="49"/>
      <c r="TST436" s="49"/>
      <c r="TSU436" s="49"/>
      <c r="TSV436" s="49"/>
      <c r="TSW436" s="49"/>
      <c r="TSX436" s="49"/>
      <c r="TSY436" s="49"/>
      <c r="TSZ436" s="49"/>
      <c r="TTA436" s="49"/>
      <c r="TTB436" s="49"/>
      <c r="TTC436" s="49"/>
      <c r="TTD436" s="49"/>
      <c r="TTE436" s="49"/>
      <c r="TTF436" s="49"/>
      <c r="TTG436" s="49"/>
      <c r="TTH436" s="49"/>
      <c r="TTI436" s="49"/>
      <c r="TTJ436" s="49"/>
      <c r="TTK436" s="49"/>
      <c r="TTL436" s="49"/>
      <c r="TTM436" s="49"/>
      <c r="TTN436" s="49"/>
      <c r="TTO436" s="49"/>
      <c r="TTP436" s="49"/>
      <c r="TTQ436" s="49"/>
      <c r="TTR436" s="49"/>
      <c r="TTS436" s="49"/>
      <c r="TTT436" s="49"/>
      <c r="TTU436" s="49"/>
      <c r="TTV436" s="49"/>
      <c r="TTW436" s="49"/>
      <c r="TTX436" s="49"/>
      <c r="TTY436" s="49"/>
      <c r="TTZ436" s="49"/>
      <c r="TUA436" s="49"/>
      <c r="TUB436" s="49"/>
      <c r="TUC436" s="49"/>
      <c r="TUD436" s="49"/>
      <c r="TUE436" s="49"/>
      <c r="TUF436" s="49"/>
      <c r="TUG436" s="49"/>
      <c r="TUH436" s="49"/>
      <c r="TUI436" s="49"/>
      <c r="TUJ436" s="49"/>
      <c r="TUK436" s="49"/>
      <c r="TUL436" s="49"/>
      <c r="TUM436" s="49"/>
      <c r="TUN436" s="49"/>
      <c r="TUO436" s="49"/>
      <c r="TUP436" s="49"/>
      <c r="TUQ436" s="49"/>
      <c r="TUR436" s="49"/>
      <c r="TUS436" s="49"/>
      <c r="TUT436" s="49"/>
      <c r="TUU436" s="49"/>
      <c r="TUV436" s="49"/>
      <c r="TUW436" s="49"/>
      <c r="TUX436" s="49"/>
      <c r="TUY436" s="49"/>
      <c r="TUZ436" s="49"/>
      <c r="TVA436" s="49"/>
      <c r="TVB436" s="49"/>
      <c r="TVC436" s="49"/>
      <c r="TVD436" s="49"/>
      <c r="TVE436" s="49"/>
      <c r="TVF436" s="49"/>
      <c r="TVG436" s="49"/>
      <c r="TVH436" s="49"/>
      <c r="TVI436" s="49"/>
      <c r="TVJ436" s="49"/>
      <c r="TVK436" s="49"/>
      <c r="TVL436" s="49"/>
      <c r="TVM436" s="49"/>
      <c r="TVN436" s="49"/>
      <c r="TVO436" s="49"/>
      <c r="TVP436" s="49"/>
      <c r="TVQ436" s="49"/>
      <c r="TVR436" s="49"/>
      <c r="TVS436" s="49"/>
      <c r="TVT436" s="49"/>
      <c r="TVU436" s="49"/>
      <c r="TVV436" s="49"/>
      <c r="TVW436" s="49"/>
      <c r="TVX436" s="49"/>
      <c r="TVY436" s="49"/>
      <c r="TVZ436" s="49"/>
      <c r="TWA436" s="49"/>
      <c r="TWB436" s="49"/>
      <c r="TWC436" s="49"/>
      <c r="TWD436" s="49"/>
      <c r="TWE436" s="49"/>
      <c r="TWF436" s="49"/>
      <c r="TWG436" s="49"/>
      <c r="TWH436" s="49"/>
      <c r="TWI436" s="49"/>
      <c r="TWJ436" s="49"/>
      <c r="TWK436" s="49"/>
      <c r="TWL436" s="49"/>
      <c r="TWM436" s="49"/>
      <c r="TWN436" s="49"/>
      <c r="TWO436" s="49"/>
      <c r="TWP436" s="49"/>
      <c r="TWQ436" s="49"/>
      <c r="TWR436" s="49"/>
      <c r="TWS436" s="49"/>
      <c r="TWT436" s="49"/>
      <c r="TWU436" s="49"/>
      <c r="TWV436" s="49"/>
      <c r="TWW436" s="49"/>
      <c r="TWX436" s="49"/>
      <c r="TWY436" s="49"/>
      <c r="TWZ436" s="49"/>
      <c r="TXA436" s="49"/>
      <c r="TXB436" s="49"/>
      <c r="TXC436" s="49"/>
      <c r="TXD436" s="49"/>
      <c r="TXE436" s="49"/>
      <c r="TXF436" s="49"/>
      <c r="TXG436" s="49"/>
      <c r="TXH436" s="49"/>
      <c r="TXI436" s="49"/>
      <c r="TXJ436" s="49"/>
      <c r="TXK436" s="49"/>
      <c r="TXL436" s="49"/>
      <c r="TXM436" s="49"/>
      <c r="TXN436" s="49"/>
      <c r="TXO436" s="49"/>
      <c r="TXP436" s="49"/>
      <c r="TXQ436" s="49"/>
      <c r="TXR436" s="49"/>
      <c r="TXS436" s="49"/>
      <c r="TXT436" s="49"/>
      <c r="TXU436" s="49"/>
      <c r="TXV436" s="49"/>
      <c r="TXW436" s="49"/>
      <c r="TXX436" s="49"/>
      <c r="TXY436" s="49"/>
      <c r="TXZ436" s="49"/>
      <c r="TYA436" s="49"/>
      <c r="TYB436" s="49"/>
      <c r="TYC436" s="49"/>
      <c r="TYD436" s="49"/>
      <c r="TYE436" s="49"/>
      <c r="TYF436" s="49"/>
      <c r="TYG436" s="49"/>
      <c r="TYH436" s="49"/>
      <c r="TYI436" s="49"/>
      <c r="TYJ436" s="49"/>
      <c r="TYK436" s="49"/>
      <c r="TYL436" s="49"/>
      <c r="TYM436" s="49"/>
      <c r="TYN436" s="49"/>
      <c r="TYO436" s="49"/>
      <c r="TYP436" s="49"/>
      <c r="TYQ436" s="49"/>
      <c r="TYR436" s="49"/>
      <c r="TYS436" s="49"/>
      <c r="TYT436" s="49"/>
      <c r="TYU436" s="49"/>
      <c r="TYV436" s="49"/>
      <c r="TYW436" s="49"/>
      <c r="TYX436" s="49"/>
      <c r="TYY436" s="49"/>
      <c r="TYZ436" s="49"/>
      <c r="TZA436" s="49"/>
      <c r="TZB436" s="49"/>
      <c r="TZC436" s="49"/>
      <c r="TZD436" s="49"/>
      <c r="TZE436" s="49"/>
      <c r="TZF436" s="49"/>
      <c r="TZG436" s="49"/>
      <c r="TZH436" s="49"/>
      <c r="TZI436" s="49"/>
      <c r="TZJ436" s="49"/>
      <c r="TZK436" s="49"/>
      <c r="TZL436" s="49"/>
      <c r="TZM436" s="49"/>
      <c r="TZN436" s="49"/>
      <c r="TZO436" s="49"/>
      <c r="TZP436" s="49"/>
      <c r="TZQ436" s="49"/>
      <c r="TZR436" s="49"/>
      <c r="TZS436" s="49"/>
      <c r="TZT436" s="49"/>
      <c r="TZU436" s="49"/>
      <c r="TZV436" s="49"/>
      <c r="TZW436" s="49"/>
      <c r="TZX436" s="49"/>
      <c r="TZY436" s="49"/>
      <c r="TZZ436" s="49"/>
      <c r="UAA436" s="49"/>
      <c r="UAB436" s="49"/>
      <c r="UAC436" s="49"/>
      <c r="UAD436" s="49"/>
      <c r="UAE436" s="49"/>
      <c r="UAF436" s="49"/>
      <c r="UAG436" s="49"/>
      <c r="UAH436" s="49"/>
      <c r="UAI436" s="49"/>
      <c r="UAJ436" s="49"/>
      <c r="UAK436" s="49"/>
      <c r="UAL436" s="49"/>
      <c r="UAM436" s="49"/>
      <c r="UAN436" s="49"/>
      <c r="UAO436" s="49"/>
      <c r="UAP436" s="49"/>
      <c r="UAQ436" s="49"/>
      <c r="UAR436" s="49"/>
      <c r="UAS436" s="49"/>
      <c r="UAT436" s="49"/>
      <c r="UAU436" s="49"/>
      <c r="UAV436" s="49"/>
      <c r="UAW436" s="49"/>
      <c r="UAX436" s="49"/>
      <c r="UAY436" s="49"/>
      <c r="UAZ436" s="49"/>
      <c r="UBA436" s="49"/>
      <c r="UBB436" s="49"/>
      <c r="UBC436" s="49"/>
      <c r="UBD436" s="49"/>
      <c r="UBE436" s="49"/>
      <c r="UBF436" s="49"/>
      <c r="UBG436" s="49"/>
      <c r="UBH436" s="49"/>
      <c r="UBI436" s="49"/>
      <c r="UBJ436" s="49"/>
      <c r="UBK436" s="49"/>
      <c r="UBL436" s="49"/>
      <c r="UBM436" s="49"/>
      <c r="UBN436" s="49"/>
      <c r="UBO436" s="49"/>
      <c r="UBP436" s="49"/>
      <c r="UBQ436" s="49"/>
      <c r="UBR436" s="49"/>
      <c r="UBS436" s="49"/>
      <c r="UBT436" s="49"/>
      <c r="UBU436" s="49"/>
      <c r="UBV436" s="49"/>
      <c r="UBW436" s="49"/>
      <c r="UBX436" s="49"/>
      <c r="UBY436" s="49"/>
      <c r="UBZ436" s="49"/>
      <c r="UCA436" s="49"/>
      <c r="UCB436" s="49"/>
      <c r="UCC436" s="49"/>
      <c r="UCD436" s="49"/>
      <c r="UCE436" s="49"/>
      <c r="UCF436" s="49"/>
      <c r="UCG436" s="49"/>
      <c r="UCH436" s="49"/>
      <c r="UCI436" s="49"/>
      <c r="UCJ436" s="49"/>
      <c r="UCK436" s="49"/>
      <c r="UCL436" s="49"/>
      <c r="UCM436" s="49"/>
      <c r="UCN436" s="49"/>
      <c r="UCO436" s="49"/>
      <c r="UCP436" s="49"/>
      <c r="UCQ436" s="49"/>
      <c r="UCR436" s="49"/>
      <c r="UCS436" s="49"/>
      <c r="UCT436" s="49"/>
      <c r="UCU436" s="49"/>
      <c r="UCV436" s="49"/>
      <c r="UCW436" s="49"/>
      <c r="UCX436" s="49"/>
      <c r="UCY436" s="49"/>
      <c r="UCZ436" s="49"/>
      <c r="UDA436" s="49"/>
      <c r="UDB436" s="49"/>
      <c r="UDC436" s="49"/>
      <c r="UDD436" s="49"/>
      <c r="UDE436" s="49"/>
      <c r="UDF436" s="49"/>
      <c r="UDG436" s="49"/>
      <c r="UDH436" s="49"/>
      <c r="UDI436" s="49"/>
      <c r="UDJ436" s="49"/>
      <c r="UDK436" s="49"/>
      <c r="UDL436" s="49"/>
      <c r="UDM436" s="49"/>
      <c r="UDN436" s="49"/>
      <c r="UDO436" s="49"/>
      <c r="UDP436" s="49"/>
      <c r="UDQ436" s="49"/>
      <c r="UDR436" s="49"/>
      <c r="UDS436" s="49"/>
      <c r="UDT436" s="49"/>
      <c r="UDU436" s="49"/>
      <c r="UDV436" s="49"/>
      <c r="UDW436" s="49"/>
      <c r="UDX436" s="49"/>
      <c r="UDY436" s="49"/>
      <c r="UDZ436" s="49"/>
      <c r="UEA436" s="49"/>
      <c r="UEB436" s="49"/>
      <c r="UEC436" s="49"/>
      <c r="UED436" s="49"/>
      <c r="UEE436" s="49"/>
      <c r="UEF436" s="49"/>
      <c r="UEG436" s="49"/>
      <c r="UEH436" s="49"/>
      <c r="UEI436" s="49"/>
      <c r="UEJ436" s="49"/>
      <c r="UEK436" s="49"/>
      <c r="UEL436" s="49"/>
      <c r="UEM436" s="49"/>
      <c r="UEN436" s="49"/>
      <c r="UEO436" s="49"/>
      <c r="UEP436" s="49"/>
      <c r="UEQ436" s="49"/>
      <c r="UER436" s="49"/>
      <c r="UES436" s="49"/>
      <c r="UET436" s="49"/>
      <c r="UEU436" s="49"/>
      <c r="UEV436" s="49"/>
      <c r="UEW436" s="49"/>
      <c r="UEX436" s="49"/>
      <c r="UEY436" s="49"/>
      <c r="UEZ436" s="49"/>
      <c r="UFA436" s="49"/>
      <c r="UFB436" s="49"/>
      <c r="UFC436" s="49"/>
      <c r="UFD436" s="49"/>
      <c r="UFE436" s="49"/>
      <c r="UFF436" s="49"/>
      <c r="UFG436" s="49"/>
      <c r="UFH436" s="49"/>
      <c r="UFI436" s="49"/>
      <c r="UFJ436" s="49"/>
      <c r="UFK436" s="49"/>
      <c r="UFL436" s="49"/>
      <c r="UFM436" s="49"/>
      <c r="UFN436" s="49"/>
      <c r="UFO436" s="49"/>
      <c r="UFP436" s="49"/>
      <c r="UFQ436" s="49"/>
      <c r="UFR436" s="49"/>
      <c r="UFS436" s="49"/>
      <c r="UFT436" s="49"/>
      <c r="UFU436" s="49"/>
      <c r="UFV436" s="49"/>
      <c r="UFW436" s="49"/>
      <c r="UFX436" s="49"/>
      <c r="UFY436" s="49"/>
      <c r="UFZ436" s="49"/>
      <c r="UGA436" s="49"/>
      <c r="UGB436" s="49"/>
      <c r="UGC436" s="49"/>
      <c r="UGD436" s="49"/>
      <c r="UGE436" s="49"/>
      <c r="UGF436" s="49"/>
      <c r="UGG436" s="49"/>
      <c r="UGH436" s="49"/>
      <c r="UGI436" s="49"/>
      <c r="UGJ436" s="49"/>
      <c r="UGK436" s="49"/>
      <c r="UGL436" s="49"/>
      <c r="UGM436" s="49"/>
      <c r="UGN436" s="49"/>
      <c r="UGO436" s="49"/>
      <c r="UGP436" s="49"/>
      <c r="UGQ436" s="49"/>
      <c r="UGR436" s="49"/>
      <c r="UGS436" s="49"/>
      <c r="UGT436" s="49"/>
      <c r="UGU436" s="49"/>
      <c r="UGV436" s="49"/>
      <c r="UGW436" s="49"/>
      <c r="UGX436" s="49"/>
      <c r="UGY436" s="49"/>
      <c r="UGZ436" s="49"/>
      <c r="UHA436" s="49"/>
      <c r="UHB436" s="49"/>
      <c r="UHC436" s="49"/>
      <c r="UHD436" s="49"/>
      <c r="UHE436" s="49"/>
      <c r="UHF436" s="49"/>
      <c r="UHG436" s="49"/>
      <c r="UHH436" s="49"/>
      <c r="UHI436" s="49"/>
      <c r="UHJ436" s="49"/>
      <c r="UHK436" s="49"/>
      <c r="UHL436" s="49"/>
      <c r="UHM436" s="49"/>
      <c r="UHN436" s="49"/>
      <c r="UHO436" s="49"/>
      <c r="UHP436" s="49"/>
      <c r="UHQ436" s="49"/>
      <c r="UHR436" s="49"/>
      <c r="UHS436" s="49"/>
      <c r="UHT436" s="49"/>
      <c r="UHU436" s="49"/>
      <c r="UHV436" s="49"/>
      <c r="UHW436" s="49"/>
      <c r="UHX436" s="49"/>
      <c r="UHY436" s="49"/>
      <c r="UHZ436" s="49"/>
      <c r="UIA436" s="49"/>
      <c r="UIB436" s="49"/>
      <c r="UIC436" s="49"/>
      <c r="UID436" s="49"/>
      <c r="UIE436" s="49"/>
      <c r="UIF436" s="49"/>
      <c r="UIG436" s="49"/>
      <c r="UIH436" s="49"/>
      <c r="UII436" s="49"/>
      <c r="UIJ436" s="49"/>
      <c r="UIK436" s="49"/>
      <c r="UIL436" s="49"/>
      <c r="UIM436" s="49"/>
      <c r="UIN436" s="49"/>
      <c r="UIO436" s="49"/>
      <c r="UIP436" s="49"/>
      <c r="UIQ436" s="49"/>
      <c r="UIR436" s="49"/>
      <c r="UIS436" s="49"/>
      <c r="UIT436" s="49"/>
      <c r="UIU436" s="49"/>
      <c r="UIV436" s="49"/>
      <c r="UIW436" s="49"/>
      <c r="UIX436" s="49"/>
      <c r="UIY436" s="49"/>
      <c r="UIZ436" s="49"/>
      <c r="UJA436" s="49"/>
      <c r="UJB436" s="49"/>
      <c r="UJC436" s="49"/>
      <c r="UJD436" s="49"/>
      <c r="UJE436" s="49"/>
      <c r="UJF436" s="49"/>
      <c r="UJG436" s="49"/>
      <c r="UJH436" s="49"/>
      <c r="UJI436" s="49"/>
      <c r="UJJ436" s="49"/>
      <c r="UJK436" s="49"/>
      <c r="UJL436" s="49"/>
      <c r="UJM436" s="49"/>
      <c r="UJN436" s="49"/>
      <c r="UJO436" s="49"/>
      <c r="UJP436" s="49"/>
      <c r="UJQ436" s="49"/>
      <c r="UJR436" s="49"/>
      <c r="UJS436" s="49"/>
      <c r="UJT436" s="49"/>
      <c r="UJU436" s="49"/>
      <c r="UJV436" s="49"/>
      <c r="UJW436" s="49"/>
      <c r="UJX436" s="49"/>
      <c r="UJY436" s="49"/>
      <c r="UJZ436" s="49"/>
      <c r="UKA436" s="49"/>
      <c r="UKB436" s="49"/>
      <c r="UKC436" s="49"/>
      <c r="UKD436" s="49"/>
      <c r="UKE436" s="49"/>
      <c r="UKF436" s="49"/>
      <c r="UKG436" s="49"/>
      <c r="UKH436" s="49"/>
      <c r="UKI436" s="49"/>
      <c r="UKJ436" s="49"/>
      <c r="UKK436" s="49"/>
      <c r="UKL436" s="49"/>
      <c r="UKM436" s="49"/>
      <c r="UKN436" s="49"/>
      <c r="UKO436" s="49"/>
      <c r="UKP436" s="49"/>
      <c r="UKQ436" s="49"/>
      <c r="UKR436" s="49"/>
      <c r="UKS436" s="49"/>
      <c r="UKT436" s="49"/>
      <c r="UKU436" s="49"/>
      <c r="UKV436" s="49"/>
      <c r="UKW436" s="49"/>
      <c r="UKX436" s="49"/>
      <c r="UKY436" s="49"/>
      <c r="UKZ436" s="49"/>
      <c r="ULA436" s="49"/>
      <c r="ULB436" s="49"/>
      <c r="ULC436" s="49"/>
      <c r="ULD436" s="49"/>
      <c r="ULE436" s="49"/>
      <c r="ULF436" s="49"/>
      <c r="ULG436" s="49"/>
      <c r="ULH436" s="49"/>
      <c r="ULI436" s="49"/>
      <c r="ULJ436" s="49"/>
      <c r="ULK436" s="49"/>
      <c r="ULL436" s="49"/>
      <c r="ULM436" s="49"/>
      <c r="ULN436" s="49"/>
      <c r="ULO436" s="49"/>
      <c r="ULP436" s="49"/>
      <c r="ULQ436" s="49"/>
      <c r="ULR436" s="49"/>
      <c r="ULS436" s="49"/>
      <c r="ULT436" s="49"/>
      <c r="ULU436" s="49"/>
      <c r="ULV436" s="49"/>
      <c r="ULW436" s="49"/>
      <c r="ULX436" s="49"/>
      <c r="ULY436" s="49"/>
      <c r="ULZ436" s="49"/>
      <c r="UMA436" s="49"/>
      <c r="UMB436" s="49"/>
      <c r="UMC436" s="49"/>
      <c r="UMD436" s="49"/>
      <c r="UME436" s="49"/>
      <c r="UMF436" s="49"/>
      <c r="UMG436" s="49"/>
      <c r="UMH436" s="49"/>
      <c r="UMI436" s="49"/>
      <c r="UMJ436" s="49"/>
      <c r="UMK436" s="49"/>
      <c r="UML436" s="49"/>
      <c r="UMM436" s="49"/>
      <c r="UMN436" s="49"/>
      <c r="UMO436" s="49"/>
      <c r="UMP436" s="49"/>
      <c r="UMQ436" s="49"/>
      <c r="UMR436" s="49"/>
      <c r="UMS436" s="49"/>
      <c r="UMT436" s="49"/>
      <c r="UMU436" s="49"/>
      <c r="UMV436" s="49"/>
      <c r="UMW436" s="49"/>
      <c r="UMX436" s="49"/>
      <c r="UMY436" s="49"/>
      <c r="UMZ436" s="49"/>
      <c r="UNA436" s="49"/>
      <c r="UNB436" s="49"/>
      <c r="UNC436" s="49"/>
      <c r="UND436" s="49"/>
      <c r="UNE436" s="49"/>
      <c r="UNF436" s="49"/>
      <c r="UNG436" s="49"/>
      <c r="UNH436" s="49"/>
      <c r="UNI436" s="49"/>
      <c r="UNJ436" s="49"/>
      <c r="UNK436" s="49"/>
      <c r="UNL436" s="49"/>
      <c r="UNM436" s="49"/>
      <c r="UNN436" s="49"/>
      <c r="UNO436" s="49"/>
      <c r="UNP436" s="49"/>
      <c r="UNQ436" s="49"/>
      <c r="UNR436" s="49"/>
      <c r="UNS436" s="49"/>
      <c r="UNT436" s="49"/>
      <c r="UNU436" s="49"/>
      <c r="UNV436" s="49"/>
      <c r="UNW436" s="49"/>
      <c r="UNX436" s="49"/>
      <c r="UNY436" s="49"/>
      <c r="UNZ436" s="49"/>
      <c r="UOA436" s="49"/>
      <c r="UOB436" s="49"/>
      <c r="UOC436" s="49"/>
      <c r="UOD436" s="49"/>
      <c r="UOE436" s="49"/>
      <c r="UOF436" s="49"/>
      <c r="UOG436" s="49"/>
      <c r="UOH436" s="49"/>
      <c r="UOI436" s="49"/>
      <c r="UOJ436" s="49"/>
      <c r="UOK436" s="49"/>
      <c r="UOL436" s="49"/>
      <c r="UOM436" s="49"/>
      <c r="UON436" s="49"/>
      <c r="UOO436" s="49"/>
      <c r="UOP436" s="49"/>
      <c r="UOQ436" s="49"/>
      <c r="UOR436" s="49"/>
      <c r="UOS436" s="49"/>
      <c r="UOT436" s="49"/>
      <c r="UOU436" s="49"/>
      <c r="UOV436" s="49"/>
      <c r="UOW436" s="49"/>
      <c r="UOX436" s="49"/>
      <c r="UOY436" s="49"/>
      <c r="UOZ436" s="49"/>
      <c r="UPA436" s="49"/>
      <c r="UPB436" s="49"/>
      <c r="UPC436" s="49"/>
      <c r="UPD436" s="49"/>
      <c r="UPE436" s="49"/>
      <c r="UPF436" s="49"/>
      <c r="UPG436" s="49"/>
      <c r="UPH436" s="49"/>
      <c r="UPI436" s="49"/>
      <c r="UPJ436" s="49"/>
      <c r="UPK436" s="49"/>
      <c r="UPL436" s="49"/>
      <c r="UPM436" s="49"/>
      <c r="UPN436" s="49"/>
      <c r="UPO436" s="49"/>
      <c r="UPP436" s="49"/>
      <c r="UPQ436" s="49"/>
      <c r="UPR436" s="49"/>
      <c r="UPS436" s="49"/>
      <c r="UPT436" s="49"/>
      <c r="UPU436" s="49"/>
      <c r="UPV436" s="49"/>
      <c r="UPW436" s="49"/>
      <c r="UPX436" s="49"/>
      <c r="UPY436" s="49"/>
      <c r="UPZ436" s="49"/>
      <c r="UQA436" s="49"/>
      <c r="UQB436" s="49"/>
      <c r="UQC436" s="49"/>
      <c r="UQD436" s="49"/>
      <c r="UQE436" s="49"/>
      <c r="UQF436" s="49"/>
      <c r="UQG436" s="49"/>
      <c r="UQH436" s="49"/>
      <c r="UQI436" s="49"/>
      <c r="UQJ436" s="49"/>
      <c r="UQK436" s="49"/>
      <c r="UQL436" s="49"/>
      <c r="UQM436" s="49"/>
      <c r="UQN436" s="49"/>
      <c r="UQO436" s="49"/>
      <c r="UQP436" s="49"/>
      <c r="UQQ436" s="49"/>
      <c r="UQR436" s="49"/>
      <c r="UQS436" s="49"/>
      <c r="UQT436" s="49"/>
      <c r="UQU436" s="49"/>
      <c r="UQV436" s="49"/>
      <c r="UQW436" s="49"/>
      <c r="UQX436" s="49"/>
      <c r="UQY436" s="49"/>
      <c r="UQZ436" s="49"/>
      <c r="URA436" s="49"/>
      <c r="URB436" s="49"/>
      <c r="URC436" s="49"/>
      <c r="URD436" s="49"/>
      <c r="URE436" s="49"/>
      <c r="URF436" s="49"/>
      <c r="URG436" s="49"/>
      <c r="URH436" s="49"/>
      <c r="URI436" s="49"/>
      <c r="URJ436" s="49"/>
      <c r="URK436" s="49"/>
      <c r="URL436" s="49"/>
      <c r="URM436" s="49"/>
      <c r="URN436" s="49"/>
      <c r="URO436" s="49"/>
      <c r="URP436" s="49"/>
      <c r="URQ436" s="49"/>
      <c r="URR436" s="49"/>
      <c r="URS436" s="49"/>
      <c r="URT436" s="49"/>
      <c r="URU436" s="49"/>
      <c r="URV436" s="49"/>
      <c r="URW436" s="49"/>
      <c r="URX436" s="49"/>
      <c r="URY436" s="49"/>
      <c r="URZ436" s="49"/>
      <c r="USA436" s="49"/>
      <c r="USB436" s="49"/>
      <c r="USC436" s="49"/>
      <c r="USD436" s="49"/>
      <c r="USE436" s="49"/>
      <c r="USF436" s="49"/>
      <c r="USG436" s="49"/>
      <c r="USH436" s="49"/>
      <c r="USI436" s="49"/>
      <c r="USJ436" s="49"/>
      <c r="USK436" s="49"/>
      <c r="USL436" s="49"/>
      <c r="USM436" s="49"/>
      <c r="USN436" s="49"/>
      <c r="USO436" s="49"/>
      <c r="USP436" s="49"/>
      <c r="USQ436" s="49"/>
      <c r="USR436" s="49"/>
      <c r="USS436" s="49"/>
      <c r="UST436" s="49"/>
      <c r="USU436" s="49"/>
      <c r="USV436" s="49"/>
      <c r="USW436" s="49"/>
      <c r="USX436" s="49"/>
      <c r="USY436" s="49"/>
      <c r="USZ436" s="49"/>
      <c r="UTA436" s="49"/>
      <c r="UTB436" s="49"/>
      <c r="UTC436" s="49"/>
      <c r="UTD436" s="49"/>
      <c r="UTE436" s="49"/>
      <c r="UTF436" s="49"/>
      <c r="UTG436" s="49"/>
      <c r="UTH436" s="49"/>
      <c r="UTI436" s="49"/>
      <c r="UTJ436" s="49"/>
      <c r="UTK436" s="49"/>
      <c r="UTL436" s="49"/>
      <c r="UTM436" s="49"/>
      <c r="UTN436" s="49"/>
      <c r="UTO436" s="49"/>
      <c r="UTP436" s="49"/>
      <c r="UTQ436" s="49"/>
      <c r="UTR436" s="49"/>
      <c r="UTS436" s="49"/>
      <c r="UTT436" s="49"/>
      <c r="UTU436" s="49"/>
      <c r="UTV436" s="49"/>
      <c r="UTW436" s="49"/>
      <c r="UTX436" s="49"/>
      <c r="UTY436" s="49"/>
      <c r="UTZ436" s="49"/>
      <c r="UUA436" s="49"/>
      <c r="UUB436" s="49"/>
      <c r="UUC436" s="49"/>
      <c r="UUD436" s="49"/>
      <c r="UUE436" s="49"/>
      <c r="UUF436" s="49"/>
      <c r="UUG436" s="49"/>
      <c r="UUH436" s="49"/>
      <c r="UUI436" s="49"/>
      <c r="UUJ436" s="49"/>
      <c r="UUK436" s="49"/>
      <c r="UUL436" s="49"/>
      <c r="UUM436" s="49"/>
      <c r="UUN436" s="49"/>
      <c r="UUO436" s="49"/>
      <c r="UUP436" s="49"/>
      <c r="UUQ436" s="49"/>
      <c r="UUR436" s="49"/>
      <c r="UUS436" s="49"/>
      <c r="UUT436" s="49"/>
      <c r="UUU436" s="49"/>
      <c r="UUV436" s="49"/>
      <c r="UUW436" s="49"/>
      <c r="UUX436" s="49"/>
      <c r="UUY436" s="49"/>
      <c r="UUZ436" s="49"/>
      <c r="UVA436" s="49"/>
      <c r="UVB436" s="49"/>
      <c r="UVC436" s="49"/>
      <c r="UVD436" s="49"/>
      <c r="UVE436" s="49"/>
      <c r="UVF436" s="49"/>
      <c r="UVG436" s="49"/>
      <c r="UVH436" s="49"/>
      <c r="UVI436" s="49"/>
      <c r="UVJ436" s="49"/>
      <c r="UVK436" s="49"/>
      <c r="UVL436" s="49"/>
      <c r="UVM436" s="49"/>
      <c r="UVN436" s="49"/>
      <c r="UVO436" s="49"/>
      <c r="UVP436" s="49"/>
      <c r="UVQ436" s="49"/>
      <c r="UVR436" s="49"/>
      <c r="UVS436" s="49"/>
      <c r="UVT436" s="49"/>
      <c r="UVU436" s="49"/>
      <c r="UVV436" s="49"/>
      <c r="UVW436" s="49"/>
      <c r="UVX436" s="49"/>
      <c r="UVY436" s="49"/>
      <c r="UVZ436" s="49"/>
      <c r="UWA436" s="49"/>
      <c r="UWB436" s="49"/>
      <c r="UWC436" s="49"/>
      <c r="UWD436" s="49"/>
      <c r="UWE436" s="49"/>
      <c r="UWF436" s="49"/>
      <c r="UWG436" s="49"/>
      <c r="UWH436" s="49"/>
      <c r="UWI436" s="49"/>
      <c r="UWJ436" s="49"/>
      <c r="UWK436" s="49"/>
      <c r="UWL436" s="49"/>
      <c r="UWM436" s="49"/>
      <c r="UWN436" s="49"/>
      <c r="UWO436" s="49"/>
      <c r="UWP436" s="49"/>
      <c r="UWQ436" s="49"/>
      <c r="UWR436" s="49"/>
      <c r="UWS436" s="49"/>
      <c r="UWT436" s="49"/>
      <c r="UWU436" s="49"/>
      <c r="UWV436" s="49"/>
      <c r="UWW436" s="49"/>
      <c r="UWX436" s="49"/>
      <c r="UWY436" s="49"/>
      <c r="UWZ436" s="49"/>
      <c r="UXA436" s="49"/>
      <c r="UXB436" s="49"/>
      <c r="UXC436" s="49"/>
      <c r="UXD436" s="49"/>
      <c r="UXE436" s="49"/>
      <c r="UXF436" s="49"/>
      <c r="UXG436" s="49"/>
      <c r="UXH436" s="49"/>
      <c r="UXI436" s="49"/>
      <c r="UXJ436" s="49"/>
      <c r="UXK436" s="49"/>
      <c r="UXL436" s="49"/>
      <c r="UXM436" s="49"/>
      <c r="UXN436" s="49"/>
      <c r="UXO436" s="49"/>
      <c r="UXP436" s="49"/>
      <c r="UXQ436" s="49"/>
      <c r="UXR436" s="49"/>
      <c r="UXS436" s="49"/>
      <c r="UXT436" s="49"/>
      <c r="UXU436" s="49"/>
      <c r="UXV436" s="49"/>
      <c r="UXW436" s="49"/>
      <c r="UXX436" s="49"/>
      <c r="UXY436" s="49"/>
      <c r="UXZ436" s="49"/>
      <c r="UYA436" s="49"/>
      <c r="UYB436" s="49"/>
      <c r="UYC436" s="49"/>
      <c r="UYD436" s="49"/>
      <c r="UYE436" s="49"/>
      <c r="UYF436" s="49"/>
      <c r="UYG436" s="49"/>
      <c r="UYH436" s="49"/>
      <c r="UYI436" s="49"/>
      <c r="UYJ436" s="49"/>
      <c r="UYK436" s="49"/>
      <c r="UYL436" s="49"/>
      <c r="UYM436" s="49"/>
      <c r="UYN436" s="49"/>
      <c r="UYO436" s="49"/>
      <c r="UYP436" s="49"/>
      <c r="UYQ436" s="49"/>
      <c r="UYR436" s="49"/>
      <c r="UYS436" s="49"/>
      <c r="UYT436" s="49"/>
      <c r="UYU436" s="49"/>
      <c r="UYV436" s="49"/>
      <c r="UYW436" s="49"/>
      <c r="UYX436" s="49"/>
      <c r="UYY436" s="49"/>
      <c r="UYZ436" s="49"/>
      <c r="UZA436" s="49"/>
      <c r="UZB436" s="49"/>
      <c r="UZC436" s="49"/>
      <c r="UZD436" s="49"/>
      <c r="UZE436" s="49"/>
      <c r="UZF436" s="49"/>
      <c r="UZG436" s="49"/>
      <c r="UZH436" s="49"/>
      <c r="UZI436" s="49"/>
      <c r="UZJ436" s="49"/>
      <c r="UZK436" s="49"/>
      <c r="UZL436" s="49"/>
      <c r="UZM436" s="49"/>
      <c r="UZN436" s="49"/>
      <c r="UZO436" s="49"/>
      <c r="UZP436" s="49"/>
      <c r="UZQ436" s="49"/>
      <c r="UZR436" s="49"/>
      <c r="UZS436" s="49"/>
      <c r="UZT436" s="49"/>
      <c r="UZU436" s="49"/>
      <c r="UZV436" s="49"/>
      <c r="UZW436" s="49"/>
      <c r="UZX436" s="49"/>
      <c r="UZY436" s="49"/>
      <c r="UZZ436" s="49"/>
      <c r="VAA436" s="49"/>
      <c r="VAB436" s="49"/>
      <c r="VAC436" s="49"/>
      <c r="VAD436" s="49"/>
      <c r="VAE436" s="49"/>
      <c r="VAF436" s="49"/>
      <c r="VAG436" s="49"/>
      <c r="VAH436" s="49"/>
      <c r="VAI436" s="49"/>
      <c r="VAJ436" s="49"/>
      <c r="VAK436" s="49"/>
      <c r="VAL436" s="49"/>
      <c r="VAM436" s="49"/>
      <c r="VAN436" s="49"/>
      <c r="VAO436" s="49"/>
      <c r="VAP436" s="49"/>
      <c r="VAQ436" s="49"/>
      <c r="VAR436" s="49"/>
      <c r="VAS436" s="49"/>
      <c r="VAT436" s="49"/>
      <c r="VAU436" s="49"/>
      <c r="VAV436" s="49"/>
      <c r="VAW436" s="49"/>
      <c r="VAX436" s="49"/>
      <c r="VAY436" s="49"/>
      <c r="VAZ436" s="49"/>
      <c r="VBA436" s="49"/>
      <c r="VBB436" s="49"/>
      <c r="VBC436" s="49"/>
      <c r="VBD436" s="49"/>
      <c r="VBE436" s="49"/>
      <c r="VBF436" s="49"/>
      <c r="VBG436" s="49"/>
      <c r="VBH436" s="49"/>
      <c r="VBI436" s="49"/>
      <c r="VBJ436" s="49"/>
      <c r="VBK436" s="49"/>
      <c r="VBL436" s="49"/>
      <c r="VBM436" s="49"/>
      <c r="VBN436" s="49"/>
      <c r="VBO436" s="49"/>
      <c r="VBP436" s="49"/>
      <c r="VBQ436" s="49"/>
      <c r="VBR436" s="49"/>
      <c r="VBS436" s="49"/>
      <c r="VBT436" s="49"/>
      <c r="VBU436" s="49"/>
      <c r="VBV436" s="49"/>
      <c r="VBW436" s="49"/>
      <c r="VBX436" s="49"/>
      <c r="VBY436" s="49"/>
      <c r="VBZ436" s="49"/>
      <c r="VCA436" s="49"/>
      <c r="VCB436" s="49"/>
      <c r="VCC436" s="49"/>
      <c r="VCD436" s="49"/>
      <c r="VCE436" s="49"/>
      <c r="VCF436" s="49"/>
      <c r="VCG436" s="49"/>
      <c r="VCH436" s="49"/>
      <c r="VCI436" s="49"/>
      <c r="VCJ436" s="49"/>
      <c r="VCK436" s="49"/>
      <c r="VCL436" s="49"/>
      <c r="VCM436" s="49"/>
      <c r="VCN436" s="49"/>
      <c r="VCO436" s="49"/>
      <c r="VCP436" s="49"/>
      <c r="VCQ436" s="49"/>
      <c r="VCR436" s="49"/>
      <c r="VCS436" s="49"/>
      <c r="VCT436" s="49"/>
      <c r="VCU436" s="49"/>
      <c r="VCV436" s="49"/>
      <c r="VCW436" s="49"/>
      <c r="VCX436" s="49"/>
      <c r="VCY436" s="49"/>
      <c r="VCZ436" s="49"/>
      <c r="VDA436" s="49"/>
      <c r="VDB436" s="49"/>
      <c r="VDC436" s="49"/>
      <c r="VDD436" s="49"/>
      <c r="VDE436" s="49"/>
      <c r="VDF436" s="49"/>
      <c r="VDG436" s="49"/>
      <c r="VDH436" s="49"/>
      <c r="VDI436" s="49"/>
      <c r="VDJ436" s="49"/>
      <c r="VDK436" s="49"/>
      <c r="VDL436" s="49"/>
      <c r="VDM436" s="49"/>
      <c r="VDN436" s="49"/>
      <c r="VDO436" s="49"/>
      <c r="VDP436" s="49"/>
      <c r="VDQ436" s="49"/>
      <c r="VDR436" s="49"/>
      <c r="VDS436" s="49"/>
      <c r="VDT436" s="49"/>
      <c r="VDU436" s="49"/>
      <c r="VDV436" s="49"/>
      <c r="VDW436" s="49"/>
      <c r="VDX436" s="49"/>
      <c r="VDY436" s="49"/>
      <c r="VDZ436" s="49"/>
      <c r="VEA436" s="49"/>
      <c r="VEB436" s="49"/>
      <c r="VEC436" s="49"/>
      <c r="VED436" s="49"/>
      <c r="VEE436" s="49"/>
      <c r="VEF436" s="49"/>
      <c r="VEG436" s="49"/>
      <c r="VEH436" s="49"/>
      <c r="VEI436" s="49"/>
      <c r="VEJ436" s="49"/>
      <c r="VEK436" s="49"/>
      <c r="VEL436" s="49"/>
      <c r="VEM436" s="49"/>
      <c r="VEN436" s="49"/>
      <c r="VEO436" s="49"/>
      <c r="VEP436" s="49"/>
      <c r="VEQ436" s="49"/>
      <c r="VER436" s="49"/>
      <c r="VES436" s="49"/>
      <c r="VET436" s="49"/>
      <c r="VEU436" s="49"/>
      <c r="VEV436" s="49"/>
      <c r="VEW436" s="49"/>
      <c r="VEX436" s="49"/>
      <c r="VEY436" s="49"/>
      <c r="VEZ436" s="49"/>
      <c r="VFA436" s="49"/>
      <c r="VFB436" s="49"/>
      <c r="VFC436" s="49"/>
      <c r="VFD436" s="49"/>
      <c r="VFE436" s="49"/>
      <c r="VFF436" s="49"/>
      <c r="VFG436" s="49"/>
      <c r="VFH436" s="49"/>
      <c r="VFI436" s="49"/>
      <c r="VFJ436" s="49"/>
      <c r="VFK436" s="49"/>
      <c r="VFL436" s="49"/>
      <c r="VFM436" s="49"/>
      <c r="VFN436" s="49"/>
      <c r="VFO436" s="49"/>
      <c r="VFP436" s="49"/>
      <c r="VFQ436" s="49"/>
      <c r="VFR436" s="49"/>
      <c r="VFS436" s="49"/>
      <c r="VFT436" s="49"/>
      <c r="VFU436" s="49"/>
      <c r="VFV436" s="49"/>
      <c r="VFW436" s="49"/>
      <c r="VFX436" s="49"/>
      <c r="VFY436" s="49"/>
      <c r="VFZ436" s="49"/>
      <c r="VGA436" s="49"/>
      <c r="VGB436" s="49"/>
      <c r="VGC436" s="49"/>
      <c r="VGD436" s="49"/>
      <c r="VGE436" s="49"/>
      <c r="VGF436" s="49"/>
      <c r="VGG436" s="49"/>
      <c r="VGH436" s="49"/>
      <c r="VGI436" s="49"/>
      <c r="VGJ436" s="49"/>
      <c r="VGK436" s="49"/>
      <c r="VGL436" s="49"/>
      <c r="VGM436" s="49"/>
      <c r="VGN436" s="49"/>
      <c r="VGO436" s="49"/>
      <c r="VGP436" s="49"/>
      <c r="VGQ436" s="49"/>
      <c r="VGR436" s="49"/>
      <c r="VGS436" s="49"/>
      <c r="VGT436" s="49"/>
      <c r="VGU436" s="49"/>
      <c r="VGV436" s="49"/>
      <c r="VGW436" s="49"/>
      <c r="VGX436" s="49"/>
      <c r="VGY436" s="49"/>
      <c r="VGZ436" s="49"/>
      <c r="VHA436" s="49"/>
      <c r="VHB436" s="49"/>
      <c r="VHC436" s="49"/>
      <c r="VHD436" s="49"/>
      <c r="VHE436" s="49"/>
      <c r="VHF436" s="49"/>
      <c r="VHG436" s="49"/>
      <c r="VHH436" s="49"/>
      <c r="VHI436" s="49"/>
      <c r="VHJ436" s="49"/>
      <c r="VHK436" s="49"/>
      <c r="VHL436" s="49"/>
      <c r="VHM436" s="49"/>
      <c r="VHN436" s="49"/>
      <c r="VHO436" s="49"/>
      <c r="VHP436" s="49"/>
      <c r="VHQ436" s="49"/>
      <c r="VHR436" s="49"/>
      <c r="VHS436" s="49"/>
      <c r="VHT436" s="49"/>
      <c r="VHU436" s="49"/>
      <c r="VHV436" s="49"/>
      <c r="VHW436" s="49"/>
      <c r="VHX436" s="49"/>
      <c r="VHY436" s="49"/>
      <c r="VHZ436" s="49"/>
      <c r="VIA436" s="49"/>
      <c r="VIB436" s="49"/>
      <c r="VIC436" s="49"/>
      <c r="VID436" s="49"/>
      <c r="VIE436" s="49"/>
      <c r="VIF436" s="49"/>
      <c r="VIG436" s="49"/>
      <c r="VIH436" s="49"/>
      <c r="VII436" s="49"/>
      <c r="VIJ436" s="49"/>
      <c r="VIK436" s="49"/>
      <c r="VIL436" s="49"/>
      <c r="VIM436" s="49"/>
      <c r="VIN436" s="49"/>
      <c r="VIO436" s="49"/>
      <c r="VIP436" s="49"/>
      <c r="VIQ436" s="49"/>
      <c r="VIR436" s="49"/>
      <c r="VIS436" s="49"/>
      <c r="VIT436" s="49"/>
      <c r="VIU436" s="49"/>
      <c r="VIV436" s="49"/>
      <c r="VIW436" s="49"/>
      <c r="VIX436" s="49"/>
      <c r="VIY436" s="49"/>
      <c r="VIZ436" s="49"/>
      <c r="VJA436" s="49"/>
      <c r="VJB436" s="49"/>
      <c r="VJC436" s="49"/>
      <c r="VJD436" s="49"/>
      <c r="VJE436" s="49"/>
      <c r="VJF436" s="49"/>
      <c r="VJG436" s="49"/>
      <c r="VJH436" s="49"/>
      <c r="VJI436" s="49"/>
      <c r="VJJ436" s="49"/>
      <c r="VJK436" s="49"/>
      <c r="VJL436" s="49"/>
      <c r="VJM436" s="49"/>
      <c r="VJN436" s="49"/>
      <c r="VJO436" s="49"/>
      <c r="VJP436" s="49"/>
      <c r="VJQ436" s="49"/>
      <c r="VJR436" s="49"/>
      <c r="VJS436" s="49"/>
      <c r="VJT436" s="49"/>
      <c r="VJU436" s="49"/>
      <c r="VJV436" s="49"/>
      <c r="VJW436" s="49"/>
      <c r="VJX436" s="49"/>
      <c r="VJY436" s="49"/>
      <c r="VJZ436" s="49"/>
      <c r="VKA436" s="49"/>
      <c r="VKB436" s="49"/>
      <c r="VKC436" s="49"/>
      <c r="VKD436" s="49"/>
      <c r="VKE436" s="49"/>
      <c r="VKF436" s="49"/>
      <c r="VKG436" s="49"/>
      <c r="VKH436" s="49"/>
      <c r="VKI436" s="49"/>
      <c r="VKJ436" s="49"/>
      <c r="VKK436" s="49"/>
      <c r="VKL436" s="49"/>
      <c r="VKM436" s="49"/>
      <c r="VKN436" s="49"/>
      <c r="VKO436" s="49"/>
      <c r="VKP436" s="49"/>
      <c r="VKQ436" s="49"/>
      <c r="VKR436" s="49"/>
      <c r="VKS436" s="49"/>
      <c r="VKT436" s="49"/>
      <c r="VKU436" s="49"/>
      <c r="VKV436" s="49"/>
      <c r="VKW436" s="49"/>
      <c r="VKX436" s="49"/>
      <c r="VKY436" s="49"/>
      <c r="VKZ436" s="49"/>
      <c r="VLA436" s="49"/>
      <c r="VLB436" s="49"/>
      <c r="VLC436" s="49"/>
      <c r="VLD436" s="49"/>
      <c r="VLE436" s="49"/>
      <c r="VLF436" s="49"/>
      <c r="VLG436" s="49"/>
      <c r="VLH436" s="49"/>
      <c r="VLI436" s="49"/>
      <c r="VLJ436" s="49"/>
      <c r="VLK436" s="49"/>
      <c r="VLL436" s="49"/>
      <c r="VLM436" s="49"/>
      <c r="VLN436" s="49"/>
      <c r="VLO436" s="49"/>
      <c r="VLP436" s="49"/>
      <c r="VLQ436" s="49"/>
      <c r="VLR436" s="49"/>
      <c r="VLS436" s="49"/>
      <c r="VLT436" s="49"/>
      <c r="VLU436" s="49"/>
      <c r="VLV436" s="49"/>
      <c r="VLW436" s="49"/>
      <c r="VLX436" s="49"/>
      <c r="VLY436" s="49"/>
      <c r="VLZ436" s="49"/>
      <c r="VMA436" s="49"/>
      <c r="VMB436" s="49"/>
      <c r="VMC436" s="49"/>
      <c r="VMD436" s="49"/>
      <c r="VME436" s="49"/>
      <c r="VMF436" s="49"/>
      <c r="VMG436" s="49"/>
      <c r="VMH436" s="49"/>
      <c r="VMI436" s="49"/>
      <c r="VMJ436" s="49"/>
      <c r="VMK436" s="49"/>
      <c r="VML436" s="49"/>
      <c r="VMM436" s="49"/>
      <c r="VMN436" s="49"/>
      <c r="VMO436" s="49"/>
      <c r="VMP436" s="49"/>
      <c r="VMQ436" s="49"/>
      <c r="VMR436" s="49"/>
      <c r="VMS436" s="49"/>
      <c r="VMT436" s="49"/>
      <c r="VMU436" s="49"/>
      <c r="VMV436" s="49"/>
      <c r="VMW436" s="49"/>
      <c r="VMX436" s="49"/>
      <c r="VMY436" s="49"/>
      <c r="VMZ436" s="49"/>
      <c r="VNA436" s="49"/>
      <c r="VNB436" s="49"/>
      <c r="VNC436" s="49"/>
      <c r="VND436" s="49"/>
      <c r="VNE436" s="49"/>
      <c r="VNF436" s="49"/>
      <c r="VNG436" s="49"/>
      <c r="VNH436" s="49"/>
      <c r="VNI436" s="49"/>
      <c r="VNJ436" s="49"/>
      <c r="VNK436" s="49"/>
      <c r="VNL436" s="49"/>
      <c r="VNM436" s="49"/>
      <c r="VNN436" s="49"/>
      <c r="VNO436" s="49"/>
      <c r="VNP436" s="49"/>
      <c r="VNQ436" s="49"/>
      <c r="VNR436" s="49"/>
      <c r="VNS436" s="49"/>
      <c r="VNT436" s="49"/>
      <c r="VNU436" s="49"/>
      <c r="VNV436" s="49"/>
      <c r="VNW436" s="49"/>
      <c r="VNX436" s="49"/>
      <c r="VNY436" s="49"/>
      <c r="VNZ436" s="49"/>
      <c r="VOA436" s="49"/>
      <c r="VOB436" s="49"/>
      <c r="VOC436" s="49"/>
      <c r="VOD436" s="49"/>
      <c r="VOE436" s="49"/>
      <c r="VOF436" s="49"/>
      <c r="VOG436" s="49"/>
      <c r="VOH436" s="49"/>
      <c r="VOI436" s="49"/>
      <c r="VOJ436" s="49"/>
      <c r="VOK436" s="49"/>
      <c r="VOL436" s="49"/>
      <c r="VOM436" s="49"/>
      <c r="VON436" s="49"/>
      <c r="VOO436" s="49"/>
      <c r="VOP436" s="49"/>
      <c r="VOQ436" s="49"/>
      <c r="VOR436" s="49"/>
      <c r="VOS436" s="49"/>
      <c r="VOT436" s="49"/>
      <c r="VOU436" s="49"/>
      <c r="VOV436" s="49"/>
      <c r="VOW436" s="49"/>
      <c r="VOX436" s="49"/>
      <c r="VOY436" s="49"/>
      <c r="VOZ436" s="49"/>
      <c r="VPA436" s="49"/>
      <c r="VPB436" s="49"/>
      <c r="VPC436" s="49"/>
      <c r="VPD436" s="49"/>
      <c r="VPE436" s="49"/>
      <c r="VPF436" s="49"/>
      <c r="VPG436" s="49"/>
      <c r="VPH436" s="49"/>
      <c r="VPI436" s="49"/>
      <c r="VPJ436" s="49"/>
      <c r="VPK436" s="49"/>
      <c r="VPL436" s="49"/>
      <c r="VPM436" s="49"/>
      <c r="VPN436" s="49"/>
      <c r="VPO436" s="49"/>
      <c r="VPP436" s="49"/>
      <c r="VPQ436" s="49"/>
      <c r="VPR436" s="49"/>
      <c r="VPS436" s="49"/>
      <c r="VPT436" s="49"/>
      <c r="VPU436" s="49"/>
      <c r="VPV436" s="49"/>
      <c r="VPW436" s="49"/>
      <c r="VPX436" s="49"/>
      <c r="VPY436" s="49"/>
      <c r="VPZ436" s="49"/>
      <c r="VQA436" s="49"/>
      <c r="VQB436" s="49"/>
      <c r="VQC436" s="49"/>
      <c r="VQD436" s="49"/>
      <c r="VQE436" s="49"/>
      <c r="VQF436" s="49"/>
      <c r="VQG436" s="49"/>
      <c r="VQH436" s="49"/>
      <c r="VQI436" s="49"/>
      <c r="VQJ436" s="49"/>
      <c r="VQK436" s="49"/>
      <c r="VQL436" s="49"/>
      <c r="VQM436" s="49"/>
      <c r="VQN436" s="49"/>
      <c r="VQO436" s="49"/>
      <c r="VQP436" s="49"/>
      <c r="VQQ436" s="49"/>
      <c r="VQR436" s="49"/>
      <c r="VQS436" s="49"/>
      <c r="VQT436" s="49"/>
      <c r="VQU436" s="49"/>
      <c r="VQV436" s="49"/>
      <c r="VQW436" s="49"/>
      <c r="VQX436" s="49"/>
      <c r="VQY436" s="49"/>
      <c r="VQZ436" s="49"/>
      <c r="VRA436" s="49"/>
      <c r="VRB436" s="49"/>
      <c r="VRC436" s="49"/>
      <c r="VRD436" s="49"/>
      <c r="VRE436" s="49"/>
      <c r="VRF436" s="49"/>
      <c r="VRG436" s="49"/>
      <c r="VRH436" s="49"/>
      <c r="VRI436" s="49"/>
      <c r="VRJ436" s="49"/>
      <c r="VRK436" s="49"/>
      <c r="VRL436" s="49"/>
      <c r="VRM436" s="49"/>
      <c r="VRN436" s="49"/>
      <c r="VRO436" s="49"/>
      <c r="VRP436" s="49"/>
      <c r="VRQ436" s="49"/>
      <c r="VRR436" s="49"/>
      <c r="VRS436" s="49"/>
      <c r="VRT436" s="49"/>
      <c r="VRU436" s="49"/>
      <c r="VRV436" s="49"/>
      <c r="VRW436" s="49"/>
      <c r="VRX436" s="49"/>
      <c r="VRY436" s="49"/>
      <c r="VRZ436" s="49"/>
      <c r="VSA436" s="49"/>
      <c r="VSB436" s="49"/>
      <c r="VSC436" s="49"/>
      <c r="VSD436" s="49"/>
      <c r="VSE436" s="49"/>
      <c r="VSF436" s="49"/>
      <c r="VSG436" s="49"/>
      <c r="VSH436" s="49"/>
      <c r="VSI436" s="49"/>
      <c r="VSJ436" s="49"/>
      <c r="VSK436" s="49"/>
      <c r="VSL436" s="49"/>
      <c r="VSM436" s="49"/>
      <c r="VSN436" s="49"/>
      <c r="VSO436" s="49"/>
      <c r="VSP436" s="49"/>
      <c r="VSQ436" s="49"/>
      <c r="VSR436" s="49"/>
      <c r="VSS436" s="49"/>
      <c r="VST436" s="49"/>
      <c r="VSU436" s="49"/>
      <c r="VSV436" s="49"/>
      <c r="VSW436" s="49"/>
      <c r="VSX436" s="49"/>
      <c r="VSY436" s="49"/>
      <c r="VSZ436" s="49"/>
      <c r="VTA436" s="49"/>
      <c r="VTB436" s="49"/>
      <c r="VTC436" s="49"/>
      <c r="VTD436" s="49"/>
      <c r="VTE436" s="49"/>
      <c r="VTF436" s="49"/>
      <c r="VTG436" s="49"/>
      <c r="VTH436" s="49"/>
      <c r="VTI436" s="49"/>
      <c r="VTJ436" s="49"/>
      <c r="VTK436" s="49"/>
      <c r="VTL436" s="49"/>
      <c r="VTM436" s="49"/>
      <c r="VTN436" s="49"/>
      <c r="VTO436" s="49"/>
      <c r="VTP436" s="49"/>
      <c r="VTQ436" s="49"/>
      <c r="VTR436" s="49"/>
      <c r="VTS436" s="49"/>
      <c r="VTT436" s="49"/>
      <c r="VTU436" s="49"/>
      <c r="VTV436" s="49"/>
      <c r="VTW436" s="49"/>
      <c r="VTX436" s="49"/>
      <c r="VTY436" s="49"/>
      <c r="VTZ436" s="49"/>
      <c r="VUA436" s="49"/>
      <c r="VUB436" s="49"/>
      <c r="VUC436" s="49"/>
      <c r="VUD436" s="49"/>
      <c r="VUE436" s="49"/>
      <c r="VUF436" s="49"/>
      <c r="VUG436" s="49"/>
      <c r="VUH436" s="49"/>
      <c r="VUI436" s="49"/>
      <c r="VUJ436" s="49"/>
      <c r="VUK436" s="49"/>
      <c r="VUL436" s="49"/>
      <c r="VUM436" s="49"/>
      <c r="VUN436" s="49"/>
      <c r="VUO436" s="49"/>
      <c r="VUP436" s="49"/>
      <c r="VUQ436" s="49"/>
      <c r="VUR436" s="49"/>
      <c r="VUS436" s="49"/>
      <c r="VUT436" s="49"/>
      <c r="VUU436" s="49"/>
      <c r="VUV436" s="49"/>
      <c r="VUW436" s="49"/>
      <c r="VUX436" s="49"/>
      <c r="VUY436" s="49"/>
      <c r="VUZ436" s="49"/>
      <c r="VVA436" s="49"/>
      <c r="VVB436" s="49"/>
      <c r="VVC436" s="49"/>
      <c r="VVD436" s="49"/>
      <c r="VVE436" s="49"/>
      <c r="VVF436" s="49"/>
      <c r="VVG436" s="49"/>
      <c r="VVH436" s="49"/>
      <c r="VVI436" s="49"/>
      <c r="VVJ436" s="49"/>
      <c r="VVK436" s="49"/>
      <c r="VVL436" s="49"/>
      <c r="VVM436" s="49"/>
      <c r="VVN436" s="49"/>
      <c r="VVO436" s="49"/>
      <c r="VVP436" s="49"/>
      <c r="VVQ436" s="49"/>
      <c r="VVR436" s="49"/>
      <c r="VVS436" s="49"/>
      <c r="VVT436" s="49"/>
      <c r="VVU436" s="49"/>
      <c r="VVV436" s="49"/>
      <c r="VVW436" s="49"/>
      <c r="VVX436" s="49"/>
      <c r="VVY436" s="49"/>
      <c r="VVZ436" s="49"/>
      <c r="VWA436" s="49"/>
      <c r="VWB436" s="49"/>
      <c r="VWC436" s="49"/>
      <c r="VWD436" s="49"/>
      <c r="VWE436" s="49"/>
      <c r="VWF436" s="49"/>
      <c r="VWG436" s="49"/>
      <c r="VWH436" s="49"/>
      <c r="VWI436" s="49"/>
      <c r="VWJ436" s="49"/>
      <c r="VWK436" s="49"/>
      <c r="VWL436" s="49"/>
      <c r="VWM436" s="49"/>
      <c r="VWN436" s="49"/>
      <c r="VWO436" s="49"/>
      <c r="VWP436" s="49"/>
      <c r="VWQ436" s="49"/>
      <c r="VWR436" s="49"/>
      <c r="VWS436" s="49"/>
      <c r="VWT436" s="49"/>
      <c r="VWU436" s="49"/>
      <c r="VWV436" s="49"/>
      <c r="VWW436" s="49"/>
      <c r="VWX436" s="49"/>
      <c r="VWY436" s="49"/>
      <c r="VWZ436" s="49"/>
      <c r="VXA436" s="49"/>
      <c r="VXB436" s="49"/>
      <c r="VXC436" s="49"/>
      <c r="VXD436" s="49"/>
      <c r="VXE436" s="49"/>
      <c r="VXF436" s="49"/>
      <c r="VXG436" s="49"/>
      <c r="VXH436" s="49"/>
      <c r="VXI436" s="49"/>
      <c r="VXJ436" s="49"/>
      <c r="VXK436" s="49"/>
      <c r="VXL436" s="49"/>
      <c r="VXM436" s="49"/>
      <c r="VXN436" s="49"/>
      <c r="VXO436" s="49"/>
      <c r="VXP436" s="49"/>
      <c r="VXQ436" s="49"/>
      <c r="VXR436" s="49"/>
      <c r="VXS436" s="49"/>
      <c r="VXT436" s="49"/>
      <c r="VXU436" s="49"/>
      <c r="VXV436" s="49"/>
      <c r="VXW436" s="49"/>
      <c r="VXX436" s="49"/>
      <c r="VXY436" s="49"/>
      <c r="VXZ436" s="49"/>
      <c r="VYA436" s="49"/>
      <c r="VYB436" s="49"/>
      <c r="VYC436" s="49"/>
      <c r="VYD436" s="49"/>
      <c r="VYE436" s="49"/>
      <c r="VYF436" s="49"/>
      <c r="VYG436" s="49"/>
      <c r="VYH436" s="49"/>
      <c r="VYI436" s="49"/>
      <c r="VYJ436" s="49"/>
      <c r="VYK436" s="49"/>
      <c r="VYL436" s="49"/>
      <c r="VYM436" s="49"/>
      <c r="VYN436" s="49"/>
      <c r="VYO436" s="49"/>
      <c r="VYP436" s="49"/>
      <c r="VYQ436" s="49"/>
      <c r="VYR436" s="49"/>
      <c r="VYS436" s="49"/>
      <c r="VYT436" s="49"/>
      <c r="VYU436" s="49"/>
      <c r="VYV436" s="49"/>
      <c r="VYW436" s="49"/>
      <c r="VYX436" s="49"/>
      <c r="VYY436" s="49"/>
      <c r="VYZ436" s="49"/>
      <c r="VZA436" s="49"/>
      <c r="VZB436" s="49"/>
      <c r="VZC436" s="49"/>
      <c r="VZD436" s="49"/>
      <c r="VZE436" s="49"/>
      <c r="VZF436" s="49"/>
      <c r="VZG436" s="49"/>
      <c r="VZH436" s="49"/>
      <c r="VZI436" s="49"/>
      <c r="VZJ436" s="49"/>
      <c r="VZK436" s="49"/>
      <c r="VZL436" s="49"/>
      <c r="VZM436" s="49"/>
      <c r="VZN436" s="49"/>
      <c r="VZO436" s="49"/>
      <c r="VZP436" s="49"/>
      <c r="VZQ436" s="49"/>
      <c r="VZR436" s="49"/>
      <c r="VZS436" s="49"/>
      <c r="VZT436" s="49"/>
      <c r="VZU436" s="49"/>
      <c r="VZV436" s="49"/>
      <c r="VZW436" s="49"/>
      <c r="VZX436" s="49"/>
      <c r="VZY436" s="49"/>
      <c r="VZZ436" s="49"/>
      <c r="WAA436" s="49"/>
      <c r="WAB436" s="49"/>
      <c r="WAC436" s="49"/>
      <c r="WAD436" s="49"/>
      <c r="WAE436" s="49"/>
      <c r="WAF436" s="49"/>
      <c r="WAG436" s="49"/>
      <c r="WAH436" s="49"/>
      <c r="WAI436" s="49"/>
      <c r="WAJ436" s="49"/>
      <c r="WAK436" s="49"/>
      <c r="WAL436" s="49"/>
      <c r="WAM436" s="49"/>
      <c r="WAN436" s="49"/>
      <c r="WAO436" s="49"/>
      <c r="WAP436" s="49"/>
      <c r="WAQ436" s="49"/>
      <c r="WAR436" s="49"/>
      <c r="WAS436" s="49"/>
      <c r="WAT436" s="49"/>
      <c r="WAU436" s="49"/>
      <c r="WAV436" s="49"/>
      <c r="WAW436" s="49"/>
      <c r="WAX436" s="49"/>
      <c r="WAY436" s="49"/>
      <c r="WAZ436" s="49"/>
      <c r="WBA436" s="49"/>
      <c r="WBB436" s="49"/>
      <c r="WBC436" s="49"/>
      <c r="WBD436" s="49"/>
      <c r="WBE436" s="49"/>
      <c r="WBF436" s="49"/>
      <c r="WBG436" s="49"/>
      <c r="WBH436" s="49"/>
      <c r="WBI436" s="49"/>
      <c r="WBJ436" s="49"/>
      <c r="WBK436" s="49"/>
      <c r="WBL436" s="49"/>
      <c r="WBM436" s="49"/>
      <c r="WBN436" s="49"/>
      <c r="WBO436" s="49"/>
      <c r="WBP436" s="49"/>
      <c r="WBQ436" s="49"/>
      <c r="WBR436" s="49"/>
      <c r="WBS436" s="49"/>
      <c r="WBT436" s="49"/>
      <c r="WBU436" s="49"/>
      <c r="WBV436" s="49"/>
      <c r="WBW436" s="49"/>
      <c r="WBX436" s="49"/>
      <c r="WBY436" s="49"/>
      <c r="WBZ436" s="49"/>
      <c r="WCA436" s="49"/>
      <c r="WCB436" s="49"/>
      <c r="WCC436" s="49"/>
      <c r="WCD436" s="49"/>
      <c r="WCE436" s="49"/>
      <c r="WCF436" s="49"/>
      <c r="WCG436" s="49"/>
      <c r="WCH436" s="49"/>
      <c r="WCI436" s="49"/>
      <c r="WCJ436" s="49"/>
      <c r="WCK436" s="49"/>
      <c r="WCL436" s="49"/>
      <c r="WCM436" s="49"/>
      <c r="WCN436" s="49"/>
      <c r="WCO436" s="49"/>
      <c r="WCP436" s="49"/>
      <c r="WCQ436" s="49"/>
      <c r="WCR436" s="49"/>
      <c r="WCS436" s="49"/>
      <c r="WCT436" s="49"/>
      <c r="WCU436" s="49"/>
      <c r="WCV436" s="49"/>
      <c r="WCW436" s="49"/>
      <c r="WCX436" s="49"/>
      <c r="WCY436" s="49"/>
      <c r="WCZ436" s="49"/>
      <c r="WDA436" s="49"/>
      <c r="WDB436" s="49"/>
      <c r="WDC436" s="49"/>
      <c r="WDD436" s="49"/>
      <c r="WDE436" s="49"/>
      <c r="WDF436" s="49"/>
      <c r="WDG436" s="49"/>
      <c r="WDH436" s="49"/>
      <c r="WDI436" s="49"/>
      <c r="WDJ436" s="49"/>
      <c r="WDK436" s="49"/>
      <c r="WDL436" s="49"/>
      <c r="WDM436" s="49"/>
      <c r="WDN436" s="49"/>
      <c r="WDO436" s="49"/>
      <c r="WDP436" s="49"/>
      <c r="WDQ436" s="49"/>
      <c r="WDR436" s="49"/>
      <c r="WDS436" s="49"/>
      <c r="WDT436" s="49"/>
      <c r="WDU436" s="49"/>
      <c r="WDV436" s="49"/>
      <c r="WDW436" s="49"/>
      <c r="WDX436" s="49"/>
      <c r="WDY436" s="49"/>
      <c r="WDZ436" s="49"/>
      <c r="WEA436" s="49"/>
      <c r="WEB436" s="49"/>
      <c r="WEC436" s="49"/>
      <c r="WED436" s="49"/>
      <c r="WEE436" s="49"/>
      <c r="WEF436" s="49"/>
      <c r="WEG436" s="49"/>
      <c r="WEH436" s="49"/>
      <c r="WEI436" s="49"/>
      <c r="WEJ436" s="49"/>
      <c r="WEK436" s="49"/>
      <c r="WEL436" s="49"/>
      <c r="WEM436" s="49"/>
      <c r="WEN436" s="49"/>
      <c r="WEO436" s="49"/>
      <c r="WEP436" s="49"/>
      <c r="WEQ436" s="49"/>
      <c r="WER436" s="49"/>
      <c r="WES436" s="49"/>
      <c r="WET436" s="49"/>
      <c r="WEU436" s="49"/>
      <c r="WEV436" s="49"/>
      <c r="WEW436" s="49"/>
      <c r="WEX436" s="49"/>
      <c r="WEY436" s="49"/>
      <c r="WEZ436" s="49"/>
      <c r="WFA436" s="49"/>
      <c r="WFB436" s="49"/>
      <c r="WFC436" s="49"/>
      <c r="WFD436" s="49"/>
      <c r="WFE436" s="49"/>
      <c r="WFF436" s="49"/>
      <c r="WFG436" s="49"/>
      <c r="WFH436" s="49"/>
      <c r="WFI436" s="49"/>
      <c r="WFJ436" s="49"/>
      <c r="WFK436" s="49"/>
      <c r="WFL436" s="49"/>
      <c r="WFM436" s="49"/>
      <c r="WFN436" s="49"/>
      <c r="WFO436" s="49"/>
      <c r="WFP436" s="49"/>
      <c r="WFQ436" s="49"/>
      <c r="WFR436" s="49"/>
      <c r="WFS436" s="49"/>
      <c r="WFT436" s="49"/>
      <c r="WFU436" s="49"/>
      <c r="WFV436" s="49"/>
      <c r="WFW436" s="49"/>
      <c r="WFX436" s="49"/>
      <c r="WFY436" s="49"/>
      <c r="WFZ436" s="49"/>
      <c r="WGA436" s="49"/>
      <c r="WGB436" s="49"/>
      <c r="WGC436" s="49"/>
      <c r="WGD436" s="49"/>
      <c r="WGE436" s="49"/>
      <c r="WGF436" s="49"/>
      <c r="WGG436" s="49"/>
      <c r="WGH436" s="49"/>
      <c r="WGI436" s="49"/>
      <c r="WGJ436" s="49"/>
      <c r="WGK436" s="49"/>
      <c r="WGL436" s="49"/>
      <c r="WGM436" s="49"/>
      <c r="WGN436" s="49"/>
      <c r="WGO436" s="49"/>
      <c r="WGP436" s="49"/>
      <c r="WGQ436" s="49"/>
      <c r="WGR436" s="49"/>
      <c r="WGS436" s="49"/>
      <c r="WGT436" s="49"/>
      <c r="WGU436" s="49"/>
      <c r="WGV436" s="49"/>
      <c r="WGW436" s="49"/>
      <c r="WGX436" s="49"/>
      <c r="WGY436" s="49"/>
      <c r="WGZ436" s="49"/>
      <c r="WHA436" s="49"/>
      <c r="WHB436" s="49"/>
      <c r="WHC436" s="49"/>
      <c r="WHD436" s="49"/>
      <c r="WHE436" s="49"/>
      <c r="WHF436" s="49"/>
      <c r="WHG436" s="49"/>
      <c r="WHH436" s="49"/>
      <c r="WHI436" s="49"/>
      <c r="WHJ436" s="49"/>
      <c r="WHK436" s="49"/>
      <c r="WHL436" s="49"/>
      <c r="WHM436" s="49"/>
      <c r="WHN436" s="49"/>
      <c r="WHO436" s="49"/>
      <c r="WHP436" s="49"/>
      <c r="WHQ436" s="49"/>
      <c r="WHR436" s="49"/>
      <c r="WHS436" s="49"/>
      <c r="WHT436" s="49"/>
      <c r="WHU436" s="49"/>
      <c r="WHV436" s="49"/>
      <c r="WHW436" s="49"/>
      <c r="WHX436" s="49"/>
      <c r="WHY436" s="49"/>
      <c r="WHZ436" s="49"/>
      <c r="WIA436" s="49"/>
      <c r="WIB436" s="49"/>
      <c r="WIC436" s="49"/>
      <c r="WID436" s="49"/>
      <c r="WIE436" s="49"/>
      <c r="WIF436" s="49"/>
      <c r="WIG436" s="49"/>
      <c r="WIH436" s="49"/>
      <c r="WII436" s="49"/>
      <c r="WIJ436" s="49"/>
      <c r="WIK436" s="49"/>
      <c r="WIL436" s="49"/>
      <c r="WIM436" s="49"/>
      <c r="WIN436" s="49"/>
      <c r="WIO436" s="49"/>
      <c r="WIP436" s="49"/>
      <c r="WIQ436" s="49"/>
      <c r="WIR436" s="49"/>
      <c r="WIS436" s="49"/>
      <c r="WIT436" s="49"/>
      <c r="WIU436" s="49"/>
      <c r="WIV436" s="49"/>
      <c r="WIW436" s="49"/>
      <c r="WIX436" s="49"/>
      <c r="WIY436" s="49"/>
      <c r="WIZ436" s="49"/>
      <c r="WJA436" s="49"/>
      <c r="WJB436" s="49"/>
      <c r="WJC436" s="49"/>
      <c r="WJD436" s="49"/>
      <c r="WJE436" s="49"/>
      <c r="WJF436" s="49"/>
      <c r="WJG436" s="49"/>
      <c r="WJH436" s="49"/>
      <c r="WJI436" s="49"/>
      <c r="WJJ436" s="49"/>
      <c r="WJK436" s="49"/>
      <c r="WJL436" s="49"/>
      <c r="WJM436" s="49"/>
      <c r="WJN436" s="49"/>
      <c r="WJO436" s="49"/>
      <c r="WJP436" s="49"/>
      <c r="WJQ436" s="49"/>
      <c r="WJR436" s="49"/>
      <c r="WJS436" s="49"/>
      <c r="WJT436" s="49"/>
      <c r="WJU436" s="49"/>
      <c r="WJV436" s="49"/>
      <c r="WJW436" s="49"/>
      <c r="WJX436" s="49"/>
      <c r="WJY436" s="49"/>
      <c r="WJZ436" s="49"/>
      <c r="WKA436" s="49"/>
      <c r="WKB436" s="49"/>
      <c r="WKC436" s="49"/>
      <c r="WKD436" s="49"/>
      <c r="WKE436" s="49"/>
      <c r="WKF436" s="49"/>
      <c r="WKG436" s="49"/>
      <c r="WKH436" s="49"/>
      <c r="WKI436" s="49"/>
      <c r="WKJ436" s="49"/>
      <c r="WKK436" s="49"/>
      <c r="WKL436" s="49"/>
      <c r="WKM436" s="49"/>
      <c r="WKN436" s="49"/>
      <c r="WKO436" s="49"/>
      <c r="WKP436" s="49"/>
      <c r="WKQ436" s="49"/>
      <c r="WKR436" s="49"/>
      <c r="WKS436" s="49"/>
      <c r="WKT436" s="49"/>
      <c r="WKU436" s="49"/>
      <c r="WKV436" s="49"/>
      <c r="WKW436" s="49"/>
      <c r="WKX436" s="49"/>
      <c r="WKY436" s="49"/>
      <c r="WKZ436" s="49"/>
      <c r="WLA436" s="49"/>
      <c r="WLB436" s="49"/>
      <c r="WLC436" s="49"/>
      <c r="WLD436" s="49"/>
      <c r="WLE436" s="49"/>
      <c r="WLF436" s="49"/>
      <c r="WLG436" s="49"/>
      <c r="WLH436" s="49"/>
      <c r="WLI436" s="49"/>
      <c r="WLJ436" s="49"/>
      <c r="WLK436" s="49"/>
      <c r="WLL436" s="49"/>
      <c r="WLM436" s="49"/>
      <c r="WLN436" s="49"/>
      <c r="WLO436" s="49"/>
      <c r="WLP436" s="49"/>
      <c r="WLQ436" s="49"/>
      <c r="WLR436" s="49"/>
      <c r="WLS436" s="49"/>
      <c r="WLT436" s="49"/>
      <c r="WLU436" s="49"/>
      <c r="WLV436" s="49"/>
      <c r="WLW436" s="49"/>
      <c r="WLX436" s="49"/>
      <c r="WLY436" s="49"/>
      <c r="WLZ436" s="49"/>
      <c r="WMA436" s="49"/>
      <c r="WMB436" s="49"/>
      <c r="WMC436" s="49"/>
      <c r="WMD436" s="49"/>
      <c r="WME436" s="49"/>
      <c r="WMF436" s="49"/>
      <c r="WMG436" s="49"/>
      <c r="WMH436" s="49"/>
      <c r="WMI436" s="49"/>
      <c r="WMJ436" s="49"/>
      <c r="WMK436" s="49"/>
      <c r="WML436" s="49"/>
      <c r="WMM436" s="49"/>
      <c r="WMN436" s="49"/>
      <c r="WMO436" s="49"/>
      <c r="WMP436" s="49"/>
      <c r="WMQ436" s="49"/>
      <c r="WMR436" s="49"/>
      <c r="WMS436" s="49"/>
      <c r="WMT436" s="49"/>
      <c r="WMU436" s="49"/>
      <c r="WMV436" s="49"/>
      <c r="WMW436" s="49"/>
      <c r="WMX436" s="49"/>
      <c r="WMY436" s="49"/>
      <c r="WMZ436" s="49"/>
      <c r="WNA436" s="49"/>
      <c r="WNB436" s="49"/>
      <c r="WNC436" s="49"/>
      <c r="WND436" s="49"/>
      <c r="WNE436" s="49"/>
      <c r="WNF436" s="49"/>
      <c r="WNG436" s="49"/>
      <c r="WNH436" s="49"/>
      <c r="WNI436" s="49"/>
      <c r="WNJ436" s="49"/>
      <c r="WNK436" s="49"/>
      <c r="WNL436" s="49"/>
      <c r="WNM436" s="49"/>
      <c r="WNN436" s="49"/>
      <c r="WNO436" s="49"/>
      <c r="WNP436" s="49"/>
      <c r="WNQ436" s="49"/>
      <c r="WNR436" s="49"/>
      <c r="WNS436" s="49"/>
      <c r="WNT436" s="49"/>
      <c r="WNU436" s="49"/>
      <c r="WNV436" s="49"/>
      <c r="WNW436" s="49"/>
      <c r="WNX436" s="49"/>
      <c r="WNY436" s="49"/>
      <c r="WNZ436" s="49"/>
      <c r="WOA436" s="49"/>
      <c r="WOB436" s="49"/>
      <c r="WOC436" s="49"/>
      <c r="WOD436" s="49"/>
      <c r="WOE436" s="49"/>
      <c r="WOF436" s="49"/>
      <c r="WOG436" s="49"/>
      <c r="WOH436" s="49"/>
      <c r="WOI436" s="49"/>
      <c r="WOJ436" s="49"/>
      <c r="WOK436" s="49"/>
      <c r="WOL436" s="49"/>
      <c r="WOM436" s="49"/>
      <c r="WON436" s="49"/>
      <c r="WOO436" s="49"/>
      <c r="WOP436" s="49"/>
      <c r="WOQ436" s="49"/>
      <c r="WOR436" s="49"/>
      <c r="WOS436" s="49"/>
      <c r="WOT436" s="49"/>
      <c r="WOU436" s="49"/>
      <c r="WOV436" s="49"/>
      <c r="WOW436" s="49"/>
      <c r="WOX436" s="49"/>
      <c r="WOY436" s="49"/>
      <c r="WOZ436" s="49"/>
      <c r="WPA436" s="49"/>
      <c r="WPB436" s="49"/>
      <c r="WPC436" s="49"/>
      <c r="WPD436" s="49"/>
      <c r="WPE436" s="49"/>
      <c r="WPF436" s="49"/>
      <c r="WPG436" s="49"/>
      <c r="WPH436" s="49"/>
      <c r="WPI436" s="49"/>
      <c r="WPJ436" s="49"/>
      <c r="WPK436" s="49"/>
      <c r="WPL436" s="49"/>
      <c r="WPM436" s="49"/>
      <c r="WPN436" s="49"/>
      <c r="WPO436" s="49"/>
      <c r="WPP436" s="49"/>
      <c r="WPQ436" s="49"/>
      <c r="WPR436" s="49"/>
      <c r="WPS436" s="49"/>
      <c r="WPT436" s="49"/>
      <c r="WPU436" s="49"/>
      <c r="WPV436" s="49"/>
      <c r="WPW436" s="49"/>
      <c r="WPX436" s="49"/>
      <c r="WPY436" s="49"/>
      <c r="WPZ436" s="49"/>
      <c r="WQA436" s="49"/>
      <c r="WQB436" s="49"/>
      <c r="WQC436" s="49"/>
      <c r="WQD436" s="49"/>
      <c r="WQE436" s="49"/>
      <c r="WQF436" s="49"/>
      <c r="WQG436" s="49"/>
      <c r="WQH436" s="49"/>
      <c r="WQI436" s="49"/>
      <c r="WQJ436" s="49"/>
      <c r="WQK436" s="49"/>
      <c r="WQL436" s="49"/>
      <c r="WQM436" s="49"/>
      <c r="WQN436" s="49"/>
      <c r="WQO436" s="49"/>
      <c r="WQP436" s="49"/>
      <c r="WQQ436" s="49"/>
      <c r="WQR436" s="49"/>
      <c r="WQS436" s="49"/>
      <c r="WQT436" s="49"/>
      <c r="WQU436" s="49"/>
      <c r="WQV436" s="49"/>
      <c r="WQW436" s="49"/>
      <c r="WQX436" s="49"/>
      <c r="WQY436" s="49"/>
      <c r="WQZ436" s="49"/>
      <c r="WRA436" s="49"/>
      <c r="WRB436" s="49"/>
      <c r="WRC436" s="49"/>
      <c r="WRD436" s="49"/>
      <c r="WRE436" s="49"/>
      <c r="WRF436" s="49"/>
      <c r="WRG436" s="49"/>
      <c r="WRH436" s="49"/>
      <c r="WRI436" s="49"/>
      <c r="WRJ436" s="49"/>
      <c r="WRK436" s="49"/>
      <c r="WRL436" s="49"/>
      <c r="WRM436" s="49"/>
      <c r="WRN436" s="49"/>
      <c r="WRO436" s="49"/>
      <c r="WRP436" s="49"/>
      <c r="WRQ436" s="49"/>
      <c r="WRR436" s="49"/>
      <c r="WRS436" s="49"/>
      <c r="WRT436" s="49"/>
      <c r="WRU436" s="49"/>
      <c r="WRV436" s="49"/>
      <c r="WRW436" s="49"/>
      <c r="WRX436" s="49"/>
      <c r="WRY436" s="49"/>
      <c r="WRZ436" s="49"/>
      <c r="WSA436" s="49"/>
      <c r="WSB436" s="49"/>
      <c r="WSC436" s="49"/>
      <c r="WSD436" s="49"/>
      <c r="WSE436" s="49"/>
      <c r="WSF436" s="49"/>
      <c r="WSG436" s="49"/>
      <c r="WSH436" s="49"/>
      <c r="WSI436" s="49"/>
      <c r="WSJ436" s="49"/>
      <c r="WSK436" s="49"/>
      <c r="WSL436" s="49"/>
      <c r="WSM436" s="49"/>
      <c r="WSN436" s="49"/>
      <c r="WSO436" s="49"/>
      <c r="WSP436" s="49"/>
      <c r="WSQ436" s="49"/>
      <c r="WSR436" s="49"/>
      <c r="WSS436" s="49"/>
      <c r="WST436" s="49"/>
      <c r="WSU436" s="49"/>
      <c r="WSV436" s="49"/>
      <c r="WSW436" s="49"/>
      <c r="WSX436" s="49"/>
      <c r="WSY436" s="49"/>
      <c r="WSZ436" s="49"/>
      <c r="WTA436" s="49"/>
      <c r="WTB436" s="49"/>
      <c r="WTC436" s="49"/>
      <c r="WTD436" s="49"/>
      <c r="WTE436" s="49"/>
      <c r="WTF436" s="49"/>
      <c r="WTG436" s="49"/>
      <c r="WTH436" s="49"/>
      <c r="WTI436" s="49"/>
      <c r="WTJ436" s="49"/>
      <c r="WTK436" s="49"/>
      <c r="WTL436" s="49"/>
      <c r="WTM436" s="49"/>
      <c r="WTN436" s="49"/>
      <c r="WTO436" s="49"/>
      <c r="WTP436" s="49"/>
      <c r="WTQ436" s="49"/>
      <c r="WTR436" s="49"/>
      <c r="WTS436" s="49"/>
      <c r="WTT436" s="49"/>
      <c r="WTU436" s="49"/>
      <c r="WTV436" s="49"/>
      <c r="WTW436" s="49"/>
      <c r="WTX436" s="49"/>
      <c r="WTY436" s="49"/>
      <c r="WTZ436" s="49"/>
      <c r="WUA436" s="49"/>
      <c r="WUB436" s="49"/>
      <c r="WUC436" s="49"/>
      <c r="WUD436" s="49"/>
      <c r="WUE436" s="49"/>
      <c r="WUF436" s="49"/>
      <c r="WUG436" s="49"/>
      <c r="WUH436" s="49"/>
      <c r="WUI436" s="49"/>
      <c r="WUJ436" s="49"/>
      <c r="WUK436" s="49"/>
      <c r="WUL436" s="49"/>
      <c r="WUM436" s="49"/>
      <c r="WUN436" s="49"/>
      <c r="WUO436" s="49"/>
      <c r="WUP436" s="49"/>
      <c r="WUQ436" s="49"/>
      <c r="WUR436" s="49"/>
      <c r="WUS436" s="49"/>
      <c r="WUT436" s="49"/>
      <c r="WUU436" s="49"/>
      <c r="WUV436" s="49"/>
      <c r="WUW436" s="49"/>
      <c r="WUX436" s="49"/>
      <c r="WUY436" s="49"/>
      <c r="WUZ436" s="49"/>
      <c r="WVA436" s="49"/>
      <c r="WVB436" s="49"/>
      <c r="WVC436" s="49"/>
      <c r="WVD436" s="49"/>
      <c r="WVE436" s="49"/>
      <c r="WVF436" s="49"/>
      <c r="WVG436" s="49"/>
      <c r="WVH436" s="49"/>
      <c r="WVI436" s="49"/>
      <c r="WVJ436" s="49"/>
      <c r="WVK436" s="49"/>
      <c r="WVL436" s="49"/>
      <c r="WVM436" s="49"/>
      <c r="WVN436" s="49"/>
      <c r="WVO436" s="49"/>
      <c r="WVP436" s="49"/>
      <c r="WVQ436" s="49"/>
      <c r="WVR436" s="49"/>
      <c r="WVS436" s="49"/>
      <c r="WVT436" s="49"/>
      <c r="WVU436" s="49"/>
      <c r="WVV436" s="49"/>
      <c r="WVW436" s="49"/>
      <c r="WVX436" s="49"/>
      <c r="WVY436" s="49"/>
      <c r="WVZ436" s="49"/>
      <c r="WWA436" s="49"/>
      <c r="WWB436" s="49"/>
      <c r="WWC436" s="49"/>
      <c r="WWD436" s="49"/>
      <c r="WWE436" s="49"/>
      <c r="WWF436" s="49"/>
      <c r="WWG436" s="49"/>
      <c r="WWH436" s="49"/>
      <c r="WWI436" s="49"/>
      <c r="WWJ436" s="49"/>
      <c r="WWK436" s="49"/>
      <c r="WWL436" s="49"/>
      <c r="WWM436" s="49"/>
      <c r="WWN436" s="49"/>
      <c r="WWO436" s="49"/>
      <c r="WWP436" s="49"/>
      <c r="WWQ436" s="49"/>
      <c r="WWR436" s="49"/>
      <c r="WWS436" s="49"/>
      <c r="WWT436" s="49"/>
      <c r="WWU436" s="49"/>
      <c r="WWV436" s="49"/>
      <c r="WWW436" s="49"/>
      <c r="WWX436" s="49"/>
      <c r="WWY436" s="49"/>
      <c r="WWZ436" s="49"/>
      <c r="WXA436" s="49"/>
      <c r="WXB436" s="49"/>
      <c r="WXC436" s="49"/>
      <c r="WXD436" s="49"/>
      <c r="WXE436" s="49"/>
      <c r="WXF436" s="49"/>
      <c r="WXG436" s="49"/>
      <c r="WXH436" s="49"/>
      <c r="WXI436" s="49"/>
      <c r="WXJ436" s="49"/>
      <c r="WXK436" s="49"/>
      <c r="WXL436" s="49"/>
      <c r="WXM436" s="49"/>
      <c r="WXN436" s="49"/>
      <c r="WXO436" s="49"/>
      <c r="WXP436" s="49"/>
      <c r="WXQ436" s="49"/>
      <c r="WXR436" s="49"/>
      <c r="WXS436" s="49"/>
      <c r="WXT436" s="49"/>
      <c r="WXU436" s="49"/>
      <c r="WXV436" s="49"/>
      <c r="WXW436" s="49"/>
      <c r="WXX436" s="49"/>
      <c r="WXY436" s="49"/>
      <c r="WXZ436" s="49"/>
      <c r="WYA436" s="49"/>
      <c r="WYB436" s="49"/>
      <c r="WYC436" s="49"/>
      <c r="WYD436" s="49"/>
      <c r="WYE436" s="49"/>
      <c r="WYF436" s="49"/>
      <c r="WYG436" s="49"/>
      <c r="WYH436" s="49"/>
      <c r="WYI436" s="49"/>
      <c r="WYJ436" s="49"/>
      <c r="WYK436" s="49"/>
      <c r="WYL436" s="49"/>
      <c r="WYM436" s="49"/>
      <c r="WYN436" s="49"/>
      <c r="WYO436" s="49"/>
      <c r="WYP436" s="49"/>
      <c r="WYQ436" s="49"/>
      <c r="WYR436" s="49"/>
      <c r="WYS436" s="49"/>
      <c r="WYT436" s="49"/>
      <c r="WYU436" s="49"/>
      <c r="WYV436" s="49"/>
      <c r="WYW436" s="49"/>
      <c r="WYX436" s="49"/>
      <c r="WYY436" s="49"/>
      <c r="WYZ436" s="49"/>
      <c r="WZA436" s="49"/>
      <c r="WZB436" s="49"/>
      <c r="WZC436" s="49"/>
      <c r="WZD436" s="49"/>
      <c r="WZE436" s="49"/>
      <c r="WZF436" s="49"/>
      <c r="WZG436" s="49"/>
      <c r="WZH436" s="49"/>
      <c r="WZI436" s="49"/>
      <c r="WZJ436" s="49"/>
      <c r="WZK436" s="49"/>
      <c r="WZL436" s="49"/>
      <c r="WZM436" s="49"/>
      <c r="WZN436" s="49"/>
      <c r="WZO436" s="49"/>
      <c r="WZP436" s="49"/>
      <c r="WZQ436" s="49"/>
      <c r="WZR436" s="49"/>
      <c r="WZS436" s="49"/>
      <c r="WZT436" s="49"/>
      <c r="WZU436" s="49"/>
      <c r="WZV436" s="49"/>
      <c r="WZW436" s="49"/>
      <c r="WZX436" s="49"/>
      <c r="WZY436" s="49"/>
      <c r="WZZ436" s="49"/>
      <c r="XAA436" s="49"/>
      <c r="XAB436" s="49"/>
      <c r="XAC436" s="49"/>
      <c r="XAD436" s="49"/>
      <c r="XAE436" s="49"/>
      <c r="XAF436" s="49"/>
      <c r="XAG436" s="49"/>
      <c r="XAH436" s="49"/>
      <c r="XAI436" s="49"/>
      <c r="XAJ436" s="49"/>
      <c r="XAK436" s="49"/>
      <c r="XAL436" s="49"/>
      <c r="XAM436" s="49"/>
      <c r="XAN436" s="49"/>
      <c r="XAO436" s="49"/>
      <c r="XAP436" s="49"/>
      <c r="XAQ436" s="49"/>
      <c r="XAR436" s="49"/>
      <c r="XAS436" s="49"/>
      <c r="XAT436" s="49"/>
      <c r="XAU436" s="49"/>
      <c r="XAV436" s="49"/>
      <c r="XAW436" s="49"/>
      <c r="XAX436" s="49"/>
      <c r="XAY436" s="49"/>
      <c r="XAZ436" s="49"/>
      <c r="XBA436" s="49"/>
      <c r="XBB436" s="49"/>
      <c r="XBC436" s="49"/>
      <c r="XBD436" s="49"/>
      <c r="XBE436" s="49"/>
      <c r="XBF436" s="49"/>
      <c r="XBG436" s="49"/>
      <c r="XBH436" s="49"/>
      <c r="XBI436" s="49"/>
      <c r="XBJ436" s="49"/>
      <c r="XBK436" s="49"/>
      <c r="XBL436" s="49"/>
      <c r="XBM436" s="49"/>
      <c r="XBN436" s="49"/>
      <c r="XBO436" s="49"/>
      <c r="XBP436" s="49"/>
      <c r="XBQ436" s="49"/>
      <c r="XBR436" s="49"/>
      <c r="XBS436" s="49"/>
      <c r="XBT436" s="49"/>
      <c r="XBU436" s="49"/>
      <c r="XBV436" s="49"/>
      <c r="XBW436" s="49"/>
      <c r="XBX436" s="49"/>
      <c r="XBY436" s="49"/>
      <c r="XBZ436" s="49"/>
      <c r="XCA436" s="49"/>
      <c r="XCB436" s="49"/>
      <c r="XCC436" s="49"/>
      <c r="XCD436" s="49"/>
      <c r="XCE436" s="49"/>
      <c r="XCF436" s="49"/>
      <c r="XCG436" s="49"/>
      <c r="XCH436" s="49"/>
      <c r="XCI436" s="49"/>
      <c r="XCJ436" s="49"/>
      <c r="XCK436" s="49"/>
      <c r="XCL436" s="49"/>
      <c r="XCM436" s="49"/>
      <c r="XCN436" s="49"/>
      <c r="XCO436" s="49"/>
      <c r="XCP436" s="49"/>
      <c r="XCQ436" s="49"/>
      <c r="XCR436" s="49"/>
      <c r="XCS436" s="49"/>
      <c r="XCT436" s="49"/>
      <c r="XCU436" s="49"/>
      <c r="XCV436" s="49"/>
      <c r="XCW436" s="49"/>
      <c r="XCX436" s="49"/>
      <c r="XCY436" s="49"/>
      <c r="XCZ436" s="49"/>
      <c r="XDA436" s="49"/>
      <c r="XDB436" s="49"/>
      <c r="XDC436" s="49"/>
      <c r="XDD436" s="49"/>
      <c r="XDE436" s="49"/>
      <c r="XDF436" s="49"/>
      <c r="XDG436" s="49"/>
      <c r="XDH436" s="49"/>
      <c r="XDI436" s="49"/>
      <c r="XDJ436" s="49"/>
      <c r="XDK436" s="49"/>
      <c r="XDL436" s="49"/>
      <c r="XDM436" s="49"/>
      <c r="XDN436" s="49"/>
      <c r="XDO436" s="49"/>
      <c r="XDP436" s="49"/>
      <c r="XDQ436" s="49"/>
      <c r="XDR436" s="49"/>
      <c r="XDS436" s="49"/>
      <c r="XDT436" s="49"/>
      <c r="XDU436" s="49"/>
      <c r="XDV436" s="49"/>
      <c r="XDW436" s="49"/>
      <c r="XDX436" s="49"/>
      <c r="XDY436" s="49"/>
      <c r="XDZ436" s="49"/>
      <c r="XEA436" s="49"/>
      <c r="XEB436" s="49"/>
      <c r="XEC436" s="49"/>
      <c r="XED436" s="49"/>
      <c r="XEE436" s="49"/>
      <c r="XEF436" s="49"/>
      <c r="XEG436" s="49"/>
      <c r="XEH436" s="49"/>
      <c r="XEI436" s="49"/>
      <c r="XEJ436" s="49"/>
      <c r="XEK436" s="49"/>
      <c r="XEL436" s="49"/>
      <c r="XEM436" s="49"/>
      <c r="XEN436" s="49"/>
      <c r="XEO436" s="49"/>
      <c r="XEP436" s="49"/>
      <c r="XEQ436" s="49"/>
      <c r="XER436" s="49"/>
      <c r="XES436" s="49"/>
      <c r="XET436" s="49"/>
      <c r="XEU436" s="49"/>
      <c r="XEV436" s="49"/>
      <c r="XEW436" s="49"/>
      <c r="XEX436" s="49"/>
      <c r="XEY436" s="49"/>
      <c r="XEZ436" s="49"/>
      <c r="XFA436" s="49"/>
      <c r="XFB436" s="49"/>
      <c r="XFC436" s="49"/>
      <c r="XFD436" s="49"/>
    </row>
    <row r="437" spans="1:16384" ht="23.25" customHeight="1" x14ac:dyDescent="0.25">
      <c r="B437" s="49"/>
      <c r="C437" s="49" t="s">
        <v>32</v>
      </c>
      <c r="D437" s="49" t="s">
        <v>7988</v>
      </c>
      <c r="E437" s="49" t="s">
        <v>3980</v>
      </c>
      <c r="F437" s="49" t="s">
        <v>3981</v>
      </c>
      <c r="G437" s="49">
        <v>417</v>
      </c>
      <c r="H437" s="49" t="s">
        <v>25</v>
      </c>
      <c r="I437" s="49" t="s">
        <v>28</v>
      </c>
      <c r="J437" s="49" t="s">
        <v>22</v>
      </c>
      <c r="K437" s="49" t="s">
        <v>31</v>
      </c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49"/>
      <c r="DD437" s="49"/>
      <c r="DE437" s="49"/>
      <c r="DF437" s="49"/>
      <c r="DG437" s="49"/>
      <c r="DH437" s="49"/>
      <c r="DI437" s="49"/>
      <c r="DJ437" s="49"/>
      <c r="DK437" s="49"/>
      <c r="DL437" s="49"/>
      <c r="DM437" s="49"/>
      <c r="DN437" s="49"/>
      <c r="DO437" s="49"/>
      <c r="DP437" s="49"/>
      <c r="DQ437" s="49"/>
      <c r="DR437" s="49"/>
      <c r="DS437" s="49"/>
      <c r="DT437" s="49"/>
      <c r="DU437" s="49"/>
      <c r="DV437" s="49"/>
      <c r="DW437" s="49"/>
      <c r="DX437" s="49"/>
      <c r="DY437" s="49"/>
      <c r="DZ437" s="49"/>
      <c r="EA437" s="49"/>
      <c r="EB437" s="49"/>
      <c r="EC437" s="49"/>
      <c r="ED437" s="49"/>
      <c r="EE437" s="49"/>
      <c r="EF437" s="49"/>
      <c r="EG437" s="49"/>
      <c r="EH437" s="49"/>
      <c r="EI437" s="49"/>
      <c r="EJ437" s="49"/>
      <c r="EK437" s="49"/>
      <c r="EL437" s="49"/>
      <c r="EM437" s="49"/>
      <c r="EN437" s="49"/>
      <c r="EO437" s="49"/>
      <c r="EP437" s="49"/>
      <c r="EQ437" s="49"/>
      <c r="ER437" s="49"/>
      <c r="ES437" s="49"/>
      <c r="ET437" s="49"/>
      <c r="EU437" s="49"/>
      <c r="EV437" s="49"/>
      <c r="EW437" s="49"/>
      <c r="EX437" s="49"/>
      <c r="EY437" s="49"/>
      <c r="EZ437" s="49"/>
      <c r="FA437" s="49"/>
      <c r="FB437" s="49"/>
      <c r="FC437" s="49"/>
      <c r="FD437" s="49"/>
      <c r="FE437" s="49"/>
      <c r="FF437" s="49"/>
      <c r="FG437" s="49"/>
      <c r="FH437" s="49"/>
      <c r="FI437" s="49"/>
      <c r="FJ437" s="49"/>
      <c r="FK437" s="49"/>
      <c r="FL437" s="49"/>
      <c r="FM437" s="49"/>
      <c r="FN437" s="49"/>
      <c r="FO437" s="49"/>
      <c r="FP437" s="49"/>
      <c r="FQ437" s="49"/>
      <c r="FR437" s="49"/>
      <c r="FS437" s="49"/>
      <c r="FT437" s="49"/>
      <c r="FU437" s="49"/>
      <c r="FV437" s="49"/>
      <c r="FW437" s="49"/>
      <c r="FX437" s="49"/>
      <c r="FY437" s="49"/>
      <c r="FZ437" s="49"/>
      <c r="GA437" s="49"/>
      <c r="GB437" s="49"/>
      <c r="GC437" s="49"/>
      <c r="GD437" s="49"/>
      <c r="GE437" s="49"/>
      <c r="GF437" s="49"/>
      <c r="GG437" s="49"/>
      <c r="GH437" s="49"/>
      <c r="GI437" s="49"/>
      <c r="GJ437" s="49"/>
      <c r="GK437" s="49"/>
      <c r="GL437" s="49"/>
      <c r="GM437" s="49"/>
      <c r="GN437" s="49"/>
      <c r="GO437" s="49"/>
      <c r="GP437" s="49"/>
      <c r="GQ437" s="49"/>
      <c r="GR437" s="49"/>
      <c r="GS437" s="49"/>
      <c r="GT437" s="49"/>
      <c r="GU437" s="49"/>
      <c r="GV437" s="49"/>
      <c r="GW437" s="49"/>
      <c r="GX437" s="49"/>
      <c r="GY437" s="49"/>
      <c r="GZ437" s="49"/>
      <c r="HA437" s="49"/>
      <c r="HB437" s="49"/>
      <c r="HC437" s="49"/>
      <c r="HD437" s="49"/>
      <c r="HE437" s="49"/>
      <c r="HF437" s="49"/>
      <c r="HG437" s="49"/>
      <c r="HH437" s="49"/>
      <c r="HI437" s="49"/>
      <c r="HJ437" s="49"/>
      <c r="HK437" s="49"/>
      <c r="HL437" s="49"/>
      <c r="HM437" s="49"/>
      <c r="HN437" s="49"/>
      <c r="HO437" s="49"/>
      <c r="HP437" s="49"/>
      <c r="HQ437" s="49"/>
      <c r="HR437" s="49"/>
      <c r="HS437" s="49"/>
      <c r="HT437" s="49"/>
      <c r="HU437" s="49"/>
      <c r="HV437" s="49"/>
      <c r="HW437" s="49"/>
      <c r="HX437" s="49"/>
      <c r="HY437" s="49"/>
      <c r="HZ437" s="49"/>
      <c r="IA437" s="49"/>
      <c r="IB437" s="49"/>
      <c r="IC437" s="49"/>
      <c r="ID437" s="49"/>
      <c r="IE437" s="49"/>
      <c r="IF437" s="49"/>
      <c r="IG437" s="49"/>
      <c r="IH437" s="49"/>
      <c r="II437" s="49"/>
      <c r="IJ437" s="49"/>
      <c r="IK437" s="49"/>
      <c r="IL437" s="49"/>
      <c r="IM437" s="49"/>
      <c r="IN437" s="49"/>
      <c r="IO437" s="49"/>
      <c r="IP437" s="49"/>
      <c r="IQ437" s="49"/>
      <c r="IR437" s="49"/>
      <c r="IS437" s="49"/>
      <c r="IT437" s="49"/>
      <c r="IU437" s="49"/>
      <c r="IV437" s="49"/>
      <c r="IW437" s="49"/>
      <c r="IX437" s="49"/>
      <c r="IY437" s="49"/>
      <c r="IZ437" s="49"/>
      <c r="JA437" s="49"/>
      <c r="JB437" s="49"/>
      <c r="JC437" s="49"/>
      <c r="JD437" s="49"/>
      <c r="JE437" s="49"/>
      <c r="JF437" s="49"/>
      <c r="JG437" s="49"/>
      <c r="JH437" s="49"/>
      <c r="JI437" s="49"/>
      <c r="JJ437" s="49"/>
      <c r="JK437" s="49"/>
      <c r="JL437" s="49"/>
      <c r="JM437" s="49"/>
      <c r="JN437" s="49"/>
      <c r="JO437" s="49"/>
      <c r="JP437" s="49"/>
      <c r="JQ437" s="49"/>
      <c r="JR437" s="49"/>
      <c r="JS437" s="49"/>
      <c r="JT437" s="49"/>
      <c r="JU437" s="49"/>
      <c r="JV437" s="49"/>
      <c r="JW437" s="49"/>
      <c r="JX437" s="49"/>
      <c r="JY437" s="49"/>
      <c r="JZ437" s="49"/>
      <c r="KA437" s="49"/>
      <c r="KB437" s="49"/>
      <c r="KC437" s="49"/>
      <c r="KD437" s="49"/>
      <c r="KE437" s="49"/>
      <c r="KF437" s="49"/>
      <c r="KG437" s="49"/>
      <c r="KH437" s="49"/>
      <c r="KI437" s="49"/>
      <c r="KJ437" s="49"/>
      <c r="KK437" s="49"/>
      <c r="KL437" s="49"/>
      <c r="KM437" s="49"/>
      <c r="KN437" s="49"/>
      <c r="KO437" s="49"/>
      <c r="KP437" s="49"/>
      <c r="KQ437" s="49"/>
      <c r="KR437" s="49"/>
      <c r="KS437" s="49"/>
      <c r="KT437" s="49"/>
      <c r="KU437" s="49"/>
      <c r="KV437" s="49"/>
      <c r="KW437" s="49"/>
      <c r="KX437" s="49"/>
      <c r="KY437" s="49"/>
      <c r="KZ437" s="49"/>
      <c r="LA437" s="49"/>
      <c r="LB437" s="49"/>
      <c r="LC437" s="49"/>
      <c r="LD437" s="49"/>
      <c r="LE437" s="49"/>
      <c r="LF437" s="49"/>
      <c r="LG437" s="49"/>
      <c r="LH437" s="49"/>
      <c r="LI437" s="49"/>
      <c r="LJ437" s="49"/>
      <c r="LK437" s="49"/>
      <c r="LL437" s="49"/>
      <c r="LM437" s="49"/>
      <c r="LN437" s="49"/>
      <c r="LO437" s="49"/>
      <c r="LP437" s="49"/>
      <c r="LQ437" s="49"/>
      <c r="LR437" s="49"/>
      <c r="LS437" s="49"/>
      <c r="LT437" s="49"/>
      <c r="LU437" s="49"/>
      <c r="LV437" s="49"/>
      <c r="LW437" s="49"/>
      <c r="LX437" s="49"/>
      <c r="LY437" s="49"/>
      <c r="LZ437" s="49"/>
      <c r="MA437" s="49"/>
      <c r="MB437" s="49"/>
      <c r="MC437" s="49"/>
      <c r="MD437" s="49"/>
      <c r="ME437" s="49"/>
      <c r="MF437" s="49"/>
      <c r="MG437" s="49"/>
      <c r="MH437" s="49"/>
      <c r="MI437" s="49"/>
      <c r="MJ437" s="49"/>
      <c r="MK437" s="49"/>
      <c r="ML437" s="49"/>
      <c r="MM437" s="49"/>
      <c r="MN437" s="49"/>
      <c r="MO437" s="49"/>
      <c r="MP437" s="49"/>
      <c r="MQ437" s="49"/>
      <c r="MR437" s="49"/>
      <c r="MS437" s="49"/>
      <c r="MT437" s="49"/>
      <c r="MU437" s="49"/>
      <c r="MV437" s="49"/>
      <c r="MW437" s="49"/>
      <c r="MX437" s="49"/>
      <c r="MY437" s="49"/>
      <c r="MZ437" s="49"/>
      <c r="NA437" s="49"/>
      <c r="NB437" s="49"/>
      <c r="NC437" s="49"/>
      <c r="ND437" s="49"/>
      <c r="NE437" s="49"/>
      <c r="NF437" s="49"/>
      <c r="NG437" s="49"/>
      <c r="NH437" s="49"/>
      <c r="NI437" s="49"/>
      <c r="NJ437" s="49"/>
      <c r="NK437" s="49"/>
      <c r="NL437" s="49"/>
      <c r="NM437" s="49"/>
      <c r="NN437" s="49"/>
      <c r="NO437" s="49"/>
      <c r="NP437" s="49"/>
      <c r="NQ437" s="49"/>
      <c r="NR437" s="49"/>
      <c r="NS437" s="49"/>
      <c r="NT437" s="49"/>
      <c r="NU437" s="49"/>
      <c r="NV437" s="49"/>
      <c r="NW437" s="49"/>
      <c r="NX437" s="49"/>
      <c r="NY437" s="49"/>
      <c r="NZ437" s="49"/>
      <c r="OA437" s="49"/>
      <c r="OB437" s="49"/>
      <c r="OC437" s="49"/>
      <c r="OD437" s="49"/>
      <c r="OE437" s="49"/>
      <c r="OF437" s="49"/>
      <c r="OG437" s="49"/>
      <c r="OH437" s="49"/>
      <c r="OI437" s="49"/>
      <c r="OJ437" s="49"/>
      <c r="OK437" s="49"/>
      <c r="OL437" s="49"/>
      <c r="OM437" s="49"/>
      <c r="ON437" s="49"/>
      <c r="OO437" s="49"/>
      <c r="OP437" s="49"/>
      <c r="OQ437" s="49"/>
      <c r="OR437" s="49"/>
      <c r="OS437" s="49"/>
      <c r="OT437" s="49"/>
      <c r="OU437" s="49"/>
      <c r="OV437" s="49"/>
      <c r="OW437" s="49"/>
      <c r="OX437" s="49"/>
      <c r="OY437" s="49"/>
      <c r="OZ437" s="49"/>
      <c r="PA437" s="49"/>
      <c r="PB437" s="49"/>
      <c r="PC437" s="49"/>
      <c r="PD437" s="49"/>
      <c r="PE437" s="49"/>
      <c r="PF437" s="49"/>
      <c r="PG437" s="49"/>
      <c r="PH437" s="49"/>
      <c r="PI437" s="49"/>
      <c r="PJ437" s="49"/>
      <c r="PK437" s="49"/>
      <c r="PL437" s="49"/>
      <c r="PM437" s="49"/>
      <c r="PN437" s="49"/>
      <c r="PO437" s="49"/>
      <c r="PP437" s="49"/>
      <c r="PQ437" s="49"/>
      <c r="PR437" s="49"/>
      <c r="PS437" s="49"/>
      <c r="PT437" s="49"/>
      <c r="PU437" s="49"/>
      <c r="PV437" s="49"/>
      <c r="PW437" s="49"/>
      <c r="PX437" s="49"/>
      <c r="PY437" s="49"/>
      <c r="PZ437" s="49"/>
      <c r="QA437" s="49"/>
      <c r="QB437" s="49"/>
      <c r="QC437" s="49"/>
      <c r="QD437" s="49"/>
      <c r="QE437" s="49"/>
      <c r="QF437" s="49"/>
      <c r="QG437" s="49"/>
      <c r="QH437" s="49"/>
      <c r="QI437" s="49"/>
      <c r="QJ437" s="49"/>
      <c r="QK437" s="49"/>
      <c r="QL437" s="49"/>
      <c r="QM437" s="49"/>
      <c r="QN437" s="49"/>
      <c r="QO437" s="49"/>
      <c r="QP437" s="49"/>
      <c r="QQ437" s="49"/>
      <c r="QR437" s="49"/>
      <c r="QS437" s="49"/>
      <c r="QT437" s="49"/>
      <c r="QU437" s="49"/>
      <c r="QV437" s="49"/>
      <c r="QW437" s="49"/>
      <c r="QX437" s="49"/>
      <c r="QY437" s="49"/>
      <c r="QZ437" s="49"/>
      <c r="RA437" s="49"/>
      <c r="RB437" s="49"/>
      <c r="RC437" s="49"/>
      <c r="RD437" s="49"/>
      <c r="RE437" s="49"/>
      <c r="RF437" s="49"/>
      <c r="RG437" s="49"/>
      <c r="RH437" s="49"/>
      <c r="RI437" s="49"/>
      <c r="RJ437" s="49"/>
      <c r="RK437" s="49"/>
      <c r="RL437" s="49"/>
      <c r="RM437" s="49"/>
      <c r="RN437" s="49"/>
      <c r="RO437" s="49"/>
      <c r="RP437" s="49"/>
      <c r="RQ437" s="49"/>
      <c r="RR437" s="49"/>
      <c r="RS437" s="49"/>
      <c r="RT437" s="49"/>
      <c r="RU437" s="49"/>
      <c r="RV437" s="49"/>
      <c r="RW437" s="49"/>
      <c r="RX437" s="49"/>
      <c r="RY437" s="49"/>
      <c r="RZ437" s="49"/>
      <c r="SA437" s="49"/>
      <c r="SB437" s="49"/>
      <c r="SC437" s="49"/>
      <c r="SD437" s="49"/>
      <c r="SE437" s="49"/>
      <c r="SF437" s="49"/>
      <c r="SG437" s="49"/>
      <c r="SH437" s="49"/>
      <c r="SI437" s="49"/>
      <c r="SJ437" s="49"/>
      <c r="SK437" s="49"/>
      <c r="SL437" s="49"/>
      <c r="SM437" s="49"/>
      <c r="SN437" s="49"/>
      <c r="SO437" s="49"/>
      <c r="SP437" s="49"/>
      <c r="SQ437" s="49"/>
      <c r="SR437" s="49"/>
      <c r="SS437" s="49"/>
      <c r="ST437" s="49"/>
      <c r="SU437" s="49"/>
      <c r="SV437" s="49"/>
      <c r="SW437" s="49"/>
      <c r="SX437" s="49"/>
      <c r="SY437" s="49"/>
      <c r="SZ437" s="49"/>
      <c r="TA437" s="49"/>
      <c r="TB437" s="49"/>
      <c r="TC437" s="49"/>
      <c r="TD437" s="49"/>
      <c r="TE437" s="49"/>
      <c r="TF437" s="49"/>
      <c r="TG437" s="49"/>
      <c r="TH437" s="49"/>
      <c r="TI437" s="49"/>
      <c r="TJ437" s="49"/>
      <c r="TK437" s="49"/>
      <c r="TL437" s="49"/>
      <c r="TM437" s="49"/>
      <c r="TN437" s="49"/>
      <c r="TO437" s="49"/>
      <c r="TP437" s="49"/>
      <c r="TQ437" s="49"/>
      <c r="TR437" s="49"/>
      <c r="TS437" s="49"/>
      <c r="TT437" s="49"/>
      <c r="TU437" s="49"/>
      <c r="TV437" s="49"/>
      <c r="TW437" s="49"/>
      <c r="TX437" s="49"/>
      <c r="TY437" s="49"/>
      <c r="TZ437" s="49"/>
      <c r="UA437" s="49"/>
      <c r="UB437" s="49"/>
      <c r="UC437" s="49"/>
      <c r="UD437" s="49"/>
      <c r="UE437" s="49"/>
      <c r="UF437" s="49"/>
      <c r="UG437" s="49"/>
      <c r="UH437" s="49"/>
      <c r="UI437" s="49"/>
      <c r="UJ437" s="49"/>
      <c r="UK437" s="49"/>
      <c r="UL437" s="49"/>
      <c r="UM437" s="49"/>
      <c r="UN437" s="49"/>
      <c r="UO437" s="49"/>
      <c r="UP437" s="49"/>
      <c r="UQ437" s="49"/>
      <c r="UR437" s="49"/>
      <c r="US437" s="49"/>
      <c r="UT437" s="49"/>
      <c r="UU437" s="49"/>
      <c r="UV437" s="49"/>
      <c r="UW437" s="49"/>
      <c r="UX437" s="49"/>
      <c r="UY437" s="49"/>
      <c r="UZ437" s="49"/>
      <c r="VA437" s="49"/>
      <c r="VB437" s="49"/>
      <c r="VC437" s="49"/>
      <c r="VD437" s="49"/>
      <c r="VE437" s="49"/>
      <c r="VF437" s="49"/>
      <c r="VG437" s="49"/>
      <c r="VH437" s="49"/>
      <c r="VI437" s="49"/>
      <c r="VJ437" s="49"/>
      <c r="VK437" s="49"/>
      <c r="VL437" s="49"/>
      <c r="VM437" s="49"/>
      <c r="VN437" s="49"/>
      <c r="VO437" s="49"/>
      <c r="VP437" s="49"/>
      <c r="VQ437" s="49"/>
      <c r="VR437" s="49"/>
      <c r="VS437" s="49"/>
      <c r="VT437" s="49"/>
      <c r="VU437" s="49"/>
      <c r="VV437" s="49"/>
      <c r="VW437" s="49"/>
      <c r="VX437" s="49"/>
      <c r="VY437" s="49"/>
      <c r="VZ437" s="49"/>
      <c r="WA437" s="49"/>
      <c r="WB437" s="49"/>
      <c r="WC437" s="49"/>
      <c r="WD437" s="49"/>
      <c r="WE437" s="49"/>
      <c r="WF437" s="49"/>
      <c r="WG437" s="49"/>
      <c r="WH437" s="49"/>
      <c r="WI437" s="49"/>
      <c r="WJ437" s="49"/>
      <c r="WK437" s="49"/>
      <c r="WL437" s="49"/>
      <c r="WM437" s="49"/>
      <c r="WN437" s="49"/>
      <c r="WO437" s="49"/>
      <c r="WP437" s="49"/>
      <c r="WQ437" s="49"/>
      <c r="WR437" s="49"/>
      <c r="WS437" s="49"/>
      <c r="WT437" s="49"/>
      <c r="WU437" s="49"/>
      <c r="WV437" s="49"/>
      <c r="WW437" s="49"/>
      <c r="WX437" s="49"/>
      <c r="WY437" s="49"/>
      <c r="WZ437" s="49"/>
      <c r="XA437" s="49"/>
      <c r="XB437" s="49"/>
      <c r="XC437" s="49"/>
      <c r="XD437" s="49"/>
      <c r="XE437" s="49"/>
      <c r="XF437" s="49"/>
      <c r="XG437" s="49"/>
      <c r="XH437" s="49"/>
      <c r="XI437" s="49"/>
      <c r="XJ437" s="49"/>
      <c r="XK437" s="49"/>
      <c r="XL437" s="49"/>
      <c r="XM437" s="49"/>
      <c r="XN437" s="49"/>
      <c r="XO437" s="49"/>
      <c r="XP437" s="49"/>
      <c r="XQ437" s="49"/>
      <c r="XR437" s="49"/>
      <c r="XS437" s="49"/>
      <c r="XT437" s="49"/>
      <c r="XU437" s="49"/>
      <c r="XV437" s="49"/>
      <c r="XW437" s="49"/>
      <c r="XX437" s="49"/>
      <c r="XY437" s="49"/>
      <c r="XZ437" s="49"/>
      <c r="YA437" s="49"/>
      <c r="YB437" s="49"/>
      <c r="YC437" s="49"/>
      <c r="YD437" s="49"/>
      <c r="YE437" s="49"/>
      <c r="YF437" s="49"/>
      <c r="YG437" s="49"/>
      <c r="YH437" s="49"/>
      <c r="YI437" s="49"/>
      <c r="YJ437" s="49"/>
      <c r="YK437" s="49"/>
      <c r="YL437" s="49"/>
      <c r="YM437" s="49"/>
      <c r="YN437" s="49"/>
      <c r="YO437" s="49"/>
      <c r="YP437" s="49"/>
      <c r="YQ437" s="49"/>
      <c r="YR437" s="49"/>
      <c r="YS437" s="49"/>
      <c r="YT437" s="49"/>
      <c r="YU437" s="49"/>
      <c r="YV437" s="49"/>
      <c r="YW437" s="49"/>
      <c r="YX437" s="49"/>
      <c r="YY437" s="49"/>
      <c r="YZ437" s="49"/>
      <c r="ZA437" s="49"/>
      <c r="ZB437" s="49"/>
      <c r="ZC437" s="49"/>
      <c r="ZD437" s="49"/>
      <c r="ZE437" s="49"/>
      <c r="ZF437" s="49"/>
      <c r="ZG437" s="49"/>
      <c r="ZH437" s="49"/>
      <c r="ZI437" s="49"/>
      <c r="ZJ437" s="49"/>
      <c r="ZK437" s="49"/>
      <c r="ZL437" s="49"/>
      <c r="ZM437" s="49"/>
      <c r="ZN437" s="49"/>
      <c r="ZO437" s="49"/>
      <c r="ZP437" s="49"/>
      <c r="ZQ437" s="49"/>
      <c r="ZR437" s="49"/>
      <c r="ZS437" s="49"/>
      <c r="ZT437" s="49"/>
      <c r="ZU437" s="49"/>
      <c r="ZV437" s="49"/>
      <c r="ZW437" s="49"/>
      <c r="ZX437" s="49"/>
      <c r="ZY437" s="49"/>
      <c r="ZZ437" s="49"/>
      <c r="AAA437" s="49"/>
      <c r="AAB437" s="49"/>
      <c r="AAC437" s="49"/>
      <c r="AAD437" s="49"/>
      <c r="AAE437" s="49"/>
      <c r="AAF437" s="49"/>
      <c r="AAG437" s="49"/>
      <c r="AAH437" s="49"/>
      <c r="AAI437" s="49"/>
      <c r="AAJ437" s="49"/>
      <c r="AAK437" s="49"/>
      <c r="AAL437" s="49"/>
      <c r="AAM437" s="49"/>
      <c r="AAN437" s="49"/>
      <c r="AAO437" s="49"/>
      <c r="AAP437" s="49"/>
      <c r="AAQ437" s="49"/>
      <c r="AAR437" s="49"/>
      <c r="AAS437" s="49"/>
      <c r="AAT437" s="49"/>
      <c r="AAU437" s="49"/>
      <c r="AAV437" s="49"/>
      <c r="AAW437" s="49"/>
      <c r="AAX437" s="49"/>
      <c r="AAY437" s="49"/>
      <c r="AAZ437" s="49"/>
      <c r="ABA437" s="49"/>
      <c r="ABB437" s="49"/>
      <c r="ABC437" s="49"/>
      <c r="ABD437" s="49"/>
      <c r="ABE437" s="49"/>
      <c r="ABF437" s="49"/>
      <c r="ABG437" s="49"/>
      <c r="ABH437" s="49"/>
      <c r="ABI437" s="49"/>
      <c r="ABJ437" s="49"/>
      <c r="ABK437" s="49"/>
      <c r="ABL437" s="49"/>
      <c r="ABM437" s="49"/>
      <c r="ABN437" s="49"/>
      <c r="ABO437" s="49"/>
      <c r="ABP437" s="49"/>
      <c r="ABQ437" s="49"/>
      <c r="ABR437" s="49"/>
      <c r="ABS437" s="49"/>
      <c r="ABT437" s="49"/>
      <c r="ABU437" s="49"/>
      <c r="ABV437" s="49"/>
      <c r="ABW437" s="49"/>
      <c r="ABX437" s="49"/>
      <c r="ABY437" s="49"/>
      <c r="ABZ437" s="49"/>
      <c r="ACA437" s="49"/>
      <c r="ACB437" s="49"/>
      <c r="ACC437" s="49"/>
      <c r="ACD437" s="49"/>
      <c r="ACE437" s="49"/>
      <c r="ACF437" s="49"/>
      <c r="ACG437" s="49"/>
      <c r="ACH437" s="49"/>
      <c r="ACI437" s="49"/>
      <c r="ACJ437" s="49"/>
      <c r="ACK437" s="49"/>
      <c r="ACL437" s="49"/>
      <c r="ACM437" s="49"/>
      <c r="ACN437" s="49"/>
      <c r="ACO437" s="49"/>
      <c r="ACP437" s="49"/>
      <c r="ACQ437" s="49"/>
      <c r="ACR437" s="49"/>
      <c r="ACS437" s="49"/>
      <c r="ACT437" s="49"/>
      <c r="ACU437" s="49"/>
      <c r="ACV437" s="49"/>
      <c r="ACW437" s="49"/>
      <c r="ACX437" s="49"/>
      <c r="ACY437" s="49"/>
      <c r="ACZ437" s="49"/>
      <c r="ADA437" s="49"/>
      <c r="ADB437" s="49"/>
      <c r="ADC437" s="49"/>
      <c r="ADD437" s="49"/>
      <c r="ADE437" s="49"/>
      <c r="ADF437" s="49"/>
      <c r="ADG437" s="49"/>
      <c r="ADH437" s="49"/>
      <c r="ADI437" s="49"/>
      <c r="ADJ437" s="49"/>
      <c r="ADK437" s="49"/>
      <c r="ADL437" s="49"/>
      <c r="ADM437" s="49"/>
      <c r="ADN437" s="49"/>
      <c r="ADO437" s="49"/>
      <c r="ADP437" s="49"/>
      <c r="ADQ437" s="49"/>
      <c r="ADR437" s="49"/>
      <c r="ADS437" s="49"/>
      <c r="ADT437" s="49"/>
      <c r="ADU437" s="49"/>
      <c r="ADV437" s="49"/>
      <c r="ADW437" s="49"/>
      <c r="ADX437" s="49"/>
      <c r="ADY437" s="49"/>
      <c r="ADZ437" s="49"/>
      <c r="AEA437" s="49"/>
      <c r="AEB437" s="49"/>
      <c r="AEC437" s="49"/>
      <c r="AED437" s="49"/>
      <c r="AEE437" s="49"/>
      <c r="AEF437" s="49"/>
      <c r="AEG437" s="49"/>
      <c r="AEH437" s="49"/>
      <c r="AEI437" s="49"/>
      <c r="AEJ437" s="49"/>
      <c r="AEK437" s="49"/>
      <c r="AEL437" s="49"/>
      <c r="AEM437" s="49"/>
      <c r="AEN437" s="49"/>
      <c r="AEO437" s="49"/>
      <c r="AEP437" s="49"/>
      <c r="AEQ437" s="49"/>
      <c r="AER437" s="49"/>
      <c r="AES437" s="49"/>
      <c r="AET437" s="49"/>
      <c r="AEU437" s="49"/>
      <c r="AEV437" s="49"/>
      <c r="AEW437" s="49"/>
      <c r="AEX437" s="49"/>
      <c r="AEY437" s="49"/>
      <c r="AEZ437" s="49"/>
      <c r="AFA437" s="49"/>
      <c r="AFB437" s="49"/>
      <c r="AFC437" s="49"/>
      <c r="AFD437" s="49"/>
      <c r="AFE437" s="49"/>
      <c r="AFF437" s="49"/>
      <c r="AFG437" s="49"/>
      <c r="AFH437" s="49"/>
      <c r="AFI437" s="49"/>
      <c r="AFJ437" s="49"/>
      <c r="AFK437" s="49"/>
      <c r="AFL437" s="49"/>
      <c r="AFM437" s="49"/>
      <c r="AFN437" s="49"/>
      <c r="AFO437" s="49"/>
      <c r="AFP437" s="49"/>
      <c r="AFQ437" s="49"/>
      <c r="AFR437" s="49"/>
      <c r="AFS437" s="49"/>
      <c r="AFT437" s="49"/>
      <c r="AFU437" s="49"/>
      <c r="AFV437" s="49"/>
      <c r="AFW437" s="49"/>
      <c r="AFX437" s="49"/>
      <c r="AFY437" s="49"/>
      <c r="AFZ437" s="49"/>
      <c r="AGA437" s="49"/>
      <c r="AGB437" s="49"/>
      <c r="AGC437" s="49"/>
      <c r="AGD437" s="49"/>
      <c r="AGE437" s="49"/>
      <c r="AGF437" s="49"/>
      <c r="AGG437" s="49"/>
      <c r="AGH437" s="49"/>
      <c r="AGI437" s="49"/>
      <c r="AGJ437" s="49"/>
      <c r="AGK437" s="49"/>
      <c r="AGL437" s="49"/>
      <c r="AGM437" s="49"/>
      <c r="AGN437" s="49"/>
      <c r="AGO437" s="49"/>
      <c r="AGP437" s="49"/>
      <c r="AGQ437" s="49"/>
      <c r="AGR437" s="49"/>
      <c r="AGS437" s="49"/>
      <c r="AGT437" s="49"/>
      <c r="AGU437" s="49"/>
      <c r="AGV437" s="49"/>
      <c r="AGW437" s="49"/>
      <c r="AGX437" s="49"/>
      <c r="AGY437" s="49"/>
      <c r="AGZ437" s="49"/>
      <c r="AHA437" s="49"/>
      <c r="AHB437" s="49"/>
      <c r="AHC437" s="49"/>
      <c r="AHD437" s="49"/>
      <c r="AHE437" s="49"/>
      <c r="AHF437" s="49"/>
      <c r="AHG437" s="49"/>
      <c r="AHH437" s="49"/>
      <c r="AHI437" s="49"/>
      <c r="AHJ437" s="49"/>
      <c r="AHK437" s="49"/>
      <c r="AHL437" s="49"/>
      <c r="AHM437" s="49"/>
      <c r="AHN437" s="49"/>
      <c r="AHO437" s="49"/>
      <c r="AHP437" s="49"/>
      <c r="AHQ437" s="49"/>
      <c r="AHR437" s="49"/>
      <c r="AHS437" s="49"/>
      <c r="AHT437" s="49"/>
      <c r="AHU437" s="49"/>
      <c r="AHV437" s="49"/>
      <c r="AHW437" s="49"/>
      <c r="AHX437" s="49"/>
      <c r="AHY437" s="49"/>
      <c r="AHZ437" s="49"/>
      <c r="AIA437" s="49"/>
      <c r="AIB437" s="49"/>
      <c r="AIC437" s="49"/>
      <c r="AID437" s="49"/>
      <c r="AIE437" s="49"/>
      <c r="AIF437" s="49"/>
      <c r="AIG437" s="49"/>
      <c r="AIH437" s="49"/>
      <c r="AII437" s="49"/>
      <c r="AIJ437" s="49"/>
      <c r="AIK437" s="49"/>
      <c r="AIL437" s="49"/>
      <c r="AIM437" s="49"/>
      <c r="AIN437" s="49"/>
      <c r="AIO437" s="49"/>
      <c r="AIP437" s="49"/>
      <c r="AIQ437" s="49"/>
      <c r="AIR437" s="49"/>
      <c r="AIS437" s="49"/>
      <c r="AIT437" s="49"/>
      <c r="AIU437" s="49"/>
      <c r="AIV437" s="49"/>
      <c r="AIW437" s="49"/>
      <c r="AIX437" s="49"/>
      <c r="AIY437" s="49"/>
      <c r="AIZ437" s="49"/>
      <c r="AJA437" s="49"/>
      <c r="AJB437" s="49"/>
      <c r="AJC437" s="49"/>
      <c r="AJD437" s="49"/>
      <c r="AJE437" s="49"/>
      <c r="AJF437" s="49"/>
      <c r="AJG437" s="49"/>
      <c r="AJH437" s="49"/>
      <c r="AJI437" s="49"/>
      <c r="AJJ437" s="49"/>
      <c r="AJK437" s="49"/>
      <c r="AJL437" s="49"/>
      <c r="AJM437" s="49"/>
      <c r="AJN437" s="49"/>
      <c r="AJO437" s="49"/>
      <c r="AJP437" s="49"/>
      <c r="AJQ437" s="49"/>
      <c r="AJR437" s="49"/>
      <c r="AJS437" s="49"/>
      <c r="AJT437" s="49"/>
      <c r="AJU437" s="49"/>
      <c r="AJV437" s="49"/>
      <c r="AJW437" s="49"/>
      <c r="AJX437" s="49"/>
      <c r="AJY437" s="49"/>
      <c r="AJZ437" s="49"/>
      <c r="AKA437" s="49"/>
      <c r="AKB437" s="49"/>
      <c r="AKC437" s="49"/>
      <c r="AKD437" s="49"/>
      <c r="AKE437" s="49"/>
      <c r="AKF437" s="49"/>
      <c r="AKG437" s="49"/>
      <c r="AKH437" s="49"/>
      <c r="AKI437" s="49"/>
      <c r="AKJ437" s="49"/>
      <c r="AKK437" s="49"/>
      <c r="AKL437" s="49"/>
      <c r="AKM437" s="49"/>
      <c r="AKN437" s="49"/>
      <c r="AKO437" s="49"/>
      <c r="AKP437" s="49"/>
      <c r="AKQ437" s="49"/>
      <c r="AKR437" s="49"/>
      <c r="AKS437" s="49"/>
      <c r="AKT437" s="49"/>
      <c r="AKU437" s="49"/>
      <c r="AKV437" s="49"/>
      <c r="AKW437" s="49"/>
      <c r="AKX437" s="49"/>
      <c r="AKY437" s="49"/>
      <c r="AKZ437" s="49"/>
      <c r="ALA437" s="49"/>
      <c r="ALB437" s="49"/>
      <c r="ALC437" s="49"/>
      <c r="ALD437" s="49"/>
      <c r="ALE437" s="49"/>
      <c r="ALF437" s="49"/>
      <c r="ALG437" s="49"/>
      <c r="ALH437" s="49"/>
      <c r="ALI437" s="49"/>
      <c r="ALJ437" s="49"/>
      <c r="ALK437" s="49"/>
      <c r="ALL437" s="49"/>
      <c r="ALM437" s="49"/>
      <c r="ALN437" s="49"/>
      <c r="ALO437" s="49"/>
      <c r="ALP437" s="49"/>
      <c r="ALQ437" s="49"/>
      <c r="ALR437" s="49"/>
      <c r="ALS437" s="49"/>
      <c r="ALT437" s="49"/>
      <c r="ALU437" s="49"/>
      <c r="ALV437" s="49"/>
      <c r="ALW437" s="49"/>
      <c r="ALX437" s="49"/>
      <c r="ALY437" s="49"/>
      <c r="ALZ437" s="49"/>
      <c r="AMA437" s="49"/>
      <c r="AMB437" s="49"/>
      <c r="AMC437" s="49"/>
      <c r="AMD437" s="49"/>
      <c r="AME437" s="49"/>
      <c r="AMF437" s="49"/>
      <c r="AMG437" s="49"/>
      <c r="AMH437" s="49"/>
      <c r="AMI437" s="49"/>
      <c r="AMJ437" s="49"/>
      <c r="AMK437" s="49"/>
      <c r="AML437" s="49"/>
      <c r="AMM437" s="49"/>
      <c r="AMN437" s="49"/>
      <c r="AMO437" s="49"/>
      <c r="AMP437" s="49"/>
      <c r="AMQ437" s="49"/>
      <c r="AMR437" s="49"/>
      <c r="AMS437" s="49"/>
      <c r="AMT437" s="49"/>
      <c r="AMU437" s="49"/>
      <c r="AMV437" s="49"/>
      <c r="AMW437" s="49"/>
      <c r="AMX437" s="49"/>
      <c r="AMY437" s="49"/>
      <c r="AMZ437" s="49"/>
      <c r="ANA437" s="49"/>
      <c r="ANB437" s="49"/>
      <c r="ANC437" s="49"/>
      <c r="AND437" s="49"/>
      <c r="ANE437" s="49"/>
      <c r="ANF437" s="49"/>
      <c r="ANG437" s="49"/>
      <c r="ANH437" s="49"/>
      <c r="ANI437" s="49"/>
      <c r="ANJ437" s="49"/>
      <c r="ANK437" s="49"/>
      <c r="ANL437" s="49"/>
      <c r="ANM437" s="49"/>
      <c r="ANN437" s="49"/>
      <c r="ANO437" s="49"/>
      <c r="ANP437" s="49"/>
      <c r="ANQ437" s="49"/>
      <c r="ANR437" s="49"/>
      <c r="ANS437" s="49"/>
      <c r="ANT437" s="49"/>
      <c r="ANU437" s="49"/>
      <c r="ANV437" s="49"/>
      <c r="ANW437" s="49"/>
      <c r="ANX437" s="49"/>
      <c r="ANY437" s="49"/>
      <c r="ANZ437" s="49"/>
      <c r="AOA437" s="49"/>
      <c r="AOB437" s="49"/>
      <c r="AOC437" s="49"/>
      <c r="AOD437" s="49"/>
      <c r="AOE437" s="49"/>
      <c r="AOF437" s="49"/>
      <c r="AOG437" s="49"/>
      <c r="AOH437" s="49"/>
      <c r="AOI437" s="49"/>
      <c r="AOJ437" s="49"/>
      <c r="AOK437" s="49"/>
      <c r="AOL437" s="49"/>
      <c r="AOM437" s="49"/>
      <c r="AON437" s="49"/>
      <c r="AOO437" s="49"/>
      <c r="AOP437" s="49"/>
      <c r="AOQ437" s="49"/>
      <c r="AOR437" s="49"/>
      <c r="AOS437" s="49"/>
      <c r="AOT437" s="49"/>
      <c r="AOU437" s="49"/>
      <c r="AOV437" s="49"/>
      <c r="AOW437" s="49"/>
      <c r="AOX437" s="49"/>
      <c r="AOY437" s="49"/>
      <c r="AOZ437" s="49"/>
      <c r="APA437" s="49"/>
      <c r="APB437" s="49"/>
      <c r="APC437" s="49"/>
      <c r="APD437" s="49"/>
      <c r="APE437" s="49"/>
      <c r="APF437" s="49"/>
      <c r="APG437" s="49"/>
      <c r="APH437" s="49"/>
      <c r="API437" s="49"/>
      <c r="APJ437" s="49"/>
      <c r="APK437" s="49"/>
      <c r="APL437" s="49"/>
      <c r="APM437" s="49"/>
      <c r="APN437" s="49"/>
      <c r="APO437" s="49"/>
      <c r="APP437" s="49"/>
      <c r="APQ437" s="49"/>
      <c r="APR437" s="49"/>
      <c r="APS437" s="49"/>
      <c r="APT437" s="49"/>
      <c r="APU437" s="49"/>
      <c r="APV437" s="49"/>
      <c r="APW437" s="49"/>
      <c r="APX437" s="49"/>
      <c r="APY437" s="49"/>
      <c r="APZ437" s="49"/>
      <c r="AQA437" s="49"/>
      <c r="AQB437" s="49"/>
      <c r="AQC437" s="49"/>
      <c r="AQD437" s="49"/>
      <c r="AQE437" s="49"/>
      <c r="AQF437" s="49"/>
      <c r="AQG437" s="49"/>
      <c r="AQH437" s="49"/>
      <c r="AQI437" s="49"/>
      <c r="AQJ437" s="49"/>
      <c r="AQK437" s="49"/>
      <c r="AQL437" s="49"/>
      <c r="AQM437" s="49"/>
      <c r="AQN437" s="49"/>
      <c r="AQO437" s="49"/>
      <c r="AQP437" s="49"/>
      <c r="AQQ437" s="49"/>
      <c r="AQR437" s="49"/>
      <c r="AQS437" s="49"/>
      <c r="AQT437" s="49"/>
      <c r="AQU437" s="49"/>
      <c r="AQV437" s="49"/>
      <c r="AQW437" s="49"/>
      <c r="AQX437" s="49"/>
      <c r="AQY437" s="49"/>
      <c r="AQZ437" s="49"/>
      <c r="ARA437" s="49"/>
      <c r="ARB437" s="49"/>
      <c r="ARC437" s="49"/>
      <c r="ARD437" s="49"/>
      <c r="ARE437" s="49"/>
      <c r="ARF437" s="49"/>
      <c r="ARG437" s="49"/>
      <c r="ARH437" s="49"/>
      <c r="ARI437" s="49"/>
      <c r="ARJ437" s="49"/>
      <c r="ARK437" s="49"/>
      <c r="ARL437" s="49"/>
      <c r="ARM437" s="49"/>
      <c r="ARN437" s="49"/>
      <c r="ARO437" s="49"/>
      <c r="ARP437" s="49"/>
      <c r="ARQ437" s="49"/>
      <c r="ARR437" s="49"/>
      <c r="ARS437" s="49"/>
      <c r="ART437" s="49"/>
      <c r="ARU437" s="49"/>
      <c r="ARV437" s="49"/>
      <c r="ARW437" s="49"/>
      <c r="ARX437" s="49"/>
      <c r="ARY437" s="49"/>
      <c r="ARZ437" s="49"/>
      <c r="ASA437" s="49"/>
      <c r="ASB437" s="49"/>
      <c r="ASC437" s="49"/>
      <c r="ASD437" s="49"/>
      <c r="ASE437" s="49"/>
      <c r="ASF437" s="49"/>
      <c r="ASG437" s="49"/>
      <c r="ASH437" s="49"/>
      <c r="ASI437" s="49"/>
      <c r="ASJ437" s="49"/>
      <c r="ASK437" s="49"/>
      <c r="ASL437" s="49"/>
      <c r="ASM437" s="49"/>
      <c r="ASN437" s="49"/>
      <c r="ASO437" s="49"/>
      <c r="ASP437" s="49"/>
      <c r="ASQ437" s="49"/>
      <c r="ASR437" s="49"/>
      <c r="ASS437" s="49"/>
      <c r="AST437" s="49"/>
      <c r="ASU437" s="49"/>
      <c r="ASV437" s="49"/>
      <c r="ASW437" s="49"/>
      <c r="ASX437" s="49"/>
      <c r="ASY437" s="49"/>
      <c r="ASZ437" s="49"/>
      <c r="ATA437" s="49"/>
      <c r="ATB437" s="49"/>
      <c r="ATC437" s="49"/>
      <c r="ATD437" s="49"/>
      <c r="ATE437" s="49"/>
      <c r="ATF437" s="49"/>
      <c r="ATG437" s="49"/>
      <c r="ATH437" s="49"/>
      <c r="ATI437" s="49"/>
      <c r="ATJ437" s="49"/>
      <c r="ATK437" s="49"/>
      <c r="ATL437" s="49"/>
      <c r="ATM437" s="49"/>
      <c r="ATN437" s="49"/>
      <c r="ATO437" s="49"/>
      <c r="ATP437" s="49"/>
      <c r="ATQ437" s="49"/>
      <c r="ATR437" s="49"/>
      <c r="ATS437" s="49"/>
      <c r="ATT437" s="49"/>
      <c r="ATU437" s="49"/>
      <c r="ATV437" s="49"/>
      <c r="ATW437" s="49"/>
      <c r="ATX437" s="49"/>
      <c r="ATY437" s="49"/>
      <c r="ATZ437" s="49"/>
      <c r="AUA437" s="49"/>
      <c r="AUB437" s="49"/>
      <c r="AUC437" s="49"/>
      <c r="AUD437" s="49"/>
      <c r="AUE437" s="49"/>
      <c r="AUF437" s="49"/>
      <c r="AUG437" s="49"/>
      <c r="AUH437" s="49"/>
      <c r="AUI437" s="49"/>
      <c r="AUJ437" s="49"/>
      <c r="AUK437" s="49"/>
      <c r="AUL437" s="49"/>
      <c r="AUM437" s="49"/>
      <c r="AUN437" s="49"/>
      <c r="AUO437" s="49"/>
      <c r="AUP437" s="49"/>
      <c r="AUQ437" s="49"/>
      <c r="AUR437" s="49"/>
      <c r="AUS437" s="49"/>
      <c r="AUT437" s="49"/>
      <c r="AUU437" s="49"/>
      <c r="AUV437" s="49"/>
      <c r="AUW437" s="49"/>
      <c r="AUX437" s="49"/>
      <c r="AUY437" s="49"/>
      <c r="AUZ437" s="49"/>
      <c r="AVA437" s="49"/>
      <c r="AVB437" s="49"/>
      <c r="AVC437" s="49"/>
      <c r="AVD437" s="49"/>
      <c r="AVE437" s="49"/>
      <c r="AVF437" s="49"/>
      <c r="AVG437" s="49"/>
      <c r="AVH437" s="49"/>
      <c r="AVI437" s="49"/>
      <c r="AVJ437" s="49"/>
      <c r="AVK437" s="49"/>
      <c r="AVL437" s="49"/>
      <c r="AVM437" s="49"/>
      <c r="AVN437" s="49"/>
      <c r="AVO437" s="49"/>
      <c r="AVP437" s="49"/>
      <c r="AVQ437" s="49"/>
      <c r="AVR437" s="49"/>
      <c r="AVS437" s="49"/>
      <c r="AVT437" s="49"/>
      <c r="AVU437" s="49"/>
      <c r="AVV437" s="49"/>
      <c r="AVW437" s="49"/>
      <c r="AVX437" s="49"/>
      <c r="AVY437" s="49"/>
      <c r="AVZ437" s="49"/>
      <c r="AWA437" s="49"/>
      <c r="AWB437" s="49"/>
      <c r="AWC437" s="49"/>
      <c r="AWD437" s="49"/>
      <c r="AWE437" s="49"/>
      <c r="AWF437" s="49"/>
      <c r="AWG437" s="49"/>
      <c r="AWH437" s="49"/>
      <c r="AWI437" s="49"/>
      <c r="AWJ437" s="49"/>
      <c r="AWK437" s="49"/>
      <c r="AWL437" s="49"/>
      <c r="AWM437" s="49"/>
      <c r="AWN437" s="49"/>
      <c r="AWO437" s="49"/>
      <c r="AWP437" s="49"/>
      <c r="AWQ437" s="49"/>
      <c r="AWR437" s="49"/>
      <c r="AWS437" s="49"/>
      <c r="AWT437" s="49"/>
      <c r="AWU437" s="49"/>
      <c r="AWV437" s="49"/>
      <c r="AWW437" s="49"/>
      <c r="AWX437" s="49"/>
      <c r="AWY437" s="49"/>
      <c r="AWZ437" s="49"/>
      <c r="AXA437" s="49"/>
      <c r="AXB437" s="49"/>
      <c r="AXC437" s="49"/>
      <c r="AXD437" s="49"/>
      <c r="AXE437" s="49"/>
      <c r="AXF437" s="49"/>
      <c r="AXG437" s="49"/>
      <c r="AXH437" s="49"/>
      <c r="AXI437" s="49"/>
      <c r="AXJ437" s="49"/>
      <c r="AXK437" s="49"/>
      <c r="AXL437" s="49"/>
      <c r="AXM437" s="49"/>
      <c r="AXN437" s="49"/>
      <c r="AXO437" s="49"/>
      <c r="AXP437" s="49"/>
      <c r="AXQ437" s="49"/>
      <c r="AXR437" s="49"/>
      <c r="AXS437" s="49"/>
      <c r="AXT437" s="49"/>
      <c r="AXU437" s="49"/>
      <c r="AXV437" s="49"/>
      <c r="AXW437" s="49"/>
      <c r="AXX437" s="49"/>
      <c r="AXY437" s="49"/>
      <c r="AXZ437" s="49"/>
      <c r="AYA437" s="49"/>
      <c r="AYB437" s="49"/>
      <c r="AYC437" s="49"/>
      <c r="AYD437" s="49"/>
      <c r="AYE437" s="49"/>
      <c r="AYF437" s="49"/>
      <c r="AYG437" s="49"/>
      <c r="AYH437" s="49"/>
      <c r="AYI437" s="49"/>
      <c r="AYJ437" s="49"/>
      <c r="AYK437" s="49"/>
      <c r="AYL437" s="49"/>
      <c r="AYM437" s="49"/>
      <c r="AYN437" s="49"/>
      <c r="AYO437" s="49"/>
      <c r="AYP437" s="49"/>
      <c r="AYQ437" s="49"/>
      <c r="AYR437" s="49"/>
      <c r="AYS437" s="49"/>
      <c r="AYT437" s="49"/>
      <c r="AYU437" s="49"/>
      <c r="AYV437" s="49"/>
      <c r="AYW437" s="49"/>
      <c r="AYX437" s="49"/>
      <c r="AYY437" s="49"/>
      <c r="AYZ437" s="49"/>
      <c r="AZA437" s="49"/>
      <c r="AZB437" s="49"/>
      <c r="AZC437" s="49"/>
      <c r="AZD437" s="49"/>
      <c r="AZE437" s="49"/>
      <c r="AZF437" s="49"/>
      <c r="AZG437" s="49"/>
      <c r="AZH437" s="49"/>
      <c r="AZI437" s="49"/>
      <c r="AZJ437" s="49"/>
      <c r="AZK437" s="49"/>
      <c r="AZL437" s="49"/>
      <c r="AZM437" s="49"/>
      <c r="AZN437" s="49"/>
      <c r="AZO437" s="49"/>
      <c r="AZP437" s="49"/>
      <c r="AZQ437" s="49"/>
      <c r="AZR437" s="49"/>
      <c r="AZS437" s="49"/>
      <c r="AZT437" s="49"/>
      <c r="AZU437" s="49"/>
      <c r="AZV437" s="49"/>
      <c r="AZW437" s="49"/>
      <c r="AZX437" s="49"/>
      <c r="AZY437" s="49"/>
      <c r="AZZ437" s="49"/>
      <c r="BAA437" s="49"/>
      <c r="BAB437" s="49"/>
      <c r="BAC437" s="49"/>
      <c r="BAD437" s="49"/>
      <c r="BAE437" s="49"/>
      <c r="BAF437" s="49"/>
      <c r="BAG437" s="49"/>
      <c r="BAH437" s="49"/>
      <c r="BAI437" s="49"/>
      <c r="BAJ437" s="49"/>
      <c r="BAK437" s="49"/>
      <c r="BAL437" s="49"/>
      <c r="BAM437" s="49"/>
      <c r="BAN437" s="49"/>
      <c r="BAO437" s="49"/>
      <c r="BAP437" s="49"/>
      <c r="BAQ437" s="49"/>
      <c r="BAR437" s="49"/>
      <c r="BAS437" s="49"/>
      <c r="BAT437" s="49"/>
      <c r="BAU437" s="49"/>
      <c r="BAV437" s="49"/>
      <c r="BAW437" s="49"/>
      <c r="BAX437" s="49"/>
      <c r="BAY437" s="49"/>
      <c r="BAZ437" s="49"/>
      <c r="BBA437" s="49"/>
      <c r="BBB437" s="49"/>
      <c r="BBC437" s="49"/>
      <c r="BBD437" s="49"/>
      <c r="BBE437" s="49"/>
      <c r="BBF437" s="49"/>
      <c r="BBG437" s="49"/>
      <c r="BBH437" s="49"/>
      <c r="BBI437" s="49"/>
      <c r="BBJ437" s="49"/>
      <c r="BBK437" s="49"/>
      <c r="BBL437" s="49"/>
      <c r="BBM437" s="49"/>
      <c r="BBN437" s="49"/>
      <c r="BBO437" s="49"/>
      <c r="BBP437" s="49"/>
      <c r="BBQ437" s="49"/>
      <c r="BBR437" s="49"/>
      <c r="BBS437" s="49"/>
      <c r="BBT437" s="49"/>
      <c r="BBU437" s="49"/>
      <c r="BBV437" s="49"/>
      <c r="BBW437" s="49"/>
      <c r="BBX437" s="49"/>
      <c r="BBY437" s="49"/>
      <c r="BBZ437" s="49"/>
      <c r="BCA437" s="49"/>
      <c r="BCB437" s="49"/>
      <c r="BCC437" s="49"/>
      <c r="BCD437" s="49"/>
      <c r="BCE437" s="49"/>
      <c r="BCF437" s="49"/>
      <c r="BCG437" s="49"/>
      <c r="BCH437" s="49"/>
      <c r="BCI437" s="49"/>
      <c r="BCJ437" s="49"/>
      <c r="BCK437" s="49"/>
      <c r="BCL437" s="49"/>
      <c r="BCM437" s="49"/>
      <c r="BCN437" s="49"/>
      <c r="BCO437" s="49"/>
      <c r="BCP437" s="49"/>
      <c r="BCQ437" s="49"/>
      <c r="BCR437" s="49"/>
      <c r="BCS437" s="49"/>
      <c r="BCT437" s="49"/>
      <c r="BCU437" s="49"/>
      <c r="BCV437" s="49"/>
      <c r="BCW437" s="49"/>
      <c r="BCX437" s="49"/>
      <c r="BCY437" s="49"/>
      <c r="BCZ437" s="49"/>
      <c r="BDA437" s="49"/>
      <c r="BDB437" s="49"/>
      <c r="BDC437" s="49"/>
      <c r="BDD437" s="49"/>
      <c r="BDE437" s="49"/>
      <c r="BDF437" s="49"/>
      <c r="BDG437" s="49"/>
      <c r="BDH437" s="49"/>
      <c r="BDI437" s="49"/>
      <c r="BDJ437" s="49"/>
      <c r="BDK437" s="49"/>
      <c r="BDL437" s="49"/>
      <c r="BDM437" s="49"/>
      <c r="BDN437" s="49"/>
      <c r="BDO437" s="49"/>
      <c r="BDP437" s="49"/>
      <c r="BDQ437" s="49"/>
      <c r="BDR437" s="49"/>
      <c r="BDS437" s="49"/>
      <c r="BDT437" s="49"/>
      <c r="BDU437" s="49"/>
      <c r="BDV437" s="49"/>
      <c r="BDW437" s="49"/>
      <c r="BDX437" s="49"/>
      <c r="BDY437" s="49"/>
      <c r="BDZ437" s="49"/>
      <c r="BEA437" s="49"/>
      <c r="BEB437" s="49"/>
      <c r="BEC437" s="49"/>
      <c r="BED437" s="49"/>
      <c r="BEE437" s="49"/>
      <c r="BEF437" s="49"/>
      <c r="BEG437" s="49"/>
      <c r="BEH437" s="49"/>
      <c r="BEI437" s="49"/>
      <c r="BEJ437" s="49"/>
      <c r="BEK437" s="49"/>
      <c r="BEL437" s="49"/>
      <c r="BEM437" s="49"/>
      <c r="BEN437" s="49"/>
      <c r="BEO437" s="49"/>
      <c r="BEP437" s="49"/>
      <c r="BEQ437" s="49"/>
      <c r="BER437" s="49"/>
      <c r="BES437" s="49"/>
      <c r="BET437" s="49"/>
      <c r="BEU437" s="49"/>
      <c r="BEV437" s="49"/>
      <c r="BEW437" s="49"/>
      <c r="BEX437" s="49"/>
      <c r="BEY437" s="49"/>
      <c r="BEZ437" s="49"/>
      <c r="BFA437" s="49"/>
      <c r="BFB437" s="49"/>
      <c r="BFC437" s="49"/>
      <c r="BFD437" s="49"/>
      <c r="BFE437" s="49"/>
      <c r="BFF437" s="49"/>
      <c r="BFG437" s="49"/>
      <c r="BFH437" s="49"/>
      <c r="BFI437" s="49"/>
      <c r="BFJ437" s="49"/>
      <c r="BFK437" s="49"/>
      <c r="BFL437" s="49"/>
      <c r="BFM437" s="49"/>
      <c r="BFN437" s="49"/>
      <c r="BFO437" s="49"/>
      <c r="BFP437" s="49"/>
      <c r="BFQ437" s="49"/>
      <c r="BFR437" s="49"/>
      <c r="BFS437" s="49"/>
      <c r="BFT437" s="49"/>
      <c r="BFU437" s="49"/>
      <c r="BFV437" s="49"/>
      <c r="BFW437" s="49"/>
      <c r="BFX437" s="49"/>
      <c r="BFY437" s="49"/>
      <c r="BFZ437" s="49"/>
      <c r="BGA437" s="49"/>
      <c r="BGB437" s="49"/>
      <c r="BGC437" s="49"/>
      <c r="BGD437" s="49"/>
      <c r="BGE437" s="49"/>
      <c r="BGF437" s="49"/>
      <c r="BGG437" s="49"/>
      <c r="BGH437" s="49"/>
      <c r="BGI437" s="49"/>
      <c r="BGJ437" s="49"/>
      <c r="BGK437" s="49"/>
      <c r="BGL437" s="49"/>
      <c r="BGM437" s="49"/>
      <c r="BGN437" s="49"/>
      <c r="BGO437" s="49"/>
      <c r="BGP437" s="49"/>
      <c r="BGQ437" s="49"/>
      <c r="BGR437" s="49"/>
      <c r="BGS437" s="49"/>
      <c r="BGT437" s="49"/>
      <c r="BGU437" s="49"/>
      <c r="BGV437" s="49"/>
      <c r="BGW437" s="49"/>
      <c r="BGX437" s="49"/>
      <c r="BGY437" s="49"/>
      <c r="BGZ437" s="49"/>
      <c r="BHA437" s="49"/>
      <c r="BHB437" s="49"/>
      <c r="BHC437" s="49"/>
      <c r="BHD437" s="49"/>
      <c r="BHE437" s="49"/>
      <c r="BHF437" s="49"/>
      <c r="BHG437" s="49"/>
      <c r="BHH437" s="49"/>
      <c r="BHI437" s="49"/>
      <c r="BHJ437" s="49"/>
      <c r="BHK437" s="49"/>
      <c r="BHL437" s="49"/>
      <c r="BHM437" s="49"/>
      <c r="BHN437" s="49"/>
      <c r="BHO437" s="49"/>
      <c r="BHP437" s="49"/>
      <c r="BHQ437" s="49"/>
      <c r="BHR437" s="49"/>
      <c r="BHS437" s="49"/>
      <c r="BHT437" s="49"/>
      <c r="BHU437" s="49"/>
      <c r="BHV437" s="49"/>
      <c r="BHW437" s="49"/>
      <c r="BHX437" s="49"/>
      <c r="BHY437" s="49"/>
      <c r="BHZ437" s="49"/>
      <c r="BIA437" s="49"/>
      <c r="BIB437" s="49"/>
      <c r="BIC437" s="49"/>
      <c r="BID437" s="49"/>
      <c r="BIE437" s="49"/>
      <c r="BIF437" s="49"/>
      <c r="BIG437" s="49"/>
      <c r="BIH437" s="49"/>
      <c r="BII437" s="49"/>
      <c r="BIJ437" s="49"/>
      <c r="BIK437" s="49"/>
      <c r="BIL437" s="49"/>
      <c r="BIM437" s="49"/>
      <c r="BIN437" s="49"/>
      <c r="BIO437" s="49"/>
      <c r="BIP437" s="49"/>
      <c r="BIQ437" s="49"/>
      <c r="BIR437" s="49"/>
      <c r="BIS437" s="49"/>
      <c r="BIT437" s="49"/>
      <c r="BIU437" s="49"/>
      <c r="BIV437" s="49"/>
      <c r="BIW437" s="49"/>
      <c r="BIX437" s="49"/>
      <c r="BIY437" s="49"/>
      <c r="BIZ437" s="49"/>
      <c r="BJA437" s="49"/>
      <c r="BJB437" s="49"/>
      <c r="BJC437" s="49"/>
      <c r="BJD437" s="49"/>
      <c r="BJE437" s="49"/>
      <c r="BJF437" s="49"/>
      <c r="BJG437" s="49"/>
      <c r="BJH437" s="49"/>
      <c r="BJI437" s="49"/>
      <c r="BJJ437" s="49"/>
      <c r="BJK437" s="49"/>
      <c r="BJL437" s="49"/>
      <c r="BJM437" s="49"/>
      <c r="BJN437" s="49"/>
      <c r="BJO437" s="49"/>
      <c r="BJP437" s="49"/>
      <c r="BJQ437" s="49"/>
      <c r="BJR437" s="49"/>
      <c r="BJS437" s="49"/>
      <c r="BJT437" s="49"/>
      <c r="BJU437" s="49"/>
      <c r="BJV437" s="49"/>
      <c r="BJW437" s="49"/>
      <c r="BJX437" s="49"/>
      <c r="BJY437" s="49"/>
      <c r="BJZ437" s="49"/>
      <c r="BKA437" s="49"/>
      <c r="BKB437" s="49"/>
      <c r="BKC437" s="49"/>
      <c r="BKD437" s="49"/>
      <c r="BKE437" s="49"/>
      <c r="BKF437" s="49"/>
      <c r="BKG437" s="49"/>
      <c r="BKH437" s="49"/>
      <c r="BKI437" s="49"/>
      <c r="BKJ437" s="49"/>
      <c r="BKK437" s="49"/>
      <c r="BKL437" s="49"/>
      <c r="BKM437" s="49"/>
      <c r="BKN437" s="49"/>
      <c r="BKO437" s="49"/>
      <c r="BKP437" s="49"/>
      <c r="BKQ437" s="49"/>
      <c r="BKR437" s="49"/>
      <c r="BKS437" s="49"/>
      <c r="BKT437" s="49"/>
      <c r="BKU437" s="49"/>
      <c r="BKV437" s="49"/>
      <c r="BKW437" s="49"/>
      <c r="BKX437" s="49"/>
      <c r="BKY437" s="49"/>
      <c r="BKZ437" s="49"/>
      <c r="BLA437" s="49"/>
      <c r="BLB437" s="49"/>
      <c r="BLC437" s="49"/>
      <c r="BLD437" s="49"/>
      <c r="BLE437" s="49"/>
      <c r="BLF437" s="49"/>
      <c r="BLG437" s="49"/>
      <c r="BLH437" s="49"/>
      <c r="BLI437" s="49"/>
      <c r="BLJ437" s="49"/>
      <c r="BLK437" s="49"/>
      <c r="BLL437" s="49"/>
      <c r="BLM437" s="49"/>
      <c r="BLN437" s="49"/>
      <c r="BLO437" s="49"/>
      <c r="BLP437" s="49"/>
      <c r="BLQ437" s="49"/>
      <c r="BLR437" s="49"/>
      <c r="BLS437" s="49"/>
      <c r="BLT437" s="49"/>
      <c r="BLU437" s="49"/>
      <c r="BLV437" s="49"/>
      <c r="BLW437" s="49"/>
      <c r="BLX437" s="49"/>
      <c r="BLY437" s="49"/>
      <c r="BLZ437" s="49"/>
      <c r="BMA437" s="49"/>
      <c r="BMB437" s="49"/>
      <c r="BMC437" s="49"/>
      <c r="BMD437" s="49"/>
      <c r="BME437" s="49"/>
      <c r="BMF437" s="49"/>
      <c r="BMG437" s="49"/>
      <c r="BMH437" s="49"/>
      <c r="BMI437" s="49"/>
      <c r="BMJ437" s="49"/>
      <c r="BMK437" s="49"/>
      <c r="BML437" s="49"/>
      <c r="BMM437" s="49"/>
      <c r="BMN437" s="49"/>
      <c r="BMO437" s="49"/>
      <c r="BMP437" s="49"/>
      <c r="BMQ437" s="49"/>
      <c r="BMR437" s="49"/>
      <c r="BMS437" s="49"/>
      <c r="BMT437" s="49"/>
      <c r="BMU437" s="49"/>
      <c r="BMV437" s="49"/>
      <c r="BMW437" s="49"/>
      <c r="BMX437" s="49"/>
      <c r="BMY437" s="49"/>
      <c r="BMZ437" s="49"/>
      <c r="BNA437" s="49"/>
      <c r="BNB437" s="49"/>
      <c r="BNC437" s="49"/>
      <c r="BND437" s="49"/>
      <c r="BNE437" s="49"/>
      <c r="BNF437" s="49"/>
      <c r="BNG437" s="49"/>
      <c r="BNH437" s="49"/>
      <c r="BNI437" s="49"/>
      <c r="BNJ437" s="49"/>
      <c r="BNK437" s="49"/>
      <c r="BNL437" s="49"/>
      <c r="BNM437" s="49"/>
      <c r="BNN437" s="49"/>
      <c r="BNO437" s="49"/>
      <c r="BNP437" s="49"/>
      <c r="BNQ437" s="49"/>
      <c r="BNR437" s="49"/>
      <c r="BNS437" s="49"/>
      <c r="BNT437" s="49"/>
      <c r="BNU437" s="49"/>
      <c r="BNV437" s="49"/>
      <c r="BNW437" s="49"/>
      <c r="BNX437" s="49"/>
      <c r="BNY437" s="49"/>
      <c r="BNZ437" s="49"/>
      <c r="BOA437" s="49"/>
      <c r="BOB437" s="49"/>
      <c r="BOC437" s="49"/>
      <c r="BOD437" s="49"/>
      <c r="BOE437" s="49"/>
      <c r="BOF437" s="49"/>
      <c r="BOG437" s="49"/>
      <c r="BOH437" s="49"/>
      <c r="BOI437" s="49"/>
      <c r="BOJ437" s="49"/>
      <c r="BOK437" s="49"/>
      <c r="BOL437" s="49"/>
      <c r="BOM437" s="49"/>
      <c r="BON437" s="49"/>
      <c r="BOO437" s="49"/>
      <c r="BOP437" s="49"/>
      <c r="BOQ437" s="49"/>
      <c r="BOR437" s="49"/>
      <c r="BOS437" s="49"/>
      <c r="BOT437" s="49"/>
      <c r="BOU437" s="49"/>
      <c r="BOV437" s="49"/>
      <c r="BOW437" s="49"/>
      <c r="BOX437" s="49"/>
      <c r="BOY437" s="49"/>
      <c r="BOZ437" s="49"/>
      <c r="BPA437" s="49"/>
      <c r="BPB437" s="49"/>
      <c r="BPC437" s="49"/>
      <c r="BPD437" s="49"/>
      <c r="BPE437" s="49"/>
      <c r="BPF437" s="49"/>
      <c r="BPG437" s="49"/>
      <c r="BPH437" s="49"/>
      <c r="BPI437" s="49"/>
      <c r="BPJ437" s="49"/>
      <c r="BPK437" s="49"/>
      <c r="BPL437" s="49"/>
      <c r="BPM437" s="49"/>
      <c r="BPN437" s="49"/>
      <c r="BPO437" s="49"/>
      <c r="BPP437" s="49"/>
      <c r="BPQ437" s="49"/>
      <c r="BPR437" s="49"/>
      <c r="BPS437" s="49"/>
      <c r="BPT437" s="49"/>
      <c r="BPU437" s="49"/>
      <c r="BPV437" s="49"/>
      <c r="BPW437" s="49"/>
      <c r="BPX437" s="49"/>
      <c r="BPY437" s="49"/>
      <c r="BPZ437" s="49"/>
      <c r="BQA437" s="49"/>
      <c r="BQB437" s="49"/>
      <c r="BQC437" s="49"/>
      <c r="BQD437" s="49"/>
      <c r="BQE437" s="49"/>
      <c r="BQF437" s="49"/>
      <c r="BQG437" s="49"/>
      <c r="BQH437" s="49"/>
      <c r="BQI437" s="49"/>
      <c r="BQJ437" s="49"/>
      <c r="BQK437" s="49"/>
      <c r="BQL437" s="49"/>
      <c r="BQM437" s="49"/>
      <c r="BQN437" s="49"/>
      <c r="BQO437" s="49"/>
      <c r="BQP437" s="49"/>
      <c r="BQQ437" s="49"/>
      <c r="BQR437" s="49"/>
      <c r="BQS437" s="49"/>
      <c r="BQT437" s="49"/>
      <c r="BQU437" s="49"/>
      <c r="BQV437" s="49"/>
      <c r="BQW437" s="49"/>
      <c r="BQX437" s="49"/>
      <c r="BQY437" s="49"/>
      <c r="BQZ437" s="49"/>
      <c r="BRA437" s="49"/>
      <c r="BRB437" s="49"/>
      <c r="BRC437" s="49"/>
      <c r="BRD437" s="49"/>
      <c r="BRE437" s="49"/>
      <c r="BRF437" s="49"/>
      <c r="BRG437" s="49"/>
      <c r="BRH437" s="49"/>
      <c r="BRI437" s="49"/>
      <c r="BRJ437" s="49"/>
      <c r="BRK437" s="49"/>
      <c r="BRL437" s="49"/>
      <c r="BRM437" s="49"/>
      <c r="BRN437" s="49"/>
      <c r="BRO437" s="49"/>
      <c r="BRP437" s="49"/>
      <c r="BRQ437" s="49"/>
      <c r="BRR437" s="49"/>
      <c r="BRS437" s="49"/>
      <c r="BRT437" s="49"/>
      <c r="BRU437" s="49"/>
      <c r="BRV437" s="49"/>
      <c r="BRW437" s="49"/>
      <c r="BRX437" s="49"/>
      <c r="BRY437" s="49"/>
      <c r="BRZ437" s="49"/>
      <c r="BSA437" s="49"/>
      <c r="BSB437" s="49"/>
      <c r="BSC437" s="49"/>
      <c r="BSD437" s="49"/>
      <c r="BSE437" s="49"/>
      <c r="BSF437" s="49"/>
      <c r="BSG437" s="49"/>
      <c r="BSH437" s="49"/>
      <c r="BSI437" s="49"/>
      <c r="BSJ437" s="49"/>
      <c r="BSK437" s="49"/>
      <c r="BSL437" s="49"/>
      <c r="BSM437" s="49"/>
      <c r="BSN437" s="49"/>
      <c r="BSO437" s="49"/>
      <c r="BSP437" s="49"/>
      <c r="BSQ437" s="49"/>
      <c r="BSR437" s="49"/>
      <c r="BSS437" s="49"/>
      <c r="BST437" s="49"/>
      <c r="BSU437" s="49"/>
      <c r="BSV437" s="49"/>
      <c r="BSW437" s="49"/>
      <c r="BSX437" s="49"/>
      <c r="BSY437" s="49"/>
      <c r="BSZ437" s="49"/>
      <c r="BTA437" s="49"/>
      <c r="BTB437" s="49"/>
      <c r="BTC437" s="49"/>
      <c r="BTD437" s="49"/>
      <c r="BTE437" s="49"/>
      <c r="BTF437" s="49"/>
      <c r="BTG437" s="49"/>
      <c r="BTH437" s="49"/>
      <c r="BTI437" s="49"/>
      <c r="BTJ437" s="49"/>
      <c r="BTK437" s="49"/>
      <c r="BTL437" s="49"/>
      <c r="BTM437" s="49"/>
      <c r="BTN437" s="49"/>
      <c r="BTO437" s="49"/>
      <c r="BTP437" s="49"/>
      <c r="BTQ437" s="49"/>
      <c r="BTR437" s="49"/>
      <c r="BTS437" s="49"/>
      <c r="BTT437" s="49"/>
      <c r="BTU437" s="49"/>
      <c r="BTV437" s="49"/>
      <c r="BTW437" s="49"/>
      <c r="BTX437" s="49"/>
      <c r="BTY437" s="49"/>
      <c r="BTZ437" s="49"/>
      <c r="BUA437" s="49"/>
      <c r="BUB437" s="49"/>
      <c r="BUC437" s="49"/>
      <c r="BUD437" s="49"/>
      <c r="BUE437" s="49"/>
      <c r="BUF437" s="49"/>
      <c r="BUG437" s="49"/>
      <c r="BUH437" s="49"/>
      <c r="BUI437" s="49"/>
      <c r="BUJ437" s="49"/>
      <c r="BUK437" s="49"/>
      <c r="BUL437" s="49"/>
      <c r="BUM437" s="49"/>
      <c r="BUN437" s="49"/>
      <c r="BUO437" s="49"/>
      <c r="BUP437" s="49"/>
      <c r="BUQ437" s="49"/>
      <c r="BUR437" s="49"/>
      <c r="BUS437" s="49"/>
      <c r="BUT437" s="49"/>
      <c r="BUU437" s="49"/>
      <c r="BUV437" s="49"/>
      <c r="BUW437" s="49"/>
      <c r="BUX437" s="49"/>
      <c r="BUY437" s="49"/>
      <c r="BUZ437" s="49"/>
      <c r="BVA437" s="49"/>
      <c r="BVB437" s="49"/>
      <c r="BVC437" s="49"/>
      <c r="BVD437" s="49"/>
      <c r="BVE437" s="49"/>
      <c r="BVF437" s="49"/>
      <c r="BVG437" s="49"/>
      <c r="BVH437" s="49"/>
      <c r="BVI437" s="49"/>
      <c r="BVJ437" s="49"/>
      <c r="BVK437" s="49"/>
      <c r="BVL437" s="49"/>
      <c r="BVM437" s="49"/>
      <c r="BVN437" s="49"/>
      <c r="BVO437" s="49"/>
      <c r="BVP437" s="49"/>
      <c r="BVQ437" s="49"/>
      <c r="BVR437" s="49"/>
      <c r="BVS437" s="49"/>
      <c r="BVT437" s="49"/>
      <c r="BVU437" s="49"/>
      <c r="BVV437" s="49"/>
      <c r="BVW437" s="49"/>
      <c r="BVX437" s="49"/>
      <c r="BVY437" s="49"/>
      <c r="BVZ437" s="49"/>
      <c r="BWA437" s="49"/>
      <c r="BWB437" s="49"/>
      <c r="BWC437" s="49"/>
      <c r="BWD437" s="49"/>
      <c r="BWE437" s="49"/>
      <c r="BWF437" s="49"/>
      <c r="BWG437" s="49"/>
      <c r="BWH437" s="49"/>
      <c r="BWI437" s="49"/>
      <c r="BWJ437" s="49"/>
      <c r="BWK437" s="49"/>
      <c r="BWL437" s="49"/>
      <c r="BWM437" s="49"/>
      <c r="BWN437" s="49"/>
      <c r="BWO437" s="49"/>
      <c r="BWP437" s="49"/>
      <c r="BWQ437" s="49"/>
      <c r="BWR437" s="49"/>
      <c r="BWS437" s="49"/>
      <c r="BWT437" s="49"/>
      <c r="BWU437" s="49"/>
      <c r="BWV437" s="49"/>
      <c r="BWW437" s="49"/>
      <c r="BWX437" s="49"/>
      <c r="BWY437" s="49"/>
      <c r="BWZ437" s="49"/>
      <c r="BXA437" s="49"/>
      <c r="BXB437" s="49"/>
      <c r="BXC437" s="49"/>
      <c r="BXD437" s="49"/>
      <c r="BXE437" s="49"/>
      <c r="BXF437" s="49"/>
      <c r="BXG437" s="49"/>
      <c r="BXH437" s="49"/>
      <c r="BXI437" s="49"/>
      <c r="BXJ437" s="49"/>
      <c r="BXK437" s="49"/>
      <c r="BXL437" s="49"/>
      <c r="BXM437" s="49"/>
      <c r="BXN437" s="49"/>
      <c r="BXO437" s="49"/>
      <c r="BXP437" s="49"/>
      <c r="BXQ437" s="49"/>
      <c r="BXR437" s="49"/>
      <c r="BXS437" s="49"/>
      <c r="BXT437" s="49"/>
      <c r="BXU437" s="49"/>
      <c r="BXV437" s="49"/>
      <c r="BXW437" s="49"/>
      <c r="BXX437" s="49"/>
      <c r="BXY437" s="49"/>
      <c r="BXZ437" s="49"/>
      <c r="BYA437" s="49"/>
      <c r="BYB437" s="49"/>
      <c r="BYC437" s="49"/>
      <c r="BYD437" s="49"/>
      <c r="BYE437" s="49"/>
      <c r="BYF437" s="49"/>
      <c r="BYG437" s="49"/>
      <c r="BYH437" s="49"/>
      <c r="BYI437" s="49"/>
      <c r="BYJ437" s="49"/>
      <c r="BYK437" s="49"/>
      <c r="BYL437" s="49"/>
      <c r="BYM437" s="49"/>
      <c r="BYN437" s="49"/>
      <c r="BYO437" s="49"/>
      <c r="BYP437" s="49"/>
      <c r="BYQ437" s="49"/>
      <c r="BYR437" s="49"/>
      <c r="BYS437" s="49"/>
      <c r="BYT437" s="49"/>
      <c r="BYU437" s="49"/>
      <c r="BYV437" s="49"/>
      <c r="BYW437" s="49"/>
      <c r="BYX437" s="49"/>
      <c r="BYY437" s="49"/>
      <c r="BYZ437" s="49"/>
      <c r="BZA437" s="49"/>
      <c r="BZB437" s="49"/>
      <c r="BZC437" s="49"/>
      <c r="BZD437" s="49"/>
      <c r="BZE437" s="49"/>
      <c r="BZF437" s="49"/>
      <c r="BZG437" s="49"/>
      <c r="BZH437" s="49"/>
      <c r="BZI437" s="49"/>
      <c r="BZJ437" s="49"/>
      <c r="BZK437" s="49"/>
      <c r="BZL437" s="49"/>
      <c r="BZM437" s="49"/>
      <c r="BZN437" s="49"/>
      <c r="BZO437" s="49"/>
      <c r="BZP437" s="49"/>
      <c r="BZQ437" s="49"/>
      <c r="BZR437" s="49"/>
      <c r="BZS437" s="49"/>
      <c r="BZT437" s="49"/>
      <c r="BZU437" s="49"/>
      <c r="BZV437" s="49"/>
      <c r="BZW437" s="49"/>
      <c r="BZX437" s="49"/>
      <c r="BZY437" s="49"/>
      <c r="BZZ437" s="49"/>
      <c r="CAA437" s="49"/>
      <c r="CAB437" s="49"/>
      <c r="CAC437" s="49"/>
      <c r="CAD437" s="49"/>
      <c r="CAE437" s="49"/>
      <c r="CAF437" s="49"/>
      <c r="CAG437" s="49"/>
      <c r="CAH437" s="49"/>
      <c r="CAI437" s="49"/>
      <c r="CAJ437" s="49"/>
      <c r="CAK437" s="49"/>
      <c r="CAL437" s="49"/>
      <c r="CAM437" s="49"/>
      <c r="CAN437" s="49"/>
      <c r="CAO437" s="49"/>
      <c r="CAP437" s="49"/>
      <c r="CAQ437" s="49"/>
      <c r="CAR437" s="49"/>
      <c r="CAS437" s="49"/>
      <c r="CAT437" s="49"/>
      <c r="CAU437" s="49"/>
      <c r="CAV437" s="49"/>
      <c r="CAW437" s="49"/>
      <c r="CAX437" s="49"/>
      <c r="CAY437" s="49"/>
      <c r="CAZ437" s="49"/>
      <c r="CBA437" s="49"/>
      <c r="CBB437" s="49"/>
      <c r="CBC437" s="49"/>
      <c r="CBD437" s="49"/>
      <c r="CBE437" s="49"/>
      <c r="CBF437" s="49"/>
      <c r="CBG437" s="49"/>
      <c r="CBH437" s="49"/>
      <c r="CBI437" s="49"/>
      <c r="CBJ437" s="49"/>
      <c r="CBK437" s="49"/>
      <c r="CBL437" s="49"/>
      <c r="CBM437" s="49"/>
      <c r="CBN437" s="49"/>
      <c r="CBO437" s="49"/>
      <c r="CBP437" s="49"/>
      <c r="CBQ437" s="49"/>
      <c r="CBR437" s="49"/>
      <c r="CBS437" s="49"/>
      <c r="CBT437" s="49"/>
      <c r="CBU437" s="49"/>
      <c r="CBV437" s="49"/>
      <c r="CBW437" s="49"/>
      <c r="CBX437" s="49"/>
      <c r="CBY437" s="49"/>
      <c r="CBZ437" s="49"/>
      <c r="CCA437" s="49"/>
      <c r="CCB437" s="49"/>
      <c r="CCC437" s="49"/>
      <c r="CCD437" s="49"/>
      <c r="CCE437" s="49"/>
      <c r="CCF437" s="49"/>
      <c r="CCG437" s="49"/>
      <c r="CCH437" s="49"/>
      <c r="CCI437" s="49"/>
      <c r="CCJ437" s="49"/>
      <c r="CCK437" s="49"/>
      <c r="CCL437" s="49"/>
      <c r="CCM437" s="49"/>
      <c r="CCN437" s="49"/>
      <c r="CCO437" s="49"/>
      <c r="CCP437" s="49"/>
      <c r="CCQ437" s="49"/>
      <c r="CCR437" s="49"/>
      <c r="CCS437" s="49"/>
      <c r="CCT437" s="49"/>
      <c r="CCU437" s="49"/>
      <c r="CCV437" s="49"/>
      <c r="CCW437" s="49"/>
      <c r="CCX437" s="49"/>
      <c r="CCY437" s="49"/>
      <c r="CCZ437" s="49"/>
      <c r="CDA437" s="49"/>
      <c r="CDB437" s="49"/>
      <c r="CDC437" s="49"/>
      <c r="CDD437" s="49"/>
      <c r="CDE437" s="49"/>
      <c r="CDF437" s="49"/>
      <c r="CDG437" s="49"/>
      <c r="CDH437" s="49"/>
      <c r="CDI437" s="49"/>
      <c r="CDJ437" s="49"/>
      <c r="CDK437" s="49"/>
      <c r="CDL437" s="49"/>
      <c r="CDM437" s="49"/>
      <c r="CDN437" s="49"/>
      <c r="CDO437" s="49"/>
      <c r="CDP437" s="49"/>
      <c r="CDQ437" s="49"/>
      <c r="CDR437" s="49"/>
      <c r="CDS437" s="49"/>
      <c r="CDT437" s="49"/>
      <c r="CDU437" s="49"/>
      <c r="CDV437" s="49"/>
      <c r="CDW437" s="49"/>
      <c r="CDX437" s="49"/>
      <c r="CDY437" s="49"/>
      <c r="CDZ437" s="49"/>
      <c r="CEA437" s="49"/>
      <c r="CEB437" s="49"/>
      <c r="CEC437" s="49"/>
      <c r="CED437" s="49"/>
      <c r="CEE437" s="49"/>
      <c r="CEF437" s="49"/>
      <c r="CEG437" s="49"/>
      <c r="CEH437" s="49"/>
      <c r="CEI437" s="49"/>
      <c r="CEJ437" s="49"/>
      <c r="CEK437" s="49"/>
      <c r="CEL437" s="49"/>
      <c r="CEM437" s="49"/>
      <c r="CEN437" s="49"/>
      <c r="CEO437" s="49"/>
      <c r="CEP437" s="49"/>
      <c r="CEQ437" s="49"/>
      <c r="CER437" s="49"/>
      <c r="CES437" s="49"/>
      <c r="CET437" s="49"/>
      <c r="CEU437" s="49"/>
      <c r="CEV437" s="49"/>
      <c r="CEW437" s="49"/>
      <c r="CEX437" s="49"/>
      <c r="CEY437" s="49"/>
      <c r="CEZ437" s="49"/>
      <c r="CFA437" s="49"/>
      <c r="CFB437" s="49"/>
      <c r="CFC437" s="49"/>
      <c r="CFD437" s="49"/>
      <c r="CFE437" s="49"/>
      <c r="CFF437" s="49"/>
      <c r="CFG437" s="49"/>
      <c r="CFH437" s="49"/>
      <c r="CFI437" s="49"/>
      <c r="CFJ437" s="49"/>
      <c r="CFK437" s="49"/>
      <c r="CFL437" s="49"/>
      <c r="CFM437" s="49"/>
      <c r="CFN437" s="49"/>
      <c r="CFO437" s="49"/>
      <c r="CFP437" s="49"/>
      <c r="CFQ437" s="49"/>
      <c r="CFR437" s="49"/>
      <c r="CFS437" s="49"/>
      <c r="CFT437" s="49"/>
      <c r="CFU437" s="49"/>
      <c r="CFV437" s="49"/>
      <c r="CFW437" s="49"/>
      <c r="CFX437" s="49"/>
      <c r="CFY437" s="49"/>
      <c r="CFZ437" s="49"/>
      <c r="CGA437" s="49"/>
      <c r="CGB437" s="49"/>
      <c r="CGC437" s="49"/>
      <c r="CGD437" s="49"/>
      <c r="CGE437" s="49"/>
      <c r="CGF437" s="49"/>
      <c r="CGG437" s="49"/>
      <c r="CGH437" s="49"/>
      <c r="CGI437" s="49"/>
      <c r="CGJ437" s="49"/>
      <c r="CGK437" s="49"/>
      <c r="CGL437" s="49"/>
      <c r="CGM437" s="49"/>
      <c r="CGN437" s="49"/>
      <c r="CGO437" s="49"/>
      <c r="CGP437" s="49"/>
      <c r="CGQ437" s="49"/>
      <c r="CGR437" s="49"/>
      <c r="CGS437" s="49"/>
      <c r="CGT437" s="49"/>
      <c r="CGU437" s="49"/>
      <c r="CGV437" s="49"/>
      <c r="CGW437" s="49"/>
      <c r="CGX437" s="49"/>
      <c r="CGY437" s="49"/>
      <c r="CGZ437" s="49"/>
      <c r="CHA437" s="49"/>
      <c r="CHB437" s="49"/>
      <c r="CHC437" s="49"/>
      <c r="CHD437" s="49"/>
      <c r="CHE437" s="49"/>
      <c r="CHF437" s="49"/>
      <c r="CHG437" s="49"/>
      <c r="CHH437" s="49"/>
      <c r="CHI437" s="49"/>
      <c r="CHJ437" s="49"/>
      <c r="CHK437" s="49"/>
      <c r="CHL437" s="49"/>
      <c r="CHM437" s="49"/>
      <c r="CHN437" s="49"/>
      <c r="CHO437" s="49"/>
      <c r="CHP437" s="49"/>
      <c r="CHQ437" s="49"/>
      <c r="CHR437" s="49"/>
      <c r="CHS437" s="49"/>
      <c r="CHT437" s="49"/>
      <c r="CHU437" s="49"/>
      <c r="CHV437" s="49"/>
      <c r="CHW437" s="49"/>
      <c r="CHX437" s="49"/>
      <c r="CHY437" s="49"/>
      <c r="CHZ437" s="49"/>
      <c r="CIA437" s="49"/>
      <c r="CIB437" s="49"/>
      <c r="CIC437" s="49"/>
      <c r="CID437" s="49"/>
      <c r="CIE437" s="49"/>
      <c r="CIF437" s="49"/>
      <c r="CIG437" s="49"/>
      <c r="CIH437" s="49"/>
      <c r="CII437" s="49"/>
      <c r="CIJ437" s="49"/>
      <c r="CIK437" s="49"/>
      <c r="CIL437" s="49"/>
      <c r="CIM437" s="49"/>
      <c r="CIN437" s="49"/>
      <c r="CIO437" s="49"/>
      <c r="CIP437" s="49"/>
      <c r="CIQ437" s="49"/>
      <c r="CIR437" s="49"/>
      <c r="CIS437" s="49"/>
      <c r="CIT437" s="49"/>
      <c r="CIU437" s="49"/>
      <c r="CIV437" s="49"/>
      <c r="CIW437" s="49"/>
      <c r="CIX437" s="49"/>
      <c r="CIY437" s="49"/>
      <c r="CIZ437" s="49"/>
      <c r="CJA437" s="49"/>
      <c r="CJB437" s="49"/>
      <c r="CJC437" s="49"/>
      <c r="CJD437" s="49"/>
      <c r="CJE437" s="49"/>
      <c r="CJF437" s="49"/>
      <c r="CJG437" s="49"/>
      <c r="CJH437" s="49"/>
      <c r="CJI437" s="49"/>
      <c r="CJJ437" s="49"/>
      <c r="CJK437" s="49"/>
      <c r="CJL437" s="49"/>
      <c r="CJM437" s="49"/>
      <c r="CJN437" s="49"/>
      <c r="CJO437" s="49"/>
      <c r="CJP437" s="49"/>
      <c r="CJQ437" s="49"/>
      <c r="CJR437" s="49"/>
      <c r="CJS437" s="49"/>
      <c r="CJT437" s="49"/>
      <c r="CJU437" s="49"/>
      <c r="CJV437" s="49"/>
      <c r="CJW437" s="49"/>
      <c r="CJX437" s="49"/>
      <c r="CJY437" s="49"/>
      <c r="CJZ437" s="49"/>
      <c r="CKA437" s="49"/>
      <c r="CKB437" s="49"/>
      <c r="CKC437" s="49"/>
      <c r="CKD437" s="49"/>
      <c r="CKE437" s="49"/>
      <c r="CKF437" s="49"/>
      <c r="CKG437" s="49"/>
      <c r="CKH437" s="49"/>
      <c r="CKI437" s="49"/>
      <c r="CKJ437" s="49"/>
      <c r="CKK437" s="49"/>
      <c r="CKL437" s="49"/>
      <c r="CKM437" s="49"/>
      <c r="CKN437" s="49"/>
      <c r="CKO437" s="49"/>
      <c r="CKP437" s="49"/>
      <c r="CKQ437" s="49"/>
      <c r="CKR437" s="49"/>
      <c r="CKS437" s="49"/>
      <c r="CKT437" s="49"/>
      <c r="CKU437" s="49"/>
      <c r="CKV437" s="49"/>
      <c r="CKW437" s="49"/>
      <c r="CKX437" s="49"/>
      <c r="CKY437" s="49"/>
      <c r="CKZ437" s="49"/>
      <c r="CLA437" s="49"/>
      <c r="CLB437" s="49"/>
      <c r="CLC437" s="49"/>
      <c r="CLD437" s="49"/>
      <c r="CLE437" s="49"/>
      <c r="CLF437" s="49"/>
      <c r="CLG437" s="49"/>
      <c r="CLH437" s="49"/>
      <c r="CLI437" s="49"/>
      <c r="CLJ437" s="49"/>
      <c r="CLK437" s="49"/>
      <c r="CLL437" s="49"/>
      <c r="CLM437" s="49"/>
      <c r="CLN437" s="49"/>
      <c r="CLO437" s="49"/>
      <c r="CLP437" s="49"/>
      <c r="CLQ437" s="49"/>
      <c r="CLR437" s="49"/>
      <c r="CLS437" s="49"/>
      <c r="CLT437" s="49"/>
      <c r="CLU437" s="49"/>
      <c r="CLV437" s="49"/>
      <c r="CLW437" s="49"/>
      <c r="CLX437" s="49"/>
      <c r="CLY437" s="49"/>
      <c r="CLZ437" s="49"/>
      <c r="CMA437" s="49"/>
      <c r="CMB437" s="49"/>
      <c r="CMC437" s="49"/>
      <c r="CMD437" s="49"/>
      <c r="CME437" s="49"/>
      <c r="CMF437" s="49"/>
      <c r="CMG437" s="49"/>
      <c r="CMH437" s="49"/>
      <c r="CMI437" s="49"/>
      <c r="CMJ437" s="49"/>
      <c r="CMK437" s="49"/>
      <c r="CML437" s="49"/>
      <c r="CMM437" s="49"/>
      <c r="CMN437" s="49"/>
      <c r="CMO437" s="49"/>
      <c r="CMP437" s="49"/>
      <c r="CMQ437" s="49"/>
      <c r="CMR437" s="49"/>
      <c r="CMS437" s="49"/>
      <c r="CMT437" s="49"/>
      <c r="CMU437" s="49"/>
      <c r="CMV437" s="49"/>
      <c r="CMW437" s="49"/>
      <c r="CMX437" s="49"/>
      <c r="CMY437" s="49"/>
      <c r="CMZ437" s="49"/>
      <c r="CNA437" s="49"/>
      <c r="CNB437" s="49"/>
      <c r="CNC437" s="49"/>
      <c r="CND437" s="49"/>
      <c r="CNE437" s="49"/>
      <c r="CNF437" s="49"/>
      <c r="CNG437" s="49"/>
      <c r="CNH437" s="49"/>
      <c r="CNI437" s="49"/>
      <c r="CNJ437" s="49"/>
      <c r="CNK437" s="49"/>
      <c r="CNL437" s="49"/>
      <c r="CNM437" s="49"/>
      <c r="CNN437" s="49"/>
      <c r="CNO437" s="49"/>
      <c r="CNP437" s="49"/>
      <c r="CNQ437" s="49"/>
      <c r="CNR437" s="49"/>
      <c r="CNS437" s="49"/>
      <c r="CNT437" s="49"/>
      <c r="CNU437" s="49"/>
      <c r="CNV437" s="49"/>
      <c r="CNW437" s="49"/>
      <c r="CNX437" s="49"/>
      <c r="CNY437" s="49"/>
      <c r="CNZ437" s="49"/>
      <c r="COA437" s="49"/>
      <c r="COB437" s="49"/>
      <c r="COC437" s="49"/>
      <c r="COD437" s="49"/>
      <c r="COE437" s="49"/>
      <c r="COF437" s="49"/>
      <c r="COG437" s="49"/>
      <c r="COH437" s="49"/>
      <c r="COI437" s="49"/>
      <c r="COJ437" s="49"/>
      <c r="COK437" s="49"/>
      <c r="COL437" s="49"/>
      <c r="COM437" s="49"/>
      <c r="CON437" s="49"/>
      <c r="COO437" s="49"/>
      <c r="COP437" s="49"/>
      <c r="COQ437" s="49"/>
      <c r="COR437" s="49"/>
      <c r="COS437" s="49"/>
      <c r="COT437" s="49"/>
      <c r="COU437" s="49"/>
      <c r="COV437" s="49"/>
      <c r="COW437" s="49"/>
      <c r="COX437" s="49"/>
      <c r="COY437" s="49"/>
      <c r="COZ437" s="49"/>
      <c r="CPA437" s="49"/>
      <c r="CPB437" s="49"/>
      <c r="CPC437" s="49"/>
      <c r="CPD437" s="49"/>
      <c r="CPE437" s="49"/>
      <c r="CPF437" s="49"/>
      <c r="CPG437" s="49"/>
      <c r="CPH437" s="49"/>
      <c r="CPI437" s="49"/>
      <c r="CPJ437" s="49"/>
      <c r="CPK437" s="49"/>
      <c r="CPL437" s="49"/>
      <c r="CPM437" s="49"/>
      <c r="CPN437" s="49"/>
      <c r="CPO437" s="49"/>
      <c r="CPP437" s="49"/>
      <c r="CPQ437" s="49"/>
      <c r="CPR437" s="49"/>
      <c r="CPS437" s="49"/>
      <c r="CPT437" s="49"/>
      <c r="CPU437" s="49"/>
      <c r="CPV437" s="49"/>
      <c r="CPW437" s="49"/>
      <c r="CPX437" s="49"/>
      <c r="CPY437" s="49"/>
      <c r="CPZ437" s="49"/>
      <c r="CQA437" s="49"/>
      <c r="CQB437" s="49"/>
      <c r="CQC437" s="49"/>
      <c r="CQD437" s="49"/>
      <c r="CQE437" s="49"/>
      <c r="CQF437" s="49"/>
      <c r="CQG437" s="49"/>
      <c r="CQH437" s="49"/>
      <c r="CQI437" s="49"/>
      <c r="CQJ437" s="49"/>
      <c r="CQK437" s="49"/>
      <c r="CQL437" s="49"/>
      <c r="CQM437" s="49"/>
      <c r="CQN437" s="49"/>
      <c r="CQO437" s="49"/>
      <c r="CQP437" s="49"/>
      <c r="CQQ437" s="49"/>
      <c r="CQR437" s="49"/>
      <c r="CQS437" s="49"/>
      <c r="CQT437" s="49"/>
      <c r="CQU437" s="49"/>
      <c r="CQV437" s="49"/>
      <c r="CQW437" s="49"/>
      <c r="CQX437" s="49"/>
      <c r="CQY437" s="49"/>
      <c r="CQZ437" s="49"/>
      <c r="CRA437" s="49"/>
      <c r="CRB437" s="49"/>
      <c r="CRC437" s="49"/>
      <c r="CRD437" s="49"/>
      <c r="CRE437" s="49"/>
      <c r="CRF437" s="49"/>
      <c r="CRG437" s="49"/>
      <c r="CRH437" s="49"/>
      <c r="CRI437" s="49"/>
      <c r="CRJ437" s="49"/>
      <c r="CRK437" s="49"/>
      <c r="CRL437" s="49"/>
      <c r="CRM437" s="49"/>
      <c r="CRN437" s="49"/>
      <c r="CRO437" s="49"/>
      <c r="CRP437" s="49"/>
      <c r="CRQ437" s="49"/>
      <c r="CRR437" s="49"/>
      <c r="CRS437" s="49"/>
      <c r="CRT437" s="49"/>
      <c r="CRU437" s="49"/>
      <c r="CRV437" s="49"/>
      <c r="CRW437" s="49"/>
      <c r="CRX437" s="49"/>
      <c r="CRY437" s="49"/>
      <c r="CRZ437" s="49"/>
      <c r="CSA437" s="49"/>
      <c r="CSB437" s="49"/>
      <c r="CSC437" s="49"/>
      <c r="CSD437" s="49"/>
      <c r="CSE437" s="49"/>
      <c r="CSF437" s="49"/>
      <c r="CSG437" s="49"/>
      <c r="CSH437" s="49"/>
      <c r="CSI437" s="49"/>
      <c r="CSJ437" s="49"/>
      <c r="CSK437" s="49"/>
      <c r="CSL437" s="49"/>
      <c r="CSM437" s="49"/>
      <c r="CSN437" s="49"/>
      <c r="CSO437" s="49"/>
      <c r="CSP437" s="49"/>
      <c r="CSQ437" s="49"/>
      <c r="CSR437" s="49"/>
      <c r="CSS437" s="49"/>
      <c r="CST437" s="49"/>
      <c r="CSU437" s="49"/>
      <c r="CSV437" s="49"/>
      <c r="CSW437" s="49"/>
      <c r="CSX437" s="49"/>
      <c r="CSY437" s="49"/>
      <c r="CSZ437" s="49"/>
      <c r="CTA437" s="49"/>
      <c r="CTB437" s="49"/>
      <c r="CTC437" s="49"/>
      <c r="CTD437" s="49"/>
      <c r="CTE437" s="49"/>
      <c r="CTF437" s="49"/>
      <c r="CTG437" s="49"/>
      <c r="CTH437" s="49"/>
      <c r="CTI437" s="49"/>
      <c r="CTJ437" s="49"/>
      <c r="CTK437" s="49"/>
      <c r="CTL437" s="49"/>
      <c r="CTM437" s="49"/>
      <c r="CTN437" s="49"/>
      <c r="CTO437" s="49"/>
      <c r="CTP437" s="49"/>
      <c r="CTQ437" s="49"/>
      <c r="CTR437" s="49"/>
      <c r="CTS437" s="49"/>
      <c r="CTT437" s="49"/>
      <c r="CTU437" s="49"/>
      <c r="CTV437" s="49"/>
      <c r="CTW437" s="49"/>
      <c r="CTX437" s="49"/>
      <c r="CTY437" s="49"/>
      <c r="CTZ437" s="49"/>
      <c r="CUA437" s="49"/>
      <c r="CUB437" s="49"/>
      <c r="CUC437" s="49"/>
      <c r="CUD437" s="49"/>
      <c r="CUE437" s="49"/>
      <c r="CUF437" s="49"/>
      <c r="CUG437" s="49"/>
      <c r="CUH437" s="49"/>
      <c r="CUI437" s="49"/>
      <c r="CUJ437" s="49"/>
      <c r="CUK437" s="49"/>
      <c r="CUL437" s="49"/>
      <c r="CUM437" s="49"/>
      <c r="CUN437" s="49"/>
      <c r="CUO437" s="49"/>
      <c r="CUP437" s="49"/>
      <c r="CUQ437" s="49"/>
      <c r="CUR437" s="49"/>
      <c r="CUS437" s="49"/>
      <c r="CUT437" s="49"/>
      <c r="CUU437" s="49"/>
      <c r="CUV437" s="49"/>
      <c r="CUW437" s="49"/>
      <c r="CUX437" s="49"/>
      <c r="CUY437" s="49"/>
      <c r="CUZ437" s="49"/>
      <c r="CVA437" s="49"/>
      <c r="CVB437" s="49"/>
      <c r="CVC437" s="49"/>
      <c r="CVD437" s="49"/>
      <c r="CVE437" s="49"/>
      <c r="CVF437" s="49"/>
      <c r="CVG437" s="49"/>
      <c r="CVH437" s="49"/>
      <c r="CVI437" s="49"/>
      <c r="CVJ437" s="49"/>
      <c r="CVK437" s="49"/>
      <c r="CVL437" s="49"/>
      <c r="CVM437" s="49"/>
      <c r="CVN437" s="49"/>
      <c r="CVO437" s="49"/>
      <c r="CVP437" s="49"/>
      <c r="CVQ437" s="49"/>
      <c r="CVR437" s="49"/>
      <c r="CVS437" s="49"/>
      <c r="CVT437" s="49"/>
      <c r="CVU437" s="49"/>
      <c r="CVV437" s="49"/>
      <c r="CVW437" s="49"/>
      <c r="CVX437" s="49"/>
      <c r="CVY437" s="49"/>
      <c r="CVZ437" s="49"/>
      <c r="CWA437" s="49"/>
      <c r="CWB437" s="49"/>
      <c r="CWC437" s="49"/>
      <c r="CWD437" s="49"/>
      <c r="CWE437" s="49"/>
      <c r="CWF437" s="49"/>
      <c r="CWG437" s="49"/>
      <c r="CWH437" s="49"/>
      <c r="CWI437" s="49"/>
      <c r="CWJ437" s="49"/>
      <c r="CWK437" s="49"/>
      <c r="CWL437" s="49"/>
      <c r="CWM437" s="49"/>
      <c r="CWN437" s="49"/>
      <c r="CWO437" s="49"/>
      <c r="CWP437" s="49"/>
      <c r="CWQ437" s="49"/>
      <c r="CWR437" s="49"/>
      <c r="CWS437" s="49"/>
      <c r="CWT437" s="49"/>
      <c r="CWU437" s="49"/>
      <c r="CWV437" s="49"/>
      <c r="CWW437" s="49"/>
      <c r="CWX437" s="49"/>
      <c r="CWY437" s="49"/>
      <c r="CWZ437" s="49"/>
      <c r="CXA437" s="49"/>
      <c r="CXB437" s="49"/>
      <c r="CXC437" s="49"/>
      <c r="CXD437" s="49"/>
      <c r="CXE437" s="49"/>
      <c r="CXF437" s="49"/>
      <c r="CXG437" s="49"/>
      <c r="CXH437" s="49"/>
      <c r="CXI437" s="49"/>
      <c r="CXJ437" s="49"/>
      <c r="CXK437" s="49"/>
      <c r="CXL437" s="49"/>
      <c r="CXM437" s="49"/>
      <c r="CXN437" s="49"/>
      <c r="CXO437" s="49"/>
      <c r="CXP437" s="49"/>
      <c r="CXQ437" s="49"/>
      <c r="CXR437" s="49"/>
      <c r="CXS437" s="49"/>
      <c r="CXT437" s="49"/>
      <c r="CXU437" s="49"/>
      <c r="CXV437" s="49"/>
      <c r="CXW437" s="49"/>
      <c r="CXX437" s="49"/>
      <c r="CXY437" s="49"/>
      <c r="CXZ437" s="49"/>
      <c r="CYA437" s="49"/>
      <c r="CYB437" s="49"/>
      <c r="CYC437" s="49"/>
      <c r="CYD437" s="49"/>
      <c r="CYE437" s="49"/>
      <c r="CYF437" s="49"/>
      <c r="CYG437" s="49"/>
      <c r="CYH437" s="49"/>
      <c r="CYI437" s="49"/>
      <c r="CYJ437" s="49"/>
      <c r="CYK437" s="49"/>
      <c r="CYL437" s="49"/>
      <c r="CYM437" s="49"/>
      <c r="CYN437" s="49"/>
      <c r="CYO437" s="49"/>
      <c r="CYP437" s="49"/>
      <c r="CYQ437" s="49"/>
      <c r="CYR437" s="49"/>
      <c r="CYS437" s="49"/>
      <c r="CYT437" s="49"/>
      <c r="CYU437" s="49"/>
      <c r="CYV437" s="49"/>
      <c r="CYW437" s="49"/>
      <c r="CYX437" s="49"/>
      <c r="CYY437" s="49"/>
      <c r="CYZ437" s="49"/>
      <c r="CZA437" s="49"/>
      <c r="CZB437" s="49"/>
      <c r="CZC437" s="49"/>
      <c r="CZD437" s="49"/>
      <c r="CZE437" s="49"/>
      <c r="CZF437" s="49"/>
      <c r="CZG437" s="49"/>
      <c r="CZH437" s="49"/>
      <c r="CZI437" s="49"/>
      <c r="CZJ437" s="49"/>
      <c r="CZK437" s="49"/>
      <c r="CZL437" s="49"/>
      <c r="CZM437" s="49"/>
      <c r="CZN437" s="49"/>
      <c r="CZO437" s="49"/>
      <c r="CZP437" s="49"/>
      <c r="CZQ437" s="49"/>
      <c r="CZR437" s="49"/>
      <c r="CZS437" s="49"/>
      <c r="CZT437" s="49"/>
      <c r="CZU437" s="49"/>
      <c r="CZV437" s="49"/>
      <c r="CZW437" s="49"/>
      <c r="CZX437" s="49"/>
      <c r="CZY437" s="49"/>
      <c r="CZZ437" s="49"/>
      <c r="DAA437" s="49"/>
      <c r="DAB437" s="49"/>
      <c r="DAC437" s="49"/>
      <c r="DAD437" s="49"/>
      <c r="DAE437" s="49"/>
      <c r="DAF437" s="49"/>
      <c r="DAG437" s="49"/>
      <c r="DAH437" s="49"/>
      <c r="DAI437" s="49"/>
      <c r="DAJ437" s="49"/>
      <c r="DAK437" s="49"/>
      <c r="DAL437" s="49"/>
      <c r="DAM437" s="49"/>
      <c r="DAN437" s="49"/>
      <c r="DAO437" s="49"/>
      <c r="DAP437" s="49"/>
      <c r="DAQ437" s="49"/>
      <c r="DAR437" s="49"/>
      <c r="DAS437" s="49"/>
      <c r="DAT437" s="49"/>
      <c r="DAU437" s="49"/>
      <c r="DAV437" s="49"/>
      <c r="DAW437" s="49"/>
      <c r="DAX437" s="49"/>
      <c r="DAY437" s="49"/>
      <c r="DAZ437" s="49"/>
      <c r="DBA437" s="49"/>
      <c r="DBB437" s="49"/>
      <c r="DBC437" s="49"/>
      <c r="DBD437" s="49"/>
      <c r="DBE437" s="49"/>
      <c r="DBF437" s="49"/>
      <c r="DBG437" s="49"/>
      <c r="DBH437" s="49"/>
      <c r="DBI437" s="49"/>
      <c r="DBJ437" s="49"/>
      <c r="DBK437" s="49"/>
      <c r="DBL437" s="49"/>
      <c r="DBM437" s="49"/>
      <c r="DBN437" s="49"/>
      <c r="DBO437" s="49"/>
      <c r="DBP437" s="49"/>
      <c r="DBQ437" s="49"/>
      <c r="DBR437" s="49"/>
      <c r="DBS437" s="49"/>
      <c r="DBT437" s="49"/>
      <c r="DBU437" s="49"/>
      <c r="DBV437" s="49"/>
      <c r="DBW437" s="49"/>
      <c r="DBX437" s="49"/>
      <c r="DBY437" s="49"/>
      <c r="DBZ437" s="49"/>
      <c r="DCA437" s="49"/>
      <c r="DCB437" s="49"/>
      <c r="DCC437" s="49"/>
      <c r="DCD437" s="49"/>
      <c r="DCE437" s="49"/>
      <c r="DCF437" s="49"/>
      <c r="DCG437" s="49"/>
      <c r="DCH437" s="49"/>
      <c r="DCI437" s="49"/>
      <c r="DCJ437" s="49"/>
      <c r="DCK437" s="49"/>
      <c r="DCL437" s="49"/>
      <c r="DCM437" s="49"/>
      <c r="DCN437" s="49"/>
      <c r="DCO437" s="49"/>
      <c r="DCP437" s="49"/>
      <c r="DCQ437" s="49"/>
      <c r="DCR437" s="49"/>
      <c r="DCS437" s="49"/>
      <c r="DCT437" s="49"/>
      <c r="DCU437" s="49"/>
      <c r="DCV437" s="49"/>
      <c r="DCW437" s="49"/>
      <c r="DCX437" s="49"/>
      <c r="DCY437" s="49"/>
      <c r="DCZ437" s="49"/>
      <c r="DDA437" s="49"/>
      <c r="DDB437" s="49"/>
      <c r="DDC437" s="49"/>
      <c r="DDD437" s="49"/>
      <c r="DDE437" s="49"/>
      <c r="DDF437" s="49"/>
      <c r="DDG437" s="49"/>
      <c r="DDH437" s="49"/>
      <c r="DDI437" s="49"/>
      <c r="DDJ437" s="49"/>
      <c r="DDK437" s="49"/>
      <c r="DDL437" s="49"/>
      <c r="DDM437" s="49"/>
      <c r="DDN437" s="49"/>
      <c r="DDO437" s="49"/>
      <c r="DDP437" s="49"/>
      <c r="DDQ437" s="49"/>
      <c r="DDR437" s="49"/>
      <c r="DDS437" s="49"/>
      <c r="DDT437" s="49"/>
      <c r="DDU437" s="49"/>
      <c r="DDV437" s="49"/>
      <c r="DDW437" s="49"/>
      <c r="DDX437" s="49"/>
      <c r="DDY437" s="49"/>
      <c r="DDZ437" s="49"/>
      <c r="DEA437" s="49"/>
      <c r="DEB437" s="49"/>
      <c r="DEC437" s="49"/>
      <c r="DED437" s="49"/>
      <c r="DEE437" s="49"/>
      <c r="DEF437" s="49"/>
      <c r="DEG437" s="49"/>
      <c r="DEH437" s="49"/>
      <c r="DEI437" s="49"/>
      <c r="DEJ437" s="49"/>
      <c r="DEK437" s="49"/>
      <c r="DEL437" s="49"/>
      <c r="DEM437" s="49"/>
      <c r="DEN437" s="49"/>
      <c r="DEO437" s="49"/>
      <c r="DEP437" s="49"/>
      <c r="DEQ437" s="49"/>
      <c r="DER437" s="49"/>
      <c r="DES437" s="49"/>
      <c r="DET437" s="49"/>
      <c r="DEU437" s="49"/>
      <c r="DEV437" s="49"/>
      <c r="DEW437" s="49"/>
      <c r="DEX437" s="49"/>
      <c r="DEY437" s="49"/>
      <c r="DEZ437" s="49"/>
      <c r="DFA437" s="49"/>
      <c r="DFB437" s="49"/>
      <c r="DFC437" s="49"/>
      <c r="DFD437" s="49"/>
      <c r="DFE437" s="49"/>
      <c r="DFF437" s="49"/>
      <c r="DFG437" s="49"/>
      <c r="DFH437" s="49"/>
      <c r="DFI437" s="49"/>
      <c r="DFJ437" s="49"/>
      <c r="DFK437" s="49"/>
      <c r="DFL437" s="49"/>
      <c r="DFM437" s="49"/>
      <c r="DFN437" s="49"/>
      <c r="DFO437" s="49"/>
      <c r="DFP437" s="49"/>
      <c r="DFQ437" s="49"/>
      <c r="DFR437" s="49"/>
      <c r="DFS437" s="49"/>
      <c r="DFT437" s="49"/>
      <c r="DFU437" s="49"/>
      <c r="DFV437" s="49"/>
      <c r="DFW437" s="49"/>
      <c r="DFX437" s="49"/>
      <c r="DFY437" s="49"/>
      <c r="DFZ437" s="49"/>
      <c r="DGA437" s="49"/>
      <c r="DGB437" s="49"/>
      <c r="DGC437" s="49"/>
      <c r="DGD437" s="49"/>
      <c r="DGE437" s="49"/>
      <c r="DGF437" s="49"/>
      <c r="DGG437" s="49"/>
      <c r="DGH437" s="49"/>
      <c r="DGI437" s="49"/>
      <c r="DGJ437" s="49"/>
      <c r="DGK437" s="49"/>
      <c r="DGL437" s="49"/>
      <c r="DGM437" s="49"/>
      <c r="DGN437" s="49"/>
      <c r="DGO437" s="49"/>
      <c r="DGP437" s="49"/>
      <c r="DGQ437" s="49"/>
      <c r="DGR437" s="49"/>
      <c r="DGS437" s="49"/>
      <c r="DGT437" s="49"/>
      <c r="DGU437" s="49"/>
      <c r="DGV437" s="49"/>
      <c r="DGW437" s="49"/>
      <c r="DGX437" s="49"/>
      <c r="DGY437" s="49"/>
      <c r="DGZ437" s="49"/>
      <c r="DHA437" s="49"/>
      <c r="DHB437" s="49"/>
      <c r="DHC437" s="49"/>
      <c r="DHD437" s="49"/>
      <c r="DHE437" s="49"/>
      <c r="DHF437" s="49"/>
      <c r="DHG437" s="49"/>
      <c r="DHH437" s="49"/>
      <c r="DHI437" s="49"/>
      <c r="DHJ437" s="49"/>
      <c r="DHK437" s="49"/>
      <c r="DHL437" s="49"/>
      <c r="DHM437" s="49"/>
      <c r="DHN437" s="49"/>
      <c r="DHO437" s="49"/>
      <c r="DHP437" s="49"/>
      <c r="DHQ437" s="49"/>
      <c r="DHR437" s="49"/>
      <c r="DHS437" s="49"/>
      <c r="DHT437" s="49"/>
      <c r="DHU437" s="49"/>
      <c r="DHV437" s="49"/>
      <c r="DHW437" s="49"/>
      <c r="DHX437" s="49"/>
      <c r="DHY437" s="49"/>
      <c r="DHZ437" s="49"/>
      <c r="DIA437" s="49"/>
      <c r="DIB437" s="49"/>
      <c r="DIC437" s="49"/>
      <c r="DID437" s="49"/>
      <c r="DIE437" s="49"/>
      <c r="DIF437" s="49"/>
      <c r="DIG437" s="49"/>
      <c r="DIH437" s="49"/>
      <c r="DII437" s="49"/>
      <c r="DIJ437" s="49"/>
      <c r="DIK437" s="49"/>
      <c r="DIL437" s="49"/>
      <c r="DIM437" s="49"/>
      <c r="DIN437" s="49"/>
      <c r="DIO437" s="49"/>
      <c r="DIP437" s="49"/>
      <c r="DIQ437" s="49"/>
      <c r="DIR437" s="49"/>
      <c r="DIS437" s="49"/>
      <c r="DIT437" s="49"/>
      <c r="DIU437" s="49"/>
      <c r="DIV437" s="49"/>
      <c r="DIW437" s="49"/>
      <c r="DIX437" s="49"/>
      <c r="DIY437" s="49"/>
      <c r="DIZ437" s="49"/>
      <c r="DJA437" s="49"/>
      <c r="DJB437" s="49"/>
      <c r="DJC437" s="49"/>
      <c r="DJD437" s="49"/>
      <c r="DJE437" s="49"/>
      <c r="DJF437" s="49"/>
      <c r="DJG437" s="49"/>
      <c r="DJH437" s="49"/>
      <c r="DJI437" s="49"/>
      <c r="DJJ437" s="49"/>
      <c r="DJK437" s="49"/>
      <c r="DJL437" s="49"/>
      <c r="DJM437" s="49"/>
      <c r="DJN437" s="49"/>
      <c r="DJO437" s="49"/>
      <c r="DJP437" s="49"/>
      <c r="DJQ437" s="49"/>
      <c r="DJR437" s="49"/>
      <c r="DJS437" s="49"/>
      <c r="DJT437" s="49"/>
      <c r="DJU437" s="49"/>
      <c r="DJV437" s="49"/>
      <c r="DJW437" s="49"/>
      <c r="DJX437" s="49"/>
      <c r="DJY437" s="49"/>
      <c r="DJZ437" s="49"/>
      <c r="DKA437" s="49"/>
      <c r="DKB437" s="49"/>
      <c r="DKC437" s="49"/>
      <c r="DKD437" s="49"/>
      <c r="DKE437" s="49"/>
      <c r="DKF437" s="49"/>
      <c r="DKG437" s="49"/>
      <c r="DKH437" s="49"/>
      <c r="DKI437" s="49"/>
      <c r="DKJ437" s="49"/>
      <c r="DKK437" s="49"/>
      <c r="DKL437" s="49"/>
      <c r="DKM437" s="49"/>
      <c r="DKN437" s="49"/>
      <c r="DKO437" s="49"/>
      <c r="DKP437" s="49"/>
      <c r="DKQ437" s="49"/>
      <c r="DKR437" s="49"/>
      <c r="DKS437" s="49"/>
      <c r="DKT437" s="49"/>
      <c r="DKU437" s="49"/>
      <c r="DKV437" s="49"/>
      <c r="DKW437" s="49"/>
      <c r="DKX437" s="49"/>
      <c r="DKY437" s="49"/>
      <c r="DKZ437" s="49"/>
      <c r="DLA437" s="49"/>
      <c r="DLB437" s="49"/>
      <c r="DLC437" s="49"/>
      <c r="DLD437" s="49"/>
      <c r="DLE437" s="49"/>
      <c r="DLF437" s="49"/>
      <c r="DLG437" s="49"/>
      <c r="DLH437" s="49"/>
      <c r="DLI437" s="49"/>
      <c r="DLJ437" s="49"/>
      <c r="DLK437" s="49"/>
      <c r="DLL437" s="49"/>
      <c r="DLM437" s="49"/>
      <c r="DLN437" s="49"/>
      <c r="DLO437" s="49"/>
      <c r="DLP437" s="49"/>
      <c r="DLQ437" s="49"/>
      <c r="DLR437" s="49"/>
      <c r="DLS437" s="49"/>
      <c r="DLT437" s="49"/>
      <c r="DLU437" s="49"/>
      <c r="DLV437" s="49"/>
      <c r="DLW437" s="49"/>
      <c r="DLX437" s="49"/>
      <c r="DLY437" s="49"/>
      <c r="DLZ437" s="49"/>
      <c r="DMA437" s="49"/>
      <c r="DMB437" s="49"/>
      <c r="DMC437" s="49"/>
      <c r="DMD437" s="49"/>
      <c r="DME437" s="49"/>
      <c r="DMF437" s="49"/>
      <c r="DMG437" s="49"/>
      <c r="DMH437" s="49"/>
      <c r="DMI437" s="49"/>
      <c r="DMJ437" s="49"/>
      <c r="DMK437" s="49"/>
      <c r="DML437" s="49"/>
      <c r="DMM437" s="49"/>
      <c r="DMN437" s="49"/>
      <c r="DMO437" s="49"/>
      <c r="DMP437" s="49"/>
      <c r="DMQ437" s="49"/>
      <c r="DMR437" s="49"/>
      <c r="DMS437" s="49"/>
      <c r="DMT437" s="49"/>
      <c r="DMU437" s="49"/>
      <c r="DMV437" s="49"/>
      <c r="DMW437" s="49"/>
      <c r="DMX437" s="49"/>
      <c r="DMY437" s="49"/>
      <c r="DMZ437" s="49"/>
      <c r="DNA437" s="49"/>
      <c r="DNB437" s="49"/>
      <c r="DNC437" s="49"/>
      <c r="DND437" s="49"/>
      <c r="DNE437" s="49"/>
      <c r="DNF437" s="49"/>
      <c r="DNG437" s="49"/>
      <c r="DNH437" s="49"/>
      <c r="DNI437" s="49"/>
      <c r="DNJ437" s="49"/>
      <c r="DNK437" s="49"/>
      <c r="DNL437" s="49"/>
      <c r="DNM437" s="49"/>
      <c r="DNN437" s="49"/>
      <c r="DNO437" s="49"/>
      <c r="DNP437" s="49"/>
      <c r="DNQ437" s="49"/>
      <c r="DNR437" s="49"/>
      <c r="DNS437" s="49"/>
      <c r="DNT437" s="49"/>
      <c r="DNU437" s="49"/>
      <c r="DNV437" s="49"/>
      <c r="DNW437" s="49"/>
      <c r="DNX437" s="49"/>
      <c r="DNY437" s="49"/>
      <c r="DNZ437" s="49"/>
      <c r="DOA437" s="49"/>
      <c r="DOB437" s="49"/>
      <c r="DOC437" s="49"/>
      <c r="DOD437" s="49"/>
      <c r="DOE437" s="49"/>
      <c r="DOF437" s="49"/>
      <c r="DOG437" s="49"/>
      <c r="DOH437" s="49"/>
      <c r="DOI437" s="49"/>
      <c r="DOJ437" s="49"/>
      <c r="DOK437" s="49"/>
      <c r="DOL437" s="49"/>
      <c r="DOM437" s="49"/>
      <c r="DON437" s="49"/>
      <c r="DOO437" s="49"/>
      <c r="DOP437" s="49"/>
      <c r="DOQ437" s="49"/>
      <c r="DOR437" s="49"/>
      <c r="DOS437" s="49"/>
      <c r="DOT437" s="49"/>
      <c r="DOU437" s="49"/>
      <c r="DOV437" s="49"/>
      <c r="DOW437" s="49"/>
      <c r="DOX437" s="49"/>
      <c r="DOY437" s="49"/>
      <c r="DOZ437" s="49"/>
      <c r="DPA437" s="49"/>
      <c r="DPB437" s="49"/>
      <c r="DPC437" s="49"/>
      <c r="DPD437" s="49"/>
      <c r="DPE437" s="49"/>
      <c r="DPF437" s="49"/>
      <c r="DPG437" s="49"/>
      <c r="DPH437" s="49"/>
      <c r="DPI437" s="49"/>
      <c r="DPJ437" s="49"/>
      <c r="DPK437" s="49"/>
      <c r="DPL437" s="49"/>
      <c r="DPM437" s="49"/>
      <c r="DPN437" s="49"/>
      <c r="DPO437" s="49"/>
      <c r="DPP437" s="49"/>
      <c r="DPQ437" s="49"/>
      <c r="DPR437" s="49"/>
      <c r="DPS437" s="49"/>
      <c r="DPT437" s="49"/>
      <c r="DPU437" s="49"/>
      <c r="DPV437" s="49"/>
      <c r="DPW437" s="49"/>
      <c r="DPX437" s="49"/>
      <c r="DPY437" s="49"/>
      <c r="DPZ437" s="49"/>
      <c r="DQA437" s="49"/>
      <c r="DQB437" s="49"/>
      <c r="DQC437" s="49"/>
      <c r="DQD437" s="49"/>
      <c r="DQE437" s="49"/>
      <c r="DQF437" s="49"/>
      <c r="DQG437" s="49"/>
      <c r="DQH437" s="49"/>
      <c r="DQI437" s="49"/>
      <c r="DQJ437" s="49"/>
      <c r="DQK437" s="49"/>
      <c r="DQL437" s="49"/>
      <c r="DQM437" s="49"/>
      <c r="DQN437" s="49"/>
      <c r="DQO437" s="49"/>
      <c r="DQP437" s="49"/>
      <c r="DQQ437" s="49"/>
      <c r="DQR437" s="49"/>
      <c r="DQS437" s="49"/>
      <c r="DQT437" s="49"/>
      <c r="DQU437" s="49"/>
      <c r="DQV437" s="49"/>
      <c r="DQW437" s="49"/>
      <c r="DQX437" s="49"/>
      <c r="DQY437" s="49"/>
      <c r="DQZ437" s="49"/>
      <c r="DRA437" s="49"/>
      <c r="DRB437" s="49"/>
      <c r="DRC437" s="49"/>
      <c r="DRD437" s="49"/>
      <c r="DRE437" s="49"/>
      <c r="DRF437" s="49"/>
      <c r="DRG437" s="49"/>
      <c r="DRH437" s="49"/>
      <c r="DRI437" s="49"/>
      <c r="DRJ437" s="49"/>
      <c r="DRK437" s="49"/>
      <c r="DRL437" s="49"/>
      <c r="DRM437" s="49"/>
      <c r="DRN437" s="49"/>
      <c r="DRO437" s="49"/>
      <c r="DRP437" s="49"/>
      <c r="DRQ437" s="49"/>
      <c r="DRR437" s="49"/>
      <c r="DRS437" s="49"/>
      <c r="DRT437" s="49"/>
      <c r="DRU437" s="49"/>
      <c r="DRV437" s="49"/>
      <c r="DRW437" s="49"/>
      <c r="DRX437" s="49"/>
      <c r="DRY437" s="49"/>
      <c r="DRZ437" s="49"/>
      <c r="DSA437" s="49"/>
      <c r="DSB437" s="49"/>
      <c r="DSC437" s="49"/>
      <c r="DSD437" s="49"/>
      <c r="DSE437" s="49"/>
      <c r="DSF437" s="49"/>
      <c r="DSG437" s="49"/>
      <c r="DSH437" s="49"/>
      <c r="DSI437" s="49"/>
      <c r="DSJ437" s="49"/>
      <c r="DSK437" s="49"/>
      <c r="DSL437" s="49"/>
      <c r="DSM437" s="49"/>
      <c r="DSN437" s="49"/>
      <c r="DSO437" s="49"/>
      <c r="DSP437" s="49"/>
      <c r="DSQ437" s="49"/>
      <c r="DSR437" s="49"/>
      <c r="DSS437" s="49"/>
      <c r="DST437" s="49"/>
      <c r="DSU437" s="49"/>
      <c r="DSV437" s="49"/>
      <c r="DSW437" s="49"/>
      <c r="DSX437" s="49"/>
      <c r="DSY437" s="49"/>
      <c r="DSZ437" s="49"/>
      <c r="DTA437" s="49"/>
      <c r="DTB437" s="49"/>
      <c r="DTC437" s="49"/>
      <c r="DTD437" s="49"/>
      <c r="DTE437" s="49"/>
      <c r="DTF437" s="49"/>
      <c r="DTG437" s="49"/>
      <c r="DTH437" s="49"/>
      <c r="DTI437" s="49"/>
      <c r="DTJ437" s="49"/>
      <c r="DTK437" s="49"/>
      <c r="DTL437" s="49"/>
      <c r="DTM437" s="49"/>
      <c r="DTN437" s="49"/>
      <c r="DTO437" s="49"/>
      <c r="DTP437" s="49"/>
      <c r="DTQ437" s="49"/>
      <c r="DTR437" s="49"/>
      <c r="DTS437" s="49"/>
      <c r="DTT437" s="49"/>
      <c r="DTU437" s="49"/>
      <c r="DTV437" s="49"/>
      <c r="DTW437" s="49"/>
      <c r="DTX437" s="49"/>
      <c r="DTY437" s="49"/>
      <c r="DTZ437" s="49"/>
      <c r="DUA437" s="49"/>
      <c r="DUB437" s="49"/>
      <c r="DUC437" s="49"/>
      <c r="DUD437" s="49"/>
      <c r="DUE437" s="49"/>
      <c r="DUF437" s="49"/>
      <c r="DUG437" s="49"/>
      <c r="DUH437" s="49"/>
      <c r="DUI437" s="49"/>
      <c r="DUJ437" s="49"/>
      <c r="DUK437" s="49"/>
      <c r="DUL437" s="49"/>
      <c r="DUM437" s="49"/>
      <c r="DUN437" s="49"/>
      <c r="DUO437" s="49"/>
      <c r="DUP437" s="49"/>
      <c r="DUQ437" s="49"/>
      <c r="DUR437" s="49"/>
      <c r="DUS437" s="49"/>
      <c r="DUT437" s="49"/>
      <c r="DUU437" s="49"/>
      <c r="DUV437" s="49"/>
      <c r="DUW437" s="49"/>
      <c r="DUX437" s="49"/>
      <c r="DUY437" s="49"/>
      <c r="DUZ437" s="49"/>
      <c r="DVA437" s="49"/>
      <c r="DVB437" s="49"/>
      <c r="DVC437" s="49"/>
      <c r="DVD437" s="49"/>
      <c r="DVE437" s="49"/>
      <c r="DVF437" s="49"/>
      <c r="DVG437" s="49"/>
      <c r="DVH437" s="49"/>
      <c r="DVI437" s="49"/>
      <c r="DVJ437" s="49"/>
      <c r="DVK437" s="49"/>
      <c r="DVL437" s="49"/>
      <c r="DVM437" s="49"/>
      <c r="DVN437" s="49"/>
      <c r="DVO437" s="49"/>
      <c r="DVP437" s="49"/>
      <c r="DVQ437" s="49"/>
      <c r="DVR437" s="49"/>
      <c r="DVS437" s="49"/>
      <c r="DVT437" s="49"/>
      <c r="DVU437" s="49"/>
      <c r="DVV437" s="49"/>
      <c r="DVW437" s="49"/>
      <c r="DVX437" s="49"/>
      <c r="DVY437" s="49"/>
      <c r="DVZ437" s="49"/>
      <c r="DWA437" s="49"/>
      <c r="DWB437" s="49"/>
      <c r="DWC437" s="49"/>
      <c r="DWD437" s="49"/>
      <c r="DWE437" s="49"/>
      <c r="DWF437" s="49"/>
      <c r="DWG437" s="49"/>
      <c r="DWH437" s="49"/>
      <c r="DWI437" s="49"/>
      <c r="DWJ437" s="49"/>
      <c r="DWK437" s="49"/>
      <c r="DWL437" s="49"/>
      <c r="DWM437" s="49"/>
      <c r="DWN437" s="49"/>
      <c r="DWO437" s="49"/>
      <c r="DWP437" s="49"/>
      <c r="DWQ437" s="49"/>
      <c r="DWR437" s="49"/>
      <c r="DWS437" s="49"/>
      <c r="DWT437" s="49"/>
      <c r="DWU437" s="49"/>
      <c r="DWV437" s="49"/>
      <c r="DWW437" s="49"/>
      <c r="DWX437" s="49"/>
      <c r="DWY437" s="49"/>
      <c r="DWZ437" s="49"/>
      <c r="DXA437" s="49"/>
      <c r="DXB437" s="49"/>
      <c r="DXC437" s="49"/>
      <c r="DXD437" s="49"/>
      <c r="DXE437" s="49"/>
      <c r="DXF437" s="49"/>
      <c r="DXG437" s="49"/>
      <c r="DXH437" s="49"/>
      <c r="DXI437" s="49"/>
      <c r="DXJ437" s="49"/>
      <c r="DXK437" s="49"/>
      <c r="DXL437" s="49"/>
      <c r="DXM437" s="49"/>
      <c r="DXN437" s="49"/>
      <c r="DXO437" s="49"/>
      <c r="DXP437" s="49"/>
      <c r="DXQ437" s="49"/>
      <c r="DXR437" s="49"/>
      <c r="DXS437" s="49"/>
      <c r="DXT437" s="49"/>
      <c r="DXU437" s="49"/>
      <c r="DXV437" s="49"/>
      <c r="DXW437" s="49"/>
      <c r="DXX437" s="49"/>
      <c r="DXY437" s="49"/>
      <c r="DXZ437" s="49"/>
      <c r="DYA437" s="49"/>
      <c r="DYB437" s="49"/>
      <c r="DYC437" s="49"/>
      <c r="DYD437" s="49"/>
      <c r="DYE437" s="49"/>
      <c r="DYF437" s="49"/>
      <c r="DYG437" s="49"/>
      <c r="DYH437" s="49"/>
      <c r="DYI437" s="49"/>
      <c r="DYJ437" s="49"/>
      <c r="DYK437" s="49"/>
      <c r="DYL437" s="49"/>
      <c r="DYM437" s="49"/>
      <c r="DYN437" s="49"/>
      <c r="DYO437" s="49"/>
      <c r="DYP437" s="49"/>
      <c r="DYQ437" s="49"/>
      <c r="DYR437" s="49"/>
      <c r="DYS437" s="49"/>
      <c r="DYT437" s="49"/>
      <c r="DYU437" s="49"/>
      <c r="DYV437" s="49"/>
      <c r="DYW437" s="49"/>
      <c r="DYX437" s="49"/>
      <c r="DYY437" s="49"/>
      <c r="DYZ437" s="49"/>
      <c r="DZA437" s="49"/>
      <c r="DZB437" s="49"/>
      <c r="DZC437" s="49"/>
      <c r="DZD437" s="49"/>
      <c r="DZE437" s="49"/>
      <c r="DZF437" s="49"/>
      <c r="DZG437" s="49"/>
      <c r="DZH437" s="49"/>
      <c r="DZI437" s="49"/>
      <c r="DZJ437" s="49"/>
      <c r="DZK437" s="49"/>
      <c r="DZL437" s="49"/>
      <c r="DZM437" s="49"/>
      <c r="DZN437" s="49"/>
      <c r="DZO437" s="49"/>
      <c r="DZP437" s="49"/>
      <c r="DZQ437" s="49"/>
      <c r="DZR437" s="49"/>
      <c r="DZS437" s="49"/>
      <c r="DZT437" s="49"/>
      <c r="DZU437" s="49"/>
      <c r="DZV437" s="49"/>
      <c r="DZW437" s="49"/>
      <c r="DZX437" s="49"/>
      <c r="DZY437" s="49"/>
      <c r="DZZ437" s="49"/>
      <c r="EAA437" s="49"/>
      <c r="EAB437" s="49"/>
      <c r="EAC437" s="49"/>
      <c r="EAD437" s="49"/>
      <c r="EAE437" s="49"/>
      <c r="EAF437" s="49"/>
      <c r="EAG437" s="49"/>
      <c r="EAH437" s="49"/>
      <c r="EAI437" s="49"/>
      <c r="EAJ437" s="49"/>
      <c r="EAK437" s="49"/>
      <c r="EAL437" s="49"/>
      <c r="EAM437" s="49"/>
      <c r="EAN437" s="49"/>
      <c r="EAO437" s="49"/>
      <c r="EAP437" s="49"/>
      <c r="EAQ437" s="49"/>
      <c r="EAR437" s="49"/>
      <c r="EAS437" s="49"/>
      <c r="EAT437" s="49"/>
      <c r="EAU437" s="49"/>
      <c r="EAV437" s="49"/>
      <c r="EAW437" s="49"/>
      <c r="EAX437" s="49"/>
      <c r="EAY437" s="49"/>
      <c r="EAZ437" s="49"/>
      <c r="EBA437" s="49"/>
      <c r="EBB437" s="49"/>
      <c r="EBC437" s="49"/>
      <c r="EBD437" s="49"/>
      <c r="EBE437" s="49"/>
      <c r="EBF437" s="49"/>
      <c r="EBG437" s="49"/>
      <c r="EBH437" s="49"/>
      <c r="EBI437" s="49"/>
      <c r="EBJ437" s="49"/>
      <c r="EBK437" s="49"/>
      <c r="EBL437" s="49"/>
      <c r="EBM437" s="49"/>
      <c r="EBN437" s="49"/>
      <c r="EBO437" s="49"/>
      <c r="EBP437" s="49"/>
      <c r="EBQ437" s="49"/>
      <c r="EBR437" s="49"/>
      <c r="EBS437" s="49"/>
      <c r="EBT437" s="49"/>
      <c r="EBU437" s="49"/>
      <c r="EBV437" s="49"/>
      <c r="EBW437" s="49"/>
      <c r="EBX437" s="49"/>
      <c r="EBY437" s="49"/>
      <c r="EBZ437" s="49"/>
      <c r="ECA437" s="49"/>
      <c r="ECB437" s="49"/>
      <c r="ECC437" s="49"/>
      <c r="ECD437" s="49"/>
      <c r="ECE437" s="49"/>
      <c r="ECF437" s="49"/>
      <c r="ECG437" s="49"/>
      <c r="ECH437" s="49"/>
      <c r="ECI437" s="49"/>
      <c r="ECJ437" s="49"/>
      <c r="ECK437" s="49"/>
      <c r="ECL437" s="49"/>
      <c r="ECM437" s="49"/>
      <c r="ECN437" s="49"/>
      <c r="ECO437" s="49"/>
      <c r="ECP437" s="49"/>
      <c r="ECQ437" s="49"/>
      <c r="ECR437" s="49"/>
      <c r="ECS437" s="49"/>
      <c r="ECT437" s="49"/>
      <c r="ECU437" s="49"/>
      <c r="ECV437" s="49"/>
      <c r="ECW437" s="49"/>
      <c r="ECX437" s="49"/>
      <c r="ECY437" s="49"/>
      <c r="ECZ437" s="49"/>
      <c r="EDA437" s="49"/>
      <c r="EDB437" s="49"/>
      <c r="EDC437" s="49"/>
      <c r="EDD437" s="49"/>
      <c r="EDE437" s="49"/>
      <c r="EDF437" s="49"/>
      <c r="EDG437" s="49"/>
      <c r="EDH437" s="49"/>
      <c r="EDI437" s="49"/>
      <c r="EDJ437" s="49"/>
      <c r="EDK437" s="49"/>
      <c r="EDL437" s="49"/>
      <c r="EDM437" s="49"/>
      <c r="EDN437" s="49"/>
      <c r="EDO437" s="49"/>
      <c r="EDP437" s="49"/>
      <c r="EDQ437" s="49"/>
      <c r="EDR437" s="49"/>
      <c r="EDS437" s="49"/>
      <c r="EDT437" s="49"/>
      <c r="EDU437" s="49"/>
      <c r="EDV437" s="49"/>
      <c r="EDW437" s="49"/>
      <c r="EDX437" s="49"/>
      <c r="EDY437" s="49"/>
      <c r="EDZ437" s="49"/>
      <c r="EEA437" s="49"/>
      <c r="EEB437" s="49"/>
      <c r="EEC437" s="49"/>
      <c r="EED437" s="49"/>
      <c r="EEE437" s="49"/>
      <c r="EEF437" s="49"/>
      <c r="EEG437" s="49"/>
      <c r="EEH437" s="49"/>
      <c r="EEI437" s="49"/>
      <c r="EEJ437" s="49"/>
      <c r="EEK437" s="49"/>
      <c r="EEL437" s="49"/>
      <c r="EEM437" s="49"/>
      <c r="EEN437" s="49"/>
      <c r="EEO437" s="49"/>
      <c r="EEP437" s="49"/>
      <c r="EEQ437" s="49"/>
      <c r="EER437" s="49"/>
      <c r="EES437" s="49"/>
      <c r="EET437" s="49"/>
      <c r="EEU437" s="49"/>
      <c r="EEV437" s="49"/>
      <c r="EEW437" s="49"/>
      <c r="EEX437" s="49"/>
      <c r="EEY437" s="49"/>
      <c r="EEZ437" s="49"/>
      <c r="EFA437" s="49"/>
      <c r="EFB437" s="49"/>
      <c r="EFC437" s="49"/>
      <c r="EFD437" s="49"/>
      <c r="EFE437" s="49"/>
      <c r="EFF437" s="49"/>
      <c r="EFG437" s="49"/>
      <c r="EFH437" s="49"/>
      <c r="EFI437" s="49"/>
      <c r="EFJ437" s="49"/>
      <c r="EFK437" s="49"/>
      <c r="EFL437" s="49"/>
      <c r="EFM437" s="49"/>
      <c r="EFN437" s="49"/>
      <c r="EFO437" s="49"/>
      <c r="EFP437" s="49"/>
      <c r="EFQ437" s="49"/>
      <c r="EFR437" s="49"/>
      <c r="EFS437" s="49"/>
      <c r="EFT437" s="49"/>
      <c r="EFU437" s="49"/>
      <c r="EFV437" s="49"/>
      <c r="EFW437" s="49"/>
      <c r="EFX437" s="49"/>
      <c r="EFY437" s="49"/>
      <c r="EFZ437" s="49"/>
      <c r="EGA437" s="49"/>
      <c r="EGB437" s="49"/>
      <c r="EGC437" s="49"/>
      <c r="EGD437" s="49"/>
      <c r="EGE437" s="49"/>
      <c r="EGF437" s="49"/>
      <c r="EGG437" s="49"/>
      <c r="EGH437" s="49"/>
      <c r="EGI437" s="49"/>
      <c r="EGJ437" s="49"/>
      <c r="EGK437" s="49"/>
      <c r="EGL437" s="49"/>
      <c r="EGM437" s="49"/>
      <c r="EGN437" s="49"/>
      <c r="EGO437" s="49"/>
      <c r="EGP437" s="49"/>
      <c r="EGQ437" s="49"/>
      <c r="EGR437" s="49"/>
      <c r="EGS437" s="49"/>
      <c r="EGT437" s="49"/>
      <c r="EGU437" s="49"/>
      <c r="EGV437" s="49"/>
      <c r="EGW437" s="49"/>
      <c r="EGX437" s="49"/>
      <c r="EGY437" s="49"/>
      <c r="EGZ437" s="49"/>
      <c r="EHA437" s="49"/>
      <c r="EHB437" s="49"/>
      <c r="EHC437" s="49"/>
      <c r="EHD437" s="49"/>
      <c r="EHE437" s="49"/>
      <c r="EHF437" s="49"/>
      <c r="EHG437" s="49"/>
      <c r="EHH437" s="49"/>
      <c r="EHI437" s="49"/>
      <c r="EHJ437" s="49"/>
      <c r="EHK437" s="49"/>
      <c r="EHL437" s="49"/>
      <c r="EHM437" s="49"/>
      <c r="EHN437" s="49"/>
      <c r="EHO437" s="49"/>
      <c r="EHP437" s="49"/>
      <c r="EHQ437" s="49"/>
      <c r="EHR437" s="49"/>
      <c r="EHS437" s="49"/>
      <c r="EHT437" s="49"/>
      <c r="EHU437" s="49"/>
      <c r="EHV437" s="49"/>
      <c r="EHW437" s="49"/>
      <c r="EHX437" s="49"/>
      <c r="EHY437" s="49"/>
      <c r="EHZ437" s="49"/>
      <c r="EIA437" s="49"/>
      <c r="EIB437" s="49"/>
      <c r="EIC437" s="49"/>
      <c r="EID437" s="49"/>
      <c r="EIE437" s="49"/>
      <c r="EIF437" s="49"/>
      <c r="EIG437" s="49"/>
      <c r="EIH437" s="49"/>
      <c r="EII437" s="49"/>
      <c r="EIJ437" s="49"/>
      <c r="EIK437" s="49"/>
      <c r="EIL437" s="49"/>
      <c r="EIM437" s="49"/>
      <c r="EIN437" s="49"/>
      <c r="EIO437" s="49"/>
      <c r="EIP437" s="49"/>
      <c r="EIQ437" s="49"/>
      <c r="EIR437" s="49"/>
      <c r="EIS437" s="49"/>
      <c r="EIT437" s="49"/>
      <c r="EIU437" s="49"/>
      <c r="EIV437" s="49"/>
      <c r="EIW437" s="49"/>
      <c r="EIX437" s="49"/>
      <c r="EIY437" s="49"/>
      <c r="EIZ437" s="49"/>
      <c r="EJA437" s="49"/>
      <c r="EJB437" s="49"/>
      <c r="EJC437" s="49"/>
      <c r="EJD437" s="49"/>
      <c r="EJE437" s="49"/>
      <c r="EJF437" s="49"/>
      <c r="EJG437" s="49"/>
      <c r="EJH437" s="49"/>
      <c r="EJI437" s="49"/>
      <c r="EJJ437" s="49"/>
      <c r="EJK437" s="49"/>
      <c r="EJL437" s="49"/>
      <c r="EJM437" s="49"/>
      <c r="EJN437" s="49"/>
      <c r="EJO437" s="49"/>
      <c r="EJP437" s="49"/>
      <c r="EJQ437" s="49"/>
      <c r="EJR437" s="49"/>
      <c r="EJS437" s="49"/>
      <c r="EJT437" s="49"/>
      <c r="EJU437" s="49"/>
      <c r="EJV437" s="49"/>
      <c r="EJW437" s="49"/>
      <c r="EJX437" s="49"/>
      <c r="EJY437" s="49"/>
      <c r="EJZ437" s="49"/>
      <c r="EKA437" s="49"/>
      <c r="EKB437" s="49"/>
      <c r="EKC437" s="49"/>
      <c r="EKD437" s="49"/>
      <c r="EKE437" s="49"/>
      <c r="EKF437" s="49"/>
      <c r="EKG437" s="49"/>
      <c r="EKH437" s="49"/>
      <c r="EKI437" s="49"/>
      <c r="EKJ437" s="49"/>
      <c r="EKK437" s="49"/>
      <c r="EKL437" s="49"/>
      <c r="EKM437" s="49"/>
      <c r="EKN437" s="49"/>
      <c r="EKO437" s="49"/>
      <c r="EKP437" s="49"/>
      <c r="EKQ437" s="49"/>
      <c r="EKR437" s="49"/>
      <c r="EKS437" s="49"/>
      <c r="EKT437" s="49"/>
      <c r="EKU437" s="49"/>
      <c r="EKV437" s="49"/>
      <c r="EKW437" s="49"/>
      <c r="EKX437" s="49"/>
      <c r="EKY437" s="49"/>
      <c r="EKZ437" s="49"/>
      <c r="ELA437" s="49"/>
      <c r="ELB437" s="49"/>
      <c r="ELC437" s="49"/>
      <c r="ELD437" s="49"/>
      <c r="ELE437" s="49"/>
      <c r="ELF437" s="49"/>
      <c r="ELG437" s="49"/>
      <c r="ELH437" s="49"/>
      <c r="ELI437" s="49"/>
      <c r="ELJ437" s="49"/>
      <c r="ELK437" s="49"/>
      <c r="ELL437" s="49"/>
      <c r="ELM437" s="49"/>
      <c r="ELN437" s="49"/>
      <c r="ELO437" s="49"/>
      <c r="ELP437" s="49"/>
      <c r="ELQ437" s="49"/>
      <c r="ELR437" s="49"/>
      <c r="ELS437" s="49"/>
      <c r="ELT437" s="49"/>
      <c r="ELU437" s="49"/>
      <c r="ELV437" s="49"/>
      <c r="ELW437" s="49"/>
      <c r="ELX437" s="49"/>
      <c r="ELY437" s="49"/>
      <c r="ELZ437" s="49"/>
      <c r="EMA437" s="49"/>
      <c r="EMB437" s="49"/>
      <c r="EMC437" s="49"/>
      <c r="EMD437" s="49"/>
      <c r="EME437" s="49"/>
      <c r="EMF437" s="49"/>
      <c r="EMG437" s="49"/>
      <c r="EMH437" s="49"/>
      <c r="EMI437" s="49"/>
      <c r="EMJ437" s="49"/>
      <c r="EMK437" s="49"/>
      <c r="EML437" s="49"/>
      <c r="EMM437" s="49"/>
      <c r="EMN437" s="49"/>
      <c r="EMO437" s="49"/>
      <c r="EMP437" s="49"/>
      <c r="EMQ437" s="49"/>
      <c r="EMR437" s="49"/>
      <c r="EMS437" s="49"/>
      <c r="EMT437" s="49"/>
      <c r="EMU437" s="49"/>
      <c r="EMV437" s="49"/>
      <c r="EMW437" s="49"/>
      <c r="EMX437" s="49"/>
      <c r="EMY437" s="49"/>
      <c r="EMZ437" s="49"/>
      <c r="ENA437" s="49"/>
      <c r="ENB437" s="49"/>
      <c r="ENC437" s="49"/>
      <c r="END437" s="49"/>
      <c r="ENE437" s="49"/>
      <c r="ENF437" s="49"/>
      <c r="ENG437" s="49"/>
      <c r="ENH437" s="49"/>
      <c r="ENI437" s="49"/>
      <c r="ENJ437" s="49"/>
      <c r="ENK437" s="49"/>
      <c r="ENL437" s="49"/>
      <c r="ENM437" s="49"/>
      <c r="ENN437" s="49"/>
      <c r="ENO437" s="49"/>
      <c r="ENP437" s="49"/>
      <c r="ENQ437" s="49"/>
      <c r="ENR437" s="49"/>
      <c r="ENS437" s="49"/>
      <c r="ENT437" s="49"/>
      <c r="ENU437" s="49"/>
      <c r="ENV437" s="49"/>
      <c r="ENW437" s="49"/>
      <c r="ENX437" s="49"/>
      <c r="ENY437" s="49"/>
      <c r="ENZ437" s="49"/>
      <c r="EOA437" s="49"/>
      <c r="EOB437" s="49"/>
      <c r="EOC437" s="49"/>
      <c r="EOD437" s="49"/>
      <c r="EOE437" s="49"/>
      <c r="EOF437" s="49"/>
      <c r="EOG437" s="49"/>
      <c r="EOH437" s="49"/>
      <c r="EOI437" s="49"/>
      <c r="EOJ437" s="49"/>
      <c r="EOK437" s="49"/>
      <c r="EOL437" s="49"/>
      <c r="EOM437" s="49"/>
      <c r="EON437" s="49"/>
      <c r="EOO437" s="49"/>
      <c r="EOP437" s="49"/>
      <c r="EOQ437" s="49"/>
      <c r="EOR437" s="49"/>
      <c r="EOS437" s="49"/>
      <c r="EOT437" s="49"/>
      <c r="EOU437" s="49"/>
      <c r="EOV437" s="49"/>
      <c r="EOW437" s="49"/>
      <c r="EOX437" s="49"/>
      <c r="EOY437" s="49"/>
      <c r="EOZ437" s="49"/>
      <c r="EPA437" s="49"/>
      <c r="EPB437" s="49"/>
      <c r="EPC437" s="49"/>
      <c r="EPD437" s="49"/>
      <c r="EPE437" s="49"/>
      <c r="EPF437" s="49"/>
      <c r="EPG437" s="49"/>
      <c r="EPH437" s="49"/>
      <c r="EPI437" s="49"/>
      <c r="EPJ437" s="49"/>
      <c r="EPK437" s="49"/>
      <c r="EPL437" s="49"/>
      <c r="EPM437" s="49"/>
      <c r="EPN437" s="49"/>
      <c r="EPO437" s="49"/>
      <c r="EPP437" s="49"/>
      <c r="EPQ437" s="49"/>
      <c r="EPR437" s="49"/>
      <c r="EPS437" s="49"/>
      <c r="EPT437" s="49"/>
      <c r="EPU437" s="49"/>
      <c r="EPV437" s="49"/>
      <c r="EPW437" s="49"/>
      <c r="EPX437" s="49"/>
      <c r="EPY437" s="49"/>
      <c r="EPZ437" s="49"/>
      <c r="EQA437" s="49"/>
      <c r="EQB437" s="49"/>
      <c r="EQC437" s="49"/>
      <c r="EQD437" s="49"/>
      <c r="EQE437" s="49"/>
      <c r="EQF437" s="49"/>
      <c r="EQG437" s="49"/>
      <c r="EQH437" s="49"/>
      <c r="EQI437" s="49"/>
      <c r="EQJ437" s="49"/>
      <c r="EQK437" s="49"/>
      <c r="EQL437" s="49"/>
      <c r="EQM437" s="49"/>
      <c r="EQN437" s="49"/>
      <c r="EQO437" s="49"/>
      <c r="EQP437" s="49"/>
      <c r="EQQ437" s="49"/>
      <c r="EQR437" s="49"/>
      <c r="EQS437" s="49"/>
      <c r="EQT437" s="49"/>
      <c r="EQU437" s="49"/>
      <c r="EQV437" s="49"/>
      <c r="EQW437" s="49"/>
      <c r="EQX437" s="49"/>
      <c r="EQY437" s="49"/>
      <c r="EQZ437" s="49"/>
      <c r="ERA437" s="49"/>
      <c r="ERB437" s="49"/>
      <c r="ERC437" s="49"/>
      <c r="ERD437" s="49"/>
      <c r="ERE437" s="49"/>
      <c r="ERF437" s="49"/>
      <c r="ERG437" s="49"/>
      <c r="ERH437" s="49"/>
      <c r="ERI437" s="49"/>
      <c r="ERJ437" s="49"/>
      <c r="ERK437" s="49"/>
      <c r="ERL437" s="49"/>
      <c r="ERM437" s="49"/>
      <c r="ERN437" s="49"/>
      <c r="ERO437" s="49"/>
      <c r="ERP437" s="49"/>
      <c r="ERQ437" s="49"/>
      <c r="ERR437" s="49"/>
      <c r="ERS437" s="49"/>
      <c r="ERT437" s="49"/>
      <c r="ERU437" s="49"/>
      <c r="ERV437" s="49"/>
      <c r="ERW437" s="49"/>
      <c r="ERX437" s="49"/>
      <c r="ERY437" s="49"/>
      <c r="ERZ437" s="49"/>
      <c r="ESA437" s="49"/>
      <c r="ESB437" s="49"/>
      <c r="ESC437" s="49"/>
      <c r="ESD437" s="49"/>
      <c r="ESE437" s="49"/>
      <c r="ESF437" s="49"/>
      <c r="ESG437" s="49"/>
      <c r="ESH437" s="49"/>
      <c r="ESI437" s="49"/>
      <c r="ESJ437" s="49"/>
      <c r="ESK437" s="49"/>
      <c r="ESL437" s="49"/>
      <c r="ESM437" s="49"/>
      <c r="ESN437" s="49"/>
      <c r="ESO437" s="49"/>
      <c r="ESP437" s="49"/>
      <c r="ESQ437" s="49"/>
      <c r="ESR437" s="49"/>
      <c r="ESS437" s="49"/>
      <c r="EST437" s="49"/>
      <c r="ESU437" s="49"/>
      <c r="ESV437" s="49"/>
      <c r="ESW437" s="49"/>
      <c r="ESX437" s="49"/>
      <c r="ESY437" s="49"/>
      <c r="ESZ437" s="49"/>
      <c r="ETA437" s="49"/>
      <c r="ETB437" s="49"/>
      <c r="ETC437" s="49"/>
      <c r="ETD437" s="49"/>
      <c r="ETE437" s="49"/>
      <c r="ETF437" s="49"/>
      <c r="ETG437" s="49"/>
      <c r="ETH437" s="49"/>
      <c r="ETI437" s="49"/>
      <c r="ETJ437" s="49"/>
      <c r="ETK437" s="49"/>
      <c r="ETL437" s="49"/>
      <c r="ETM437" s="49"/>
      <c r="ETN437" s="49"/>
      <c r="ETO437" s="49"/>
      <c r="ETP437" s="49"/>
      <c r="ETQ437" s="49"/>
      <c r="ETR437" s="49"/>
      <c r="ETS437" s="49"/>
      <c r="ETT437" s="49"/>
      <c r="ETU437" s="49"/>
      <c r="ETV437" s="49"/>
      <c r="ETW437" s="49"/>
      <c r="ETX437" s="49"/>
      <c r="ETY437" s="49"/>
      <c r="ETZ437" s="49"/>
      <c r="EUA437" s="49"/>
      <c r="EUB437" s="49"/>
      <c r="EUC437" s="49"/>
      <c r="EUD437" s="49"/>
      <c r="EUE437" s="49"/>
      <c r="EUF437" s="49"/>
      <c r="EUG437" s="49"/>
      <c r="EUH437" s="49"/>
      <c r="EUI437" s="49"/>
      <c r="EUJ437" s="49"/>
      <c r="EUK437" s="49"/>
      <c r="EUL437" s="49"/>
      <c r="EUM437" s="49"/>
      <c r="EUN437" s="49"/>
      <c r="EUO437" s="49"/>
      <c r="EUP437" s="49"/>
      <c r="EUQ437" s="49"/>
      <c r="EUR437" s="49"/>
      <c r="EUS437" s="49"/>
      <c r="EUT437" s="49"/>
      <c r="EUU437" s="49"/>
      <c r="EUV437" s="49"/>
      <c r="EUW437" s="49"/>
      <c r="EUX437" s="49"/>
      <c r="EUY437" s="49"/>
      <c r="EUZ437" s="49"/>
      <c r="EVA437" s="49"/>
      <c r="EVB437" s="49"/>
      <c r="EVC437" s="49"/>
      <c r="EVD437" s="49"/>
      <c r="EVE437" s="49"/>
      <c r="EVF437" s="49"/>
      <c r="EVG437" s="49"/>
      <c r="EVH437" s="49"/>
      <c r="EVI437" s="49"/>
      <c r="EVJ437" s="49"/>
      <c r="EVK437" s="49"/>
      <c r="EVL437" s="49"/>
      <c r="EVM437" s="49"/>
      <c r="EVN437" s="49"/>
      <c r="EVO437" s="49"/>
      <c r="EVP437" s="49"/>
      <c r="EVQ437" s="49"/>
      <c r="EVR437" s="49"/>
      <c r="EVS437" s="49"/>
      <c r="EVT437" s="49"/>
      <c r="EVU437" s="49"/>
      <c r="EVV437" s="49"/>
      <c r="EVW437" s="49"/>
      <c r="EVX437" s="49"/>
      <c r="EVY437" s="49"/>
      <c r="EVZ437" s="49"/>
      <c r="EWA437" s="49"/>
      <c r="EWB437" s="49"/>
      <c r="EWC437" s="49"/>
      <c r="EWD437" s="49"/>
      <c r="EWE437" s="49"/>
      <c r="EWF437" s="49"/>
      <c r="EWG437" s="49"/>
      <c r="EWH437" s="49"/>
      <c r="EWI437" s="49"/>
      <c r="EWJ437" s="49"/>
      <c r="EWK437" s="49"/>
      <c r="EWL437" s="49"/>
      <c r="EWM437" s="49"/>
      <c r="EWN437" s="49"/>
      <c r="EWO437" s="49"/>
      <c r="EWP437" s="49"/>
      <c r="EWQ437" s="49"/>
      <c r="EWR437" s="49"/>
      <c r="EWS437" s="49"/>
      <c r="EWT437" s="49"/>
      <c r="EWU437" s="49"/>
      <c r="EWV437" s="49"/>
      <c r="EWW437" s="49"/>
      <c r="EWX437" s="49"/>
      <c r="EWY437" s="49"/>
      <c r="EWZ437" s="49"/>
      <c r="EXA437" s="49"/>
      <c r="EXB437" s="49"/>
      <c r="EXC437" s="49"/>
      <c r="EXD437" s="49"/>
      <c r="EXE437" s="49"/>
      <c r="EXF437" s="49"/>
      <c r="EXG437" s="49"/>
      <c r="EXH437" s="49"/>
      <c r="EXI437" s="49"/>
      <c r="EXJ437" s="49"/>
      <c r="EXK437" s="49"/>
      <c r="EXL437" s="49"/>
      <c r="EXM437" s="49"/>
      <c r="EXN437" s="49"/>
      <c r="EXO437" s="49"/>
      <c r="EXP437" s="49"/>
      <c r="EXQ437" s="49"/>
      <c r="EXR437" s="49"/>
      <c r="EXS437" s="49"/>
      <c r="EXT437" s="49"/>
      <c r="EXU437" s="49"/>
      <c r="EXV437" s="49"/>
      <c r="EXW437" s="49"/>
      <c r="EXX437" s="49"/>
      <c r="EXY437" s="49"/>
      <c r="EXZ437" s="49"/>
      <c r="EYA437" s="49"/>
      <c r="EYB437" s="49"/>
      <c r="EYC437" s="49"/>
      <c r="EYD437" s="49"/>
      <c r="EYE437" s="49"/>
      <c r="EYF437" s="49"/>
      <c r="EYG437" s="49"/>
      <c r="EYH437" s="49"/>
      <c r="EYI437" s="49"/>
      <c r="EYJ437" s="49"/>
      <c r="EYK437" s="49"/>
      <c r="EYL437" s="49"/>
      <c r="EYM437" s="49"/>
      <c r="EYN437" s="49"/>
      <c r="EYO437" s="49"/>
      <c r="EYP437" s="49"/>
      <c r="EYQ437" s="49"/>
      <c r="EYR437" s="49"/>
      <c r="EYS437" s="49"/>
      <c r="EYT437" s="49"/>
      <c r="EYU437" s="49"/>
      <c r="EYV437" s="49"/>
      <c r="EYW437" s="49"/>
      <c r="EYX437" s="49"/>
      <c r="EYY437" s="49"/>
      <c r="EYZ437" s="49"/>
      <c r="EZA437" s="49"/>
      <c r="EZB437" s="49"/>
      <c r="EZC437" s="49"/>
      <c r="EZD437" s="49"/>
      <c r="EZE437" s="49"/>
      <c r="EZF437" s="49"/>
      <c r="EZG437" s="49"/>
      <c r="EZH437" s="49"/>
      <c r="EZI437" s="49"/>
      <c r="EZJ437" s="49"/>
      <c r="EZK437" s="49"/>
      <c r="EZL437" s="49"/>
      <c r="EZM437" s="49"/>
      <c r="EZN437" s="49"/>
      <c r="EZO437" s="49"/>
      <c r="EZP437" s="49"/>
      <c r="EZQ437" s="49"/>
      <c r="EZR437" s="49"/>
      <c r="EZS437" s="49"/>
      <c r="EZT437" s="49"/>
      <c r="EZU437" s="49"/>
      <c r="EZV437" s="49"/>
      <c r="EZW437" s="49"/>
      <c r="EZX437" s="49"/>
      <c r="EZY437" s="49"/>
      <c r="EZZ437" s="49"/>
      <c r="FAA437" s="49"/>
      <c r="FAB437" s="49"/>
      <c r="FAC437" s="49"/>
      <c r="FAD437" s="49"/>
      <c r="FAE437" s="49"/>
      <c r="FAF437" s="49"/>
      <c r="FAG437" s="49"/>
      <c r="FAH437" s="49"/>
      <c r="FAI437" s="49"/>
      <c r="FAJ437" s="49"/>
      <c r="FAK437" s="49"/>
      <c r="FAL437" s="49"/>
      <c r="FAM437" s="49"/>
      <c r="FAN437" s="49"/>
      <c r="FAO437" s="49"/>
      <c r="FAP437" s="49"/>
      <c r="FAQ437" s="49"/>
      <c r="FAR437" s="49"/>
      <c r="FAS437" s="49"/>
      <c r="FAT437" s="49"/>
      <c r="FAU437" s="49"/>
      <c r="FAV437" s="49"/>
      <c r="FAW437" s="49"/>
      <c r="FAX437" s="49"/>
      <c r="FAY437" s="49"/>
      <c r="FAZ437" s="49"/>
      <c r="FBA437" s="49"/>
      <c r="FBB437" s="49"/>
      <c r="FBC437" s="49"/>
      <c r="FBD437" s="49"/>
      <c r="FBE437" s="49"/>
      <c r="FBF437" s="49"/>
      <c r="FBG437" s="49"/>
      <c r="FBH437" s="49"/>
      <c r="FBI437" s="49"/>
      <c r="FBJ437" s="49"/>
      <c r="FBK437" s="49"/>
      <c r="FBL437" s="49"/>
      <c r="FBM437" s="49"/>
      <c r="FBN437" s="49"/>
      <c r="FBO437" s="49"/>
      <c r="FBP437" s="49"/>
      <c r="FBQ437" s="49"/>
      <c r="FBR437" s="49"/>
      <c r="FBS437" s="49"/>
      <c r="FBT437" s="49"/>
      <c r="FBU437" s="49"/>
      <c r="FBV437" s="49"/>
      <c r="FBW437" s="49"/>
      <c r="FBX437" s="49"/>
      <c r="FBY437" s="49"/>
      <c r="FBZ437" s="49"/>
      <c r="FCA437" s="49"/>
      <c r="FCB437" s="49"/>
      <c r="FCC437" s="49"/>
      <c r="FCD437" s="49"/>
      <c r="FCE437" s="49"/>
      <c r="FCF437" s="49"/>
      <c r="FCG437" s="49"/>
      <c r="FCH437" s="49"/>
      <c r="FCI437" s="49"/>
      <c r="FCJ437" s="49"/>
      <c r="FCK437" s="49"/>
      <c r="FCL437" s="49"/>
      <c r="FCM437" s="49"/>
      <c r="FCN437" s="49"/>
      <c r="FCO437" s="49"/>
      <c r="FCP437" s="49"/>
      <c r="FCQ437" s="49"/>
      <c r="FCR437" s="49"/>
      <c r="FCS437" s="49"/>
      <c r="FCT437" s="49"/>
      <c r="FCU437" s="49"/>
      <c r="FCV437" s="49"/>
      <c r="FCW437" s="49"/>
      <c r="FCX437" s="49"/>
      <c r="FCY437" s="49"/>
      <c r="FCZ437" s="49"/>
      <c r="FDA437" s="49"/>
      <c r="FDB437" s="49"/>
      <c r="FDC437" s="49"/>
      <c r="FDD437" s="49"/>
      <c r="FDE437" s="49"/>
      <c r="FDF437" s="49"/>
      <c r="FDG437" s="49"/>
      <c r="FDH437" s="49"/>
      <c r="FDI437" s="49"/>
      <c r="FDJ437" s="49"/>
      <c r="FDK437" s="49"/>
      <c r="FDL437" s="49"/>
      <c r="FDM437" s="49"/>
      <c r="FDN437" s="49"/>
      <c r="FDO437" s="49"/>
      <c r="FDP437" s="49"/>
      <c r="FDQ437" s="49"/>
      <c r="FDR437" s="49"/>
      <c r="FDS437" s="49"/>
      <c r="FDT437" s="49"/>
      <c r="FDU437" s="49"/>
      <c r="FDV437" s="49"/>
      <c r="FDW437" s="49"/>
      <c r="FDX437" s="49"/>
      <c r="FDY437" s="49"/>
      <c r="FDZ437" s="49"/>
      <c r="FEA437" s="49"/>
      <c r="FEB437" s="49"/>
      <c r="FEC437" s="49"/>
      <c r="FED437" s="49"/>
      <c r="FEE437" s="49"/>
      <c r="FEF437" s="49"/>
      <c r="FEG437" s="49"/>
      <c r="FEH437" s="49"/>
      <c r="FEI437" s="49"/>
      <c r="FEJ437" s="49"/>
      <c r="FEK437" s="49"/>
      <c r="FEL437" s="49"/>
      <c r="FEM437" s="49"/>
      <c r="FEN437" s="49"/>
      <c r="FEO437" s="49"/>
      <c r="FEP437" s="49"/>
      <c r="FEQ437" s="49"/>
      <c r="FER437" s="49"/>
      <c r="FES437" s="49"/>
      <c r="FET437" s="49"/>
      <c r="FEU437" s="49"/>
      <c r="FEV437" s="49"/>
      <c r="FEW437" s="49"/>
      <c r="FEX437" s="49"/>
      <c r="FEY437" s="49"/>
      <c r="FEZ437" s="49"/>
      <c r="FFA437" s="49"/>
      <c r="FFB437" s="49"/>
      <c r="FFC437" s="49"/>
      <c r="FFD437" s="49"/>
      <c r="FFE437" s="49"/>
      <c r="FFF437" s="49"/>
      <c r="FFG437" s="49"/>
      <c r="FFH437" s="49"/>
      <c r="FFI437" s="49"/>
      <c r="FFJ437" s="49"/>
      <c r="FFK437" s="49"/>
      <c r="FFL437" s="49"/>
      <c r="FFM437" s="49"/>
      <c r="FFN437" s="49"/>
      <c r="FFO437" s="49"/>
      <c r="FFP437" s="49"/>
      <c r="FFQ437" s="49"/>
      <c r="FFR437" s="49"/>
      <c r="FFS437" s="49"/>
      <c r="FFT437" s="49"/>
      <c r="FFU437" s="49"/>
      <c r="FFV437" s="49"/>
      <c r="FFW437" s="49"/>
      <c r="FFX437" s="49"/>
      <c r="FFY437" s="49"/>
      <c r="FFZ437" s="49"/>
      <c r="FGA437" s="49"/>
      <c r="FGB437" s="49"/>
      <c r="FGC437" s="49"/>
      <c r="FGD437" s="49"/>
      <c r="FGE437" s="49"/>
      <c r="FGF437" s="49"/>
      <c r="FGG437" s="49"/>
      <c r="FGH437" s="49"/>
      <c r="FGI437" s="49"/>
      <c r="FGJ437" s="49"/>
      <c r="FGK437" s="49"/>
      <c r="FGL437" s="49"/>
      <c r="FGM437" s="49"/>
      <c r="FGN437" s="49"/>
      <c r="FGO437" s="49"/>
      <c r="FGP437" s="49"/>
      <c r="FGQ437" s="49"/>
      <c r="FGR437" s="49"/>
      <c r="FGS437" s="49"/>
      <c r="FGT437" s="49"/>
      <c r="FGU437" s="49"/>
      <c r="FGV437" s="49"/>
      <c r="FGW437" s="49"/>
      <c r="FGX437" s="49"/>
      <c r="FGY437" s="49"/>
      <c r="FGZ437" s="49"/>
      <c r="FHA437" s="49"/>
      <c r="FHB437" s="49"/>
      <c r="FHC437" s="49"/>
      <c r="FHD437" s="49"/>
      <c r="FHE437" s="49"/>
      <c r="FHF437" s="49"/>
      <c r="FHG437" s="49"/>
      <c r="FHH437" s="49"/>
      <c r="FHI437" s="49"/>
      <c r="FHJ437" s="49"/>
      <c r="FHK437" s="49"/>
      <c r="FHL437" s="49"/>
      <c r="FHM437" s="49"/>
      <c r="FHN437" s="49"/>
      <c r="FHO437" s="49"/>
      <c r="FHP437" s="49"/>
      <c r="FHQ437" s="49"/>
      <c r="FHR437" s="49"/>
      <c r="FHS437" s="49"/>
      <c r="FHT437" s="49"/>
      <c r="FHU437" s="49"/>
      <c r="FHV437" s="49"/>
      <c r="FHW437" s="49"/>
      <c r="FHX437" s="49"/>
      <c r="FHY437" s="49"/>
      <c r="FHZ437" s="49"/>
      <c r="FIA437" s="49"/>
      <c r="FIB437" s="49"/>
      <c r="FIC437" s="49"/>
      <c r="FID437" s="49"/>
      <c r="FIE437" s="49"/>
      <c r="FIF437" s="49"/>
      <c r="FIG437" s="49"/>
      <c r="FIH437" s="49"/>
      <c r="FII437" s="49"/>
      <c r="FIJ437" s="49"/>
      <c r="FIK437" s="49"/>
      <c r="FIL437" s="49"/>
      <c r="FIM437" s="49"/>
      <c r="FIN437" s="49"/>
      <c r="FIO437" s="49"/>
      <c r="FIP437" s="49"/>
      <c r="FIQ437" s="49"/>
      <c r="FIR437" s="49"/>
      <c r="FIS437" s="49"/>
      <c r="FIT437" s="49"/>
      <c r="FIU437" s="49"/>
      <c r="FIV437" s="49"/>
      <c r="FIW437" s="49"/>
      <c r="FIX437" s="49"/>
      <c r="FIY437" s="49"/>
      <c r="FIZ437" s="49"/>
      <c r="FJA437" s="49"/>
      <c r="FJB437" s="49"/>
      <c r="FJC437" s="49"/>
      <c r="FJD437" s="49"/>
      <c r="FJE437" s="49"/>
      <c r="FJF437" s="49"/>
      <c r="FJG437" s="49"/>
      <c r="FJH437" s="49"/>
      <c r="FJI437" s="49"/>
      <c r="FJJ437" s="49"/>
      <c r="FJK437" s="49"/>
      <c r="FJL437" s="49"/>
      <c r="FJM437" s="49"/>
      <c r="FJN437" s="49"/>
      <c r="FJO437" s="49"/>
      <c r="FJP437" s="49"/>
      <c r="FJQ437" s="49"/>
      <c r="FJR437" s="49"/>
      <c r="FJS437" s="49"/>
      <c r="FJT437" s="49"/>
      <c r="FJU437" s="49"/>
      <c r="FJV437" s="49"/>
      <c r="FJW437" s="49"/>
      <c r="FJX437" s="49"/>
      <c r="FJY437" s="49"/>
      <c r="FJZ437" s="49"/>
      <c r="FKA437" s="49"/>
      <c r="FKB437" s="49"/>
      <c r="FKC437" s="49"/>
      <c r="FKD437" s="49"/>
      <c r="FKE437" s="49"/>
      <c r="FKF437" s="49"/>
      <c r="FKG437" s="49"/>
      <c r="FKH437" s="49"/>
      <c r="FKI437" s="49"/>
      <c r="FKJ437" s="49"/>
      <c r="FKK437" s="49"/>
      <c r="FKL437" s="49"/>
      <c r="FKM437" s="49"/>
      <c r="FKN437" s="49"/>
      <c r="FKO437" s="49"/>
      <c r="FKP437" s="49"/>
      <c r="FKQ437" s="49"/>
      <c r="FKR437" s="49"/>
      <c r="FKS437" s="49"/>
      <c r="FKT437" s="49"/>
      <c r="FKU437" s="49"/>
      <c r="FKV437" s="49"/>
      <c r="FKW437" s="49"/>
      <c r="FKX437" s="49"/>
      <c r="FKY437" s="49"/>
      <c r="FKZ437" s="49"/>
      <c r="FLA437" s="49"/>
      <c r="FLB437" s="49"/>
      <c r="FLC437" s="49"/>
      <c r="FLD437" s="49"/>
      <c r="FLE437" s="49"/>
      <c r="FLF437" s="49"/>
      <c r="FLG437" s="49"/>
      <c r="FLH437" s="49"/>
      <c r="FLI437" s="49"/>
      <c r="FLJ437" s="49"/>
      <c r="FLK437" s="49"/>
      <c r="FLL437" s="49"/>
      <c r="FLM437" s="49"/>
      <c r="FLN437" s="49"/>
      <c r="FLO437" s="49"/>
      <c r="FLP437" s="49"/>
      <c r="FLQ437" s="49"/>
      <c r="FLR437" s="49"/>
      <c r="FLS437" s="49"/>
      <c r="FLT437" s="49"/>
      <c r="FLU437" s="49"/>
      <c r="FLV437" s="49"/>
      <c r="FLW437" s="49"/>
      <c r="FLX437" s="49"/>
      <c r="FLY437" s="49"/>
      <c r="FLZ437" s="49"/>
      <c r="FMA437" s="49"/>
      <c r="FMB437" s="49"/>
      <c r="FMC437" s="49"/>
      <c r="FMD437" s="49"/>
      <c r="FME437" s="49"/>
      <c r="FMF437" s="49"/>
      <c r="FMG437" s="49"/>
      <c r="FMH437" s="49"/>
      <c r="FMI437" s="49"/>
      <c r="FMJ437" s="49"/>
      <c r="FMK437" s="49"/>
      <c r="FML437" s="49"/>
      <c r="FMM437" s="49"/>
      <c r="FMN437" s="49"/>
      <c r="FMO437" s="49"/>
      <c r="FMP437" s="49"/>
      <c r="FMQ437" s="49"/>
      <c r="FMR437" s="49"/>
      <c r="FMS437" s="49"/>
      <c r="FMT437" s="49"/>
      <c r="FMU437" s="49"/>
      <c r="FMV437" s="49"/>
      <c r="FMW437" s="49"/>
      <c r="FMX437" s="49"/>
      <c r="FMY437" s="49"/>
      <c r="FMZ437" s="49"/>
      <c r="FNA437" s="49"/>
      <c r="FNB437" s="49"/>
      <c r="FNC437" s="49"/>
      <c r="FND437" s="49"/>
      <c r="FNE437" s="49"/>
      <c r="FNF437" s="49"/>
      <c r="FNG437" s="49"/>
      <c r="FNH437" s="49"/>
      <c r="FNI437" s="49"/>
      <c r="FNJ437" s="49"/>
      <c r="FNK437" s="49"/>
      <c r="FNL437" s="49"/>
      <c r="FNM437" s="49"/>
      <c r="FNN437" s="49"/>
      <c r="FNO437" s="49"/>
      <c r="FNP437" s="49"/>
      <c r="FNQ437" s="49"/>
      <c r="FNR437" s="49"/>
      <c r="FNS437" s="49"/>
      <c r="FNT437" s="49"/>
      <c r="FNU437" s="49"/>
      <c r="FNV437" s="49"/>
      <c r="FNW437" s="49"/>
      <c r="FNX437" s="49"/>
      <c r="FNY437" s="49"/>
      <c r="FNZ437" s="49"/>
      <c r="FOA437" s="49"/>
      <c r="FOB437" s="49"/>
      <c r="FOC437" s="49"/>
      <c r="FOD437" s="49"/>
      <c r="FOE437" s="49"/>
      <c r="FOF437" s="49"/>
      <c r="FOG437" s="49"/>
      <c r="FOH437" s="49"/>
      <c r="FOI437" s="49"/>
      <c r="FOJ437" s="49"/>
      <c r="FOK437" s="49"/>
      <c r="FOL437" s="49"/>
      <c r="FOM437" s="49"/>
      <c r="FON437" s="49"/>
      <c r="FOO437" s="49"/>
      <c r="FOP437" s="49"/>
      <c r="FOQ437" s="49"/>
      <c r="FOR437" s="49"/>
      <c r="FOS437" s="49"/>
      <c r="FOT437" s="49"/>
      <c r="FOU437" s="49"/>
      <c r="FOV437" s="49"/>
      <c r="FOW437" s="49"/>
      <c r="FOX437" s="49"/>
      <c r="FOY437" s="49"/>
      <c r="FOZ437" s="49"/>
      <c r="FPA437" s="49"/>
      <c r="FPB437" s="49"/>
      <c r="FPC437" s="49"/>
      <c r="FPD437" s="49"/>
      <c r="FPE437" s="49"/>
      <c r="FPF437" s="49"/>
      <c r="FPG437" s="49"/>
      <c r="FPH437" s="49"/>
      <c r="FPI437" s="49"/>
      <c r="FPJ437" s="49"/>
      <c r="FPK437" s="49"/>
      <c r="FPL437" s="49"/>
      <c r="FPM437" s="49"/>
      <c r="FPN437" s="49"/>
      <c r="FPO437" s="49"/>
      <c r="FPP437" s="49"/>
      <c r="FPQ437" s="49"/>
      <c r="FPR437" s="49"/>
      <c r="FPS437" s="49"/>
      <c r="FPT437" s="49"/>
      <c r="FPU437" s="49"/>
      <c r="FPV437" s="49"/>
      <c r="FPW437" s="49"/>
      <c r="FPX437" s="49"/>
      <c r="FPY437" s="49"/>
      <c r="FPZ437" s="49"/>
      <c r="FQA437" s="49"/>
      <c r="FQB437" s="49"/>
      <c r="FQC437" s="49"/>
      <c r="FQD437" s="49"/>
      <c r="FQE437" s="49"/>
      <c r="FQF437" s="49"/>
      <c r="FQG437" s="49"/>
      <c r="FQH437" s="49"/>
      <c r="FQI437" s="49"/>
      <c r="FQJ437" s="49"/>
      <c r="FQK437" s="49"/>
      <c r="FQL437" s="49"/>
      <c r="FQM437" s="49"/>
      <c r="FQN437" s="49"/>
      <c r="FQO437" s="49"/>
      <c r="FQP437" s="49"/>
      <c r="FQQ437" s="49"/>
      <c r="FQR437" s="49"/>
      <c r="FQS437" s="49"/>
      <c r="FQT437" s="49"/>
      <c r="FQU437" s="49"/>
      <c r="FQV437" s="49"/>
      <c r="FQW437" s="49"/>
      <c r="FQX437" s="49"/>
      <c r="FQY437" s="49"/>
      <c r="FQZ437" s="49"/>
      <c r="FRA437" s="49"/>
      <c r="FRB437" s="49"/>
      <c r="FRC437" s="49"/>
      <c r="FRD437" s="49"/>
      <c r="FRE437" s="49"/>
      <c r="FRF437" s="49"/>
      <c r="FRG437" s="49"/>
      <c r="FRH437" s="49"/>
      <c r="FRI437" s="49"/>
      <c r="FRJ437" s="49"/>
      <c r="FRK437" s="49"/>
      <c r="FRL437" s="49"/>
      <c r="FRM437" s="49"/>
      <c r="FRN437" s="49"/>
      <c r="FRO437" s="49"/>
      <c r="FRP437" s="49"/>
      <c r="FRQ437" s="49"/>
      <c r="FRR437" s="49"/>
      <c r="FRS437" s="49"/>
      <c r="FRT437" s="49"/>
      <c r="FRU437" s="49"/>
      <c r="FRV437" s="49"/>
      <c r="FRW437" s="49"/>
      <c r="FRX437" s="49"/>
      <c r="FRY437" s="49"/>
      <c r="FRZ437" s="49"/>
      <c r="FSA437" s="49"/>
      <c r="FSB437" s="49"/>
      <c r="FSC437" s="49"/>
      <c r="FSD437" s="49"/>
      <c r="FSE437" s="49"/>
      <c r="FSF437" s="49"/>
      <c r="FSG437" s="49"/>
      <c r="FSH437" s="49"/>
      <c r="FSI437" s="49"/>
      <c r="FSJ437" s="49"/>
      <c r="FSK437" s="49"/>
      <c r="FSL437" s="49"/>
      <c r="FSM437" s="49"/>
      <c r="FSN437" s="49"/>
      <c r="FSO437" s="49"/>
      <c r="FSP437" s="49"/>
      <c r="FSQ437" s="49"/>
      <c r="FSR437" s="49"/>
      <c r="FSS437" s="49"/>
      <c r="FST437" s="49"/>
      <c r="FSU437" s="49"/>
      <c r="FSV437" s="49"/>
      <c r="FSW437" s="49"/>
      <c r="FSX437" s="49"/>
      <c r="FSY437" s="49"/>
      <c r="FSZ437" s="49"/>
      <c r="FTA437" s="49"/>
      <c r="FTB437" s="49"/>
      <c r="FTC437" s="49"/>
      <c r="FTD437" s="49"/>
      <c r="FTE437" s="49"/>
      <c r="FTF437" s="49"/>
      <c r="FTG437" s="49"/>
      <c r="FTH437" s="49"/>
      <c r="FTI437" s="49"/>
      <c r="FTJ437" s="49"/>
      <c r="FTK437" s="49"/>
      <c r="FTL437" s="49"/>
      <c r="FTM437" s="49"/>
      <c r="FTN437" s="49"/>
      <c r="FTO437" s="49"/>
      <c r="FTP437" s="49"/>
      <c r="FTQ437" s="49"/>
      <c r="FTR437" s="49"/>
      <c r="FTS437" s="49"/>
      <c r="FTT437" s="49"/>
      <c r="FTU437" s="49"/>
      <c r="FTV437" s="49"/>
      <c r="FTW437" s="49"/>
      <c r="FTX437" s="49"/>
      <c r="FTY437" s="49"/>
      <c r="FTZ437" s="49"/>
      <c r="FUA437" s="49"/>
      <c r="FUB437" s="49"/>
      <c r="FUC437" s="49"/>
      <c r="FUD437" s="49"/>
      <c r="FUE437" s="49"/>
      <c r="FUF437" s="49"/>
      <c r="FUG437" s="49"/>
      <c r="FUH437" s="49"/>
      <c r="FUI437" s="49"/>
      <c r="FUJ437" s="49"/>
      <c r="FUK437" s="49"/>
      <c r="FUL437" s="49"/>
      <c r="FUM437" s="49"/>
      <c r="FUN437" s="49"/>
      <c r="FUO437" s="49"/>
      <c r="FUP437" s="49"/>
      <c r="FUQ437" s="49"/>
      <c r="FUR437" s="49"/>
      <c r="FUS437" s="49"/>
      <c r="FUT437" s="49"/>
      <c r="FUU437" s="49"/>
      <c r="FUV437" s="49"/>
      <c r="FUW437" s="49"/>
      <c r="FUX437" s="49"/>
      <c r="FUY437" s="49"/>
      <c r="FUZ437" s="49"/>
      <c r="FVA437" s="49"/>
      <c r="FVB437" s="49"/>
      <c r="FVC437" s="49"/>
      <c r="FVD437" s="49"/>
      <c r="FVE437" s="49"/>
      <c r="FVF437" s="49"/>
      <c r="FVG437" s="49"/>
      <c r="FVH437" s="49"/>
      <c r="FVI437" s="49"/>
      <c r="FVJ437" s="49"/>
      <c r="FVK437" s="49"/>
      <c r="FVL437" s="49"/>
      <c r="FVM437" s="49"/>
      <c r="FVN437" s="49"/>
      <c r="FVO437" s="49"/>
      <c r="FVP437" s="49"/>
      <c r="FVQ437" s="49"/>
      <c r="FVR437" s="49"/>
      <c r="FVS437" s="49"/>
      <c r="FVT437" s="49"/>
      <c r="FVU437" s="49"/>
      <c r="FVV437" s="49"/>
      <c r="FVW437" s="49"/>
      <c r="FVX437" s="49"/>
      <c r="FVY437" s="49"/>
      <c r="FVZ437" s="49"/>
      <c r="FWA437" s="49"/>
      <c r="FWB437" s="49"/>
      <c r="FWC437" s="49"/>
      <c r="FWD437" s="49"/>
      <c r="FWE437" s="49"/>
      <c r="FWF437" s="49"/>
      <c r="FWG437" s="49"/>
      <c r="FWH437" s="49"/>
      <c r="FWI437" s="49"/>
      <c r="FWJ437" s="49"/>
      <c r="FWK437" s="49"/>
      <c r="FWL437" s="49"/>
      <c r="FWM437" s="49"/>
      <c r="FWN437" s="49"/>
      <c r="FWO437" s="49"/>
      <c r="FWP437" s="49"/>
      <c r="FWQ437" s="49"/>
      <c r="FWR437" s="49"/>
      <c r="FWS437" s="49"/>
      <c r="FWT437" s="49"/>
      <c r="FWU437" s="49"/>
      <c r="FWV437" s="49"/>
      <c r="FWW437" s="49"/>
      <c r="FWX437" s="49"/>
      <c r="FWY437" s="49"/>
      <c r="FWZ437" s="49"/>
      <c r="FXA437" s="49"/>
      <c r="FXB437" s="49"/>
      <c r="FXC437" s="49"/>
      <c r="FXD437" s="49"/>
      <c r="FXE437" s="49"/>
      <c r="FXF437" s="49"/>
      <c r="FXG437" s="49"/>
      <c r="FXH437" s="49"/>
      <c r="FXI437" s="49"/>
      <c r="FXJ437" s="49"/>
      <c r="FXK437" s="49"/>
      <c r="FXL437" s="49"/>
      <c r="FXM437" s="49"/>
      <c r="FXN437" s="49"/>
      <c r="FXO437" s="49"/>
      <c r="FXP437" s="49"/>
      <c r="FXQ437" s="49"/>
      <c r="FXR437" s="49"/>
      <c r="FXS437" s="49"/>
      <c r="FXT437" s="49"/>
      <c r="FXU437" s="49"/>
      <c r="FXV437" s="49"/>
      <c r="FXW437" s="49"/>
      <c r="FXX437" s="49"/>
      <c r="FXY437" s="49"/>
      <c r="FXZ437" s="49"/>
      <c r="FYA437" s="49"/>
      <c r="FYB437" s="49"/>
      <c r="FYC437" s="49"/>
      <c r="FYD437" s="49"/>
      <c r="FYE437" s="49"/>
      <c r="FYF437" s="49"/>
      <c r="FYG437" s="49"/>
      <c r="FYH437" s="49"/>
      <c r="FYI437" s="49"/>
      <c r="FYJ437" s="49"/>
      <c r="FYK437" s="49"/>
      <c r="FYL437" s="49"/>
      <c r="FYM437" s="49"/>
      <c r="FYN437" s="49"/>
      <c r="FYO437" s="49"/>
      <c r="FYP437" s="49"/>
      <c r="FYQ437" s="49"/>
      <c r="FYR437" s="49"/>
      <c r="FYS437" s="49"/>
      <c r="FYT437" s="49"/>
      <c r="FYU437" s="49"/>
      <c r="FYV437" s="49"/>
      <c r="FYW437" s="49"/>
      <c r="FYX437" s="49"/>
      <c r="FYY437" s="49"/>
      <c r="FYZ437" s="49"/>
      <c r="FZA437" s="49"/>
      <c r="FZB437" s="49"/>
      <c r="FZC437" s="49"/>
      <c r="FZD437" s="49"/>
      <c r="FZE437" s="49"/>
      <c r="FZF437" s="49"/>
      <c r="FZG437" s="49"/>
      <c r="FZH437" s="49"/>
      <c r="FZI437" s="49"/>
      <c r="FZJ437" s="49"/>
      <c r="FZK437" s="49"/>
      <c r="FZL437" s="49"/>
      <c r="FZM437" s="49"/>
      <c r="FZN437" s="49"/>
      <c r="FZO437" s="49"/>
      <c r="FZP437" s="49"/>
      <c r="FZQ437" s="49"/>
      <c r="FZR437" s="49"/>
      <c r="FZS437" s="49"/>
      <c r="FZT437" s="49"/>
      <c r="FZU437" s="49"/>
      <c r="FZV437" s="49"/>
      <c r="FZW437" s="49"/>
      <c r="FZX437" s="49"/>
      <c r="FZY437" s="49"/>
      <c r="FZZ437" s="49"/>
      <c r="GAA437" s="49"/>
      <c r="GAB437" s="49"/>
      <c r="GAC437" s="49"/>
      <c r="GAD437" s="49"/>
      <c r="GAE437" s="49"/>
      <c r="GAF437" s="49"/>
      <c r="GAG437" s="49"/>
      <c r="GAH437" s="49"/>
      <c r="GAI437" s="49"/>
      <c r="GAJ437" s="49"/>
      <c r="GAK437" s="49"/>
      <c r="GAL437" s="49"/>
      <c r="GAM437" s="49"/>
      <c r="GAN437" s="49"/>
      <c r="GAO437" s="49"/>
      <c r="GAP437" s="49"/>
      <c r="GAQ437" s="49"/>
      <c r="GAR437" s="49"/>
      <c r="GAS437" s="49"/>
      <c r="GAT437" s="49"/>
      <c r="GAU437" s="49"/>
      <c r="GAV437" s="49"/>
      <c r="GAW437" s="49"/>
      <c r="GAX437" s="49"/>
      <c r="GAY437" s="49"/>
      <c r="GAZ437" s="49"/>
      <c r="GBA437" s="49"/>
      <c r="GBB437" s="49"/>
      <c r="GBC437" s="49"/>
      <c r="GBD437" s="49"/>
      <c r="GBE437" s="49"/>
      <c r="GBF437" s="49"/>
      <c r="GBG437" s="49"/>
      <c r="GBH437" s="49"/>
      <c r="GBI437" s="49"/>
      <c r="GBJ437" s="49"/>
      <c r="GBK437" s="49"/>
      <c r="GBL437" s="49"/>
      <c r="GBM437" s="49"/>
      <c r="GBN437" s="49"/>
      <c r="GBO437" s="49"/>
      <c r="GBP437" s="49"/>
      <c r="GBQ437" s="49"/>
      <c r="GBR437" s="49"/>
      <c r="GBS437" s="49"/>
      <c r="GBT437" s="49"/>
      <c r="GBU437" s="49"/>
      <c r="GBV437" s="49"/>
      <c r="GBW437" s="49"/>
      <c r="GBX437" s="49"/>
      <c r="GBY437" s="49"/>
      <c r="GBZ437" s="49"/>
      <c r="GCA437" s="49"/>
      <c r="GCB437" s="49"/>
      <c r="GCC437" s="49"/>
      <c r="GCD437" s="49"/>
      <c r="GCE437" s="49"/>
      <c r="GCF437" s="49"/>
      <c r="GCG437" s="49"/>
      <c r="GCH437" s="49"/>
      <c r="GCI437" s="49"/>
      <c r="GCJ437" s="49"/>
      <c r="GCK437" s="49"/>
      <c r="GCL437" s="49"/>
      <c r="GCM437" s="49"/>
      <c r="GCN437" s="49"/>
      <c r="GCO437" s="49"/>
      <c r="GCP437" s="49"/>
      <c r="GCQ437" s="49"/>
      <c r="GCR437" s="49"/>
      <c r="GCS437" s="49"/>
      <c r="GCT437" s="49"/>
      <c r="GCU437" s="49"/>
      <c r="GCV437" s="49"/>
      <c r="GCW437" s="49"/>
      <c r="GCX437" s="49"/>
      <c r="GCY437" s="49"/>
      <c r="GCZ437" s="49"/>
      <c r="GDA437" s="49"/>
      <c r="GDB437" s="49"/>
      <c r="GDC437" s="49"/>
      <c r="GDD437" s="49"/>
      <c r="GDE437" s="49"/>
      <c r="GDF437" s="49"/>
      <c r="GDG437" s="49"/>
      <c r="GDH437" s="49"/>
      <c r="GDI437" s="49"/>
      <c r="GDJ437" s="49"/>
      <c r="GDK437" s="49"/>
      <c r="GDL437" s="49"/>
      <c r="GDM437" s="49"/>
      <c r="GDN437" s="49"/>
      <c r="GDO437" s="49"/>
      <c r="GDP437" s="49"/>
      <c r="GDQ437" s="49"/>
      <c r="GDR437" s="49"/>
      <c r="GDS437" s="49"/>
      <c r="GDT437" s="49"/>
      <c r="GDU437" s="49"/>
      <c r="GDV437" s="49"/>
      <c r="GDW437" s="49"/>
      <c r="GDX437" s="49"/>
      <c r="GDY437" s="49"/>
      <c r="GDZ437" s="49"/>
      <c r="GEA437" s="49"/>
      <c r="GEB437" s="49"/>
      <c r="GEC437" s="49"/>
      <c r="GED437" s="49"/>
      <c r="GEE437" s="49"/>
      <c r="GEF437" s="49"/>
      <c r="GEG437" s="49"/>
      <c r="GEH437" s="49"/>
      <c r="GEI437" s="49"/>
      <c r="GEJ437" s="49"/>
      <c r="GEK437" s="49"/>
      <c r="GEL437" s="49"/>
      <c r="GEM437" s="49"/>
      <c r="GEN437" s="49"/>
      <c r="GEO437" s="49"/>
      <c r="GEP437" s="49"/>
      <c r="GEQ437" s="49"/>
      <c r="GER437" s="49"/>
      <c r="GES437" s="49"/>
      <c r="GET437" s="49"/>
      <c r="GEU437" s="49"/>
      <c r="GEV437" s="49"/>
      <c r="GEW437" s="49"/>
      <c r="GEX437" s="49"/>
      <c r="GEY437" s="49"/>
      <c r="GEZ437" s="49"/>
      <c r="GFA437" s="49"/>
      <c r="GFB437" s="49"/>
      <c r="GFC437" s="49"/>
      <c r="GFD437" s="49"/>
      <c r="GFE437" s="49"/>
      <c r="GFF437" s="49"/>
      <c r="GFG437" s="49"/>
      <c r="GFH437" s="49"/>
      <c r="GFI437" s="49"/>
      <c r="GFJ437" s="49"/>
      <c r="GFK437" s="49"/>
      <c r="GFL437" s="49"/>
      <c r="GFM437" s="49"/>
      <c r="GFN437" s="49"/>
      <c r="GFO437" s="49"/>
      <c r="GFP437" s="49"/>
      <c r="GFQ437" s="49"/>
      <c r="GFR437" s="49"/>
      <c r="GFS437" s="49"/>
      <c r="GFT437" s="49"/>
      <c r="GFU437" s="49"/>
      <c r="GFV437" s="49"/>
      <c r="GFW437" s="49"/>
      <c r="GFX437" s="49"/>
      <c r="GFY437" s="49"/>
      <c r="GFZ437" s="49"/>
      <c r="GGA437" s="49"/>
      <c r="GGB437" s="49"/>
      <c r="GGC437" s="49"/>
      <c r="GGD437" s="49"/>
      <c r="GGE437" s="49"/>
      <c r="GGF437" s="49"/>
      <c r="GGG437" s="49"/>
      <c r="GGH437" s="49"/>
      <c r="GGI437" s="49"/>
      <c r="GGJ437" s="49"/>
      <c r="GGK437" s="49"/>
      <c r="GGL437" s="49"/>
      <c r="GGM437" s="49"/>
      <c r="GGN437" s="49"/>
      <c r="GGO437" s="49"/>
      <c r="GGP437" s="49"/>
      <c r="GGQ437" s="49"/>
      <c r="GGR437" s="49"/>
      <c r="GGS437" s="49"/>
      <c r="GGT437" s="49"/>
      <c r="GGU437" s="49"/>
      <c r="GGV437" s="49"/>
      <c r="GGW437" s="49"/>
      <c r="GGX437" s="49"/>
      <c r="GGY437" s="49"/>
      <c r="GGZ437" s="49"/>
      <c r="GHA437" s="49"/>
      <c r="GHB437" s="49"/>
      <c r="GHC437" s="49"/>
      <c r="GHD437" s="49"/>
      <c r="GHE437" s="49"/>
      <c r="GHF437" s="49"/>
      <c r="GHG437" s="49"/>
      <c r="GHH437" s="49"/>
      <c r="GHI437" s="49"/>
      <c r="GHJ437" s="49"/>
      <c r="GHK437" s="49"/>
      <c r="GHL437" s="49"/>
      <c r="GHM437" s="49"/>
      <c r="GHN437" s="49"/>
      <c r="GHO437" s="49"/>
      <c r="GHP437" s="49"/>
      <c r="GHQ437" s="49"/>
      <c r="GHR437" s="49"/>
      <c r="GHS437" s="49"/>
      <c r="GHT437" s="49"/>
      <c r="GHU437" s="49"/>
      <c r="GHV437" s="49"/>
      <c r="GHW437" s="49"/>
      <c r="GHX437" s="49"/>
      <c r="GHY437" s="49"/>
      <c r="GHZ437" s="49"/>
      <c r="GIA437" s="49"/>
      <c r="GIB437" s="49"/>
      <c r="GIC437" s="49"/>
      <c r="GID437" s="49"/>
      <c r="GIE437" s="49"/>
      <c r="GIF437" s="49"/>
      <c r="GIG437" s="49"/>
      <c r="GIH437" s="49"/>
      <c r="GII437" s="49"/>
      <c r="GIJ437" s="49"/>
      <c r="GIK437" s="49"/>
      <c r="GIL437" s="49"/>
      <c r="GIM437" s="49"/>
      <c r="GIN437" s="49"/>
      <c r="GIO437" s="49"/>
      <c r="GIP437" s="49"/>
      <c r="GIQ437" s="49"/>
      <c r="GIR437" s="49"/>
      <c r="GIS437" s="49"/>
      <c r="GIT437" s="49"/>
      <c r="GIU437" s="49"/>
      <c r="GIV437" s="49"/>
      <c r="GIW437" s="49"/>
      <c r="GIX437" s="49"/>
      <c r="GIY437" s="49"/>
      <c r="GIZ437" s="49"/>
      <c r="GJA437" s="49"/>
      <c r="GJB437" s="49"/>
      <c r="GJC437" s="49"/>
      <c r="GJD437" s="49"/>
      <c r="GJE437" s="49"/>
      <c r="GJF437" s="49"/>
      <c r="GJG437" s="49"/>
      <c r="GJH437" s="49"/>
      <c r="GJI437" s="49"/>
      <c r="GJJ437" s="49"/>
      <c r="GJK437" s="49"/>
      <c r="GJL437" s="49"/>
      <c r="GJM437" s="49"/>
      <c r="GJN437" s="49"/>
      <c r="GJO437" s="49"/>
      <c r="GJP437" s="49"/>
      <c r="GJQ437" s="49"/>
      <c r="GJR437" s="49"/>
      <c r="GJS437" s="49"/>
      <c r="GJT437" s="49"/>
      <c r="GJU437" s="49"/>
      <c r="GJV437" s="49"/>
      <c r="GJW437" s="49"/>
      <c r="GJX437" s="49"/>
      <c r="GJY437" s="49"/>
      <c r="GJZ437" s="49"/>
      <c r="GKA437" s="49"/>
      <c r="GKB437" s="49"/>
      <c r="GKC437" s="49"/>
      <c r="GKD437" s="49"/>
      <c r="GKE437" s="49"/>
      <c r="GKF437" s="49"/>
      <c r="GKG437" s="49"/>
      <c r="GKH437" s="49"/>
      <c r="GKI437" s="49"/>
      <c r="GKJ437" s="49"/>
      <c r="GKK437" s="49"/>
      <c r="GKL437" s="49"/>
      <c r="GKM437" s="49"/>
      <c r="GKN437" s="49"/>
      <c r="GKO437" s="49"/>
      <c r="GKP437" s="49"/>
      <c r="GKQ437" s="49"/>
      <c r="GKR437" s="49"/>
      <c r="GKS437" s="49"/>
      <c r="GKT437" s="49"/>
      <c r="GKU437" s="49"/>
      <c r="GKV437" s="49"/>
      <c r="GKW437" s="49"/>
      <c r="GKX437" s="49"/>
      <c r="GKY437" s="49"/>
      <c r="GKZ437" s="49"/>
      <c r="GLA437" s="49"/>
      <c r="GLB437" s="49"/>
      <c r="GLC437" s="49"/>
      <c r="GLD437" s="49"/>
      <c r="GLE437" s="49"/>
      <c r="GLF437" s="49"/>
      <c r="GLG437" s="49"/>
      <c r="GLH437" s="49"/>
      <c r="GLI437" s="49"/>
      <c r="GLJ437" s="49"/>
      <c r="GLK437" s="49"/>
      <c r="GLL437" s="49"/>
      <c r="GLM437" s="49"/>
      <c r="GLN437" s="49"/>
      <c r="GLO437" s="49"/>
      <c r="GLP437" s="49"/>
      <c r="GLQ437" s="49"/>
      <c r="GLR437" s="49"/>
      <c r="GLS437" s="49"/>
      <c r="GLT437" s="49"/>
      <c r="GLU437" s="49"/>
      <c r="GLV437" s="49"/>
      <c r="GLW437" s="49"/>
      <c r="GLX437" s="49"/>
      <c r="GLY437" s="49"/>
      <c r="GLZ437" s="49"/>
      <c r="GMA437" s="49"/>
      <c r="GMB437" s="49"/>
      <c r="GMC437" s="49"/>
      <c r="GMD437" s="49"/>
      <c r="GME437" s="49"/>
      <c r="GMF437" s="49"/>
      <c r="GMG437" s="49"/>
      <c r="GMH437" s="49"/>
      <c r="GMI437" s="49"/>
      <c r="GMJ437" s="49"/>
      <c r="GMK437" s="49"/>
      <c r="GML437" s="49"/>
      <c r="GMM437" s="49"/>
      <c r="GMN437" s="49"/>
      <c r="GMO437" s="49"/>
      <c r="GMP437" s="49"/>
      <c r="GMQ437" s="49"/>
      <c r="GMR437" s="49"/>
      <c r="GMS437" s="49"/>
      <c r="GMT437" s="49"/>
      <c r="GMU437" s="49"/>
      <c r="GMV437" s="49"/>
      <c r="GMW437" s="49"/>
      <c r="GMX437" s="49"/>
      <c r="GMY437" s="49"/>
      <c r="GMZ437" s="49"/>
      <c r="GNA437" s="49"/>
      <c r="GNB437" s="49"/>
      <c r="GNC437" s="49"/>
      <c r="GND437" s="49"/>
      <c r="GNE437" s="49"/>
      <c r="GNF437" s="49"/>
      <c r="GNG437" s="49"/>
      <c r="GNH437" s="49"/>
      <c r="GNI437" s="49"/>
      <c r="GNJ437" s="49"/>
      <c r="GNK437" s="49"/>
      <c r="GNL437" s="49"/>
      <c r="GNM437" s="49"/>
      <c r="GNN437" s="49"/>
      <c r="GNO437" s="49"/>
      <c r="GNP437" s="49"/>
      <c r="GNQ437" s="49"/>
      <c r="GNR437" s="49"/>
      <c r="GNS437" s="49"/>
      <c r="GNT437" s="49"/>
      <c r="GNU437" s="49"/>
      <c r="GNV437" s="49"/>
      <c r="GNW437" s="49"/>
      <c r="GNX437" s="49"/>
      <c r="GNY437" s="49"/>
      <c r="GNZ437" s="49"/>
      <c r="GOA437" s="49"/>
      <c r="GOB437" s="49"/>
      <c r="GOC437" s="49"/>
      <c r="GOD437" s="49"/>
      <c r="GOE437" s="49"/>
      <c r="GOF437" s="49"/>
      <c r="GOG437" s="49"/>
      <c r="GOH437" s="49"/>
      <c r="GOI437" s="49"/>
      <c r="GOJ437" s="49"/>
      <c r="GOK437" s="49"/>
      <c r="GOL437" s="49"/>
      <c r="GOM437" s="49"/>
      <c r="GON437" s="49"/>
      <c r="GOO437" s="49"/>
      <c r="GOP437" s="49"/>
      <c r="GOQ437" s="49"/>
      <c r="GOR437" s="49"/>
      <c r="GOS437" s="49"/>
      <c r="GOT437" s="49"/>
      <c r="GOU437" s="49"/>
      <c r="GOV437" s="49"/>
      <c r="GOW437" s="49"/>
      <c r="GOX437" s="49"/>
      <c r="GOY437" s="49"/>
      <c r="GOZ437" s="49"/>
      <c r="GPA437" s="49"/>
      <c r="GPB437" s="49"/>
      <c r="GPC437" s="49"/>
      <c r="GPD437" s="49"/>
      <c r="GPE437" s="49"/>
      <c r="GPF437" s="49"/>
      <c r="GPG437" s="49"/>
      <c r="GPH437" s="49"/>
      <c r="GPI437" s="49"/>
      <c r="GPJ437" s="49"/>
      <c r="GPK437" s="49"/>
      <c r="GPL437" s="49"/>
      <c r="GPM437" s="49"/>
      <c r="GPN437" s="49"/>
      <c r="GPO437" s="49"/>
      <c r="GPP437" s="49"/>
      <c r="GPQ437" s="49"/>
      <c r="GPR437" s="49"/>
      <c r="GPS437" s="49"/>
      <c r="GPT437" s="49"/>
      <c r="GPU437" s="49"/>
      <c r="GPV437" s="49"/>
      <c r="GPW437" s="49"/>
      <c r="GPX437" s="49"/>
      <c r="GPY437" s="49"/>
      <c r="GPZ437" s="49"/>
      <c r="GQA437" s="49"/>
      <c r="GQB437" s="49"/>
      <c r="GQC437" s="49"/>
      <c r="GQD437" s="49"/>
      <c r="GQE437" s="49"/>
      <c r="GQF437" s="49"/>
      <c r="GQG437" s="49"/>
      <c r="GQH437" s="49"/>
      <c r="GQI437" s="49"/>
      <c r="GQJ437" s="49"/>
      <c r="GQK437" s="49"/>
      <c r="GQL437" s="49"/>
      <c r="GQM437" s="49"/>
      <c r="GQN437" s="49"/>
      <c r="GQO437" s="49"/>
      <c r="GQP437" s="49"/>
      <c r="GQQ437" s="49"/>
      <c r="GQR437" s="49"/>
      <c r="GQS437" s="49"/>
      <c r="GQT437" s="49"/>
      <c r="GQU437" s="49"/>
      <c r="GQV437" s="49"/>
      <c r="GQW437" s="49"/>
      <c r="GQX437" s="49"/>
      <c r="GQY437" s="49"/>
      <c r="GQZ437" s="49"/>
      <c r="GRA437" s="49"/>
      <c r="GRB437" s="49"/>
      <c r="GRC437" s="49"/>
      <c r="GRD437" s="49"/>
      <c r="GRE437" s="49"/>
      <c r="GRF437" s="49"/>
      <c r="GRG437" s="49"/>
      <c r="GRH437" s="49"/>
      <c r="GRI437" s="49"/>
      <c r="GRJ437" s="49"/>
      <c r="GRK437" s="49"/>
      <c r="GRL437" s="49"/>
      <c r="GRM437" s="49"/>
      <c r="GRN437" s="49"/>
      <c r="GRO437" s="49"/>
      <c r="GRP437" s="49"/>
      <c r="GRQ437" s="49"/>
      <c r="GRR437" s="49"/>
      <c r="GRS437" s="49"/>
      <c r="GRT437" s="49"/>
      <c r="GRU437" s="49"/>
      <c r="GRV437" s="49"/>
      <c r="GRW437" s="49"/>
      <c r="GRX437" s="49"/>
      <c r="GRY437" s="49"/>
      <c r="GRZ437" s="49"/>
      <c r="GSA437" s="49"/>
      <c r="GSB437" s="49"/>
      <c r="GSC437" s="49"/>
      <c r="GSD437" s="49"/>
      <c r="GSE437" s="49"/>
      <c r="GSF437" s="49"/>
      <c r="GSG437" s="49"/>
      <c r="GSH437" s="49"/>
      <c r="GSI437" s="49"/>
      <c r="GSJ437" s="49"/>
      <c r="GSK437" s="49"/>
      <c r="GSL437" s="49"/>
      <c r="GSM437" s="49"/>
      <c r="GSN437" s="49"/>
      <c r="GSO437" s="49"/>
      <c r="GSP437" s="49"/>
      <c r="GSQ437" s="49"/>
      <c r="GSR437" s="49"/>
      <c r="GSS437" s="49"/>
      <c r="GST437" s="49"/>
      <c r="GSU437" s="49"/>
      <c r="GSV437" s="49"/>
      <c r="GSW437" s="49"/>
      <c r="GSX437" s="49"/>
      <c r="GSY437" s="49"/>
      <c r="GSZ437" s="49"/>
      <c r="GTA437" s="49"/>
      <c r="GTB437" s="49"/>
      <c r="GTC437" s="49"/>
      <c r="GTD437" s="49"/>
      <c r="GTE437" s="49"/>
      <c r="GTF437" s="49"/>
      <c r="GTG437" s="49"/>
      <c r="GTH437" s="49"/>
      <c r="GTI437" s="49"/>
      <c r="GTJ437" s="49"/>
      <c r="GTK437" s="49"/>
      <c r="GTL437" s="49"/>
      <c r="GTM437" s="49"/>
      <c r="GTN437" s="49"/>
      <c r="GTO437" s="49"/>
      <c r="GTP437" s="49"/>
      <c r="GTQ437" s="49"/>
      <c r="GTR437" s="49"/>
      <c r="GTS437" s="49"/>
      <c r="GTT437" s="49"/>
      <c r="GTU437" s="49"/>
      <c r="GTV437" s="49"/>
      <c r="GTW437" s="49"/>
      <c r="GTX437" s="49"/>
      <c r="GTY437" s="49"/>
      <c r="GTZ437" s="49"/>
      <c r="GUA437" s="49"/>
      <c r="GUB437" s="49"/>
      <c r="GUC437" s="49"/>
      <c r="GUD437" s="49"/>
      <c r="GUE437" s="49"/>
      <c r="GUF437" s="49"/>
      <c r="GUG437" s="49"/>
      <c r="GUH437" s="49"/>
      <c r="GUI437" s="49"/>
      <c r="GUJ437" s="49"/>
      <c r="GUK437" s="49"/>
      <c r="GUL437" s="49"/>
      <c r="GUM437" s="49"/>
      <c r="GUN437" s="49"/>
      <c r="GUO437" s="49"/>
      <c r="GUP437" s="49"/>
      <c r="GUQ437" s="49"/>
      <c r="GUR437" s="49"/>
      <c r="GUS437" s="49"/>
      <c r="GUT437" s="49"/>
      <c r="GUU437" s="49"/>
      <c r="GUV437" s="49"/>
      <c r="GUW437" s="49"/>
      <c r="GUX437" s="49"/>
      <c r="GUY437" s="49"/>
      <c r="GUZ437" s="49"/>
      <c r="GVA437" s="49"/>
      <c r="GVB437" s="49"/>
      <c r="GVC437" s="49"/>
      <c r="GVD437" s="49"/>
      <c r="GVE437" s="49"/>
      <c r="GVF437" s="49"/>
      <c r="GVG437" s="49"/>
      <c r="GVH437" s="49"/>
      <c r="GVI437" s="49"/>
      <c r="GVJ437" s="49"/>
      <c r="GVK437" s="49"/>
      <c r="GVL437" s="49"/>
      <c r="GVM437" s="49"/>
      <c r="GVN437" s="49"/>
      <c r="GVO437" s="49"/>
      <c r="GVP437" s="49"/>
      <c r="GVQ437" s="49"/>
      <c r="GVR437" s="49"/>
      <c r="GVS437" s="49"/>
      <c r="GVT437" s="49"/>
      <c r="GVU437" s="49"/>
      <c r="GVV437" s="49"/>
      <c r="GVW437" s="49"/>
      <c r="GVX437" s="49"/>
      <c r="GVY437" s="49"/>
      <c r="GVZ437" s="49"/>
      <c r="GWA437" s="49"/>
      <c r="GWB437" s="49"/>
      <c r="GWC437" s="49"/>
      <c r="GWD437" s="49"/>
      <c r="GWE437" s="49"/>
      <c r="GWF437" s="49"/>
      <c r="GWG437" s="49"/>
      <c r="GWH437" s="49"/>
      <c r="GWI437" s="49"/>
      <c r="GWJ437" s="49"/>
      <c r="GWK437" s="49"/>
      <c r="GWL437" s="49"/>
      <c r="GWM437" s="49"/>
      <c r="GWN437" s="49"/>
      <c r="GWO437" s="49"/>
      <c r="GWP437" s="49"/>
      <c r="GWQ437" s="49"/>
      <c r="GWR437" s="49"/>
      <c r="GWS437" s="49"/>
      <c r="GWT437" s="49"/>
      <c r="GWU437" s="49"/>
      <c r="GWV437" s="49"/>
      <c r="GWW437" s="49"/>
      <c r="GWX437" s="49"/>
      <c r="GWY437" s="49"/>
      <c r="GWZ437" s="49"/>
      <c r="GXA437" s="49"/>
      <c r="GXB437" s="49"/>
      <c r="GXC437" s="49"/>
      <c r="GXD437" s="49"/>
      <c r="GXE437" s="49"/>
      <c r="GXF437" s="49"/>
      <c r="GXG437" s="49"/>
      <c r="GXH437" s="49"/>
      <c r="GXI437" s="49"/>
      <c r="GXJ437" s="49"/>
      <c r="GXK437" s="49"/>
      <c r="GXL437" s="49"/>
      <c r="GXM437" s="49"/>
      <c r="GXN437" s="49"/>
      <c r="GXO437" s="49"/>
      <c r="GXP437" s="49"/>
      <c r="GXQ437" s="49"/>
      <c r="GXR437" s="49"/>
      <c r="GXS437" s="49"/>
      <c r="GXT437" s="49"/>
      <c r="GXU437" s="49"/>
      <c r="GXV437" s="49"/>
      <c r="GXW437" s="49"/>
      <c r="GXX437" s="49"/>
      <c r="GXY437" s="49"/>
      <c r="GXZ437" s="49"/>
      <c r="GYA437" s="49"/>
      <c r="GYB437" s="49"/>
      <c r="GYC437" s="49"/>
      <c r="GYD437" s="49"/>
      <c r="GYE437" s="49"/>
      <c r="GYF437" s="49"/>
      <c r="GYG437" s="49"/>
      <c r="GYH437" s="49"/>
      <c r="GYI437" s="49"/>
      <c r="GYJ437" s="49"/>
      <c r="GYK437" s="49"/>
      <c r="GYL437" s="49"/>
      <c r="GYM437" s="49"/>
      <c r="GYN437" s="49"/>
      <c r="GYO437" s="49"/>
      <c r="GYP437" s="49"/>
      <c r="GYQ437" s="49"/>
      <c r="GYR437" s="49"/>
      <c r="GYS437" s="49"/>
      <c r="GYT437" s="49"/>
      <c r="GYU437" s="49"/>
      <c r="GYV437" s="49"/>
      <c r="GYW437" s="49"/>
      <c r="GYX437" s="49"/>
      <c r="GYY437" s="49"/>
      <c r="GYZ437" s="49"/>
      <c r="GZA437" s="49"/>
      <c r="GZB437" s="49"/>
      <c r="GZC437" s="49"/>
      <c r="GZD437" s="49"/>
      <c r="GZE437" s="49"/>
      <c r="GZF437" s="49"/>
      <c r="GZG437" s="49"/>
      <c r="GZH437" s="49"/>
      <c r="GZI437" s="49"/>
      <c r="GZJ437" s="49"/>
      <c r="GZK437" s="49"/>
      <c r="GZL437" s="49"/>
      <c r="GZM437" s="49"/>
      <c r="GZN437" s="49"/>
      <c r="GZO437" s="49"/>
      <c r="GZP437" s="49"/>
      <c r="GZQ437" s="49"/>
      <c r="GZR437" s="49"/>
      <c r="GZS437" s="49"/>
      <c r="GZT437" s="49"/>
      <c r="GZU437" s="49"/>
      <c r="GZV437" s="49"/>
      <c r="GZW437" s="49"/>
      <c r="GZX437" s="49"/>
      <c r="GZY437" s="49"/>
      <c r="GZZ437" s="49"/>
      <c r="HAA437" s="49"/>
      <c r="HAB437" s="49"/>
      <c r="HAC437" s="49"/>
      <c r="HAD437" s="49"/>
      <c r="HAE437" s="49"/>
      <c r="HAF437" s="49"/>
      <c r="HAG437" s="49"/>
      <c r="HAH437" s="49"/>
      <c r="HAI437" s="49"/>
      <c r="HAJ437" s="49"/>
      <c r="HAK437" s="49"/>
      <c r="HAL437" s="49"/>
      <c r="HAM437" s="49"/>
      <c r="HAN437" s="49"/>
      <c r="HAO437" s="49"/>
      <c r="HAP437" s="49"/>
      <c r="HAQ437" s="49"/>
      <c r="HAR437" s="49"/>
      <c r="HAS437" s="49"/>
      <c r="HAT437" s="49"/>
      <c r="HAU437" s="49"/>
      <c r="HAV437" s="49"/>
      <c r="HAW437" s="49"/>
      <c r="HAX437" s="49"/>
      <c r="HAY437" s="49"/>
      <c r="HAZ437" s="49"/>
      <c r="HBA437" s="49"/>
      <c r="HBB437" s="49"/>
      <c r="HBC437" s="49"/>
      <c r="HBD437" s="49"/>
      <c r="HBE437" s="49"/>
      <c r="HBF437" s="49"/>
      <c r="HBG437" s="49"/>
      <c r="HBH437" s="49"/>
      <c r="HBI437" s="49"/>
      <c r="HBJ437" s="49"/>
      <c r="HBK437" s="49"/>
      <c r="HBL437" s="49"/>
      <c r="HBM437" s="49"/>
      <c r="HBN437" s="49"/>
      <c r="HBO437" s="49"/>
      <c r="HBP437" s="49"/>
      <c r="HBQ437" s="49"/>
      <c r="HBR437" s="49"/>
      <c r="HBS437" s="49"/>
      <c r="HBT437" s="49"/>
      <c r="HBU437" s="49"/>
      <c r="HBV437" s="49"/>
      <c r="HBW437" s="49"/>
      <c r="HBX437" s="49"/>
      <c r="HBY437" s="49"/>
      <c r="HBZ437" s="49"/>
      <c r="HCA437" s="49"/>
      <c r="HCB437" s="49"/>
      <c r="HCC437" s="49"/>
      <c r="HCD437" s="49"/>
      <c r="HCE437" s="49"/>
      <c r="HCF437" s="49"/>
      <c r="HCG437" s="49"/>
      <c r="HCH437" s="49"/>
      <c r="HCI437" s="49"/>
      <c r="HCJ437" s="49"/>
      <c r="HCK437" s="49"/>
      <c r="HCL437" s="49"/>
      <c r="HCM437" s="49"/>
      <c r="HCN437" s="49"/>
      <c r="HCO437" s="49"/>
      <c r="HCP437" s="49"/>
      <c r="HCQ437" s="49"/>
      <c r="HCR437" s="49"/>
      <c r="HCS437" s="49"/>
      <c r="HCT437" s="49"/>
      <c r="HCU437" s="49"/>
      <c r="HCV437" s="49"/>
      <c r="HCW437" s="49"/>
      <c r="HCX437" s="49"/>
      <c r="HCY437" s="49"/>
      <c r="HCZ437" s="49"/>
      <c r="HDA437" s="49"/>
      <c r="HDB437" s="49"/>
      <c r="HDC437" s="49"/>
      <c r="HDD437" s="49"/>
      <c r="HDE437" s="49"/>
      <c r="HDF437" s="49"/>
      <c r="HDG437" s="49"/>
      <c r="HDH437" s="49"/>
      <c r="HDI437" s="49"/>
      <c r="HDJ437" s="49"/>
      <c r="HDK437" s="49"/>
      <c r="HDL437" s="49"/>
      <c r="HDM437" s="49"/>
      <c r="HDN437" s="49"/>
      <c r="HDO437" s="49"/>
      <c r="HDP437" s="49"/>
      <c r="HDQ437" s="49"/>
      <c r="HDR437" s="49"/>
      <c r="HDS437" s="49"/>
      <c r="HDT437" s="49"/>
      <c r="HDU437" s="49"/>
      <c r="HDV437" s="49"/>
      <c r="HDW437" s="49"/>
      <c r="HDX437" s="49"/>
      <c r="HDY437" s="49"/>
      <c r="HDZ437" s="49"/>
      <c r="HEA437" s="49"/>
      <c r="HEB437" s="49"/>
      <c r="HEC437" s="49"/>
      <c r="HED437" s="49"/>
      <c r="HEE437" s="49"/>
      <c r="HEF437" s="49"/>
      <c r="HEG437" s="49"/>
      <c r="HEH437" s="49"/>
      <c r="HEI437" s="49"/>
      <c r="HEJ437" s="49"/>
      <c r="HEK437" s="49"/>
      <c r="HEL437" s="49"/>
      <c r="HEM437" s="49"/>
      <c r="HEN437" s="49"/>
      <c r="HEO437" s="49"/>
      <c r="HEP437" s="49"/>
      <c r="HEQ437" s="49"/>
      <c r="HER437" s="49"/>
      <c r="HES437" s="49"/>
      <c r="HET437" s="49"/>
      <c r="HEU437" s="49"/>
      <c r="HEV437" s="49"/>
      <c r="HEW437" s="49"/>
      <c r="HEX437" s="49"/>
      <c r="HEY437" s="49"/>
      <c r="HEZ437" s="49"/>
      <c r="HFA437" s="49"/>
      <c r="HFB437" s="49"/>
      <c r="HFC437" s="49"/>
      <c r="HFD437" s="49"/>
      <c r="HFE437" s="49"/>
      <c r="HFF437" s="49"/>
      <c r="HFG437" s="49"/>
      <c r="HFH437" s="49"/>
      <c r="HFI437" s="49"/>
      <c r="HFJ437" s="49"/>
      <c r="HFK437" s="49"/>
      <c r="HFL437" s="49"/>
      <c r="HFM437" s="49"/>
      <c r="HFN437" s="49"/>
      <c r="HFO437" s="49"/>
      <c r="HFP437" s="49"/>
      <c r="HFQ437" s="49"/>
      <c r="HFR437" s="49"/>
      <c r="HFS437" s="49"/>
      <c r="HFT437" s="49"/>
      <c r="HFU437" s="49"/>
      <c r="HFV437" s="49"/>
      <c r="HFW437" s="49"/>
      <c r="HFX437" s="49"/>
      <c r="HFY437" s="49"/>
      <c r="HFZ437" s="49"/>
      <c r="HGA437" s="49"/>
      <c r="HGB437" s="49"/>
      <c r="HGC437" s="49"/>
      <c r="HGD437" s="49"/>
      <c r="HGE437" s="49"/>
      <c r="HGF437" s="49"/>
      <c r="HGG437" s="49"/>
      <c r="HGH437" s="49"/>
      <c r="HGI437" s="49"/>
      <c r="HGJ437" s="49"/>
      <c r="HGK437" s="49"/>
      <c r="HGL437" s="49"/>
      <c r="HGM437" s="49"/>
      <c r="HGN437" s="49"/>
      <c r="HGO437" s="49"/>
      <c r="HGP437" s="49"/>
      <c r="HGQ437" s="49"/>
      <c r="HGR437" s="49"/>
      <c r="HGS437" s="49"/>
      <c r="HGT437" s="49"/>
      <c r="HGU437" s="49"/>
      <c r="HGV437" s="49"/>
      <c r="HGW437" s="49"/>
      <c r="HGX437" s="49"/>
      <c r="HGY437" s="49"/>
      <c r="HGZ437" s="49"/>
      <c r="HHA437" s="49"/>
      <c r="HHB437" s="49"/>
      <c r="HHC437" s="49"/>
      <c r="HHD437" s="49"/>
      <c r="HHE437" s="49"/>
      <c r="HHF437" s="49"/>
      <c r="HHG437" s="49"/>
      <c r="HHH437" s="49"/>
      <c r="HHI437" s="49"/>
      <c r="HHJ437" s="49"/>
      <c r="HHK437" s="49"/>
      <c r="HHL437" s="49"/>
      <c r="HHM437" s="49"/>
      <c r="HHN437" s="49"/>
      <c r="HHO437" s="49"/>
      <c r="HHP437" s="49"/>
      <c r="HHQ437" s="49"/>
      <c r="HHR437" s="49"/>
      <c r="HHS437" s="49"/>
      <c r="HHT437" s="49"/>
      <c r="HHU437" s="49"/>
      <c r="HHV437" s="49"/>
      <c r="HHW437" s="49"/>
      <c r="HHX437" s="49"/>
      <c r="HHY437" s="49"/>
      <c r="HHZ437" s="49"/>
      <c r="HIA437" s="49"/>
      <c r="HIB437" s="49"/>
      <c r="HIC437" s="49"/>
      <c r="HID437" s="49"/>
      <c r="HIE437" s="49"/>
      <c r="HIF437" s="49"/>
      <c r="HIG437" s="49"/>
      <c r="HIH437" s="49"/>
      <c r="HII437" s="49"/>
      <c r="HIJ437" s="49"/>
      <c r="HIK437" s="49"/>
      <c r="HIL437" s="49"/>
      <c r="HIM437" s="49"/>
      <c r="HIN437" s="49"/>
      <c r="HIO437" s="49"/>
      <c r="HIP437" s="49"/>
      <c r="HIQ437" s="49"/>
      <c r="HIR437" s="49"/>
      <c r="HIS437" s="49"/>
      <c r="HIT437" s="49"/>
      <c r="HIU437" s="49"/>
      <c r="HIV437" s="49"/>
      <c r="HIW437" s="49"/>
      <c r="HIX437" s="49"/>
      <c r="HIY437" s="49"/>
      <c r="HIZ437" s="49"/>
      <c r="HJA437" s="49"/>
      <c r="HJB437" s="49"/>
      <c r="HJC437" s="49"/>
      <c r="HJD437" s="49"/>
      <c r="HJE437" s="49"/>
      <c r="HJF437" s="49"/>
      <c r="HJG437" s="49"/>
      <c r="HJH437" s="49"/>
      <c r="HJI437" s="49"/>
      <c r="HJJ437" s="49"/>
      <c r="HJK437" s="49"/>
      <c r="HJL437" s="49"/>
      <c r="HJM437" s="49"/>
      <c r="HJN437" s="49"/>
      <c r="HJO437" s="49"/>
      <c r="HJP437" s="49"/>
      <c r="HJQ437" s="49"/>
      <c r="HJR437" s="49"/>
      <c r="HJS437" s="49"/>
      <c r="HJT437" s="49"/>
      <c r="HJU437" s="49"/>
      <c r="HJV437" s="49"/>
      <c r="HJW437" s="49"/>
      <c r="HJX437" s="49"/>
      <c r="HJY437" s="49"/>
      <c r="HJZ437" s="49"/>
      <c r="HKA437" s="49"/>
      <c r="HKB437" s="49"/>
      <c r="HKC437" s="49"/>
      <c r="HKD437" s="49"/>
      <c r="HKE437" s="49"/>
      <c r="HKF437" s="49"/>
      <c r="HKG437" s="49"/>
      <c r="HKH437" s="49"/>
      <c r="HKI437" s="49"/>
      <c r="HKJ437" s="49"/>
      <c r="HKK437" s="49"/>
      <c r="HKL437" s="49"/>
      <c r="HKM437" s="49"/>
      <c r="HKN437" s="49"/>
      <c r="HKO437" s="49"/>
      <c r="HKP437" s="49"/>
      <c r="HKQ437" s="49"/>
      <c r="HKR437" s="49"/>
      <c r="HKS437" s="49"/>
      <c r="HKT437" s="49"/>
      <c r="HKU437" s="49"/>
      <c r="HKV437" s="49"/>
      <c r="HKW437" s="49"/>
      <c r="HKX437" s="49"/>
      <c r="HKY437" s="49"/>
      <c r="HKZ437" s="49"/>
      <c r="HLA437" s="49"/>
      <c r="HLB437" s="49"/>
      <c r="HLC437" s="49"/>
      <c r="HLD437" s="49"/>
      <c r="HLE437" s="49"/>
      <c r="HLF437" s="49"/>
      <c r="HLG437" s="49"/>
      <c r="HLH437" s="49"/>
      <c r="HLI437" s="49"/>
      <c r="HLJ437" s="49"/>
      <c r="HLK437" s="49"/>
      <c r="HLL437" s="49"/>
      <c r="HLM437" s="49"/>
      <c r="HLN437" s="49"/>
      <c r="HLO437" s="49"/>
      <c r="HLP437" s="49"/>
      <c r="HLQ437" s="49"/>
      <c r="HLR437" s="49"/>
      <c r="HLS437" s="49"/>
      <c r="HLT437" s="49"/>
      <c r="HLU437" s="49"/>
      <c r="HLV437" s="49"/>
      <c r="HLW437" s="49"/>
      <c r="HLX437" s="49"/>
      <c r="HLY437" s="49"/>
      <c r="HLZ437" s="49"/>
      <c r="HMA437" s="49"/>
      <c r="HMB437" s="49"/>
      <c r="HMC437" s="49"/>
      <c r="HMD437" s="49"/>
      <c r="HME437" s="49"/>
      <c r="HMF437" s="49"/>
      <c r="HMG437" s="49"/>
      <c r="HMH437" s="49"/>
      <c r="HMI437" s="49"/>
      <c r="HMJ437" s="49"/>
      <c r="HMK437" s="49"/>
      <c r="HML437" s="49"/>
      <c r="HMM437" s="49"/>
      <c r="HMN437" s="49"/>
      <c r="HMO437" s="49"/>
      <c r="HMP437" s="49"/>
      <c r="HMQ437" s="49"/>
      <c r="HMR437" s="49"/>
      <c r="HMS437" s="49"/>
      <c r="HMT437" s="49"/>
      <c r="HMU437" s="49"/>
      <c r="HMV437" s="49"/>
      <c r="HMW437" s="49"/>
      <c r="HMX437" s="49"/>
      <c r="HMY437" s="49"/>
      <c r="HMZ437" s="49"/>
      <c r="HNA437" s="49"/>
      <c r="HNB437" s="49"/>
      <c r="HNC437" s="49"/>
      <c r="HND437" s="49"/>
      <c r="HNE437" s="49"/>
      <c r="HNF437" s="49"/>
      <c r="HNG437" s="49"/>
      <c r="HNH437" s="49"/>
      <c r="HNI437" s="49"/>
      <c r="HNJ437" s="49"/>
      <c r="HNK437" s="49"/>
      <c r="HNL437" s="49"/>
      <c r="HNM437" s="49"/>
      <c r="HNN437" s="49"/>
      <c r="HNO437" s="49"/>
      <c r="HNP437" s="49"/>
      <c r="HNQ437" s="49"/>
      <c r="HNR437" s="49"/>
      <c r="HNS437" s="49"/>
      <c r="HNT437" s="49"/>
      <c r="HNU437" s="49"/>
      <c r="HNV437" s="49"/>
      <c r="HNW437" s="49"/>
      <c r="HNX437" s="49"/>
      <c r="HNY437" s="49"/>
      <c r="HNZ437" s="49"/>
      <c r="HOA437" s="49"/>
      <c r="HOB437" s="49"/>
      <c r="HOC437" s="49"/>
      <c r="HOD437" s="49"/>
      <c r="HOE437" s="49"/>
      <c r="HOF437" s="49"/>
      <c r="HOG437" s="49"/>
      <c r="HOH437" s="49"/>
      <c r="HOI437" s="49"/>
      <c r="HOJ437" s="49"/>
      <c r="HOK437" s="49"/>
      <c r="HOL437" s="49"/>
      <c r="HOM437" s="49"/>
      <c r="HON437" s="49"/>
      <c r="HOO437" s="49"/>
      <c r="HOP437" s="49"/>
      <c r="HOQ437" s="49"/>
      <c r="HOR437" s="49"/>
      <c r="HOS437" s="49"/>
      <c r="HOT437" s="49"/>
      <c r="HOU437" s="49"/>
      <c r="HOV437" s="49"/>
      <c r="HOW437" s="49"/>
      <c r="HOX437" s="49"/>
      <c r="HOY437" s="49"/>
      <c r="HOZ437" s="49"/>
      <c r="HPA437" s="49"/>
      <c r="HPB437" s="49"/>
      <c r="HPC437" s="49"/>
      <c r="HPD437" s="49"/>
      <c r="HPE437" s="49"/>
      <c r="HPF437" s="49"/>
      <c r="HPG437" s="49"/>
      <c r="HPH437" s="49"/>
      <c r="HPI437" s="49"/>
      <c r="HPJ437" s="49"/>
      <c r="HPK437" s="49"/>
      <c r="HPL437" s="49"/>
      <c r="HPM437" s="49"/>
      <c r="HPN437" s="49"/>
      <c r="HPO437" s="49"/>
      <c r="HPP437" s="49"/>
      <c r="HPQ437" s="49"/>
      <c r="HPR437" s="49"/>
      <c r="HPS437" s="49"/>
      <c r="HPT437" s="49"/>
      <c r="HPU437" s="49"/>
      <c r="HPV437" s="49"/>
      <c r="HPW437" s="49"/>
      <c r="HPX437" s="49"/>
      <c r="HPY437" s="49"/>
      <c r="HPZ437" s="49"/>
      <c r="HQA437" s="49"/>
      <c r="HQB437" s="49"/>
      <c r="HQC437" s="49"/>
      <c r="HQD437" s="49"/>
      <c r="HQE437" s="49"/>
      <c r="HQF437" s="49"/>
      <c r="HQG437" s="49"/>
      <c r="HQH437" s="49"/>
      <c r="HQI437" s="49"/>
      <c r="HQJ437" s="49"/>
      <c r="HQK437" s="49"/>
      <c r="HQL437" s="49"/>
      <c r="HQM437" s="49"/>
      <c r="HQN437" s="49"/>
      <c r="HQO437" s="49"/>
      <c r="HQP437" s="49"/>
      <c r="HQQ437" s="49"/>
      <c r="HQR437" s="49"/>
      <c r="HQS437" s="49"/>
      <c r="HQT437" s="49"/>
      <c r="HQU437" s="49"/>
      <c r="HQV437" s="49"/>
      <c r="HQW437" s="49"/>
      <c r="HQX437" s="49"/>
      <c r="HQY437" s="49"/>
      <c r="HQZ437" s="49"/>
      <c r="HRA437" s="49"/>
      <c r="HRB437" s="49"/>
      <c r="HRC437" s="49"/>
      <c r="HRD437" s="49"/>
      <c r="HRE437" s="49"/>
      <c r="HRF437" s="49"/>
      <c r="HRG437" s="49"/>
      <c r="HRH437" s="49"/>
      <c r="HRI437" s="49"/>
      <c r="HRJ437" s="49"/>
      <c r="HRK437" s="49"/>
      <c r="HRL437" s="49"/>
      <c r="HRM437" s="49"/>
      <c r="HRN437" s="49"/>
      <c r="HRO437" s="49"/>
      <c r="HRP437" s="49"/>
      <c r="HRQ437" s="49"/>
      <c r="HRR437" s="49"/>
      <c r="HRS437" s="49"/>
      <c r="HRT437" s="49"/>
      <c r="HRU437" s="49"/>
      <c r="HRV437" s="49"/>
      <c r="HRW437" s="49"/>
      <c r="HRX437" s="49"/>
      <c r="HRY437" s="49"/>
      <c r="HRZ437" s="49"/>
      <c r="HSA437" s="49"/>
      <c r="HSB437" s="49"/>
      <c r="HSC437" s="49"/>
      <c r="HSD437" s="49"/>
      <c r="HSE437" s="49"/>
      <c r="HSF437" s="49"/>
      <c r="HSG437" s="49"/>
      <c r="HSH437" s="49"/>
      <c r="HSI437" s="49"/>
      <c r="HSJ437" s="49"/>
      <c r="HSK437" s="49"/>
      <c r="HSL437" s="49"/>
      <c r="HSM437" s="49"/>
      <c r="HSN437" s="49"/>
      <c r="HSO437" s="49"/>
      <c r="HSP437" s="49"/>
      <c r="HSQ437" s="49"/>
      <c r="HSR437" s="49"/>
      <c r="HSS437" s="49"/>
      <c r="HST437" s="49"/>
      <c r="HSU437" s="49"/>
      <c r="HSV437" s="49"/>
      <c r="HSW437" s="49"/>
      <c r="HSX437" s="49"/>
      <c r="HSY437" s="49"/>
      <c r="HSZ437" s="49"/>
      <c r="HTA437" s="49"/>
      <c r="HTB437" s="49"/>
      <c r="HTC437" s="49"/>
      <c r="HTD437" s="49"/>
      <c r="HTE437" s="49"/>
      <c r="HTF437" s="49"/>
      <c r="HTG437" s="49"/>
      <c r="HTH437" s="49"/>
      <c r="HTI437" s="49"/>
      <c r="HTJ437" s="49"/>
      <c r="HTK437" s="49"/>
      <c r="HTL437" s="49"/>
      <c r="HTM437" s="49"/>
      <c r="HTN437" s="49"/>
      <c r="HTO437" s="49"/>
      <c r="HTP437" s="49"/>
      <c r="HTQ437" s="49"/>
      <c r="HTR437" s="49"/>
      <c r="HTS437" s="49"/>
      <c r="HTT437" s="49"/>
      <c r="HTU437" s="49"/>
      <c r="HTV437" s="49"/>
      <c r="HTW437" s="49"/>
      <c r="HTX437" s="49"/>
      <c r="HTY437" s="49"/>
      <c r="HTZ437" s="49"/>
      <c r="HUA437" s="49"/>
      <c r="HUB437" s="49"/>
      <c r="HUC437" s="49"/>
      <c r="HUD437" s="49"/>
      <c r="HUE437" s="49"/>
      <c r="HUF437" s="49"/>
      <c r="HUG437" s="49"/>
      <c r="HUH437" s="49"/>
      <c r="HUI437" s="49"/>
      <c r="HUJ437" s="49"/>
      <c r="HUK437" s="49"/>
      <c r="HUL437" s="49"/>
      <c r="HUM437" s="49"/>
      <c r="HUN437" s="49"/>
      <c r="HUO437" s="49"/>
      <c r="HUP437" s="49"/>
      <c r="HUQ437" s="49"/>
      <c r="HUR437" s="49"/>
      <c r="HUS437" s="49"/>
      <c r="HUT437" s="49"/>
      <c r="HUU437" s="49"/>
      <c r="HUV437" s="49"/>
      <c r="HUW437" s="49"/>
      <c r="HUX437" s="49"/>
      <c r="HUY437" s="49"/>
      <c r="HUZ437" s="49"/>
      <c r="HVA437" s="49"/>
      <c r="HVB437" s="49"/>
      <c r="HVC437" s="49"/>
      <c r="HVD437" s="49"/>
      <c r="HVE437" s="49"/>
      <c r="HVF437" s="49"/>
      <c r="HVG437" s="49"/>
      <c r="HVH437" s="49"/>
      <c r="HVI437" s="49"/>
      <c r="HVJ437" s="49"/>
      <c r="HVK437" s="49"/>
      <c r="HVL437" s="49"/>
      <c r="HVM437" s="49"/>
      <c r="HVN437" s="49"/>
      <c r="HVO437" s="49"/>
      <c r="HVP437" s="49"/>
      <c r="HVQ437" s="49"/>
      <c r="HVR437" s="49"/>
      <c r="HVS437" s="49"/>
      <c r="HVT437" s="49"/>
      <c r="HVU437" s="49"/>
      <c r="HVV437" s="49"/>
      <c r="HVW437" s="49"/>
      <c r="HVX437" s="49"/>
      <c r="HVY437" s="49"/>
      <c r="HVZ437" s="49"/>
      <c r="HWA437" s="49"/>
      <c r="HWB437" s="49"/>
      <c r="HWC437" s="49"/>
      <c r="HWD437" s="49"/>
      <c r="HWE437" s="49"/>
      <c r="HWF437" s="49"/>
      <c r="HWG437" s="49"/>
      <c r="HWH437" s="49"/>
      <c r="HWI437" s="49"/>
      <c r="HWJ437" s="49"/>
      <c r="HWK437" s="49"/>
      <c r="HWL437" s="49"/>
      <c r="HWM437" s="49"/>
      <c r="HWN437" s="49"/>
      <c r="HWO437" s="49"/>
      <c r="HWP437" s="49"/>
      <c r="HWQ437" s="49"/>
      <c r="HWR437" s="49"/>
      <c r="HWS437" s="49"/>
      <c r="HWT437" s="49"/>
      <c r="HWU437" s="49"/>
      <c r="HWV437" s="49"/>
      <c r="HWW437" s="49"/>
      <c r="HWX437" s="49"/>
      <c r="HWY437" s="49"/>
      <c r="HWZ437" s="49"/>
      <c r="HXA437" s="49"/>
      <c r="HXB437" s="49"/>
      <c r="HXC437" s="49"/>
      <c r="HXD437" s="49"/>
      <c r="HXE437" s="49"/>
      <c r="HXF437" s="49"/>
      <c r="HXG437" s="49"/>
      <c r="HXH437" s="49"/>
      <c r="HXI437" s="49"/>
      <c r="HXJ437" s="49"/>
      <c r="HXK437" s="49"/>
      <c r="HXL437" s="49"/>
      <c r="HXM437" s="49"/>
      <c r="HXN437" s="49"/>
      <c r="HXO437" s="49"/>
      <c r="HXP437" s="49"/>
      <c r="HXQ437" s="49"/>
      <c r="HXR437" s="49"/>
      <c r="HXS437" s="49"/>
      <c r="HXT437" s="49"/>
      <c r="HXU437" s="49"/>
      <c r="HXV437" s="49"/>
      <c r="HXW437" s="49"/>
      <c r="HXX437" s="49"/>
      <c r="HXY437" s="49"/>
      <c r="HXZ437" s="49"/>
      <c r="HYA437" s="49"/>
      <c r="HYB437" s="49"/>
      <c r="HYC437" s="49"/>
      <c r="HYD437" s="49"/>
      <c r="HYE437" s="49"/>
      <c r="HYF437" s="49"/>
      <c r="HYG437" s="49"/>
      <c r="HYH437" s="49"/>
      <c r="HYI437" s="49"/>
      <c r="HYJ437" s="49"/>
      <c r="HYK437" s="49"/>
      <c r="HYL437" s="49"/>
      <c r="HYM437" s="49"/>
      <c r="HYN437" s="49"/>
      <c r="HYO437" s="49"/>
      <c r="HYP437" s="49"/>
      <c r="HYQ437" s="49"/>
      <c r="HYR437" s="49"/>
      <c r="HYS437" s="49"/>
      <c r="HYT437" s="49"/>
      <c r="HYU437" s="49"/>
      <c r="HYV437" s="49"/>
      <c r="HYW437" s="49"/>
      <c r="HYX437" s="49"/>
      <c r="HYY437" s="49"/>
      <c r="HYZ437" s="49"/>
      <c r="HZA437" s="49"/>
      <c r="HZB437" s="49"/>
      <c r="HZC437" s="49"/>
      <c r="HZD437" s="49"/>
      <c r="HZE437" s="49"/>
      <c r="HZF437" s="49"/>
      <c r="HZG437" s="49"/>
      <c r="HZH437" s="49"/>
      <c r="HZI437" s="49"/>
      <c r="HZJ437" s="49"/>
      <c r="HZK437" s="49"/>
      <c r="HZL437" s="49"/>
      <c r="HZM437" s="49"/>
      <c r="HZN437" s="49"/>
      <c r="HZO437" s="49"/>
      <c r="HZP437" s="49"/>
      <c r="HZQ437" s="49"/>
      <c r="HZR437" s="49"/>
      <c r="HZS437" s="49"/>
      <c r="HZT437" s="49"/>
      <c r="HZU437" s="49"/>
      <c r="HZV437" s="49"/>
      <c r="HZW437" s="49"/>
      <c r="HZX437" s="49"/>
      <c r="HZY437" s="49"/>
      <c r="HZZ437" s="49"/>
      <c r="IAA437" s="49"/>
      <c r="IAB437" s="49"/>
      <c r="IAC437" s="49"/>
      <c r="IAD437" s="49"/>
      <c r="IAE437" s="49"/>
      <c r="IAF437" s="49"/>
      <c r="IAG437" s="49"/>
      <c r="IAH437" s="49"/>
      <c r="IAI437" s="49"/>
      <c r="IAJ437" s="49"/>
      <c r="IAK437" s="49"/>
      <c r="IAL437" s="49"/>
      <c r="IAM437" s="49"/>
      <c r="IAN437" s="49"/>
      <c r="IAO437" s="49"/>
      <c r="IAP437" s="49"/>
      <c r="IAQ437" s="49"/>
      <c r="IAR437" s="49"/>
      <c r="IAS437" s="49"/>
      <c r="IAT437" s="49"/>
      <c r="IAU437" s="49"/>
      <c r="IAV437" s="49"/>
      <c r="IAW437" s="49"/>
      <c r="IAX437" s="49"/>
      <c r="IAY437" s="49"/>
      <c r="IAZ437" s="49"/>
      <c r="IBA437" s="49"/>
      <c r="IBB437" s="49"/>
      <c r="IBC437" s="49"/>
      <c r="IBD437" s="49"/>
      <c r="IBE437" s="49"/>
      <c r="IBF437" s="49"/>
      <c r="IBG437" s="49"/>
      <c r="IBH437" s="49"/>
      <c r="IBI437" s="49"/>
      <c r="IBJ437" s="49"/>
      <c r="IBK437" s="49"/>
      <c r="IBL437" s="49"/>
      <c r="IBM437" s="49"/>
      <c r="IBN437" s="49"/>
      <c r="IBO437" s="49"/>
      <c r="IBP437" s="49"/>
      <c r="IBQ437" s="49"/>
      <c r="IBR437" s="49"/>
      <c r="IBS437" s="49"/>
      <c r="IBT437" s="49"/>
      <c r="IBU437" s="49"/>
      <c r="IBV437" s="49"/>
      <c r="IBW437" s="49"/>
      <c r="IBX437" s="49"/>
      <c r="IBY437" s="49"/>
      <c r="IBZ437" s="49"/>
      <c r="ICA437" s="49"/>
      <c r="ICB437" s="49"/>
      <c r="ICC437" s="49"/>
      <c r="ICD437" s="49"/>
      <c r="ICE437" s="49"/>
      <c r="ICF437" s="49"/>
      <c r="ICG437" s="49"/>
      <c r="ICH437" s="49"/>
      <c r="ICI437" s="49"/>
      <c r="ICJ437" s="49"/>
      <c r="ICK437" s="49"/>
      <c r="ICL437" s="49"/>
      <c r="ICM437" s="49"/>
      <c r="ICN437" s="49"/>
      <c r="ICO437" s="49"/>
      <c r="ICP437" s="49"/>
      <c r="ICQ437" s="49"/>
      <c r="ICR437" s="49"/>
      <c r="ICS437" s="49"/>
      <c r="ICT437" s="49"/>
      <c r="ICU437" s="49"/>
      <c r="ICV437" s="49"/>
      <c r="ICW437" s="49"/>
      <c r="ICX437" s="49"/>
      <c r="ICY437" s="49"/>
      <c r="ICZ437" s="49"/>
      <c r="IDA437" s="49"/>
      <c r="IDB437" s="49"/>
      <c r="IDC437" s="49"/>
      <c r="IDD437" s="49"/>
      <c r="IDE437" s="49"/>
      <c r="IDF437" s="49"/>
      <c r="IDG437" s="49"/>
      <c r="IDH437" s="49"/>
      <c r="IDI437" s="49"/>
      <c r="IDJ437" s="49"/>
      <c r="IDK437" s="49"/>
      <c r="IDL437" s="49"/>
      <c r="IDM437" s="49"/>
      <c r="IDN437" s="49"/>
      <c r="IDO437" s="49"/>
      <c r="IDP437" s="49"/>
      <c r="IDQ437" s="49"/>
      <c r="IDR437" s="49"/>
      <c r="IDS437" s="49"/>
      <c r="IDT437" s="49"/>
      <c r="IDU437" s="49"/>
      <c r="IDV437" s="49"/>
      <c r="IDW437" s="49"/>
      <c r="IDX437" s="49"/>
      <c r="IDY437" s="49"/>
      <c r="IDZ437" s="49"/>
      <c r="IEA437" s="49"/>
      <c r="IEB437" s="49"/>
      <c r="IEC437" s="49"/>
      <c r="IED437" s="49"/>
      <c r="IEE437" s="49"/>
      <c r="IEF437" s="49"/>
      <c r="IEG437" s="49"/>
      <c r="IEH437" s="49"/>
      <c r="IEI437" s="49"/>
      <c r="IEJ437" s="49"/>
      <c r="IEK437" s="49"/>
      <c r="IEL437" s="49"/>
      <c r="IEM437" s="49"/>
      <c r="IEN437" s="49"/>
      <c r="IEO437" s="49"/>
      <c r="IEP437" s="49"/>
      <c r="IEQ437" s="49"/>
      <c r="IER437" s="49"/>
      <c r="IES437" s="49"/>
      <c r="IET437" s="49"/>
      <c r="IEU437" s="49"/>
      <c r="IEV437" s="49"/>
      <c r="IEW437" s="49"/>
      <c r="IEX437" s="49"/>
      <c r="IEY437" s="49"/>
      <c r="IEZ437" s="49"/>
      <c r="IFA437" s="49"/>
      <c r="IFB437" s="49"/>
      <c r="IFC437" s="49"/>
      <c r="IFD437" s="49"/>
      <c r="IFE437" s="49"/>
      <c r="IFF437" s="49"/>
      <c r="IFG437" s="49"/>
      <c r="IFH437" s="49"/>
      <c r="IFI437" s="49"/>
      <c r="IFJ437" s="49"/>
      <c r="IFK437" s="49"/>
      <c r="IFL437" s="49"/>
      <c r="IFM437" s="49"/>
      <c r="IFN437" s="49"/>
      <c r="IFO437" s="49"/>
      <c r="IFP437" s="49"/>
      <c r="IFQ437" s="49"/>
      <c r="IFR437" s="49"/>
      <c r="IFS437" s="49"/>
      <c r="IFT437" s="49"/>
      <c r="IFU437" s="49"/>
      <c r="IFV437" s="49"/>
      <c r="IFW437" s="49"/>
      <c r="IFX437" s="49"/>
      <c r="IFY437" s="49"/>
      <c r="IFZ437" s="49"/>
      <c r="IGA437" s="49"/>
      <c r="IGB437" s="49"/>
      <c r="IGC437" s="49"/>
      <c r="IGD437" s="49"/>
      <c r="IGE437" s="49"/>
      <c r="IGF437" s="49"/>
      <c r="IGG437" s="49"/>
      <c r="IGH437" s="49"/>
      <c r="IGI437" s="49"/>
      <c r="IGJ437" s="49"/>
      <c r="IGK437" s="49"/>
      <c r="IGL437" s="49"/>
      <c r="IGM437" s="49"/>
      <c r="IGN437" s="49"/>
      <c r="IGO437" s="49"/>
      <c r="IGP437" s="49"/>
      <c r="IGQ437" s="49"/>
      <c r="IGR437" s="49"/>
      <c r="IGS437" s="49"/>
      <c r="IGT437" s="49"/>
      <c r="IGU437" s="49"/>
      <c r="IGV437" s="49"/>
      <c r="IGW437" s="49"/>
      <c r="IGX437" s="49"/>
      <c r="IGY437" s="49"/>
      <c r="IGZ437" s="49"/>
      <c r="IHA437" s="49"/>
      <c r="IHB437" s="49"/>
      <c r="IHC437" s="49"/>
      <c r="IHD437" s="49"/>
      <c r="IHE437" s="49"/>
      <c r="IHF437" s="49"/>
      <c r="IHG437" s="49"/>
      <c r="IHH437" s="49"/>
      <c r="IHI437" s="49"/>
      <c r="IHJ437" s="49"/>
      <c r="IHK437" s="49"/>
      <c r="IHL437" s="49"/>
      <c r="IHM437" s="49"/>
      <c r="IHN437" s="49"/>
      <c r="IHO437" s="49"/>
      <c r="IHP437" s="49"/>
      <c r="IHQ437" s="49"/>
      <c r="IHR437" s="49"/>
      <c r="IHS437" s="49"/>
      <c r="IHT437" s="49"/>
      <c r="IHU437" s="49"/>
      <c r="IHV437" s="49"/>
      <c r="IHW437" s="49"/>
      <c r="IHX437" s="49"/>
      <c r="IHY437" s="49"/>
      <c r="IHZ437" s="49"/>
      <c r="IIA437" s="49"/>
      <c r="IIB437" s="49"/>
      <c r="IIC437" s="49"/>
      <c r="IID437" s="49"/>
      <c r="IIE437" s="49"/>
      <c r="IIF437" s="49"/>
      <c r="IIG437" s="49"/>
      <c r="IIH437" s="49"/>
      <c r="III437" s="49"/>
      <c r="IIJ437" s="49"/>
      <c r="IIK437" s="49"/>
      <c r="IIL437" s="49"/>
      <c r="IIM437" s="49"/>
      <c r="IIN437" s="49"/>
      <c r="IIO437" s="49"/>
      <c r="IIP437" s="49"/>
      <c r="IIQ437" s="49"/>
      <c r="IIR437" s="49"/>
      <c r="IIS437" s="49"/>
      <c r="IIT437" s="49"/>
      <c r="IIU437" s="49"/>
      <c r="IIV437" s="49"/>
      <c r="IIW437" s="49"/>
      <c r="IIX437" s="49"/>
      <c r="IIY437" s="49"/>
      <c r="IIZ437" s="49"/>
      <c r="IJA437" s="49"/>
      <c r="IJB437" s="49"/>
      <c r="IJC437" s="49"/>
      <c r="IJD437" s="49"/>
      <c r="IJE437" s="49"/>
      <c r="IJF437" s="49"/>
      <c r="IJG437" s="49"/>
      <c r="IJH437" s="49"/>
      <c r="IJI437" s="49"/>
      <c r="IJJ437" s="49"/>
      <c r="IJK437" s="49"/>
      <c r="IJL437" s="49"/>
      <c r="IJM437" s="49"/>
      <c r="IJN437" s="49"/>
      <c r="IJO437" s="49"/>
      <c r="IJP437" s="49"/>
      <c r="IJQ437" s="49"/>
      <c r="IJR437" s="49"/>
      <c r="IJS437" s="49"/>
      <c r="IJT437" s="49"/>
      <c r="IJU437" s="49"/>
      <c r="IJV437" s="49"/>
      <c r="IJW437" s="49"/>
      <c r="IJX437" s="49"/>
      <c r="IJY437" s="49"/>
      <c r="IJZ437" s="49"/>
      <c r="IKA437" s="49"/>
      <c r="IKB437" s="49"/>
      <c r="IKC437" s="49"/>
      <c r="IKD437" s="49"/>
      <c r="IKE437" s="49"/>
      <c r="IKF437" s="49"/>
      <c r="IKG437" s="49"/>
      <c r="IKH437" s="49"/>
      <c r="IKI437" s="49"/>
      <c r="IKJ437" s="49"/>
      <c r="IKK437" s="49"/>
      <c r="IKL437" s="49"/>
      <c r="IKM437" s="49"/>
      <c r="IKN437" s="49"/>
      <c r="IKO437" s="49"/>
      <c r="IKP437" s="49"/>
      <c r="IKQ437" s="49"/>
      <c r="IKR437" s="49"/>
      <c r="IKS437" s="49"/>
      <c r="IKT437" s="49"/>
      <c r="IKU437" s="49"/>
      <c r="IKV437" s="49"/>
      <c r="IKW437" s="49"/>
      <c r="IKX437" s="49"/>
      <c r="IKY437" s="49"/>
      <c r="IKZ437" s="49"/>
      <c r="ILA437" s="49"/>
      <c r="ILB437" s="49"/>
      <c r="ILC437" s="49"/>
      <c r="ILD437" s="49"/>
      <c r="ILE437" s="49"/>
      <c r="ILF437" s="49"/>
      <c r="ILG437" s="49"/>
      <c r="ILH437" s="49"/>
      <c r="ILI437" s="49"/>
      <c r="ILJ437" s="49"/>
      <c r="ILK437" s="49"/>
      <c r="ILL437" s="49"/>
      <c r="ILM437" s="49"/>
      <c r="ILN437" s="49"/>
      <c r="ILO437" s="49"/>
      <c r="ILP437" s="49"/>
      <c r="ILQ437" s="49"/>
      <c r="ILR437" s="49"/>
      <c r="ILS437" s="49"/>
      <c r="ILT437" s="49"/>
      <c r="ILU437" s="49"/>
      <c r="ILV437" s="49"/>
      <c r="ILW437" s="49"/>
      <c r="ILX437" s="49"/>
      <c r="ILY437" s="49"/>
      <c r="ILZ437" s="49"/>
      <c r="IMA437" s="49"/>
      <c r="IMB437" s="49"/>
      <c r="IMC437" s="49"/>
      <c r="IMD437" s="49"/>
      <c r="IME437" s="49"/>
      <c r="IMF437" s="49"/>
      <c r="IMG437" s="49"/>
      <c r="IMH437" s="49"/>
      <c r="IMI437" s="49"/>
      <c r="IMJ437" s="49"/>
      <c r="IMK437" s="49"/>
      <c r="IML437" s="49"/>
      <c r="IMM437" s="49"/>
      <c r="IMN437" s="49"/>
      <c r="IMO437" s="49"/>
      <c r="IMP437" s="49"/>
      <c r="IMQ437" s="49"/>
      <c r="IMR437" s="49"/>
      <c r="IMS437" s="49"/>
      <c r="IMT437" s="49"/>
      <c r="IMU437" s="49"/>
      <c r="IMV437" s="49"/>
      <c r="IMW437" s="49"/>
      <c r="IMX437" s="49"/>
      <c r="IMY437" s="49"/>
      <c r="IMZ437" s="49"/>
      <c r="INA437" s="49"/>
      <c r="INB437" s="49"/>
      <c r="INC437" s="49"/>
      <c r="IND437" s="49"/>
      <c r="INE437" s="49"/>
      <c r="INF437" s="49"/>
      <c r="ING437" s="49"/>
      <c r="INH437" s="49"/>
      <c r="INI437" s="49"/>
      <c r="INJ437" s="49"/>
      <c r="INK437" s="49"/>
      <c r="INL437" s="49"/>
      <c r="INM437" s="49"/>
      <c r="INN437" s="49"/>
      <c r="INO437" s="49"/>
      <c r="INP437" s="49"/>
      <c r="INQ437" s="49"/>
      <c r="INR437" s="49"/>
      <c r="INS437" s="49"/>
      <c r="INT437" s="49"/>
      <c r="INU437" s="49"/>
      <c r="INV437" s="49"/>
      <c r="INW437" s="49"/>
      <c r="INX437" s="49"/>
      <c r="INY437" s="49"/>
      <c r="INZ437" s="49"/>
      <c r="IOA437" s="49"/>
      <c r="IOB437" s="49"/>
      <c r="IOC437" s="49"/>
      <c r="IOD437" s="49"/>
      <c r="IOE437" s="49"/>
      <c r="IOF437" s="49"/>
      <c r="IOG437" s="49"/>
      <c r="IOH437" s="49"/>
      <c r="IOI437" s="49"/>
      <c r="IOJ437" s="49"/>
      <c r="IOK437" s="49"/>
      <c r="IOL437" s="49"/>
      <c r="IOM437" s="49"/>
      <c r="ION437" s="49"/>
      <c r="IOO437" s="49"/>
      <c r="IOP437" s="49"/>
      <c r="IOQ437" s="49"/>
      <c r="IOR437" s="49"/>
      <c r="IOS437" s="49"/>
      <c r="IOT437" s="49"/>
      <c r="IOU437" s="49"/>
      <c r="IOV437" s="49"/>
      <c r="IOW437" s="49"/>
      <c r="IOX437" s="49"/>
      <c r="IOY437" s="49"/>
      <c r="IOZ437" s="49"/>
      <c r="IPA437" s="49"/>
      <c r="IPB437" s="49"/>
      <c r="IPC437" s="49"/>
      <c r="IPD437" s="49"/>
      <c r="IPE437" s="49"/>
      <c r="IPF437" s="49"/>
      <c r="IPG437" s="49"/>
      <c r="IPH437" s="49"/>
      <c r="IPI437" s="49"/>
      <c r="IPJ437" s="49"/>
      <c r="IPK437" s="49"/>
      <c r="IPL437" s="49"/>
      <c r="IPM437" s="49"/>
      <c r="IPN437" s="49"/>
      <c r="IPO437" s="49"/>
      <c r="IPP437" s="49"/>
      <c r="IPQ437" s="49"/>
      <c r="IPR437" s="49"/>
      <c r="IPS437" s="49"/>
      <c r="IPT437" s="49"/>
      <c r="IPU437" s="49"/>
      <c r="IPV437" s="49"/>
      <c r="IPW437" s="49"/>
      <c r="IPX437" s="49"/>
      <c r="IPY437" s="49"/>
      <c r="IPZ437" s="49"/>
      <c r="IQA437" s="49"/>
      <c r="IQB437" s="49"/>
      <c r="IQC437" s="49"/>
      <c r="IQD437" s="49"/>
      <c r="IQE437" s="49"/>
      <c r="IQF437" s="49"/>
      <c r="IQG437" s="49"/>
      <c r="IQH437" s="49"/>
      <c r="IQI437" s="49"/>
      <c r="IQJ437" s="49"/>
      <c r="IQK437" s="49"/>
      <c r="IQL437" s="49"/>
      <c r="IQM437" s="49"/>
      <c r="IQN437" s="49"/>
      <c r="IQO437" s="49"/>
      <c r="IQP437" s="49"/>
      <c r="IQQ437" s="49"/>
      <c r="IQR437" s="49"/>
      <c r="IQS437" s="49"/>
      <c r="IQT437" s="49"/>
      <c r="IQU437" s="49"/>
      <c r="IQV437" s="49"/>
      <c r="IQW437" s="49"/>
      <c r="IQX437" s="49"/>
      <c r="IQY437" s="49"/>
      <c r="IQZ437" s="49"/>
      <c r="IRA437" s="49"/>
      <c r="IRB437" s="49"/>
      <c r="IRC437" s="49"/>
      <c r="IRD437" s="49"/>
      <c r="IRE437" s="49"/>
      <c r="IRF437" s="49"/>
      <c r="IRG437" s="49"/>
      <c r="IRH437" s="49"/>
      <c r="IRI437" s="49"/>
      <c r="IRJ437" s="49"/>
      <c r="IRK437" s="49"/>
      <c r="IRL437" s="49"/>
      <c r="IRM437" s="49"/>
      <c r="IRN437" s="49"/>
      <c r="IRO437" s="49"/>
      <c r="IRP437" s="49"/>
      <c r="IRQ437" s="49"/>
      <c r="IRR437" s="49"/>
      <c r="IRS437" s="49"/>
      <c r="IRT437" s="49"/>
      <c r="IRU437" s="49"/>
      <c r="IRV437" s="49"/>
      <c r="IRW437" s="49"/>
      <c r="IRX437" s="49"/>
      <c r="IRY437" s="49"/>
      <c r="IRZ437" s="49"/>
      <c r="ISA437" s="49"/>
      <c r="ISB437" s="49"/>
      <c r="ISC437" s="49"/>
      <c r="ISD437" s="49"/>
      <c r="ISE437" s="49"/>
      <c r="ISF437" s="49"/>
      <c r="ISG437" s="49"/>
      <c r="ISH437" s="49"/>
      <c r="ISI437" s="49"/>
      <c r="ISJ437" s="49"/>
      <c r="ISK437" s="49"/>
      <c r="ISL437" s="49"/>
      <c r="ISM437" s="49"/>
      <c r="ISN437" s="49"/>
      <c r="ISO437" s="49"/>
      <c r="ISP437" s="49"/>
      <c r="ISQ437" s="49"/>
      <c r="ISR437" s="49"/>
      <c r="ISS437" s="49"/>
      <c r="IST437" s="49"/>
      <c r="ISU437" s="49"/>
      <c r="ISV437" s="49"/>
      <c r="ISW437" s="49"/>
      <c r="ISX437" s="49"/>
      <c r="ISY437" s="49"/>
      <c r="ISZ437" s="49"/>
      <c r="ITA437" s="49"/>
      <c r="ITB437" s="49"/>
      <c r="ITC437" s="49"/>
      <c r="ITD437" s="49"/>
      <c r="ITE437" s="49"/>
      <c r="ITF437" s="49"/>
      <c r="ITG437" s="49"/>
      <c r="ITH437" s="49"/>
      <c r="ITI437" s="49"/>
      <c r="ITJ437" s="49"/>
      <c r="ITK437" s="49"/>
      <c r="ITL437" s="49"/>
      <c r="ITM437" s="49"/>
      <c r="ITN437" s="49"/>
      <c r="ITO437" s="49"/>
      <c r="ITP437" s="49"/>
      <c r="ITQ437" s="49"/>
      <c r="ITR437" s="49"/>
      <c r="ITS437" s="49"/>
      <c r="ITT437" s="49"/>
      <c r="ITU437" s="49"/>
      <c r="ITV437" s="49"/>
      <c r="ITW437" s="49"/>
      <c r="ITX437" s="49"/>
      <c r="ITY437" s="49"/>
      <c r="ITZ437" s="49"/>
      <c r="IUA437" s="49"/>
      <c r="IUB437" s="49"/>
      <c r="IUC437" s="49"/>
      <c r="IUD437" s="49"/>
      <c r="IUE437" s="49"/>
      <c r="IUF437" s="49"/>
      <c r="IUG437" s="49"/>
      <c r="IUH437" s="49"/>
      <c r="IUI437" s="49"/>
      <c r="IUJ437" s="49"/>
      <c r="IUK437" s="49"/>
      <c r="IUL437" s="49"/>
      <c r="IUM437" s="49"/>
      <c r="IUN437" s="49"/>
      <c r="IUO437" s="49"/>
      <c r="IUP437" s="49"/>
      <c r="IUQ437" s="49"/>
      <c r="IUR437" s="49"/>
      <c r="IUS437" s="49"/>
      <c r="IUT437" s="49"/>
      <c r="IUU437" s="49"/>
      <c r="IUV437" s="49"/>
      <c r="IUW437" s="49"/>
      <c r="IUX437" s="49"/>
      <c r="IUY437" s="49"/>
      <c r="IUZ437" s="49"/>
      <c r="IVA437" s="49"/>
      <c r="IVB437" s="49"/>
      <c r="IVC437" s="49"/>
      <c r="IVD437" s="49"/>
      <c r="IVE437" s="49"/>
      <c r="IVF437" s="49"/>
      <c r="IVG437" s="49"/>
      <c r="IVH437" s="49"/>
      <c r="IVI437" s="49"/>
      <c r="IVJ437" s="49"/>
      <c r="IVK437" s="49"/>
      <c r="IVL437" s="49"/>
      <c r="IVM437" s="49"/>
      <c r="IVN437" s="49"/>
      <c r="IVO437" s="49"/>
      <c r="IVP437" s="49"/>
      <c r="IVQ437" s="49"/>
      <c r="IVR437" s="49"/>
      <c r="IVS437" s="49"/>
      <c r="IVT437" s="49"/>
      <c r="IVU437" s="49"/>
      <c r="IVV437" s="49"/>
      <c r="IVW437" s="49"/>
      <c r="IVX437" s="49"/>
      <c r="IVY437" s="49"/>
      <c r="IVZ437" s="49"/>
      <c r="IWA437" s="49"/>
      <c r="IWB437" s="49"/>
      <c r="IWC437" s="49"/>
      <c r="IWD437" s="49"/>
      <c r="IWE437" s="49"/>
      <c r="IWF437" s="49"/>
      <c r="IWG437" s="49"/>
      <c r="IWH437" s="49"/>
      <c r="IWI437" s="49"/>
      <c r="IWJ437" s="49"/>
      <c r="IWK437" s="49"/>
      <c r="IWL437" s="49"/>
      <c r="IWM437" s="49"/>
      <c r="IWN437" s="49"/>
      <c r="IWO437" s="49"/>
      <c r="IWP437" s="49"/>
      <c r="IWQ437" s="49"/>
      <c r="IWR437" s="49"/>
      <c r="IWS437" s="49"/>
      <c r="IWT437" s="49"/>
      <c r="IWU437" s="49"/>
      <c r="IWV437" s="49"/>
      <c r="IWW437" s="49"/>
      <c r="IWX437" s="49"/>
      <c r="IWY437" s="49"/>
      <c r="IWZ437" s="49"/>
      <c r="IXA437" s="49"/>
      <c r="IXB437" s="49"/>
      <c r="IXC437" s="49"/>
      <c r="IXD437" s="49"/>
      <c r="IXE437" s="49"/>
      <c r="IXF437" s="49"/>
      <c r="IXG437" s="49"/>
      <c r="IXH437" s="49"/>
      <c r="IXI437" s="49"/>
      <c r="IXJ437" s="49"/>
      <c r="IXK437" s="49"/>
      <c r="IXL437" s="49"/>
      <c r="IXM437" s="49"/>
      <c r="IXN437" s="49"/>
      <c r="IXO437" s="49"/>
      <c r="IXP437" s="49"/>
      <c r="IXQ437" s="49"/>
      <c r="IXR437" s="49"/>
      <c r="IXS437" s="49"/>
      <c r="IXT437" s="49"/>
      <c r="IXU437" s="49"/>
      <c r="IXV437" s="49"/>
      <c r="IXW437" s="49"/>
      <c r="IXX437" s="49"/>
      <c r="IXY437" s="49"/>
      <c r="IXZ437" s="49"/>
      <c r="IYA437" s="49"/>
      <c r="IYB437" s="49"/>
      <c r="IYC437" s="49"/>
      <c r="IYD437" s="49"/>
      <c r="IYE437" s="49"/>
      <c r="IYF437" s="49"/>
      <c r="IYG437" s="49"/>
      <c r="IYH437" s="49"/>
      <c r="IYI437" s="49"/>
      <c r="IYJ437" s="49"/>
      <c r="IYK437" s="49"/>
      <c r="IYL437" s="49"/>
      <c r="IYM437" s="49"/>
      <c r="IYN437" s="49"/>
      <c r="IYO437" s="49"/>
      <c r="IYP437" s="49"/>
      <c r="IYQ437" s="49"/>
      <c r="IYR437" s="49"/>
      <c r="IYS437" s="49"/>
      <c r="IYT437" s="49"/>
      <c r="IYU437" s="49"/>
      <c r="IYV437" s="49"/>
      <c r="IYW437" s="49"/>
      <c r="IYX437" s="49"/>
      <c r="IYY437" s="49"/>
      <c r="IYZ437" s="49"/>
      <c r="IZA437" s="49"/>
      <c r="IZB437" s="49"/>
      <c r="IZC437" s="49"/>
      <c r="IZD437" s="49"/>
      <c r="IZE437" s="49"/>
      <c r="IZF437" s="49"/>
      <c r="IZG437" s="49"/>
      <c r="IZH437" s="49"/>
      <c r="IZI437" s="49"/>
      <c r="IZJ437" s="49"/>
      <c r="IZK437" s="49"/>
      <c r="IZL437" s="49"/>
      <c r="IZM437" s="49"/>
      <c r="IZN437" s="49"/>
      <c r="IZO437" s="49"/>
      <c r="IZP437" s="49"/>
      <c r="IZQ437" s="49"/>
      <c r="IZR437" s="49"/>
      <c r="IZS437" s="49"/>
      <c r="IZT437" s="49"/>
      <c r="IZU437" s="49"/>
      <c r="IZV437" s="49"/>
      <c r="IZW437" s="49"/>
      <c r="IZX437" s="49"/>
      <c r="IZY437" s="49"/>
      <c r="IZZ437" s="49"/>
      <c r="JAA437" s="49"/>
      <c r="JAB437" s="49"/>
      <c r="JAC437" s="49"/>
      <c r="JAD437" s="49"/>
      <c r="JAE437" s="49"/>
      <c r="JAF437" s="49"/>
      <c r="JAG437" s="49"/>
      <c r="JAH437" s="49"/>
      <c r="JAI437" s="49"/>
      <c r="JAJ437" s="49"/>
      <c r="JAK437" s="49"/>
      <c r="JAL437" s="49"/>
      <c r="JAM437" s="49"/>
      <c r="JAN437" s="49"/>
      <c r="JAO437" s="49"/>
      <c r="JAP437" s="49"/>
      <c r="JAQ437" s="49"/>
      <c r="JAR437" s="49"/>
      <c r="JAS437" s="49"/>
      <c r="JAT437" s="49"/>
      <c r="JAU437" s="49"/>
      <c r="JAV437" s="49"/>
      <c r="JAW437" s="49"/>
      <c r="JAX437" s="49"/>
      <c r="JAY437" s="49"/>
      <c r="JAZ437" s="49"/>
      <c r="JBA437" s="49"/>
      <c r="JBB437" s="49"/>
      <c r="JBC437" s="49"/>
      <c r="JBD437" s="49"/>
      <c r="JBE437" s="49"/>
      <c r="JBF437" s="49"/>
      <c r="JBG437" s="49"/>
      <c r="JBH437" s="49"/>
      <c r="JBI437" s="49"/>
      <c r="JBJ437" s="49"/>
      <c r="JBK437" s="49"/>
      <c r="JBL437" s="49"/>
      <c r="JBM437" s="49"/>
      <c r="JBN437" s="49"/>
      <c r="JBO437" s="49"/>
      <c r="JBP437" s="49"/>
      <c r="JBQ437" s="49"/>
      <c r="JBR437" s="49"/>
      <c r="JBS437" s="49"/>
      <c r="JBT437" s="49"/>
      <c r="JBU437" s="49"/>
      <c r="JBV437" s="49"/>
      <c r="JBW437" s="49"/>
      <c r="JBX437" s="49"/>
      <c r="JBY437" s="49"/>
      <c r="JBZ437" s="49"/>
      <c r="JCA437" s="49"/>
      <c r="JCB437" s="49"/>
      <c r="JCC437" s="49"/>
      <c r="JCD437" s="49"/>
      <c r="JCE437" s="49"/>
      <c r="JCF437" s="49"/>
      <c r="JCG437" s="49"/>
      <c r="JCH437" s="49"/>
      <c r="JCI437" s="49"/>
      <c r="JCJ437" s="49"/>
      <c r="JCK437" s="49"/>
      <c r="JCL437" s="49"/>
      <c r="JCM437" s="49"/>
      <c r="JCN437" s="49"/>
      <c r="JCO437" s="49"/>
      <c r="JCP437" s="49"/>
      <c r="JCQ437" s="49"/>
      <c r="JCR437" s="49"/>
      <c r="JCS437" s="49"/>
      <c r="JCT437" s="49"/>
      <c r="JCU437" s="49"/>
      <c r="JCV437" s="49"/>
      <c r="JCW437" s="49"/>
      <c r="JCX437" s="49"/>
      <c r="JCY437" s="49"/>
      <c r="JCZ437" s="49"/>
      <c r="JDA437" s="49"/>
      <c r="JDB437" s="49"/>
      <c r="JDC437" s="49"/>
      <c r="JDD437" s="49"/>
      <c r="JDE437" s="49"/>
      <c r="JDF437" s="49"/>
      <c r="JDG437" s="49"/>
      <c r="JDH437" s="49"/>
      <c r="JDI437" s="49"/>
      <c r="JDJ437" s="49"/>
      <c r="JDK437" s="49"/>
      <c r="JDL437" s="49"/>
      <c r="JDM437" s="49"/>
      <c r="JDN437" s="49"/>
      <c r="JDO437" s="49"/>
      <c r="JDP437" s="49"/>
      <c r="JDQ437" s="49"/>
      <c r="JDR437" s="49"/>
      <c r="JDS437" s="49"/>
      <c r="JDT437" s="49"/>
      <c r="JDU437" s="49"/>
      <c r="JDV437" s="49"/>
      <c r="JDW437" s="49"/>
      <c r="JDX437" s="49"/>
      <c r="JDY437" s="49"/>
      <c r="JDZ437" s="49"/>
      <c r="JEA437" s="49"/>
      <c r="JEB437" s="49"/>
      <c r="JEC437" s="49"/>
      <c r="JED437" s="49"/>
      <c r="JEE437" s="49"/>
      <c r="JEF437" s="49"/>
      <c r="JEG437" s="49"/>
      <c r="JEH437" s="49"/>
      <c r="JEI437" s="49"/>
      <c r="JEJ437" s="49"/>
      <c r="JEK437" s="49"/>
      <c r="JEL437" s="49"/>
      <c r="JEM437" s="49"/>
      <c r="JEN437" s="49"/>
      <c r="JEO437" s="49"/>
      <c r="JEP437" s="49"/>
      <c r="JEQ437" s="49"/>
      <c r="JER437" s="49"/>
      <c r="JES437" s="49"/>
      <c r="JET437" s="49"/>
      <c r="JEU437" s="49"/>
      <c r="JEV437" s="49"/>
      <c r="JEW437" s="49"/>
      <c r="JEX437" s="49"/>
      <c r="JEY437" s="49"/>
      <c r="JEZ437" s="49"/>
      <c r="JFA437" s="49"/>
      <c r="JFB437" s="49"/>
      <c r="JFC437" s="49"/>
      <c r="JFD437" s="49"/>
      <c r="JFE437" s="49"/>
      <c r="JFF437" s="49"/>
      <c r="JFG437" s="49"/>
      <c r="JFH437" s="49"/>
      <c r="JFI437" s="49"/>
      <c r="JFJ437" s="49"/>
      <c r="JFK437" s="49"/>
      <c r="JFL437" s="49"/>
      <c r="JFM437" s="49"/>
      <c r="JFN437" s="49"/>
      <c r="JFO437" s="49"/>
      <c r="JFP437" s="49"/>
      <c r="JFQ437" s="49"/>
      <c r="JFR437" s="49"/>
      <c r="JFS437" s="49"/>
      <c r="JFT437" s="49"/>
      <c r="JFU437" s="49"/>
      <c r="JFV437" s="49"/>
      <c r="JFW437" s="49"/>
      <c r="JFX437" s="49"/>
      <c r="JFY437" s="49"/>
      <c r="JFZ437" s="49"/>
      <c r="JGA437" s="49"/>
      <c r="JGB437" s="49"/>
      <c r="JGC437" s="49"/>
      <c r="JGD437" s="49"/>
      <c r="JGE437" s="49"/>
      <c r="JGF437" s="49"/>
      <c r="JGG437" s="49"/>
      <c r="JGH437" s="49"/>
      <c r="JGI437" s="49"/>
      <c r="JGJ437" s="49"/>
      <c r="JGK437" s="49"/>
      <c r="JGL437" s="49"/>
      <c r="JGM437" s="49"/>
      <c r="JGN437" s="49"/>
      <c r="JGO437" s="49"/>
      <c r="JGP437" s="49"/>
      <c r="JGQ437" s="49"/>
      <c r="JGR437" s="49"/>
      <c r="JGS437" s="49"/>
      <c r="JGT437" s="49"/>
      <c r="JGU437" s="49"/>
      <c r="JGV437" s="49"/>
      <c r="JGW437" s="49"/>
      <c r="JGX437" s="49"/>
      <c r="JGY437" s="49"/>
      <c r="JGZ437" s="49"/>
      <c r="JHA437" s="49"/>
      <c r="JHB437" s="49"/>
      <c r="JHC437" s="49"/>
      <c r="JHD437" s="49"/>
      <c r="JHE437" s="49"/>
      <c r="JHF437" s="49"/>
      <c r="JHG437" s="49"/>
      <c r="JHH437" s="49"/>
      <c r="JHI437" s="49"/>
      <c r="JHJ437" s="49"/>
      <c r="JHK437" s="49"/>
      <c r="JHL437" s="49"/>
      <c r="JHM437" s="49"/>
      <c r="JHN437" s="49"/>
      <c r="JHO437" s="49"/>
      <c r="JHP437" s="49"/>
      <c r="JHQ437" s="49"/>
      <c r="JHR437" s="49"/>
      <c r="JHS437" s="49"/>
      <c r="JHT437" s="49"/>
      <c r="JHU437" s="49"/>
      <c r="JHV437" s="49"/>
      <c r="JHW437" s="49"/>
      <c r="JHX437" s="49"/>
      <c r="JHY437" s="49"/>
      <c r="JHZ437" s="49"/>
      <c r="JIA437" s="49"/>
      <c r="JIB437" s="49"/>
      <c r="JIC437" s="49"/>
      <c r="JID437" s="49"/>
      <c r="JIE437" s="49"/>
      <c r="JIF437" s="49"/>
      <c r="JIG437" s="49"/>
      <c r="JIH437" s="49"/>
      <c r="JII437" s="49"/>
      <c r="JIJ437" s="49"/>
      <c r="JIK437" s="49"/>
      <c r="JIL437" s="49"/>
      <c r="JIM437" s="49"/>
      <c r="JIN437" s="49"/>
      <c r="JIO437" s="49"/>
      <c r="JIP437" s="49"/>
      <c r="JIQ437" s="49"/>
      <c r="JIR437" s="49"/>
      <c r="JIS437" s="49"/>
      <c r="JIT437" s="49"/>
      <c r="JIU437" s="49"/>
      <c r="JIV437" s="49"/>
      <c r="JIW437" s="49"/>
      <c r="JIX437" s="49"/>
      <c r="JIY437" s="49"/>
      <c r="JIZ437" s="49"/>
      <c r="JJA437" s="49"/>
      <c r="JJB437" s="49"/>
      <c r="JJC437" s="49"/>
      <c r="JJD437" s="49"/>
      <c r="JJE437" s="49"/>
      <c r="JJF437" s="49"/>
      <c r="JJG437" s="49"/>
      <c r="JJH437" s="49"/>
      <c r="JJI437" s="49"/>
      <c r="JJJ437" s="49"/>
      <c r="JJK437" s="49"/>
      <c r="JJL437" s="49"/>
      <c r="JJM437" s="49"/>
      <c r="JJN437" s="49"/>
      <c r="JJO437" s="49"/>
      <c r="JJP437" s="49"/>
      <c r="JJQ437" s="49"/>
      <c r="JJR437" s="49"/>
      <c r="JJS437" s="49"/>
      <c r="JJT437" s="49"/>
      <c r="JJU437" s="49"/>
      <c r="JJV437" s="49"/>
      <c r="JJW437" s="49"/>
      <c r="JJX437" s="49"/>
      <c r="JJY437" s="49"/>
      <c r="JJZ437" s="49"/>
      <c r="JKA437" s="49"/>
      <c r="JKB437" s="49"/>
      <c r="JKC437" s="49"/>
      <c r="JKD437" s="49"/>
      <c r="JKE437" s="49"/>
      <c r="JKF437" s="49"/>
      <c r="JKG437" s="49"/>
      <c r="JKH437" s="49"/>
      <c r="JKI437" s="49"/>
      <c r="JKJ437" s="49"/>
      <c r="JKK437" s="49"/>
      <c r="JKL437" s="49"/>
      <c r="JKM437" s="49"/>
      <c r="JKN437" s="49"/>
      <c r="JKO437" s="49"/>
      <c r="JKP437" s="49"/>
      <c r="JKQ437" s="49"/>
      <c r="JKR437" s="49"/>
      <c r="JKS437" s="49"/>
      <c r="JKT437" s="49"/>
      <c r="JKU437" s="49"/>
      <c r="JKV437" s="49"/>
      <c r="JKW437" s="49"/>
      <c r="JKX437" s="49"/>
      <c r="JKY437" s="49"/>
      <c r="JKZ437" s="49"/>
      <c r="JLA437" s="49"/>
      <c r="JLB437" s="49"/>
      <c r="JLC437" s="49"/>
      <c r="JLD437" s="49"/>
      <c r="JLE437" s="49"/>
      <c r="JLF437" s="49"/>
      <c r="JLG437" s="49"/>
      <c r="JLH437" s="49"/>
      <c r="JLI437" s="49"/>
      <c r="JLJ437" s="49"/>
      <c r="JLK437" s="49"/>
      <c r="JLL437" s="49"/>
      <c r="JLM437" s="49"/>
      <c r="JLN437" s="49"/>
      <c r="JLO437" s="49"/>
      <c r="JLP437" s="49"/>
      <c r="JLQ437" s="49"/>
      <c r="JLR437" s="49"/>
      <c r="JLS437" s="49"/>
      <c r="JLT437" s="49"/>
      <c r="JLU437" s="49"/>
      <c r="JLV437" s="49"/>
      <c r="JLW437" s="49"/>
      <c r="JLX437" s="49"/>
      <c r="JLY437" s="49"/>
      <c r="JLZ437" s="49"/>
      <c r="JMA437" s="49"/>
      <c r="JMB437" s="49"/>
      <c r="JMC437" s="49"/>
      <c r="JMD437" s="49"/>
      <c r="JME437" s="49"/>
      <c r="JMF437" s="49"/>
      <c r="JMG437" s="49"/>
      <c r="JMH437" s="49"/>
      <c r="JMI437" s="49"/>
      <c r="JMJ437" s="49"/>
      <c r="JMK437" s="49"/>
      <c r="JML437" s="49"/>
      <c r="JMM437" s="49"/>
      <c r="JMN437" s="49"/>
      <c r="JMO437" s="49"/>
      <c r="JMP437" s="49"/>
      <c r="JMQ437" s="49"/>
      <c r="JMR437" s="49"/>
      <c r="JMS437" s="49"/>
      <c r="JMT437" s="49"/>
      <c r="JMU437" s="49"/>
      <c r="JMV437" s="49"/>
      <c r="JMW437" s="49"/>
      <c r="JMX437" s="49"/>
      <c r="JMY437" s="49"/>
      <c r="JMZ437" s="49"/>
      <c r="JNA437" s="49"/>
      <c r="JNB437" s="49"/>
      <c r="JNC437" s="49"/>
      <c r="JND437" s="49"/>
      <c r="JNE437" s="49"/>
      <c r="JNF437" s="49"/>
      <c r="JNG437" s="49"/>
      <c r="JNH437" s="49"/>
      <c r="JNI437" s="49"/>
      <c r="JNJ437" s="49"/>
      <c r="JNK437" s="49"/>
      <c r="JNL437" s="49"/>
      <c r="JNM437" s="49"/>
      <c r="JNN437" s="49"/>
      <c r="JNO437" s="49"/>
      <c r="JNP437" s="49"/>
      <c r="JNQ437" s="49"/>
      <c r="JNR437" s="49"/>
      <c r="JNS437" s="49"/>
      <c r="JNT437" s="49"/>
      <c r="JNU437" s="49"/>
      <c r="JNV437" s="49"/>
      <c r="JNW437" s="49"/>
      <c r="JNX437" s="49"/>
      <c r="JNY437" s="49"/>
      <c r="JNZ437" s="49"/>
      <c r="JOA437" s="49"/>
      <c r="JOB437" s="49"/>
      <c r="JOC437" s="49"/>
      <c r="JOD437" s="49"/>
      <c r="JOE437" s="49"/>
      <c r="JOF437" s="49"/>
      <c r="JOG437" s="49"/>
      <c r="JOH437" s="49"/>
      <c r="JOI437" s="49"/>
      <c r="JOJ437" s="49"/>
      <c r="JOK437" s="49"/>
      <c r="JOL437" s="49"/>
      <c r="JOM437" s="49"/>
      <c r="JON437" s="49"/>
      <c r="JOO437" s="49"/>
      <c r="JOP437" s="49"/>
      <c r="JOQ437" s="49"/>
      <c r="JOR437" s="49"/>
      <c r="JOS437" s="49"/>
      <c r="JOT437" s="49"/>
      <c r="JOU437" s="49"/>
      <c r="JOV437" s="49"/>
      <c r="JOW437" s="49"/>
      <c r="JOX437" s="49"/>
      <c r="JOY437" s="49"/>
      <c r="JOZ437" s="49"/>
      <c r="JPA437" s="49"/>
      <c r="JPB437" s="49"/>
      <c r="JPC437" s="49"/>
      <c r="JPD437" s="49"/>
      <c r="JPE437" s="49"/>
      <c r="JPF437" s="49"/>
      <c r="JPG437" s="49"/>
      <c r="JPH437" s="49"/>
      <c r="JPI437" s="49"/>
      <c r="JPJ437" s="49"/>
      <c r="JPK437" s="49"/>
      <c r="JPL437" s="49"/>
      <c r="JPM437" s="49"/>
      <c r="JPN437" s="49"/>
      <c r="JPO437" s="49"/>
      <c r="JPP437" s="49"/>
      <c r="JPQ437" s="49"/>
      <c r="JPR437" s="49"/>
      <c r="JPS437" s="49"/>
      <c r="JPT437" s="49"/>
      <c r="JPU437" s="49"/>
      <c r="JPV437" s="49"/>
      <c r="JPW437" s="49"/>
      <c r="JPX437" s="49"/>
      <c r="JPY437" s="49"/>
      <c r="JPZ437" s="49"/>
      <c r="JQA437" s="49"/>
      <c r="JQB437" s="49"/>
      <c r="JQC437" s="49"/>
      <c r="JQD437" s="49"/>
      <c r="JQE437" s="49"/>
      <c r="JQF437" s="49"/>
      <c r="JQG437" s="49"/>
      <c r="JQH437" s="49"/>
      <c r="JQI437" s="49"/>
      <c r="JQJ437" s="49"/>
      <c r="JQK437" s="49"/>
      <c r="JQL437" s="49"/>
      <c r="JQM437" s="49"/>
      <c r="JQN437" s="49"/>
      <c r="JQO437" s="49"/>
      <c r="JQP437" s="49"/>
      <c r="JQQ437" s="49"/>
      <c r="JQR437" s="49"/>
      <c r="JQS437" s="49"/>
      <c r="JQT437" s="49"/>
      <c r="JQU437" s="49"/>
      <c r="JQV437" s="49"/>
      <c r="JQW437" s="49"/>
      <c r="JQX437" s="49"/>
      <c r="JQY437" s="49"/>
      <c r="JQZ437" s="49"/>
      <c r="JRA437" s="49"/>
      <c r="JRB437" s="49"/>
      <c r="JRC437" s="49"/>
      <c r="JRD437" s="49"/>
      <c r="JRE437" s="49"/>
      <c r="JRF437" s="49"/>
      <c r="JRG437" s="49"/>
      <c r="JRH437" s="49"/>
      <c r="JRI437" s="49"/>
      <c r="JRJ437" s="49"/>
      <c r="JRK437" s="49"/>
      <c r="JRL437" s="49"/>
      <c r="JRM437" s="49"/>
      <c r="JRN437" s="49"/>
      <c r="JRO437" s="49"/>
      <c r="JRP437" s="49"/>
      <c r="JRQ437" s="49"/>
      <c r="JRR437" s="49"/>
      <c r="JRS437" s="49"/>
      <c r="JRT437" s="49"/>
      <c r="JRU437" s="49"/>
      <c r="JRV437" s="49"/>
      <c r="JRW437" s="49"/>
      <c r="JRX437" s="49"/>
      <c r="JRY437" s="49"/>
      <c r="JRZ437" s="49"/>
      <c r="JSA437" s="49"/>
      <c r="JSB437" s="49"/>
      <c r="JSC437" s="49"/>
      <c r="JSD437" s="49"/>
      <c r="JSE437" s="49"/>
      <c r="JSF437" s="49"/>
      <c r="JSG437" s="49"/>
      <c r="JSH437" s="49"/>
      <c r="JSI437" s="49"/>
      <c r="JSJ437" s="49"/>
      <c r="JSK437" s="49"/>
      <c r="JSL437" s="49"/>
      <c r="JSM437" s="49"/>
      <c r="JSN437" s="49"/>
      <c r="JSO437" s="49"/>
      <c r="JSP437" s="49"/>
      <c r="JSQ437" s="49"/>
      <c r="JSR437" s="49"/>
      <c r="JSS437" s="49"/>
      <c r="JST437" s="49"/>
      <c r="JSU437" s="49"/>
      <c r="JSV437" s="49"/>
      <c r="JSW437" s="49"/>
      <c r="JSX437" s="49"/>
      <c r="JSY437" s="49"/>
      <c r="JSZ437" s="49"/>
      <c r="JTA437" s="49"/>
      <c r="JTB437" s="49"/>
      <c r="JTC437" s="49"/>
      <c r="JTD437" s="49"/>
      <c r="JTE437" s="49"/>
      <c r="JTF437" s="49"/>
      <c r="JTG437" s="49"/>
      <c r="JTH437" s="49"/>
      <c r="JTI437" s="49"/>
      <c r="JTJ437" s="49"/>
      <c r="JTK437" s="49"/>
      <c r="JTL437" s="49"/>
      <c r="JTM437" s="49"/>
      <c r="JTN437" s="49"/>
      <c r="JTO437" s="49"/>
      <c r="JTP437" s="49"/>
      <c r="JTQ437" s="49"/>
      <c r="JTR437" s="49"/>
      <c r="JTS437" s="49"/>
      <c r="JTT437" s="49"/>
      <c r="JTU437" s="49"/>
      <c r="JTV437" s="49"/>
      <c r="JTW437" s="49"/>
      <c r="JTX437" s="49"/>
      <c r="JTY437" s="49"/>
      <c r="JTZ437" s="49"/>
      <c r="JUA437" s="49"/>
      <c r="JUB437" s="49"/>
      <c r="JUC437" s="49"/>
      <c r="JUD437" s="49"/>
      <c r="JUE437" s="49"/>
      <c r="JUF437" s="49"/>
      <c r="JUG437" s="49"/>
      <c r="JUH437" s="49"/>
      <c r="JUI437" s="49"/>
      <c r="JUJ437" s="49"/>
      <c r="JUK437" s="49"/>
      <c r="JUL437" s="49"/>
      <c r="JUM437" s="49"/>
      <c r="JUN437" s="49"/>
      <c r="JUO437" s="49"/>
      <c r="JUP437" s="49"/>
      <c r="JUQ437" s="49"/>
      <c r="JUR437" s="49"/>
      <c r="JUS437" s="49"/>
      <c r="JUT437" s="49"/>
      <c r="JUU437" s="49"/>
      <c r="JUV437" s="49"/>
      <c r="JUW437" s="49"/>
      <c r="JUX437" s="49"/>
      <c r="JUY437" s="49"/>
      <c r="JUZ437" s="49"/>
      <c r="JVA437" s="49"/>
      <c r="JVB437" s="49"/>
      <c r="JVC437" s="49"/>
      <c r="JVD437" s="49"/>
      <c r="JVE437" s="49"/>
      <c r="JVF437" s="49"/>
      <c r="JVG437" s="49"/>
      <c r="JVH437" s="49"/>
      <c r="JVI437" s="49"/>
      <c r="JVJ437" s="49"/>
      <c r="JVK437" s="49"/>
      <c r="JVL437" s="49"/>
      <c r="JVM437" s="49"/>
      <c r="JVN437" s="49"/>
      <c r="JVO437" s="49"/>
      <c r="JVP437" s="49"/>
      <c r="JVQ437" s="49"/>
      <c r="JVR437" s="49"/>
      <c r="JVS437" s="49"/>
      <c r="JVT437" s="49"/>
      <c r="JVU437" s="49"/>
      <c r="JVV437" s="49"/>
      <c r="JVW437" s="49"/>
      <c r="JVX437" s="49"/>
      <c r="JVY437" s="49"/>
      <c r="JVZ437" s="49"/>
      <c r="JWA437" s="49"/>
      <c r="JWB437" s="49"/>
      <c r="JWC437" s="49"/>
      <c r="JWD437" s="49"/>
      <c r="JWE437" s="49"/>
      <c r="JWF437" s="49"/>
      <c r="JWG437" s="49"/>
      <c r="JWH437" s="49"/>
      <c r="JWI437" s="49"/>
      <c r="JWJ437" s="49"/>
      <c r="JWK437" s="49"/>
      <c r="JWL437" s="49"/>
      <c r="JWM437" s="49"/>
      <c r="JWN437" s="49"/>
      <c r="JWO437" s="49"/>
      <c r="JWP437" s="49"/>
      <c r="JWQ437" s="49"/>
      <c r="JWR437" s="49"/>
      <c r="JWS437" s="49"/>
      <c r="JWT437" s="49"/>
      <c r="JWU437" s="49"/>
      <c r="JWV437" s="49"/>
      <c r="JWW437" s="49"/>
      <c r="JWX437" s="49"/>
      <c r="JWY437" s="49"/>
      <c r="JWZ437" s="49"/>
      <c r="JXA437" s="49"/>
      <c r="JXB437" s="49"/>
      <c r="JXC437" s="49"/>
      <c r="JXD437" s="49"/>
      <c r="JXE437" s="49"/>
      <c r="JXF437" s="49"/>
      <c r="JXG437" s="49"/>
      <c r="JXH437" s="49"/>
      <c r="JXI437" s="49"/>
      <c r="JXJ437" s="49"/>
      <c r="JXK437" s="49"/>
      <c r="JXL437" s="49"/>
      <c r="JXM437" s="49"/>
      <c r="JXN437" s="49"/>
      <c r="JXO437" s="49"/>
      <c r="JXP437" s="49"/>
      <c r="JXQ437" s="49"/>
      <c r="JXR437" s="49"/>
      <c r="JXS437" s="49"/>
      <c r="JXT437" s="49"/>
      <c r="JXU437" s="49"/>
      <c r="JXV437" s="49"/>
      <c r="JXW437" s="49"/>
      <c r="JXX437" s="49"/>
      <c r="JXY437" s="49"/>
      <c r="JXZ437" s="49"/>
      <c r="JYA437" s="49"/>
      <c r="JYB437" s="49"/>
      <c r="JYC437" s="49"/>
      <c r="JYD437" s="49"/>
      <c r="JYE437" s="49"/>
      <c r="JYF437" s="49"/>
      <c r="JYG437" s="49"/>
      <c r="JYH437" s="49"/>
      <c r="JYI437" s="49"/>
      <c r="JYJ437" s="49"/>
      <c r="JYK437" s="49"/>
      <c r="JYL437" s="49"/>
      <c r="JYM437" s="49"/>
      <c r="JYN437" s="49"/>
      <c r="JYO437" s="49"/>
      <c r="JYP437" s="49"/>
      <c r="JYQ437" s="49"/>
      <c r="JYR437" s="49"/>
      <c r="JYS437" s="49"/>
      <c r="JYT437" s="49"/>
      <c r="JYU437" s="49"/>
      <c r="JYV437" s="49"/>
      <c r="JYW437" s="49"/>
      <c r="JYX437" s="49"/>
      <c r="JYY437" s="49"/>
      <c r="JYZ437" s="49"/>
      <c r="JZA437" s="49"/>
      <c r="JZB437" s="49"/>
      <c r="JZC437" s="49"/>
      <c r="JZD437" s="49"/>
      <c r="JZE437" s="49"/>
      <c r="JZF437" s="49"/>
      <c r="JZG437" s="49"/>
      <c r="JZH437" s="49"/>
      <c r="JZI437" s="49"/>
      <c r="JZJ437" s="49"/>
      <c r="JZK437" s="49"/>
      <c r="JZL437" s="49"/>
      <c r="JZM437" s="49"/>
      <c r="JZN437" s="49"/>
      <c r="JZO437" s="49"/>
      <c r="JZP437" s="49"/>
      <c r="JZQ437" s="49"/>
      <c r="JZR437" s="49"/>
      <c r="JZS437" s="49"/>
      <c r="JZT437" s="49"/>
      <c r="JZU437" s="49"/>
      <c r="JZV437" s="49"/>
      <c r="JZW437" s="49"/>
      <c r="JZX437" s="49"/>
      <c r="JZY437" s="49"/>
      <c r="JZZ437" s="49"/>
      <c r="KAA437" s="49"/>
      <c r="KAB437" s="49"/>
      <c r="KAC437" s="49"/>
      <c r="KAD437" s="49"/>
      <c r="KAE437" s="49"/>
      <c r="KAF437" s="49"/>
      <c r="KAG437" s="49"/>
      <c r="KAH437" s="49"/>
      <c r="KAI437" s="49"/>
      <c r="KAJ437" s="49"/>
      <c r="KAK437" s="49"/>
      <c r="KAL437" s="49"/>
      <c r="KAM437" s="49"/>
      <c r="KAN437" s="49"/>
      <c r="KAO437" s="49"/>
      <c r="KAP437" s="49"/>
      <c r="KAQ437" s="49"/>
      <c r="KAR437" s="49"/>
      <c r="KAS437" s="49"/>
      <c r="KAT437" s="49"/>
      <c r="KAU437" s="49"/>
      <c r="KAV437" s="49"/>
      <c r="KAW437" s="49"/>
      <c r="KAX437" s="49"/>
      <c r="KAY437" s="49"/>
      <c r="KAZ437" s="49"/>
      <c r="KBA437" s="49"/>
      <c r="KBB437" s="49"/>
      <c r="KBC437" s="49"/>
      <c r="KBD437" s="49"/>
      <c r="KBE437" s="49"/>
      <c r="KBF437" s="49"/>
      <c r="KBG437" s="49"/>
      <c r="KBH437" s="49"/>
      <c r="KBI437" s="49"/>
      <c r="KBJ437" s="49"/>
      <c r="KBK437" s="49"/>
      <c r="KBL437" s="49"/>
      <c r="KBM437" s="49"/>
      <c r="KBN437" s="49"/>
      <c r="KBO437" s="49"/>
      <c r="KBP437" s="49"/>
      <c r="KBQ437" s="49"/>
      <c r="KBR437" s="49"/>
      <c r="KBS437" s="49"/>
      <c r="KBT437" s="49"/>
      <c r="KBU437" s="49"/>
      <c r="KBV437" s="49"/>
      <c r="KBW437" s="49"/>
      <c r="KBX437" s="49"/>
      <c r="KBY437" s="49"/>
      <c r="KBZ437" s="49"/>
      <c r="KCA437" s="49"/>
      <c r="KCB437" s="49"/>
      <c r="KCC437" s="49"/>
      <c r="KCD437" s="49"/>
      <c r="KCE437" s="49"/>
      <c r="KCF437" s="49"/>
      <c r="KCG437" s="49"/>
      <c r="KCH437" s="49"/>
      <c r="KCI437" s="49"/>
      <c r="KCJ437" s="49"/>
      <c r="KCK437" s="49"/>
      <c r="KCL437" s="49"/>
      <c r="KCM437" s="49"/>
      <c r="KCN437" s="49"/>
      <c r="KCO437" s="49"/>
      <c r="KCP437" s="49"/>
      <c r="KCQ437" s="49"/>
      <c r="KCR437" s="49"/>
      <c r="KCS437" s="49"/>
      <c r="KCT437" s="49"/>
      <c r="KCU437" s="49"/>
      <c r="KCV437" s="49"/>
      <c r="KCW437" s="49"/>
      <c r="KCX437" s="49"/>
      <c r="KCY437" s="49"/>
      <c r="KCZ437" s="49"/>
      <c r="KDA437" s="49"/>
      <c r="KDB437" s="49"/>
      <c r="KDC437" s="49"/>
      <c r="KDD437" s="49"/>
      <c r="KDE437" s="49"/>
      <c r="KDF437" s="49"/>
      <c r="KDG437" s="49"/>
      <c r="KDH437" s="49"/>
      <c r="KDI437" s="49"/>
      <c r="KDJ437" s="49"/>
      <c r="KDK437" s="49"/>
      <c r="KDL437" s="49"/>
      <c r="KDM437" s="49"/>
      <c r="KDN437" s="49"/>
      <c r="KDO437" s="49"/>
      <c r="KDP437" s="49"/>
      <c r="KDQ437" s="49"/>
      <c r="KDR437" s="49"/>
      <c r="KDS437" s="49"/>
      <c r="KDT437" s="49"/>
      <c r="KDU437" s="49"/>
      <c r="KDV437" s="49"/>
      <c r="KDW437" s="49"/>
      <c r="KDX437" s="49"/>
      <c r="KDY437" s="49"/>
      <c r="KDZ437" s="49"/>
      <c r="KEA437" s="49"/>
      <c r="KEB437" s="49"/>
      <c r="KEC437" s="49"/>
      <c r="KED437" s="49"/>
      <c r="KEE437" s="49"/>
      <c r="KEF437" s="49"/>
      <c r="KEG437" s="49"/>
      <c r="KEH437" s="49"/>
      <c r="KEI437" s="49"/>
      <c r="KEJ437" s="49"/>
      <c r="KEK437" s="49"/>
      <c r="KEL437" s="49"/>
      <c r="KEM437" s="49"/>
      <c r="KEN437" s="49"/>
      <c r="KEO437" s="49"/>
      <c r="KEP437" s="49"/>
      <c r="KEQ437" s="49"/>
      <c r="KER437" s="49"/>
      <c r="KES437" s="49"/>
      <c r="KET437" s="49"/>
      <c r="KEU437" s="49"/>
      <c r="KEV437" s="49"/>
      <c r="KEW437" s="49"/>
      <c r="KEX437" s="49"/>
      <c r="KEY437" s="49"/>
      <c r="KEZ437" s="49"/>
      <c r="KFA437" s="49"/>
      <c r="KFB437" s="49"/>
      <c r="KFC437" s="49"/>
      <c r="KFD437" s="49"/>
      <c r="KFE437" s="49"/>
      <c r="KFF437" s="49"/>
      <c r="KFG437" s="49"/>
      <c r="KFH437" s="49"/>
      <c r="KFI437" s="49"/>
      <c r="KFJ437" s="49"/>
      <c r="KFK437" s="49"/>
      <c r="KFL437" s="49"/>
      <c r="KFM437" s="49"/>
      <c r="KFN437" s="49"/>
      <c r="KFO437" s="49"/>
      <c r="KFP437" s="49"/>
      <c r="KFQ437" s="49"/>
      <c r="KFR437" s="49"/>
      <c r="KFS437" s="49"/>
      <c r="KFT437" s="49"/>
      <c r="KFU437" s="49"/>
      <c r="KFV437" s="49"/>
      <c r="KFW437" s="49"/>
      <c r="KFX437" s="49"/>
      <c r="KFY437" s="49"/>
      <c r="KFZ437" s="49"/>
      <c r="KGA437" s="49"/>
      <c r="KGB437" s="49"/>
      <c r="KGC437" s="49"/>
      <c r="KGD437" s="49"/>
      <c r="KGE437" s="49"/>
      <c r="KGF437" s="49"/>
      <c r="KGG437" s="49"/>
      <c r="KGH437" s="49"/>
      <c r="KGI437" s="49"/>
      <c r="KGJ437" s="49"/>
      <c r="KGK437" s="49"/>
      <c r="KGL437" s="49"/>
      <c r="KGM437" s="49"/>
      <c r="KGN437" s="49"/>
      <c r="KGO437" s="49"/>
      <c r="KGP437" s="49"/>
      <c r="KGQ437" s="49"/>
      <c r="KGR437" s="49"/>
      <c r="KGS437" s="49"/>
      <c r="KGT437" s="49"/>
      <c r="KGU437" s="49"/>
      <c r="KGV437" s="49"/>
      <c r="KGW437" s="49"/>
      <c r="KGX437" s="49"/>
      <c r="KGY437" s="49"/>
      <c r="KGZ437" s="49"/>
      <c r="KHA437" s="49"/>
      <c r="KHB437" s="49"/>
      <c r="KHC437" s="49"/>
      <c r="KHD437" s="49"/>
      <c r="KHE437" s="49"/>
      <c r="KHF437" s="49"/>
      <c r="KHG437" s="49"/>
      <c r="KHH437" s="49"/>
      <c r="KHI437" s="49"/>
      <c r="KHJ437" s="49"/>
      <c r="KHK437" s="49"/>
      <c r="KHL437" s="49"/>
      <c r="KHM437" s="49"/>
      <c r="KHN437" s="49"/>
      <c r="KHO437" s="49"/>
      <c r="KHP437" s="49"/>
      <c r="KHQ437" s="49"/>
      <c r="KHR437" s="49"/>
      <c r="KHS437" s="49"/>
      <c r="KHT437" s="49"/>
      <c r="KHU437" s="49"/>
      <c r="KHV437" s="49"/>
      <c r="KHW437" s="49"/>
      <c r="KHX437" s="49"/>
      <c r="KHY437" s="49"/>
      <c r="KHZ437" s="49"/>
      <c r="KIA437" s="49"/>
      <c r="KIB437" s="49"/>
      <c r="KIC437" s="49"/>
      <c r="KID437" s="49"/>
      <c r="KIE437" s="49"/>
      <c r="KIF437" s="49"/>
      <c r="KIG437" s="49"/>
      <c r="KIH437" s="49"/>
      <c r="KII437" s="49"/>
      <c r="KIJ437" s="49"/>
      <c r="KIK437" s="49"/>
      <c r="KIL437" s="49"/>
      <c r="KIM437" s="49"/>
      <c r="KIN437" s="49"/>
      <c r="KIO437" s="49"/>
      <c r="KIP437" s="49"/>
      <c r="KIQ437" s="49"/>
      <c r="KIR437" s="49"/>
      <c r="KIS437" s="49"/>
      <c r="KIT437" s="49"/>
      <c r="KIU437" s="49"/>
      <c r="KIV437" s="49"/>
      <c r="KIW437" s="49"/>
      <c r="KIX437" s="49"/>
      <c r="KIY437" s="49"/>
      <c r="KIZ437" s="49"/>
      <c r="KJA437" s="49"/>
      <c r="KJB437" s="49"/>
      <c r="KJC437" s="49"/>
      <c r="KJD437" s="49"/>
      <c r="KJE437" s="49"/>
      <c r="KJF437" s="49"/>
      <c r="KJG437" s="49"/>
      <c r="KJH437" s="49"/>
      <c r="KJI437" s="49"/>
      <c r="KJJ437" s="49"/>
      <c r="KJK437" s="49"/>
      <c r="KJL437" s="49"/>
      <c r="KJM437" s="49"/>
      <c r="KJN437" s="49"/>
      <c r="KJO437" s="49"/>
      <c r="KJP437" s="49"/>
      <c r="KJQ437" s="49"/>
      <c r="KJR437" s="49"/>
      <c r="KJS437" s="49"/>
      <c r="KJT437" s="49"/>
      <c r="KJU437" s="49"/>
      <c r="KJV437" s="49"/>
      <c r="KJW437" s="49"/>
      <c r="KJX437" s="49"/>
      <c r="KJY437" s="49"/>
      <c r="KJZ437" s="49"/>
      <c r="KKA437" s="49"/>
      <c r="KKB437" s="49"/>
      <c r="KKC437" s="49"/>
      <c r="KKD437" s="49"/>
      <c r="KKE437" s="49"/>
      <c r="KKF437" s="49"/>
      <c r="KKG437" s="49"/>
      <c r="KKH437" s="49"/>
      <c r="KKI437" s="49"/>
      <c r="KKJ437" s="49"/>
      <c r="KKK437" s="49"/>
      <c r="KKL437" s="49"/>
      <c r="KKM437" s="49"/>
      <c r="KKN437" s="49"/>
      <c r="KKO437" s="49"/>
      <c r="KKP437" s="49"/>
      <c r="KKQ437" s="49"/>
      <c r="KKR437" s="49"/>
      <c r="KKS437" s="49"/>
      <c r="KKT437" s="49"/>
      <c r="KKU437" s="49"/>
      <c r="KKV437" s="49"/>
      <c r="KKW437" s="49"/>
      <c r="KKX437" s="49"/>
      <c r="KKY437" s="49"/>
      <c r="KKZ437" s="49"/>
      <c r="KLA437" s="49"/>
      <c r="KLB437" s="49"/>
      <c r="KLC437" s="49"/>
      <c r="KLD437" s="49"/>
      <c r="KLE437" s="49"/>
      <c r="KLF437" s="49"/>
      <c r="KLG437" s="49"/>
      <c r="KLH437" s="49"/>
      <c r="KLI437" s="49"/>
      <c r="KLJ437" s="49"/>
      <c r="KLK437" s="49"/>
      <c r="KLL437" s="49"/>
      <c r="KLM437" s="49"/>
      <c r="KLN437" s="49"/>
      <c r="KLO437" s="49"/>
      <c r="KLP437" s="49"/>
      <c r="KLQ437" s="49"/>
      <c r="KLR437" s="49"/>
      <c r="KLS437" s="49"/>
      <c r="KLT437" s="49"/>
      <c r="KLU437" s="49"/>
      <c r="KLV437" s="49"/>
      <c r="KLW437" s="49"/>
      <c r="KLX437" s="49"/>
      <c r="KLY437" s="49"/>
      <c r="KLZ437" s="49"/>
      <c r="KMA437" s="49"/>
      <c r="KMB437" s="49"/>
      <c r="KMC437" s="49"/>
      <c r="KMD437" s="49"/>
      <c r="KME437" s="49"/>
      <c r="KMF437" s="49"/>
      <c r="KMG437" s="49"/>
      <c r="KMH437" s="49"/>
      <c r="KMI437" s="49"/>
      <c r="KMJ437" s="49"/>
      <c r="KMK437" s="49"/>
      <c r="KML437" s="49"/>
      <c r="KMM437" s="49"/>
      <c r="KMN437" s="49"/>
      <c r="KMO437" s="49"/>
      <c r="KMP437" s="49"/>
      <c r="KMQ437" s="49"/>
      <c r="KMR437" s="49"/>
      <c r="KMS437" s="49"/>
      <c r="KMT437" s="49"/>
      <c r="KMU437" s="49"/>
      <c r="KMV437" s="49"/>
      <c r="KMW437" s="49"/>
      <c r="KMX437" s="49"/>
      <c r="KMY437" s="49"/>
      <c r="KMZ437" s="49"/>
      <c r="KNA437" s="49"/>
      <c r="KNB437" s="49"/>
      <c r="KNC437" s="49"/>
      <c r="KND437" s="49"/>
      <c r="KNE437" s="49"/>
      <c r="KNF437" s="49"/>
      <c r="KNG437" s="49"/>
      <c r="KNH437" s="49"/>
      <c r="KNI437" s="49"/>
      <c r="KNJ437" s="49"/>
      <c r="KNK437" s="49"/>
      <c r="KNL437" s="49"/>
      <c r="KNM437" s="49"/>
      <c r="KNN437" s="49"/>
      <c r="KNO437" s="49"/>
      <c r="KNP437" s="49"/>
      <c r="KNQ437" s="49"/>
      <c r="KNR437" s="49"/>
      <c r="KNS437" s="49"/>
      <c r="KNT437" s="49"/>
      <c r="KNU437" s="49"/>
      <c r="KNV437" s="49"/>
      <c r="KNW437" s="49"/>
      <c r="KNX437" s="49"/>
      <c r="KNY437" s="49"/>
      <c r="KNZ437" s="49"/>
      <c r="KOA437" s="49"/>
      <c r="KOB437" s="49"/>
      <c r="KOC437" s="49"/>
      <c r="KOD437" s="49"/>
      <c r="KOE437" s="49"/>
      <c r="KOF437" s="49"/>
      <c r="KOG437" s="49"/>
      <c r="KOH437" s="49"/>
      <c r="KOI437" s="49"/>
      <c r="KOJ437" s="49"/>
      <c r="KOK437" s="49"/>
      <c r="KOL437" s="49"/>
      <c r="KOM437" s="49"/>
      <c r="KON437" s="49"/>
      <c r="KOO437" s="49"/>
      <c r="KOP437" s="49"/>
      <c r="KOQ437" s="49"/>
      <c r="KOR437" s="49"/>
      <c r="KOS437" s="49"/>
      <c r="KOT437" s="49"/>
      <c r="KOU437" s="49"/>
      <c r="KOV437" s="49"/>
      <c r="KOW437" s="49"/>
      <c r="KOX437" s="49"/>
      <c r="KOY437" s="49"/>
      <c r="KOZ437" s="49"/>
      <c r="KPA437" s="49"/>
      <c r="KPB437" s="49"/>
      <c r="KPC437" s="49"/>
      <c r="KPD437" s="49"/>
      <c r="KPE437" s="49"/>
      <c r="KPF437" s="49"/>
      <c r="KPG437" s="49"/>
      <c r="KPH437" s="49"/>
      <c r="KPI437" s="49"/>
      <c r="KPJ437" s="49"/>
      <c r="KPK437" s="49"/>
      <c r="KPL437" s="49"/>
      <c r="KPM437" s="49"/>
      <c r="KPN437" s="49"/>
      <c r="KPO437" s="49"/>
      <c r="KPP437" s="49"/>
      <c r="KPQ437" s="49"/>
      <c r="KPR437" s="49"/>
      <c r="KPS437" s="49"/>
      <c r="KPT437" s="49"/>
      <c r="KPU437" s="49"/>
      <c r="KPV437" s="49"/>
      <c r="KPW437" s="49"/>
      <c r="KPX437" s="49"/>
      <c r="KPY437" s="49"/>
      <c r="KPZ437" s="49"/>
      <c r="KQA437" s="49"/>
      <c r="KQB437" s="49"/>
      <c r="KQC437" s="49"/>
      <c r="KQD437" s="49"/>
      <c r="KQE437" s="49"/>
      <c r="KQF437" s="49"/>
      <c r="KQG437" s="49"/>
      <c r="KQH437" s="49"/>
      <c r="KQI437" s="49"/>
      <c r="KQJ437" s="49"/>
      <c r="KQK437" s="49"/>
      <c r="KQL437" s="49"/>
      <c r="KQM437" s="49"/>
      <c r="KQN437" s="49"/>
      <c r="KQO437" s="49"/>
      <c r="KQP437" s="49"/>
      <c r="KQQ437" s="49"/>
      <c r="KQR437" s="49"/>
      <c r="KQS437" s="49"/>
      <c r="KQT437" s="49"/>
      <c r="KQU437" s="49"/>
      <c r="KQV437" s="49"/>
      <c r="KQW437" s="49"/>
      <c r="KQX437" s="49"/>
      <c r="KQY437" s="49"/>
      <c r="KQZ437" s="49"/>
      <c r="KRA437" s="49"/>
      <c r="KRB437" s="49"/>
      <c r="KRC437" s="49"/>
      <c r="KRD437" s="49"/>
      <c r="KRE437" s="49"/>
      <c r="KRF437" s="49"/>
      <c r="KRG437" s="49"/>
      <c r="KRH437" s="49"/>
      <c r="KRI437" s="49"/>
      <c r="KRJ437" s="49"/>
      <c r="KRK437" s="49"/>
      <c r="KRL437" s="49"/>
      <c r="KRM437" s="49"/>
      <c r="KRN437" s="49"/>
      <c r="KRO437" s="49"/>
      <c r="KRP437" s="49"/>
      <c r="KRQ437" s="49"/>
      <c r="KRR437" s="49"/>
      <c r="KRS437" s="49"/>
      <c r="KRT437" s="49"/>
      <c r="KRU437" s="49"/>
      <c r="KRV437" s="49"/>
      <c r="KRW437" s="49"/>
      <c r="KRX437" s="49"/>
      <c r="KRY437" s="49"/>
      <c r="KRZ437" s="49"/>
      <c r="KSA437" s="49"/>
      <c r="KSB437" s="49"/>
      <c r="KSC437" s="49"/>
      <c r="KSD437" s="49"/>
      <c r="KSE437" s="49"/>
      <c r="KSF437" s="49"/>
      <c r="KSG437" s="49"/>
      <c r="KSH437" s="49"/>
      <c r="KSI437" s="49"/>
      <c r="KSJ437" s="49"/>
      <c r="KSK437" s="49"/>
      <c r="KSL437" s="49"/>
      <c r="KSM437" s="49"/>
      <c r="KSN437" s="49"/>
      <c r="KSO437" s="49"/>
      <c r="KSP437" s="49"/>
      <c r="KSQ437" s="49"/>
      <c r="KSR437" s="49"/>
      <c r="KSS437" s="49"/>
      <c r="KST437" s="49"/>
      <c r="KSU437" s="49"/>
      <c r="KSV437" s="49"/>
      <c r="KSW437" s="49"/>
      <c r="KSX437" s="49"/>
      <c r="KSY437" s="49"/>
      <c r="KSZ437" s="49"/>
      <c r="KTA437" s="49"/>
      <c r="KTB437" s="49"/>
      <c r="KTC437" s="49"/>
      <c r="KTD437" s="49"/>
      <c r="KTE437" s="49"/>
      <c r="KTF437" s="49"/>
      <c r="KTG437" s="49"/>
      <c r="KTH437" s="49"/>
      <c r="KTI437" s="49"/>
      <c r="KTJ437" s="49"/>
      <c r="KTK437" s="49"/>
      <c r="KTL437" s="49"/>
      <c r="KTM437" s="49"/>
      <c r="KTN437" s="49"/>
      <c r="KTO437" s="49"/>
      <c r="KTP437" s="49"/>
      <c r="KTQ437" s="49"/>
      <c r="KTR437" s="49"/>
      <c r="KTS437" s="49"/>
      <c r="KTT437" s="49"/>
      <c r="KTU437" s="49"/>
      <c r="KTV437" s="49"/>
      <c r="KTW437" s="49"/>
      <c r="KTX437" s="49"/>
      <c r="KTY437" s="49"/>
      <c r="KTZ437" s="49"/>
      <c r="KUA437" s="49"/>
      <c r="KUB437" s="49"/>
      <c r="KUC437" s="49"/>
      <c r="KUD437" s="49"/>
      <c r="KUE437" s="49"/>
      <c r="KUF437" s="49"/>
      <c r="KUG437" s="49"/>
      <c r="KUH437" s="49"/>
      <c r="KUI437" s="49"/>
      <c r="KUJ437" s="49"/>
      <c r="KUK437" s="49"/>
      <c r="KUL437" s="49"/>
      <c r="KUM437" s="49"/>
      <c r="KUN437" s="49"/>
      <c r="KUO437" s="49"/>
      <c r="KUP437" s="49"/>
      <c r="KUQ437" s="49"/>
      <c r="KUR437" s="49"/>
      <c r="KUS437" s="49"/>
      <c r="KUT437" s="49"/>
      <c r="KUU437" s="49"/>
      <c r="KUV437" s="49"/>
      <c r="KUW437" s="49"/>
      <c r="KUX437" s="49"/>
      <c r="KUY437" s="49"/>
      <c r="KUZ437" s="49"/>
      <c r="KVA437" s="49"/>
      <c r="KVB437" s="49"/>
      <c r="KVC437" s="49"/>
      <c r="KVD437" s="49"/>
      <c r="KVE437" s="49"/>
      <c r="KVF437" s="49"/>
      <c r="KVG437" s="49"/>
      <c r="KVH437" s="49"/>
      <c r="KVI437" s="49"/>
      <c r="KVJ437" s="49"/>
      <c r="KVK437" s="49"/>
      <c r="KVL437" s="49"/>
      <c r="KVM437" s="49"/>
      <c r="KVN437" s="49"/>
      <c r="KVO437" s="49"/>
      <c r="KVP437" s="49"/>
      <c r="KVQ437" s="49"/>
      <c r="KVR437" s="49"/>
      <c r="KVS437" s="49"/>
      <c r="KVT437" s="49"/>
      <c r="KVU437" s="49"/>
      <c r="KVV437" s="49"/>
      <c r="KVW437" s="49"/>
      <c r="KVX437" s="49"/>
      <c r="KVY437" s="49"/>
      <c r="KVZ437" s="49"/>
      <c r="KWA437" s="49"/>
      <c r="KWB437" s="49"/>
      <c r="KWC437" s="49"/>
      <c r="KWD437" s="49"/>
      <c r="KWE437" s="49"/>
      <c r="KWF437" s="49"/>
      <c r="KWG437" s="49"/>
      <c r="KWH437" s="49"/>
      <c r="KWI437" s="49"/>
      <c r="KWJ437" s="49"/>
      <c r="KWK437" s="49"/>
      <c r="KWL437" s="49"/>
      <c r="KWM437" s="49"/>
      <c r="KWN437" s="49"/>
      <c r="KWO437" s="49"/>
      <c r="KWP437" s="49"/>
      <c r="KWQ437" s="49"/>
      <c r="KWR437" s="49"/>
      <c r="KWS437" s="49"/>
      <c r="KWT437" s="49"/>
      <c r="KWU437" s="49"/>
      <c r="KWV437" s="49"/>
      <c r="KWW437" s="49"/>
      <c r="KWX437" s="49"/>
      <c r="KWY437" s="49"/>
      <c r="KWZ437" s="49"/>
      <c r="KXA437" s="49"/>
      <c r="KXB437" s="49"/>
      <c r="KXC437" s="49"/>
      <c r="KXD437" s="49"/>
      <c r="KXE437" s="49"/>
      <c r="KXF437" s="49"/>
      <c r="KXG437" s="49"/>
      <c r="KXH437" s="49"/>
      <c r="KXI437" s="49"/>
      <c r="KXJ437" s="49"/>
      <c r="KXK437" s="49"/>
      <c r="KXL437" s="49"/>
      <c r="KXM437" s="49"/>
      <c r="KXN437" s="49"/>
      <c r="KXO437" s="49"/>
      <c r="KXP437" s="49"/>
      <c r="KXQ437" s="49"/>
      <c r="KXR437" s="49"/>
      <c r="KXS437" s="49"/>
      <c r="KXT437" s="49"/>
      <c r="KXU437" s="49"/>
      <c r="KXV437" s="49"/>
      <c r="KXW437" s="49"/>
      <c r="KXX437" s="49"/>
      <c r="KXY437" s="49"/>
      <c r="KXZ437" s="49"/>
      <c r="KYA437" s="49"/>
      <c r="KYB437" s="49"/>
      <c r="KYC437" s="49"/>
      <c r="KYD437" s="49"/>
      <c r="KYE437" s="49"/>
      <c r="KYF437" s="49"/>
      <c r="KYG437" s="49"/>
      <c r="KYH437" s="49"/>
      <c r="KYI437" s="49"/>
      <c r="KYJ437" s="49"/>
      <c r="KYK437" s="49"/>
      <c r="KYL437" s="49"/>
      <c r="KYM437" s="49"/>
      <c r="KYN437" s="49"/>
      <c r="KYO437" s="49"/>
      <c r="KYP437" s="49"/>
      <c r="KYQ437" s="49"/>
      <c r="KYR437" s="49"/>
      <c r="KYS437" s="49"/>
      <c r="KYT437" s="49"/>
      <c r="KYU437" s="49"/>
      <c r="KYV437" s="49"/>
      <c r="KYW437" s="49"/>
      <c r="KYX437" s="49"/>
      <c r="KYY437" s="49"/>
      <c r="KYZ437" s="49"/>
      <c r="KZA437" s="49"/>
      <c r="KZB437" s="49"/>
      <c r="KZC437" s="49"/>
      <c r="KZD437" s="49"/>
      <c r="KZE437" s="49"/>
      <c r="KZF437" s="49"/>
      <c r="KZG437" s="49"/>
      <c r="KZH437" s="49"/>
      <c r="KZI437" s="49"/>
      <c r="KZJ437" s="49"/>
      <c r="KZK437" s="49"/>
      <c r="KZL437" s="49"/>
      <c r="KZM437" s="49"/>
      <c r="KZN437" s="49"/>
      <c r="KZO437" s="49"/>
      <c r="KZP437" s="49"/>
      <c r="KZQ437" s="49"/>
      <c r="KZR437" s="49"/>
      <c r="KZS437" s="49"/>
      <c r="KZT437" s="49"/>
      <c r="KZU437" s="49"/>
      <c r="KZV437" s="49"/>
      <c r="KZW437" s="49"/>
      <c r="KZX437" s="49"/>
      <c r="KZY437" s="49"/>
      <c r="KZZ437" s="49"/>
      <c r="LAA437" s="49"/>
      <c r="LAB437" s="49"/>
      <c r="LAC437" s="49"/>
      <c r="LAD437" s="49"/>
      <c r="LAE437" s="49"/>
      <c r="LAF437" s="49"/>
      <c r="LAG437" s="49"/>
      <c r="LAH437" s="49"/>
      <c r="LAI437" s="49"/>
      <c r="LAJ437" s="49"/>
      <c r="LAK437" s="49"/>
      <c r="LAL437" s="49"/>
      <c r="LAM437" s="49"/>
      <c r="LAN437" s="49"/>
      <c r="LAO437" s="49"/>
      <c r="LAP437" s="49"/>
      <c r="LAQ437" s="49"/>
      <c r="LAR437" s="49"/>
      <c r="LAS437" s="49"/>
      <c r="LAT437" s="49"/>
      <c r="LAU437" s="49"/>
      <c r="LAV437" s="49"/>
      <c r="LAW437" s="49"/>
      <c r="LAX437" s="49"/>
      <c r="LAY437" s="49"/>
      <c r="LAZ437" s="49"/>
      <c r="LBA437" s="49"/>
      <c r="LBB437" s="49"/>
      <c r="LBC437" s="49"/>
      <c r="LBD437" s="49"/>
      <c r="LBE437" s="49"/>
      <c r="LBF437" s="49"/>
      <c r="LBG437" s="49"/>
      <c r="LBH437" s="49"/>
      <c r="LBI437" s="49"/>
      <c r="LBJ437" s="49"/>
      <c r="LBK437" s="49"/>
      <c r="LBL437" s="49"/>
      <c r="LBM437" s="49"/>
      <c r="LBN437" s="49"/>
      <c r="LBO437" s="49"/>
      <c r="LBP437" s="49"/>
      <c r="LBQ437" s="49"/>
      <c r="LBR437" s="49"/>
      <c r="LBS437" s="49"/>
      <c r="LBT437" s="49"/>
      <c r="LBU437" s="49"/>
      <c r="LBV437" s="49"/>
      <c r="LBW437" s="49"/>
      <c r="LBX437" s="49"/>
      <c r="LBY437" s="49"/>
      <c r="LBZ437" s="49"/>
      <c r="LCA437" s="49"/>
      <c r="LCB437" s="49"/>
      <c r="LCC437" s="49"/>
      <c r="LCD437" s="49"/>
      <c r="LCE437" s="49"/>
      <c r="LCF437" s="49"/>
      <c r="LCG437" s="49"/>
      <c r="LCH437" s="49"/>
      <c r="LCI437" s="49"/>
      <c r="LCJ437" s="49"/>
      <c r="LCK437" s="49"/>
      <c r="LCL437" s="49"/>
      <c r="LCM437" s="49"/>
      <c r="LCN437" s="49"/>
      <c r="LCO437" s="49"/>
      <c r="LCP437" s="49"/>
      <c r="LCQ437" s="49"/>
      <c r="LCR437" s="49"/>
      <c r="LCS437" s="49"/>
      <c r="LCT437" s="49"/>
      <c r="LCU437" s="49"/>
      <c r="LCV437" s="49"/>
      <c r="LCW437" s="49"/>
      <c r="LCX437" s="49"/>
      <c r="LCY437" s="49"/>
      <c r="LCZ437" s="49"/>
      <c r="LDA437" s="49"/>
      <c r="LDB437" s="49"/>
      <c r="LDC437" s="49"/>
      <c r="LDD437" s="49"/>
      <c r="LDE437" s="49"/>
      <c r="LDF437" s="49"/>
      <c r="LDG437" s="49"/>
      <c r="LDH437" s="49"/>
      <c r="LDI437" s="49"/>
      <c r="LDJ437" s="49"/>
      <c r="LDK437" s="49"/>
      <c r="LDL437" s="49"/>
      <c r="LDM437" s="49"/>
      <c r="LDN437" s="49"/>
      <c r="LDO437" s="49"/>
      <c r="LDP437" s="49"/>
      <c r="LDQ437" s="49"/>
      <c r="LDR437" s="49"/>
      <c r="LDS437" s="49"/>
      <c r="LDT437" s="49"/>
      <c r="LDU437" s="49"/>
      <c r="LDV437" s="49"/>
      <c r="LDW437" s="49"/>
      <c r="LDX437" s="49"/>
      <c r="LDY437" s="49"/>
      <c r="LDZ437" s="49"/>
      <c r="LEA437" s="49"/>
      <c r="LEB437" s="49"/>
      <c r="LEC437" s="49"/>
      <c r="LED437" s="49"/>
      <c r="LEE437" s="49"/>
      <c r="LEF437" s="49"/>
      <c r="LEG437" s="49"/>
      <c r="LEH437" s="49"/>
      <c r="LEI437" s="49"/>
      <c r="LEJ437" s="49"/>
      <c r="LEK437" s="49"/>
      <c r="LEL437" s="49"/>
      <c r="LEM437" s="49"/>
      <c r="LEN437" s="49"/>
      <c r="LEO437" s="49"/>
      <c r="LEP437" s="49"/>
      <c r="LEQ437" s="49"/>
      <c r="LER437" s="49"/>
      <c r="LES437" s="49"/>
      <c r="LET437" s="49"/>
      <c r="LEU437" s="49"/>
      <c r="LEV437" s="49"/>
      <c r="LEW437" s="49"/>
      <c r="LEX437" s="49"/>
      <c r="LEY437" s="49"/>
      <c r="LEZ437" s="49"/>
      <c r="LFA437" s="49"/>
      <c r="LFB437" s="49"/>
      <c r="LFC437" s="49"/>
      <c r="LFD437" s="49"/>
      <c r="LFE437" s="49"/>
      <c r="LFF437" s="49"/>
      <c r="LFG437" s="49"/>
      <c r="LFH437" s="49"/>
      <c r="LFI437" s="49"/>
      <c r="LFJ437" s="49"/>
      <c r="LFK437" s="49"/>
      <c r="LFL437" s="49"/>
      <c r="LFM437" s="49"/>
      <c r="LFN437" s="49"/>
      <c r="LFO437" s="49"/>
      <c r="LFP437" s="49"/>
      <c r="LFQ437" s="49"/>
      <c r="LFR437" s="49"/>
      <c r="LFS437" s="49"/>
      <c r="LFT437" s="49"/>
      <c r="LFU437" s="49"/>
      <c r="LFV437" s="49"/>
      <c r="LFW437" s="49"/>
      <c r="LFX437" s="49"/>
      <c r="LFY437" s="49"/>
      <c r="LFZ437" s="49"/>
      <c r="LGA437" s="49"/>
      <c r="LGB437" s="49"/>
      <c r="LGC437" s="49"/>
      <c r="LGD437" s="49"/>
      <c r="LGE437" s="49"/>
      <c r="LGF437" s="49"/>
      <c r="LGG437" s="49"/>
      <c r="LGH437" s="49"/>
      <c r="LGI437" s="49"/>
      <c r="LGJ437" s="49"/>
      <c r="LGK437" s="49"/>
      <c r="LGL437" s="49"/>
      <c r="LGM437" s="49"/>
      <c r="LGN437" s="49"/>
      <c r="LGO437" s="49"/>
      <c r="LGP437" s="49"/>
      <c r="LGQ437" s="49"/>
      <c r="LGR437" s="49"/>
      <c r="LGS437" s="49"/>
      <c r="LGT437" s="49"/>
      <c r="LGU437" s="49"/>
      <c r="LGV437" s="49"/>
      <c r="LGW437" s="49"/>
      <c r="LGX437" s="49"/>
      <c r="LGY437" s="49"/>
      <c r="LGZ437" s="49"/>
      <c r="LHA437" s="49"/>
      <c r="LHB437" s="49"/>
      <c r="LHC437" s="49"/>
      <c r="LHD437" s="49"/>
      <c r="LHE437" s="49"/>
      <c r="LHF437" s="49"/>
      <c r="LHG437" s="49"/>
      <c r="LHH437" s="49"/>
      <c r="LHI437" s="49"/>
      <c r="LHJ437" s="49"/>
      <c r="LHK437" s="49"/>
      <c r="LHL437" s="49"/>
      <c r="LHM437" s="49"/>
      <c r="LHN437" s="49"/>
      <c r="LHO437" s="49"/>
      <c r="LHP437" s="49"/>
      <c r="LHQ437" s="49"/>
      <c r="LHR437" s="49"/>
      <c r="LHS437" s="49"/>
      <c r="LHT437" s="49"/>
      <c r="LHU437" s="49"/>
      <c r="LHV437" s="49"/>
      <c r="LHW437" s="49"/>
      <c r="LHX437" s="49"/>
      <c r="LHY437" s="49"/>
      <c r="LHZ437" s="49"/>
      <c r="LIA437" s="49"/>
      <c r="LIB437" s="49"/>
      <c r="LIC437" s="49"/>
      <c r="LID437" s="49"/>
      <c r="LIE437" s="49"/>
      <c r="LIF437" s="49"/>
      <c r="LIG437" s="49"/>
      <c r="LIH437" s="49"/>
      <c r="LII437" s="49"/>
      <c r="LIJ437" s="49"/>
      <c r="LIK437" s="49"/>
      <c r="LIL437" s="49"/>
      <c r="LIM437" s="49"/>
      <c r="LIN437" s="49"/>
      <c r="LIO437" s="49"/>
      <c r="LIP437" s="49"/>
      <c r="LIQ437" s="49"/>
      <c r="LIR437" s="49"/>
      <c r="LIS437" s="49"/>
      <c r="LIT437" s="49"/>
      <c r="LIU437" s="49"/>
      <c r="LIV437" s="49"/>
      <c r="LIW437" s="49"/>
      <c r="LIX437" s="49"/>
      <c r="LIY437" s="49"/>
      <c r="LIZ437" s="49"/>
      <c r="LJA437" s="49"/>
      <c r="LJB437" s="49"/>
      <c r="LJC437" s="49"/>
      <c r="LJD437" s="49"/>
      <c r="LJE437" s="49"/>
      <c r="LJF437" s="49"/>
      <c r="LJG437" s="49"/>
      <c r="LJH437" s="49"/>
      <c r="LJI437" s="49"/>
      <c r="LJJ437" s="49"/>
      <c r="LJK437" s="49"/>
      <c r="LJL437" s="49"/>
      <c r="LJM437" s="49"/>
      <c r="LJN437" s="49"/>
      <c r="LJO437" s="49"/>
      <c r="LJP437" s="49"/>
      <c r="LJQ437" s="49"/>
      <c r="LJR437" s="49"/>
      <c r="LJS437" s="49"/>
      <c r="LJT437" s="49"/>
      <c r="LJU437" s="49"/>
      <c r="LJV437" s="49"/>
      <c r="LJW437" s="49"/>
      <c r="LJX437" s="49"/>
      <c r="LJY437" s="49"/>
      <c r="LJZ437" s="49"/>
      <c r="LKA437" s="49"/>
      <c r="LKB437" s="49"/>
      <c r="LKC437" s="49"/>
      <c r="LKD437" s="49"/>
      <c r="LKE437" s="49"/>
      <c r="LKF437" s="49"/>
      <c r="LKG437" s="49"/>
      <c r="LKH437" s="49"/>
      <c r="LKI437" s="49"/>
      <c r="LKJ437" s="49"/>
      <c r="LKK437" s="49"/>
      <c r="LKL437" s="49"/>
      <c r="LKM437" s="49"/>
      <c r="LKN437" s="49"/>
      <c r="LKO437" s="49"/>
      <c r="LKP437" s="49"/>
      <c r="LKQ437" s="49"/>
      <c r="LKR437" s="49"/>
      <c r="LKS437" s="49"/>
      <c r="LKT437" s="49"/>
      <c r="LKU437" s="49"/>
      <c r="LKV437" s="49"/>
      <c r="LKW437" s="49"/>
      <c r="LKX437" s="49"/>
      <c r="LKY437" s="49"/>
      <c r="LKZ437" s="49"/>
      <c r="LLA437" s="49"/>
      <c r="LLB437" s="49"/>
      <c r="LLC437" s="49"/>
      <c r="LLD437" s="49"/>
      <c r="LLE437" s="49"/>
      <c r="LLF437" s="49"/>
      <c r="LLG437" s="49"/>
      <c r="LLH437" s="49"/>
      <c r="LLI437" s="49"/>
      <c r="LLJ437" s="49"/>
      <c r="LLK437" s="49"/>
      <c r="LLL437" s="49"/>
      <c r="LLM437" s="49"/>
      <c r="LLN437" s="49"/>
      <c r="LLO437" s="49"/>
      <c r="LLP437" s="49"/>
      <c r="LLQ437" s="49"/>
      <c r="LLR437" s="49"/>
      <c r="LLS437" s="49"/>
      <c r="LLT437" s="49"/>
      <c r="LLU437" s="49"/>
      <c r="LLV437" s="49"/>
      <c r="LLW437" s="49"/>
      <c r="LLX437" s="49"/>
      <c r="LLY437" s="49"/>
      <c r="LLZ437" s="49"/>
      <c r="LMA437" s="49"/>
      <c r="LMB437" s="49"/>
      <c r="LMC437" s="49"/>
      <c r="LMD437" s="49"/>
      <c r="LME437" s="49"/>
      <c r="LMF437" s="49"/>
      <c r="LMG437" s="49"/>
      <c r="LMH437" s="49"/>
      <c r="LMI437" s="49"/>
      <c r="LMJ437" s="49"/>
      <c r="LMK437" s="49"/>
      <c r="LML437" s="49"/>
      <c r="LMM437" s="49"/>
      <c r="LMN437" s="49"/>
      <c r="LMO437" s="49"/>
      <c r="LMP437" s="49"/>
      <c r="LMQ437" s="49"/>
      <c r="LMR437" s="49"/>
      <c r="LMS437" s="49"/>
      <c r="LMT437" s="49"/>
      <c r="LMU437" s="49"/>
      <c r="LMV437" s="49"/>
      <c r="LMW437" s="49"/>
      <c r="LMX437" s="49"/>
      <c r="LMY437" s="49"/>
      <c r="LMZ437" s="49"/>
      <c r="LNA437" s="49"/>
      <c r="LNB437" s="49"/>
      <c r="LNC437" s="49"/>
      <c r="LND437" s="49"/>
      <c r="LNE437" s="49"/>
      <c r="LNF437" s="49"/>
      <c r="LNG437" s="49"/>
      <c r="LNH437" s="49"/>
      <c r="LNI437" s="49"/>
      <c r="LNJ437" s="49"/>
      <c r="LNK437" s="49"/>
      <c r="LNL437" s="49"/>
      <c r="LNM437" s="49"/>
      <c r="LNN437" s="49"/>
      <c r="LNO437" s="49"/>
      <c r="LNP437" s="49"/>
      <c r="LNQ437" s="49"/>
      <c r="LNR437" s="49"/>
      <c r="LNS437" s="49"/>
      <c r="LNT437" s="49"/>
      <c r="LNU437" s="49"/>
      <c r="LNV437" s="49"/>
      <c r="LNW437" s="49"/>
      <c r="LNX437" s="49"/>
      <c r="LNY437" s="49"/>
      <c r="LNZ437" s="49"/>
      <c r="LOA437" s="49"/>
      <c r="LOB437" s="49"/>
      <c r="LOC437" s="49"/>
      <c r="LOD437" s="49"/>
      <c r="LOE437" s="49"/>
      <c r="LOF437" s="49"/>
      <c r="LOG437" s="49"/>
      <c r="LOH437" s="49"/>
      <c r="LOI437" s="49"/>
      <c r="LOJ437" s="49"/>
      <c r="LOK437" s="49"/>
      <c r="LOL437" s="49"/>
      <c r="LOM437" s="49"/>
      <c r="LON437" s="49"/>
      <c r="LOO437" s="49"/>
      <c r="LOP437" s="49"/>
      <c r="LOQ437" s="49"/>
      <c r="LOR437" s="49"/>
      <c r="LOS437" s="49"/>
      <c r="LOT437" s="49"/>
      <c r="LOU437" s="49"/>
      <c r="LOV437" s="49"/>
      <c r="LOW437" s="49"/>
      <c r="LOX437" s="49"/>
      <c r="LOY437" s="49"/>
      <c r="LOZ437" s="49"/>
      <c r="LPA437" s="49"/>
      <c r="LPB437" s="49"/>
      <c r="LPC437" s="49"/>
      <c r="LPD437" s="49"/>
      <c r="LPE437" s="49"/>
      <c r="LPF437" s="49"/>
      <c r="LPG437" s="49"/>
      <c r="LPH437" s="49"/>
      <c r="LPI437" s="49"/>
      <c r="LPJ437" s="49"/>
      <c r="LPK437" s="49"/>
      <c r="LPL437" s="49"/>
      <c r="LPM437" s="49"/>
      <c r="LPN437" s="49"/>
      <c r="LPO437" s="49"/>
      <c r="LPP437" s="49"/>
      <c r="LPQ437" s="49"/>
      <c r="LPR437" s="49"/>
      <c r="LPS437" s="49"/>
      <c r="LPT437" s="49"/>
      <c r="LPU437" s="49"/>
      <c r="LPV437" s="49"/>
      <c r="LPW437" s="49"/>
      <c r="LPX437" s="49"/>
      <c r="LPY437" s="49"/>
      <c r="LPZ437" s="49"/>
      <c r="LQA437" s="49"/>
      <c r="LQB437" s="49"/>
      <c r="LQC437" s="49"/>
      <c r="LQD437" s="49"/>
      <c r="LQE437" s="49"/>
      <c r="LQF437" s="49"/>
      <c r="LQG437" s="49"/>
      <c r="LQH437" s="49"/>
      <c r="LQI437" s="49"/>
      <c r="LQJ437" s="49"/>
      <c r="LQK437" s="49"/>
      <c r="LQL437" s="49"/>
      <c r="LQM437" s="49"/>
      <c r="LQN437" s="49"/>
      <c r="LQO437" s="49"/>
      <c r="LQP437" s="49"/>
      <c r="LQQ437" s="49"/>
      <c r="LQR437" s="49"/>
      <c r="LQS437" s="49"/>
      <c r="LQT437" s="49"/>
      <c r="LQU437" s="49"/>
      <c r="LQV437" s="49"/>
      <c r="LQW437" s="49"/>
      <c r="LQX437" s="49"/>
      <c r="LQY437" s="49"/>
      <c r="LQZ437" s="49"/>
      <c r="LRA437" s="49"/>
      <c r="LRB437" s="49"/>
      <c r="LRC437" s="49"/>
      <c r="LRD437" s="49"/>
      <c r="LRE437" s="49"/>
      <c r="LRF437" s="49"/>
      <c r="LRG437" s="49"/>
      <c r="LRH437" s="49"/>
      <c r="LRI437" s="49"/>
      <c r="LRJ437" s="49"/>
      <c r="LRK437" s="49"/>
      <c r="LRL437" s="49"/>
      <c r="LRM437" s="49"/>
      <c r="LRN437" s="49"/>
      <c r="LRO437" s="49"/>
      <c r="LRP437" s="49"/>
      <c r="LRQ437" s="49"/>
      <c r="LRR437" s="49"/>
      <c r="LRS437" s="49"/>
      <c r="LRT437" s="49"/>
      <c r="LRU437" s="49"/>
      <c r="LRV437" s="49"/>
      <c r="LRW437" s="49"/>
      <c r="LRX437" s="49"/>
      <c r="LRY437" s="49"/>
      <c r="LRZ437" s="49"/>
      <c r="LSA437" s="49"/>
      <c r="LSB437" s="49"/>
      <c r="LSC437" s="49"/>
      <c r="LSD437" s="49"/>
      <c r="LSE437" s="49"/>
      <c r="LSF437" s="49"/>
      <c r="LSG437" s="49"/>
      <c r="LSH437" s="49"/>
      <c r="LSI437" s="49"/>
      <c r="LSJ437" s="49"/>
      <c r="LSK437" s="49"/>
      <c r="LSL437" s="49"/>
      <c r="LSM437" s="49"/>
      <c r="LSN437" s="49"/>
      <c r="LSO437" s="49"/>
      <c r="LSP437" s="49"/>
      <c r="LSQ437" s="49"/>
      <c r="LSR437" s="49"/>
      <c r="LSS437" s="49"/>
      <c r="LST437" s="49"/>
      <c r="LSU437" s="49"/>
      <c r="LSV437" s="49"/>
      <c r="LSW437" s="49"/>
      <c r="LSX437" s="49"/>
      <c r="LSY437" s="49"/>
      <c r="LSZ437" s="49"/>
      <c r="LTA437" s="49"/>
      <c r="LTB437" s="49"/>
      <c r="LTC437" s="49"/>
      <c r="LTD437" s="49"/>
      <c r="LTE437" s="49"/>
      <c r="LTF437" s="49"/>
      <c r="LTG437" s="49"/>
      <c r="LTH437" s="49"/>
      <c r="LTI437" s="49"/>
      <c r="LTJ437" s="49"/>
      <c r="LTK437" s="49"/>
      <c r="LTL437" s="49"/>
      <c r="LTM437" s="49"/>
      <c r="LTN437" s="49"/>
      <c r="LTO437" s="49"/>
      <c r="LTP437" s="49"/>
      <c r="LTQ437" s="49"/>
      <c r="LTR437" s="49"/>
      <c r="LTS437" s="49"/>
      <c r="LTT437" s="49"/>
      <c r="LTU437" s="49"/>
      <c r="LTV437" s="49"/>
      <c r="LTW437" s="49"/>
      <c r="LTX437" s="49"/>
      <c r="LTY437" s="49"/>
      <c r="LTZ437" s="49"/>
      <c r="LUA437" s="49"/>
      <c r="LUB437" s="49"/>
      <c r="LUC437" s="49"/>
      <c r="LUD437" s="49"/>
      <c r="LUE437" s="49"/>
      <c r="LUF437" s="49"/>
      <c r="LUG437" s="49"/>
      <c r="LUH437" s="49"/>
      <c r="LUI437" s="49"/>
      <c r="LUJ437" s="49"/>
      <c r="LUK437" s="49"/>
      <c r="LUL437" s="49"/>
      <c r="LUM437" s="49"/>
      <c r="LUN437" s="49"/>
      <c r="LUO437" s="49"/>
      <c r="LUP437" s="49"/>
      <c r="LUQ437" s="49"/>
      <c r="LUR437" s="49"/>
      <c r="LUS437" s="49"/>
      <c r="LUT437" s="49"/>
      <c r="LUU437" s="49"/>
      <c r="LUV437" s="49"/>
      <c r="LUW437" s="49"/>
      <c r="LUX437" s="49"/>
      <c r="LUY437" s="49"/>
      <c r="LUZ437" s="49"/>
      <c r="LVA437" s="49"/>
      <c r="LVB437" s="49"/>
      <c r="LVC437" s="49"/>
      <c r="LVD437" s="49"/>
      <c r="LVE437" s="49"/>
      <c r="LVF437" s="49"/>
      <c r="LVG437" s="49"/>
      <c r="LVH437" s="49"/>
      <c r="LVI437" s="49"/>
      <c r="LVJ437" s="49"/>
      <c r="LVK437" s="49"/>
      <c r="LVL437" s="49"/>
      <c r="LVM437" s="49"/>
      <c r="LVN437" s="49"/>
      <c r="LVO437" s="49"/>
      <c r="LVP437" s="49"/>
      <c r="LVQ437" s="49"/>
      <c r="LVR437" s="49"/>
      <c r="LVS437" s="49"/>
      <c r="LVT437" s="49"/>
      <c r="LVU437" s="49"/>
      <c r="LVV437" s="49"/>
      <c r="LVW437" s="49"/>
      <c r="LVX437" s="49"/>
      <c r="LVY437" s="49"/>
      <c r="LVZ437" s="49"/>
      <c r="LWA437" s="49"/>
      <c r="LWB437" s="49"/>
      <c r="LWC437" s="49"/>
      <c r="LWD437" s="49"/>
      <c r="LWE437" s="49"/>
      <c r="LWF437" s="49"/>
      <c r="LWG437" s="49"/>
      <c r="LWH437" s="49"/>
      <c r="LWI437" s="49"/>
      <c r="LWJ437" s="49"/>
      <c r="LWK437" s="49"/>
      <c r="LWL437" s="49"/>
      <c r="LWM437" s="49"/>
      <c r="LWN437" s="49"/>
      <c r="LWO437" s="49"/>
      <c r="LWP437" s="49"/>
      <c r="LWQ437" s="49"/>
      <c r="LWR437" s="49"/>
      <c r="LWS437" s="49"/>
      <c r="LWT437" s="49"/>
      <c r="LWU437" s="49"/>
      <c r="LWV437" s="49"/>
      <c r="LWW437" s="49"/>
      <c r="LWX437" s="49"/>
      <c r="LWY437" s="49"/>
      <c r="LWZ437" s="49"/>
      <c r="LXA437" s="49"/>
      <c r="LXB437" s="49"/>
      <c r="LXC437" s="49"/>
      <c r="LXD437" s="49"/>
      <c r="LXE437" s="49"/>
      <c r="LXF437" s="49"/>
      <c r="LXG437" s="49"/>
      <c r="LXH437" s="49"/>
      <c r="LXI437" s="49"/>
      <c r="LXJ437" s="49"/>
      <c r="LXK437" s="49"/>
      <c r="LXL437" s="49"/>
      <c r="LXM437" s="49"/>
      <c r="LXN437" s="49"/>
      <c r="LXO437" s="49"/>
      <c r="LXP437" s="49"/>
      <c r="LXQ437" s="49"/>
      <c r="LXR437" s="49"/>
      <c r="LXS437" s="49"/>
      <c r="LXT437" s="49"/>
      <c r="LXU437" s="49"/>
      <c r="LXV437" s="49"/>
      <c r="LXW437" s="49"/>
      <c r="LXX437" s="49"/>
      <c r="LXY437" s="49"/>
      <c r="LXZ437" s="49"/>
      <c r="LYA437" s="49"/>
      <c r="LYB437" s="49"/>
      <c r="LYC437" s="49"/>
      <c r="LYD437" s="49"/>
      <c r="LYE437" s="49"/>
      <c r="LYF437" s="49"/>
      <c r="LYG437" s="49"/>
      <c r="LYH437" s="49"/>
      <c r="LYI437" s="49"/>
      <c r="LYJ437" s="49"/>
      <c r="LYK437" s="49"/>
      <c r="LYL437" s="49"/>
      <c r="LYM437" s="49"/>
      <c r="LYN437" s="49"/>
      <c r="LYO437" s="49"/>
      <c r="LYP437" s="49"/>
      <c r="LYQ437" s="49"/>
      <c r="LYR437" s="49"/>
      <c r="LYS437" s="49"/>
      <c r="LYT437" s="49"/>
      <c r="LYU437" s="49"/>
      <c r="LYV437" s="49"/>
      <c r="LYW437" s="49"/>
      <c r="LYX437" s="49"/>
      <c r="LYY437" s="49"/>
      <c r="LYZ437" s="49"/>
      <c r="LZA437" s="49"/>
      <c r="LZB437" s="49"/>
      <c r="LZC437" s="49"/>
      <c r="LZD437" s="49"/>
      <c r="LZE437" s="49"/>
      <c r="LZF437" s="49"/>
      <c r="LZG437" s="49"/>
      <c r="LZH437" s="49"/>
      <c r="LZI437" s="49"/>
      <c r="LZJ437" s="49"/>
      <c r="LZK437" s="49"/>
      <c r="LZL437" s="49"/>
      <c r="LZM437" s="49"/>
      <c r="LZN437" s="49"/>
      <c r="LZO437" s="49"/>
      <c r="LZP437" s="49"/>
      <c r="LZQ437" s="49"/>
      <c r="LZR437" s="49"/>
      <c r="LZS437" s="49"/>
      <c r="LZT437" s="49"/>
      <c r="LZU437" s="49"/>
      <c r="LZV437" s="49"/>
      <c r="LZW437" s="49"/>
      <c r="LZX437" s="49"/>
      <c r="LZY437" s="49"/>
      <c r="LZZ437" s="49"/>
      <c r="MAA437" s="49"/>
      <c r="MAB437" s="49"/>
      <c r="MAC437" s="49"/>
      <c r="MAD437" s="49"/>
      <c r="MAE437" s="49"/>
      <c r="MAF437" s="49"/>
      <c r="MAG437" s="49"/>
      <c r="MAH437" s="49"/>
      <c r="MAI437" s="49"/>
      <c r="MAJ437" s="49"/>
      <c r="MAK437" s="49"/>
      <c r="MAL437" s="49"/>
      <c r="MAM437" s="49"/>
      <c r="MAN437" s="49"/>
      <c r="MAO437" s="49"/>
      <c r="MAP437" s="49"/>
      <c r="MAQ437" s="49"/>
      <c r="MAR437" s="49"/>
      <c r="MAS437" s="49"/>
      <c r="MAT437" s="49"/>
      <c r="MAU437" s="49"/>
      <c r="MAV437" s="49"/>
      <c r="MAW437" s="49"/>
      <c r="MAX437" s="49"/>
      <c r="MAY437" s="49"/>
      <c r="MAZ437" s="49"/>
      <c r="MBA437" s="49"/>
      <c r="MBB437" s="49"/>
      <c r="MBC437" s="49"/>
      <c r="MBD437" s="49"/>
      <c r="MBE437" s="49"/>
      <c r="MBF437" s="49"/>
      <c r="MBG437" s="49"/>
      <c r="MBH437" s="49"/>
      <c r="MBI437" s="49"/>
      <c r="MBJ437" s="49"/>
      <c r="MBK437" s="49"/>
      <c r="MBL437" s="49"/>
      <c r="MBM437" s="49"/>
      <c r="MBN437" s="49"/>
      <c r="MBO437" s="49"/>
      <c r="MBP437" s="49"/>
      <c r="MBQ437" s="49"/>
      <c r="MBR437" s="49"/>
      <c r="MBS437" s="49"/>
      <c r="MBT437" s="49"/>
      <c r="MBU437" s="49"/>
      <c r="MBV437" s="49"/>
      <c r="MBW437" s="49"/>
      <c r="MBX437" s="49"/>
      <c r="MBY437" s="49"/>
      <c r="MBZ437" s="49"/>
      <c r="MCA437" s="49"/>
      <c r="MCB437" s="49"/>
      <c r="MCC437" s="49"/>
      <c r="MCD437" s="49"/>
      <c r="MCE437" s="49"/>
      <c r="MCF437" s="49"/>
      <c r="MCG437" s="49"/>
      <c r="MCH437" s="49"/>
      <c r="MCI437" s="49"/>
      <c r="MCJ437" s="49"/>
      <c r="MCK437" s="49"/>
      <c r="MCL437" s="49"/>
      <c r="MCM437" s="49"/>
      <c r="MCN437" s="49"/>
      <c r="MCO437" s="49"/>
      <c r="MCP437" s="49"/>
      <c r="MCQ437" s="49"/>
      <c r="MCR437" s="49"/>
      <c r="MCS437" s="49"/>
      <c r="MCT437" s="49"/>
      <c r="MCU437" s="49"/>
      <c r="MCV437" s="49"/>
      <c r="MCW437" s="49"/>
      <c r="MCX437" s="49"/>
      <c r="MCY437" s="49"/>
      <c r="MCZ437" s="49"/>
      <c r="MDA437" s="49"/>
      <c r="MDB437" s="49"/>
      <c r="MDC437" s="49"/>
      <c r="MDD437" s="49"/>
      <c r="MDE437" s="49"/>
      <c r="MDF437" s="49"/>
      <c r="MDG437" s="49"/>
      <c r="MDH437" s="49"/>
      <c r="MDI437" s="49"/>
      <c r="MDJ437" s="49"/>
      <c r="MDK437" s="49"/>
      <c r="MDL437" s="49"/>
      <c r="MDM437" s="49"/>
      <c r="MDN437" s="49"/>
      <c r="MDO437" s="49"/>
      <c r="MDP437" s="49"/>
      <c r="MDQ437" s="49"/>
      <c r="MDR437" s="49"/>
      <c r="MDS437" s="49"/>
      <c r="MDT437" s="49"/>
      <c r="MDU437" s="49"/>
      <c r="MDV437" s="49"/>
      <c r="MDW437" s="49"/>
      <c r="MDX437" s="49"/>
      <c r="MDY437" s="49"/>
      <c r="MDZ437" s="49"/>
      <c r="MEA437" s="49"/>
      <c r="MEB437" s="49"/>
      <c r="MEC437" s="49"/>
      <c r="MED437" s="49"/>
      <c r="MEE437" s="49"/>
      <c r="MEF437" s="49"/>
      <c r="MEG437" s="49"/>
      <c r="MEH437" s="49"/>
      <c r="MEI437" s="49"/>
      <c r="MEJ437" s="49"/>
      <c r="MEK437" s="49"/>
      <c r="MEL437" s="49"/>
      <c r="MEM437" s="49"/>
      <c r="MEN437" s="49"/>
      <c r="MEO437" s="49"/>
      <c r="MEP437" s="49"/>
      <c r="MEQ437" s="49"/>
      <c r="MER437" s="49"/>
      <c r="MES437" s="49"/>
      <c r="MET437" s="49"/>
      <c r="MEU437" s="49"/>
      <c r="MEV437" s="49"/>
      <c r="MEW437" s="49"/>
      <c r="MEX437" s="49"/>
      <c r="MEY437" s="49"/>
      <c r="MEZ437" s="49"/>
      <c r="MFA437" s="49"/>
      <c r="MFB437" s="49"/>
      <c r="MFC437" s="49"/>
      <c r="MFD437" s="49"/>
      <c r="MFE437" s="49"/>
      <c r="MFF437" s="49"/>
      <c r="MFG437" s="49"/>
      <c r="MFH437" s="49"/>
      <c r="MFI437" s="49"/>
      <c r="MFJ437" s="49"/>
      <c r="MFK437" s="49"/>
      <c r="MFL437" s="49"/>
      <c r="MFM437" s="49"/>
      <c r="MFN437" s="49"/>
      <c r="MFO437" s="49"/>
      <c r="MFP437" s="49"/>
      <c r="MFQ437" s="49"/>
      <c r="MFR437" s="49"/>
      <c r="MFS437" s="49"/>
      <c r="MFT437" s="49"/>
      <c r="MFU437" s="49"/>
      <c r="MFV437" s="49"/>
      <c r="MFW437" s="49"/>
      <c r="MFX437" s="49"/>
      <c r="MFY437" s="49"/>
      <c r="MFZ437" s="49"/>
      <c r="MGA437" s="49"/>
      <c r="MGB437" s="49"/>
      <c r="MGC437" s="49"/>
      <c r="MGD437" s="49"/>
      <c r="MGE437" s="49"/>
      <c r="MGF437" s="49"/>
      <c r="MGG437" s="49"/>
      <c r="MGH437" s="49"/>
      <c r="MGI437" s="49"/>
      <c r="MGJ437" s="49"/>
      <c r="MGK437" s="49"/>
      <c r="MGL437" s="49"/>
      <c r="MGM437" s="49"/>
      <c r="MGN437" s="49"/>
      <c r="MGO437" s="49"/>
      <c r="MGP437" s="49"/>
      <c r="MGQ437" s="49"/>
      <c r="MGR437" s="49"/>
      <c r="MGS437" s="49"/>
      <c r="MGT437" s="49"/>
      <c r="MGU437" s="49"/>
      <c r="MGV437" s="49"/>
      <c r="MGW437" s="49"/>
      <c r="MGX437" s="49"/>
      <c r="MGY437" s="49"/>
      <c r="MGZ437" s="49"/>
      <c r="MHA437" s="49"/>
      <c r="MHB437" s="49"/>
      <c r="MHC437" s="49"/>
      <c r="MHD437" s="49"/>
      <c r="MHE437" s="49"/>
      <c r="MHF437" s="49"/>
      <c r="MHG437" s="49"/>
      <c r="MHH437" s="49"/>
      <c r="MHI437" s="49"/>
      <c r="MHJ437" s="49"/>
      <c r="MHK437" s="49"/>
      <c r="MHL437" s="49"/>
      <c r="MHM437" s="49"/>
      <c r="MHN437" s="49"/>
      <c r="MHO437" s="49"/>
      <c r="MHP437" s="49"/>
      <c r="MHQ437" s="49"/>
      <c r="MHR437" s="49"/>
      <c r="MHS437" s="49"/>
      <c r="MHT437" s="49"/>
      <c r="MHU437" s="49"/>
      <c r="MHV437" s="49"/>
      <c r="MHW437" s="49"/>
      <c r="MHX437" s="49"/>
      <c r="MHY437" s="49"/>
      <c r="MHZ437" s="49"/>
      <c r="MIA437" s="49"/>
      <c r="MIB437" s="49"/>
      <c r="MIC437" s="49"/>
      <c r="MID437" s="49"/>
      <c r="MIE437" s="49"/>
      <c r="MIF437" s="49"/>
      <c r="MIG437" s="49"/>
      <c r="MIH437" s="49"/>
      <c r="MII437" s="49"/>
      <c r="MIJ437" s="49"/>
      <c r="MIK437" s="49"/>
      <c r="MIL437" s="49"/>
      <c r="MIM437" s="49"/>
      <c r="MIN437" s="49"/>
      <c r="MIO437" s="49"/>
      <c r="MIP437" s="49"/>
      <c r="MIQ437" s="49"/>
      <c r="MIR437" s="49"/>
      <c r="MIS437" s="49"/>
      <c r="MIT437" s="49"/>
      <c r="MIU437" s="49"/>
      <c r="MIV437" s="49"/>
      <c r="MIW437" s="49"/>
      <c r="MIX437" s="49"/>
      <c r="MIY437" s="49"/>
      <c r="MIZ437" s="49"/>
      <c r="MJA437" s="49"/>
      <c r="MJB437" s="49"/>
      <c r="MJC437" s="49"/>
      <c r="MJD437" s="49"/>
      <c r="MJE437" s="49"/>
      <c r="MJF437" s="49"/>
      <c r="MJG437" s="49"/>
      <c r="MJH437" s="49"/>
      <c r="MJI437" s="49"/>
      <c r="MJJ437" s="49"/>
      <c r="MJK437" s="49"/>
      <c r="MJL437" s="49"/>
      <c r="MJM437" s="49"/>
      <c r="MJN437" s="49"/>
      <c r="MJO437" s="49"/>
      <c r="MJP437" s="49"/>
      <c r="MJQ437" s="49"/>
      <c r="MJR437" s="49"/>
      <c r="MJS437" s="49"/>
      <c r="MJT437" s="49"/>
      <c r="MJU437" s="49"/>
      <c r="MJV437" s="49"/>
      <c r="MJW437" s="49"/>
      <c r="MJX437" s="49"/>
      <c r="MJY437" s="49"/>
      <c r="MJZ437" s="49"/>
      <c r="MKA437" s="49"/>
      <c r="MKB437" s="49"/>
      <c r="MKC437" s="49"/>
      <c r="MKD437" s="49"/>
      <c r="MKE437" s="49"/>
      <c r="MKF437" s="49"/>
      <c r="MKG437" s="49"/>
      <c r="MKH437" s="49"/>
      <c r="MKI437" s="49"/>
      <c r="MKJ437" s="49"/>
      <c r="MKK437" s="49"/>
      <c r="MKL437" s="49"/>
      <c r="MKM437" s="49"/>
      <c r="MKN437" s="49"/>
      <c r="MKO437" s="49"/>
      <c r="MKP437" s="49"/>
      <c r="MKQ437" s="49"/>
      <c r="MKR437" s="49"/>
      <c r="MKS437" s="49"/>
      <c r="MKT437" s="49"/>
      <c r="MKU437" s="49"/>
      <c r="MKV437" s="49"/>
      <c r="MKW437" s="49"/>
      <c r="MKX437" s="49"/>
      <c r="MKY437" s="49"/>
      <c r="MKZ437" s="49"/>
      <c r="MLA437" s="49"/>
      <c r="MLB437" s="49"/>
      <c r="MLC437" s="49"/>
      <c r="MLD437" s="49"/>
      <c r="MLE437" s="49"/>
      <c r="MLF437" s="49"/>
      <c r="MLG437" s="49"/>
      <c r="MLH437" s="49"/>
      <c r="MLI437" s="49"/>
      <c r="MLJ437" s="49"/>
      <c r="MLK437" s="49"/>
      <c r="MLL437" s="49"/>
      <c r="MLM437" s="49"/>
      <c r="MLN437" s="49"/>
      <c r="MLO437" s="49"/>
      <c r="MLP437" s="49"/>
      <c r="MLQ437" s="49"/>
      <c r="MLR437" s="49"/>
      <c r="MLS437" s="49"/>
      <c r="MLT437" s="49"/>
      <c r="MLU437" s="49"/>
      <c r="MLV437" s="49"/>
      <c r="MLW437" s="49"/>
      <c r="MLX437" s="49"/>
      <c r="MLY437" s="49"/>
      <c r="MLZ437" s="49"/>
      <c r="MMA437" s="49"/>
      <c r="MMB437" s="49"/>
      <c r="MMC437" s="49"/>
      <c r="MMD437" s="49"/>
      <c r="MME437" s="49"/>
      <c r="MMF437" s="49"/>
      <c r="MMG437" s="49"/>
      <c r="MMH437" s="49"/>
      <c r="MMI437" s="49"/>
      <c r="MMJ437" s="49"/>
      <c r="MMK437" s="49"/>
      <c r="MML437" s="49"/>
      <c r="MMM437" s="49"/>
      <c r="MMN437" s="49"/>
      <c r="MMO437" s="49"/>
      <c r="MMP437" s="49"/>
      <c r="MMQ437" s="49"/>
      <c r="MMR437" s="49"/>
      <c r="MMS437" s="49"/>
      <c r="MMT437" s="49"/>
      <c r="MMU437" s="49"/>
      <c r="MMV437" s="49"/>
      <c r="MMW437" s="49"/>
      <c r="MMX437" s="49"/>
      <c r="MMY437" s="49"/>
      <c r="MMZ437" s="49"/>
      <c r="MNA437" s="49"/>
      <c r="MNB437" s="49"/>
      <c r="MNC437" s="49"/>
      <c r="MND437" s="49"/>
      <c r="MNE437" s="49"/>
      <c r="MNF437" s="49"/>
      <c r="MNG437" s="49"/>
      <c r="MNH437" s="49"/>
      <c r="MNI437" s="49"/>
      <c r="MNJ437" s="49"/>
      <c r="MNK437" s="49"/>
      <c r="MNL437" s="49"/>
      <c r="MNM437" s="49"/>
      <c r="MNN437" s="49"/>
      <c r="MNO437" s="49"/>
      <c r="MNP437" s="49"/>
      <c r="MNQ437" s="49"/>
      <c r="MNR437" s="49"/>
      <c r="MNS437" s="49"/>
      <c r="MNT437" s="49"/>
      <c r="MNU437" s="49"/>
      <c r="MNV437" s="49"/>
      <c r="MNW437" s="49"/>
      <c r="MNX437" s="49"/>
      <c r="MNY437" s="49"/>
      <c r="MNZ437" s="49"/>
      <c r="MOA437" s="49"/>
      <c r="MOB437" s="49"/>
      <c r="MOC437" s="49"/>
      <c r="MOD437" s="49"/>
      <c r="MOE437" s="49"/>
      <c r="MOF437" s="49"/>
      <c r="MOG437" s="49"/>
      <c r="MOH437" s="49"/>
      <c r="MOI437" s="49"/>
      <c r="MOJ437" s="49"/>
      <c r="MOK437" s="49"/>
      <c r="MOL437" s="49"/>
      <c r="MOM437" s="49"/>
      <c r="MON437" s="49"/>
      <c r="MOO437" s="49"/>
      <c r="MOP437" s="49"/>
      <c r="MOQ437" s="49"/>
      <c r="MOR437" s="49"/>
      <c r="MOS437" s="49"/>
      <c r="MOT437" s="49"/>
      <c r="MOU437" s="49"/>
      <c r="MOV437" s="49"/>
      <c r="MOW437" s="49"/>
      <c r="MOX437" s="49"/>
      <c r="MOY437" s="49"/>
      <c r="MOZ437" s="49"/>
      <c r="MPA437" s="49"/>
      <c r="MPB437" s="49"/>
      <c r="MPC437" s="49"/>
      <c r="MPD437" s="49"/>
      <c r="MPE437" s="49"/>
      <c r="MPF437" s="49"/>
      <c r="MPG437" s="49"/>
      <c r="MPH437" s="49"/>
      <c r="MPI437" s="49"/>
      <c r="MPJ437" s="49"/>
      <c r="MPK437" s="49"/>
      <c r="MPL437" s="49"/>
      <c r="MPM437" s="49"/>
      <c r="MPN437" s="49"/>
      <c r="MPO437" s="49"/>
      <c r="MPP437" s="49"/>
      <c r="MPQ437" s="49"/>
      <c r="MPR437" s="49"/>
      <c r="MPS437" s="49"/>
      <c r="MPT437" s="49"/>
      <c r="MPU437" s="49"/>
      <c r="MPV437" s="49"/>
      <c r="MPW437" s="49"/>
      <c r="MPX437" s="49"/>
      <c r="MPY437" s="49"/>
      <c r="MPZ437" s="49"/>
      <c r="MQA437" s="49"/>
      <c r="MQB437" s="49"/>
      <c r="MQC437" s="49"/>
      <c r="MQD437" s="49"/>
      <c r="MQE437" s="49"/>
      <c r="MQF437" s="49"/>
      <c r="MQG437" s="49"/>
      <c r="MQH437" s="49"/>
      <c r="MQI437" s="49"/>
      <c r="MQJ437" s="49"/>
      <c r="MQK437" s="49"/>
      <c r="MQL437" s="49"/>
      <c r="MQM437" s="49"/>
      <c r="MQN437" s="49"/>
      <c r="MQO437" s="49"/>
      <c r="MQP437" s="49"/>
      <c r="MQQ437" s="49"/>
      <c r="MQR437" s="49"/>
      <c r="MQS437" s="49"/>
      <c r="MQT437" s="49"/>
      <c r="MQU437" s="49"/>
      <c r="MQV437" s="49"/>
      <c r="MQW437" s="49"/>
      <c r="MQX437" s="49"/>
      <c r="MQY437" s="49"/>
      <c r="MQZ437" s="49"/>
      <c r="MRA437" s="49"/>
      <c r="MRB437" s="49"/>
      <c r="MRC437" s="49"/>
      <c r="MRD437" s="49"/>
      <c r="MRE437" s="49"/>
      <c r="MRF437" s="49"/>
      <c r="MRG437" s="49"/>
      <c r="MRH437" s="49"/>
      <c r="MRI437" s="49"/>
      <c r="MRJ437" s="49"/>
      <c r="MRK437" s="49"/>
      <c r="MRL437" s="49"/>
      <c r="MRM437" s="49"/>
      <c r="MRN437" s="49"/>
      <c r="MRO437" s="49"/>
      <c r="MRP437" s="49"/>
      <c r="MRQ437" s="49"/>
      <c r="MRR437" s="49"/>
      <c r="MRS437" s="49"/>
      <c r="MRT437" s="49"/>
      <c r="MRU437" s="49"/>
      <c r="MRV437" s="49"/>
      <c r="MRW437" s="49"/>
      <c r="MRX437" s="49"/>
      <c r="MRY437" s="49"/>
      <c r="MRZ437" s="49"/>
      <c r="MSA437" s="49"/>
      <c r="MSB437" s="49"/>
      <c r="MSC437" s="49"/>
      <c r="MSD437" s="49"/>
      <c r="MSE437" s="49"/>
      <c r="MSF437" s="49"/>
      <c r="MSG437" s="49"/>
      <c r="MSH437" s="49"/>
      <c r="MSI437" s="49"/>
      <c r="MSJ437" s="49"/>
      <c r="MSK437" s="49"/>
      <c r="MSL437" s="49"/>
      <c r="MSM437" s="49"/>
      <c r="MSN437" s="49"/>
      <c r="MSO437" s="49"/>
      <c r="MSP437" s="49"/>
      <c r="MSQ437" s="49"/>
      <c r="MSR437" s="49"/>
      <c r="MSS437" s="49"/>
      <c r="MST437" s="49"/>
      <c r="MSU437" s="49"/>
      <c r="MSV437" s="49"/>
      <c r="MSW437" s="49"/>
      <c r="MSX437" s="49"/>
      <c r="MSY437" s="49"/>
      <c r="MSZ437" s="49"/>
      <c r="MTA437" s="49"/>
      <c r="MTB437" s="49"/>
      <c r="MTC437" s="49"/>
      <c r="MTD437" s="49"/>
      <c r="MTE437" s="49"/>
      <c r="MTF437" s="49"/>
      <c r="MTG437" s="49"/>
      <c r="MTH437" s="49"/>
      <c r="MTI437" s="49"/>
      <c r="MTJ437" s="49"/>
      <c r="MTK437" s="49"/>
      <c r="MTL437" s="49"/>
      <c r="MTM437" s="49"/>
      <c r="MTN437" s="49"/>
      <c r="MTO437" s="49"/>
      <c r="MTP437" s="49"/>
      <c r="MTQ437" s="49"/>
      <c r="MTR437" s="49"/>
      <c r="MTS437" s="49"/>
      <c r="MTT437" s="49"/>
      <c r="MTU437" s="49"/>
      <c r="MTV437" s="49"/>
      <c r="MTW437" s="49"/>
      <c r="MTX437" s="49"/>
      <c r="MTY437" s="49"/>
      <c r="MTZ437" s="49"/>
      <c r="MUA437" s="49"/>
      <c r="MUB437" s="49"/>
      <c r="MUC437" s="49"/>
      <c r="MUD437" s="49"/>
      <c r="MUE437" s="49"/>
      <c r="MUF437" s="49"/>
      <c r="MUG437" s="49"/>
      <c r="MUH437" s="49"/>
      <c r="MUI437" s="49"/>
      <c r="MUJ437" s="49"/>
      <c r="MUK437" s="49"/>
      <c r="MUL437" s="49"/>
      <c r="MUM437" s="49"/>
      <c r="MUN437" s="49"/>
      <c r="MUO437" s="49"/>
      <c r="MUP437" s="49"/>
      <c r="MUQ437" s="49"/>
      <c r="MUR437" s="49"/>
      <c r="MUS437" s="49"/>
      <c r="MUT437" s="49"/>
      <c r="MUU437" s="49"/>
      <c r="MUV437" s="49"/>
      <c r="MUW437" s="49"/>
      <c r="MUX437" s="49"/>
      <c r="MUY437" s="49"/>
      <c r="MUZ437" s="49"/>
      <c r="MVA437" s="49"/>
      <c r="MVB437" s="49"/>
      <c r="MVC437" s="49"/>
      <c r="MVD437" s="49"/>
      <c r="MVE437" s="49"/>
      <c r="MVF437" s="49"/>
      <c r="MVG437" s="49"/>
      <c r="MVH437" s="49"/>
      <c r="MVI437" s="49"/>
      <c r="MVJ437" s="49"/>
      <c r="MVK437" s="49"/>
      <c r="MVL437" s="49"/>
      <c r="MVM437" s="49"/>
      <c r="MVN437" s="49"/>
      <c r="MVO437" s="49"/>
      <c r="MVP437" s="49"/>
      <c r="MVQ437" s="49"/>
      <c r="MVR437" s="49"/>
      <c r="MVS437" s="49"/>
      <c r="MVT437" s="49"/>
      <c r="MVU437" s="49"/>
      <c r="MVV437" s="49"/>
      <c r="MVW437" s="49"/>
      <c r="MVX437" s="49"/>
      <c r="MVY437" s="49"/>
      <c r="MVZ437" s="49"/>
      <c r="MWA437" s="49"/>
      <c r="MWB437" s="49"/>
      <c r="MWC437" s="49"/>
      <c r="MWD437" s="49"/>
      <c r="MWE437" s="49"/>
      <c r="MWF437" s="49"/>
      <c r="MWG437" s="49"/>
      <c r="MWH437" s="49"/>
      <c r="MWI437" s="49"/>
      <c r="MWJ437" s="49"/>
      <c r="MWK437" s="49"/>
      <c r="MWL437" s="49"/>
      <c r="MWM437" s="49"/>
      <c r="MWN437" s="49"/>
      <c r="MWO437" s="49"/>
      <c r="MWP437" s="49"/>
      <c r="MWQ437" s="49"/>
      <c r="MWR437" s="49"/>
      <c r="MWS437" s="49"/>
      <c r="MWT437" s="49"/>
      <c r="MWU437" s="49"/>
      <c r="MWV437" s="49"/>
      <c r="MWW437" s="49"/>
      <c r="MWX437" s="49"/>
      <c r="MWY437" s="49"/>
      <c r="MWZ437" s="49"/>
      <c r="MXA437" s="49"/>
      <c r="MXB437" s="49"/>
      <c r="MXC437" s="49"/>
      <c r="MXD437" s="49"/>
      <c r="MXE437" s="49"/>
      <c r="MXF437" s="49"/>
      <c r="MXG437" s="49"/>
      <c r="MXH437" s="49"/>
      <c r="MXI437" s="49"/>
      <c r="MXJ437" s="49"/>
      <c r="MXK437" s="49"/>
      <c r="MXL437" s="49"/>
      <c r="MXM437" s="49"/>
      <c r="MXN437" s="49"/>
      <c r="MXO437" s="49"/>
      <c r="MXP437" s="49"/>
      <c r="MXQ437" s="49"/>
      <c r="MXR437" s="49"/>
      <c r="MXS437" s="49"/>
      <c r="MXT437" s="49"/>
      <c r="MXU437" s="49"/>
      <c r="MXV437" s="49"/>
      <c r="MXW437" s="49"/>
      <c r="MXX437" s="49"/>
      <c r="MXY437" s="49"/>
      <c r="MXZ437" s="49"/>
      <c r="MYA437" s="49"/>
      <c r="MYB437" s="49"/>
      <c r="MYC437" s="49"/>
      <c r="MYD437" s="49"/>
      <c r="MYE437" s="49"/>
      <c r="MYF437" s="49"/>
      <c r="MYG437" s="49"/>
      <c r="MYH437" s="49"/>
      <c r="MYI437" s="49"/>
      <c r="MYJ437" s="49"/>
      <c r="MYK437" s="49"/>
      <c r="MYL437" s="49"/>
      <c r="MYM437" s="49"/>
      <c r="MYN437" s="49"/>
      <c r="MYO437" s="49"/>
      <c r="MYP437" s="49"/>
      <c r="MYQ437" s="49"/>
      <c r="MYR437" s="49"/>
      <c r="MYS437" s="49"/>
      <c r="MYT437" s="49"/>
      <c r="MYU437" s="49"/>
      <c r="MYV437" s="49"/>
      <c r="MYW437" s="49"/>
      <c r="MYX437" s="49"/>
      <c r="MYY437" s="49"/>
      <c r="MYZ437" s="49"/>
      <c r="MZA437" s="49"/>
      <c r="MZB437" s="49"/>
      <c r="MZC437" s="49"/>
      <c r="MZD437" s="49"/>
      <c r="MZE437" s="49"/>
      <c r="MZF437" s="49"/>
      <c r="MZG437" s="49"/>
      <c r="MZH437" s="49"/>
      <c r="MZI437" s="49"/>
      <c r="MZJ437" s="49"/>
      <c r="MZK437" s="49"/>
      <c r="MZL437" s="49"/>
      <c r="MZM437" s="49"/>
      <c r="MZN437" s="49"/>
      <c r="MZO437" s="49"/>
      <c r="MZP437" s="49"/>
      <c r="MZQ437" s="49"/>
      <c r="MZR437" s="49"/>
      <c r="MZS437" s="49"/>
      <c r="MZT437" s="49"/>
      <c r="MZU437" s="49"/>
      <c r="MZV437" s="49"/>
      <c r="MZW437" s="49"/>
      <c r="MZX437" s="49"/>
      <c r="MZY437" s="49"/>
      <c r="MZZ437" s="49"/>
      <c r="NAA437" s="49"/>
      <c r="NAB437" s="49"/>
      <c r="NAC437" s="49"/>
      <c r="NAD437" s="49"/>
      <c r="NAE437" s="49"/>
      <c r="NAF437" s="49"/>
      <c r="NAG437" s="49"/>
      <c r="NAH437" s="49"/>
      <c r="NAI437" s="49"/>
      <c r="NAJ437" s="49"/>
      <c r="NAK437" s="49"/>
      <c r="NAL437" s="49"/>
      <c r="NAM437" s="49"/>
      <c r="NAN437" s="49"/>
      <c r="NAO437" s="49"/>
      <c r="NAP437" s="49"/>
      <c r="NAQ437" s="49"/>
      <c r="NAR437" s="49"/>
      <c r="NAS437" s="49"/>
      <c r="NAT437" s="49"/>
      <c r="NAU437" s="49"/>
      <c r="NAV437" s="49"/>
      <c r="NAW437" s="49"/>
      <c r="NAX437" s="49"/>
      <c r="NAY437" s="49"/>
      <c r="NAZ437" s="49"/>
      <c r="NBA437" s="49"/>
      <c r="NBB437" s="49"/>
      <c r="NBC437" s="49"/>
      <c r="NBD437" s="49"/>
      <c r="NBE437" s="49"/>
      <c r="NBF437" s="49"/>
      <c r="NBG437" s="49"/>
      <c r="NBH437" s="49"/>
      <c r="NBI437" s="49"/>
      <c r="NBJ437" s="49"/>
      <c r="NBK437" s="49"/>
      <c r="NBL437" s="49"/>
      <c r="NBM437" s="49"/>
      <c r="NBN437" s="49"/>
      <c r="NBO437" s="49"/>
      <c r="NBP437" s="49"/>
      <c r="NBQ437" s="49"/>
      <c r="NBR437" s="49"/>
      <c r="NBS437" s="49"/>
      <c r="NBT437" s="49"/>
      <c r="NBU437" s="49"/>
      <c r="NBV437" s="49"/>
      <c r="NBW437" s="49"/>
      <c r="NBX437" s="49"/>
      <c r="NBY437" s="49"/>
      <c r="NBZ437" s="49"/>
      <c r="NCA437" s="49"/>
      <c r="NCB437" s="49"/>
      <c r="NCC437" s="49"/>
      <c r="NCD437" s="49"/>
      <c r="NCE437" s="49"/>
      <c r="NCF437" s="49"/>
      <c r="NCG437" s="49"/>
      <c r="NCH437" s="49"/>
      <c r="NCI437" s="49"/>
      <c r="NCJ437" s="49"/>
      <c r="NCK437" s="49"/>
      <c r="NCL437" s="49"/>
      <c r="NCM437" s="49"/>
      <c r="NCN437" s="49"/>
      <c r="NCO437" s="49"/>
      <c r="NCP437" s="49"/>
      <c r="NCQ437" s="49"/>
      <c r="NCR437" s="49"/>
      <c r="NCS437" s="49"/>
      <c r="NCT437" s="49"/>
      <c r="NCU437" s="49"/>
      <c r="NCV437" s="49"/>
      <c r="NCW437" s="49"/>
      <c r="NCX437" s="49"/>
      <c r="NCY437" s="49"/>
      <c r="NCZ437" s="49"/>
      <c r="NDA437" s="49"/>
      <c r="NDB437" s="49"/>
      <c r="NDC437" s="49"/>
      <c r="NDD437" s="49"/>
      <c r="NDE437" s="49"/>
      <c r="NDF437" s="49"/>
      <c r="NDG437" s="49"/>
      <c r="NDH437" s="49"/>
      <c r="NDI437" s="49"/>
      <c r="NDJ437" s="49"/>
      <c r="NDK437" s="49"/>
      <c r="NDL437" s="49"/>
      <c r="NDM437" s="49"/>
      <c r="NDN437" s="49"/>
      <c r="NDO437" s="49"/>
      <c r="NDP437" s="49"/>
      <c r="NDQ437" s="49"/>
      <c r="NDR437" s="49"/>
      <c r="NDS437" s="49"/>
      <c r="NDT437" s="49"/>
      <c r="NDU437" s="49"/>
      <c r="NDV437" s="49"/>
      <c r="NDW437" s="49"/>
      <c r="NDX437" s="49"/>
      <c r="NDY437" s="49"/>
      <c r="NDZ437" s="49"/>
      <c r="NEA437" s="49"/>
      <c r="NEB437" s="49"/>
      <c r="NEC437" s="49"/>
      <c r="NED437" s="49"/>
      <c r="NEE437" s="49"/>
      <c r="NEF437" s="49"/>
      <c r="NEG437" s="49"/>
      <c r="NEH437" s="49"/>
      <c r="NEI437" s="49"/>
      <c r="NEJ437" s="49"/>
      <c r="NEK437" s="49"/>
      <c r="NEL437" s="49"/>
      <c r="NEM437" s="49"/>
      <c r="NEN437" s="49"/>
      <c r="NEO437" s="49"/>
      <c r="NEP437" s="49"/>
      <c r="NEQ437" s="49"/>
      <c r="NER437" s="49"/>
      <c r="NES437" s="49"/>
      <c r="NET437" s="49"/>
      <c r="NEU437" s="49"/>
      <c r="NEV437" s="49"/>
      <c r="NEW437" s="49"/>
      <c r="NEX437" s="49"/>
      <c r="NEY437" s="49"/>
      <c r="NEZ437" s="49"/>
      <c r="NFA437" s="49"/>
      <c r="NFB437" s="49"/>
      <c r="NFC437" s="49"/>
      <c r="NFD437" s="49"/>
      <c r="NFE437" s="49"/>
      <c r="NFF437" s="49"/>
      <c r="NFG437" s="49"/>
      <c r="NFH437" s="49"/>
      <c r="NFI437" s="49"/>
      <c r="NFJ437" s="49"/>
      <c r="NFK437" s="49"/>
      <c r="NFL437" s="49"/>
      <c r="NFM437" s="49"/>
      <c r="NFN437" s="49"/>
      <c r="NFO437" s="49"/>
      <c r="NFP437" s="49"/>
      <c r="NFQ437" s="49"/>
      <c r="NFR437" s="49"/>
      <c r="NFS437" s="49"/>
      <c r="NFT437" s="49"/>
      <c r="NFU437" s="49"/>
      <c r="NFV437" s="49"/>
      <c r="NFW437" s="49"/>
      <c r="NFX437" s="49"/>
      <c r="NFY437" s="49"/>
      <c r="NFZ437" s="49"/>
      <c r="NGA437" s="49"/>
      <c r="NGB437" s="49"/>
      <c r="NGC437" s="49"/>
      <c r="NGD437" s="49"/>
      <c r="NGE437" s="49"/>
      <c r="NGF437" s="49"/>
      <c r="NGG437" s="49"/>
      <c r="NGH437" s="49"/>
      <c r="NGI437" s="49"/>
      <c r="NGJ437" s="49"/>
      <c r="NGK437" s="49"/>
      <c r="NGL437" s="49"/>
      <c r="NGM437" s="49"/>
      <c r="NGN437" s="49"/>
      <c r="NGO437" s="49"/>
      <c r="NGP437" s="49"/>
      <c r="NGQ437" s="49"/>
      <c r="NGR437" s="49"/>
      <c r="NGS437" s="49"/>
      <c r="NGT437" s="49"/>
      <c r="NGU437" s="49"/>
      <c r="NGV437" s="49"/>
      <c r="NGW437" s="49"/>
      <c r="NGX437" s="49"/>
      <c r="NGY437" s="49"/>
      <c r="NGZ437" s="49"/>
      <c r="NHA437" s="49"/>
      <c r="NHB437" s="49"/>
      <c r="NHC437" s="49"/>
      <c r="NHD437" s="49"/>
      <c r="NHE437" s="49"/>
      <c r="NHF437" s="49"/>
      <c r="NHG437" s="49"/>
      <c r="NHH437" s="49"/>
      <c r="NHI437" s="49"/>
      <c r="NHJ437" s="49"/>
      <c r="NHK437" s="49"/>
      <c r="NHL437" s="49"/>
      <c r="NHM437" s="49"/>
      <c r="NHN437" s="49"/>
      <c r="NHO437" s="49"/>
      <c r="NHP437" s="49"/>
      <c r="NHQ437" s="49"/>
      <c r="NHR437" s="49"/>
      <c r="NHS437" s="49"/>
      <c r="NHT437" s="49"/>
      <c r="NHU437" s="49"/>
      <c r="NHV437" s="49"/>
      <c r="NHW437" s="49"/>
      <c r="NHX437" s="49"/>
      <c r="NHY437" s="49"/>
      <c r="NHZ437" s="49"/>
      <c r="NIA437" s="49"/>
      <c r="NIB437" s="49"/>
      <c r="NIC437" s="49"/>
      <c r="NID437" s="49"/>
      <c r="NIE437" s="49"/>
      <c r="NIF437" s="49"/>
      <c r="NIG437" s="49"/>
      <c r="NIH437" s="49"/>
      <c r="NII437" s="49"/>
      <c r="NIJ437" s="49"/>
      <c r="NIK437" s="49"/>
      <c r="NIL437" s="49"/>
      <c r="NIM437" s="49"/>
      <c r="NIN437" s="49"/>
      <c r="NIO437" s="49"/>
      <c r="NIP437" s="49"/>
      <c r="NIQ437" s="49"/>
      <c r="NIR437" s="49"/>
      <c r="NIS437" s="49"/>
      <c r="NIT437" s="49"/>
      <c r="NIU437" s="49"/>
      <c r="NIV437" s="49"/>
      <c r="NIW437" s="49"/>
      <c r="NIX437" s="49"/>
      <c r="NIY437" s="49"/>
      <c r="NIZ437" s="49"/>
      <c r="NJA437" s="49"/>
      <c r="NJB437" s="49"/>
      <c r="NJC437" s="49"/>
      <c r="NJD437" s="49"/>
      <c r="NJE437" s="49"/>
      <c r="NJF437" s="49"/>
      <c r="NJG437" s="49"/>
      <c r="NJH437" s="49"/>
      <c r="NJI437" s="49"/>
      <c r="NJJ437" s="49"/>
      <c r="NJK437" s="49"/>
      <c r="NJL437" s="49"/>
      <c r="NJM437" s="49"/>
      <c r="NJN437" s="49"/>
      <c r="NJO437" s="49"/>
      <c r="NJP437" s="49"/>
      <c r="NJQ437" s="49"/>
      <c r="NJR437" s="49"/>
      <c r="NJS437" s="49"/>
      <c r="NJT437" s="49"/>
      <c r="NJU437" s="49"/>
      <c r="NJV437" s="49"/>
      <c r="NJW437" s="49"/>
      <c r="NJX437" s="49"/>
      <c r="NJY437" s="49"/>
      <c r="NJZ437" s="49"/>
      <c r="NKA437" s="49"/>
      <c r="NKB437" s="49"/>
      <c r="NKC437" s="49"/>
      <c r="NKD437" s="49"/>
      <c r="NKE437" s="49"/>
      <c r="NKF437" s="49"/>
      <c r="NKG437" s="49"/>
      <c r="NKH437" s="49"/>
      <c r="NKI437" s="49"/>
      <c r="NKJ437" s="49"/>
      <c r="NKK437" s="49"/>
      <c r="NKL437" s="49"/>
      <c r="NKM437" s="49"/>
      <c r="NKN437" s="49"/>
      <c r="NKO437" s="49"/>
      <c r="NKP437" s="49"/>
      <c r="NKQ437" s="49"/>
      <c r="NKR437" s="49"/>
      <c r="NKS437" s="49"/>
      <c r="NKT437" s="49"/>
      <c r="NKU437" s="49"/>
      <c r="NKV437" s="49"/>
      <c r="NKW437" s="49"/>
      <c r="NKX437" s="49"/>
      <c r="NKY437" s="49"/>
      <c r="NKZ437" s="49"/>
      <c r="NLA437" s="49"/>
      <c r="NLB437" s="49"/>
      <c r="NLC437" s="49"/>
      <c r="NLD437" s="49"/>
      <c r="NLE437" s="49"/>
      <c r="NLF437" s="49"/>
      <c r="NLG437" s="49"/>
      <c r="NLH437" s="49"/>
      <c r="NLI437" s="49"/>
      <c r="NLJ437" s="49"/>
      <c r="NLK437" s="49"/>
      <c r="NLL437" s="49"/>
      <c r="NLM437" s="49"/>
      <c r="NLN437" s="49"/>
      <c r="NLO437" s="49"/>
      <c r="NLP437" s="49"/>
      <c r="NLQ437" s="49"/>
      <c r="NLR437" s="49"/>
      <c r="NLS437" s="49"/>
      <c r="NLT437" s="49"/>
      <c r="NLU437" s="49"/>
      <c r="NLV437" s="49"/>
      <c r="NLW437" s="49"/>
      <c r="NLX437" s="49"/>
      <c r="NLY437" s="49"/>
      <c r="NLZ437" s="49"/>
      <c r="NMA437" s="49"/>
      <c r="NMB437" s="49"/>
      <c r="NMC437" s="49"/>
      <c r="NMD437" s="49"/>
      <c r="NME437" s="49"/>
      <c r="NMF437" s="49"/>
      <c r="NMG437" s="49"/>
      <c r="NMH437" s="49"/>
      <c r="NMI437" s="49"/>
      <c r="NMJ437" s="49"/>
      <c r="NMK437" s="49"/>
      <c r="NML437" s="49"/>
      <c r="NMM437" s="49"/>
      <c r="NMN437" s="49"/>
      <c r="NMO437" s="49"/>
      <c r="NMP437" s="49"/>
      <c r="NMQ437" s="49"/>
      <c r="NMR437" s="49"/>
      <c r="NMS437" s="49"/>
      <c r="NMT437" s="49"/>
      <c r="NMU437" s="49"/>
      <c r="NMV437" s="49"/>
      <c r="NMW437" s="49"/>
      <c r="NMX437" s="49"/>
      <c r="NMY437" s="49"/>
      <c r="NMZ437" s="49"/>
      <c r="NNA437" s="49"/>
      <c r="NNB437" s="49"/>
      <c r="NNC437" s="49"/>
      <c r="NND437" s="49"/>
      <c r="NNE437" s="49"/>
      <c r="NNF437" s="49"/>
      <c r="NNG437" s="49"/>
      <c r="NNH437" s="49"/>
      <c r="NNI437" s="49"/>
      <c r="NNJ437" s="49"/>
      <c r="NNK437" s="49"/>
      <c r="NNL437" s="49"/>
      <c r="NNM437" s="49"/>
      <c r="NNN437" s="49"/>
      <c r="NNO437" s="49"/>
      <c r="NNP437" s="49"/>
      <c r="NNQ437" s="49"/>
      <c r="NNR437" s="49"/>
      <c r="NNS437" s="49"/>
      <c r="NNT437" s="49"/>
      <c r="NNU437" s="49"/>
      <c r="NNV437" s="49"/>
      <c r="NNW437" s="49"/>
      <c r="NNX437" s="49"/>
      <c r="NNY437" s="49"/>
      <c r="NNZ437" s="49"/>
      <c r="NOA437" s="49"/>
      <c r="NOB437" s="49"/>
      <c r="NOC437" s="49"/>
      <c r="NOD437" s="49"/>
      <c r="NOE437" s="49"/>
      <c r="NOF437" s="49"/>
      <c r="NOG437" s="49"/>
      <c r="NOH437" s="49"/>
      <c r="NOI437" s="49"/>
      <c r="NOJ437" s="49"/>
      <c r="NOK437" s="49"/>
      <c r="NOL437" s="49"/>
      <c r="NOM437" s="49"/>
      <c r="NON437" s="49"/>
      <c r="NOO437" s="49"/>
      <c r="NOP437" s="49"/>
      <c r="NOQ437" s="49"/>
      <c r="NOR437" s="49"/>
      <c r="NOS437" s="49"/>
      <c r="NOT437" s="49"/>
      <c r="NOU437" s="49"/>
      <c r="NOV437" s="49"/>
      <c r="NOW437" s="49"/>
      <c r="NOX437" s="49"/>
      <c r="NOY437" s="49"/>
      <c r="NOZ437" s="49"/>
      <c r="NPA437" s="49"/>
      <c r="NPB437" s="49"/>
      <c r="NPC437" s="49"/>
      <c r="NPD437" s="49"/>
      <c r="NPE437" s="49"/>
      <c r="NPF437" s="49"/>
      <c r="NPG437" s="49"/>
      <c r="NPH437" s="49"/>
      <c r="NPI437" s="49"/>
      <c r="NPJ437" s="49"/>
      <c r="NPK437" s="49"/>
      <c r="NPL437" s="49"/>
      <c r="NPM437" s="49"/>
      <c r="NPN437" s="49"/>
      <c r="NPO437" s="49"/>
      <c r="NPP437" s="49"/>
      <c r="NPQ437" s="49"/>
      <c r="NPR437" s="49"/>
      <c r="NPS437" s="49"/>
      <c r="NPT437" s="49"/>
      <c r="NPU437" s="49"/>
      <c r="NPV437" s="49"/>
      <c r="NPW437" s="49"/>
      <c r="NPX437" s="49"/>
      <c r="NPY437" s="49"/>
      <c r="NPZ437" s="49"/>
      <c r="NQA437" s="49"/>
      <c r="NQB437" s="49"/>
      <c r="NQC437" s="49"/>
      <c r="NQD437" s="49"/>
      <c r="NQE437" s="49"/>
      <c r="NQF437" s="49"/>
      <c r="NQG437" s="49"/>
      <c r="NQH437" s="49"/>
      <c r="NQI437" s="49"/>
      <c r="NQJ437" s="49"/>
      <c r="NQK437" s="49"/>
      <c r="NQL437" s="49"/>
      <c r="NQM437" s="49"/>
      <c r="NQN437" s="49"/>
      <c r="NQO437" s="49"/>
      <c r="NQP437" s="49"/>
      <c r="NQQ437" s="49"/>
      <c r="NQR437" s="49"/>
      <c r="NQS437" s="49"/>
      <c r="NQT437" s="49"/>
      <c r="NQU437" s="49"/>
      <c r="NQV437" s="49"/>
      <c r="NQW437" s="49"/>
      <c r="NQX437" s="49"/>
      <c r="NQY437" s="49"/>
      <c r="NQZ437" s="49"/>
      <c r="NRA437" s="49"/>
      <c r="NRB437" s="49"/>
      <c r="NRC437" s="49"/>
      <c r="NRD437" s="49"/>
      <c r="NRE437" s="49"/>
      <c r="NRF437" s="49"/>
      <c r="NRG437" s="49"/>
      <c r="NRH437" s="49"/>
      <c r="NRI437" s="49"/>
      <c r="NRJ437" s="49"/>
      <c r="NRK437" s="49"/>
      <c r="NRL437" s="49"/>
      <c r="NRM437" s="49"/>
      <c r="NRN437" s="49"/>
      <c r="NRO437" s="49"/>
      <c r="NRP437" s="49"/>
      <c r="NRQ437" s="49"/>
      <c r="NRR437" s="49"/>
      <c r="NRS437" s="49"/>
      <c r="NRT437" s="49"/>
      <c r="NRU437" s="49"/>
      <c r="NRV437" s="49"/>
      <c r="NRW437" s="49"/>
      <c r="NRX437" s="49"/>
      <c r="NRY437" s="49"/>
      <c r="NRZ437" s="49"/>
      <c r="NSA437" s="49"/>
      <c r="NSB437" s="49"/>
      <c r="NSC437" s="49"/>
      <c r="NSD437" s="49"/>
      <c r="NSE437" s="49"/>
      <c r="NSF437" s="49"/>
      <c r="NSG437" s="49"/>
      <c r="NSH437" s="49"/>
      <c r="NSI437" s="49"/>
      <c r="NSJ437" s="49"/>
      <c r="NSK437" s="49"/>
      <c r="NSL437" s="49"/>
      <c r="NSM437" s="49"/>
      <c r="NSN437" s="49"/>
      <c r="NSO437" s="49"/>
      <c r="NSP437" s="49"/>
      <c r="NSQ437" s="49"/>
      <c r="NSR437" s="49"/>
      <c r="NSS437" s="49"/>
      <c r="NST437" s="49"/>
      <c r="NSU437" s="49"/>
      <c r="NSV437" s="49"/>
      <c r="NSW437" s="49"/>
      <c r="NSX437" s="49"/>
      <c r="NSY437" s="49"/>
      <c r="NSZ437" s="49"/>
      <c r="NTA437" s="49"/>
      <c r="NTB437" s="49"/>
      <c r="NTC437" s="49"/>
      <c r="NTD437" s="49"/>
      <c r="NTE437" s="49"/>
      <c r="NTF437" s="49"/>
      <c r="NTG437" s="49"/>
      <c r="NTH437" s="49"/>
      <c r="NTI437" s="49"/>
      <c r="NTJ437" s="49"/>
      <c r="NTK437" s="49"/>
      <c r="NTL437" s="49"/>
      <c r="NTM437" s="49"/>
      <c r="NTN437" s="49"/>
      <c r="NTO437" s="49"/>
      <c r="NTP437" s="49"/>
      <c r="NTQ437" s="49"/>
      <c r="NTR437" s="49"/>
      <c r="NTS437" s="49"/>
      <c r="NTT437" s="49"/>
      <c r="NTU437" s="49"/>
      <c r="NTV437" s="49"/>
      <c r="NTW437" s="49"/>
      <c r="NTX437" s="49"/>
      <c r="NTY437" s="49"/>
      <c r="NTZ437" s="49"/>
      <c r="NUA437" s="49"/>
      <c r="NUB437" s="49"/>
      <c r="NUC437" s="49"/>
      <c r="NUD437" s="49"/>
      <c r="NUE437" s="49"/>
      <c r="NUF437" s="49"/>
      <c r="NUG437" s="49"/>
      <c r="NUH437" s="49"/>
      <c r="NUI437" s="49"/>
      <c r="NUJ437" s="49"/>
      <c r="NUK437" s="49"/>
      <c r="NUL437" s="49"/>
      <c r="NUM437" s="49"/>
      <c r="NUN437" s="49"/>
      <c r="NUO437" s="49"/>
      <c r="NUP437" s="49"/>
      <c r="NUQ437" s="49"/>
      <c r="NUR437" s="49"/>
      <c r="NUS437" s="49"/>
      <c r="NUT437" s="49"/>
      <c r="NUU437" s="49"/>
      <c r="NUV437" s="49"/>
      <c r="NUW437" s="49"/>
      <c r="NUX437" s="49"/>
      <c r="NUY437" s="49"/>
      <c r="NUZ437" s="49"/>
      <c r="NVA437" s="49"/>
      <c r="NVB437" s="49"/>
      <c r="NVC437" s="49"/>
      <c r="NVD437" s="49"/>
      <c r="NVE437" s="49"/>
      <c r="NVF437" s="49"/>
      <c r="NVG437" s="49"/>
      <c r="NVH437" s="49"/>
      <c r="NVI437" s="49"/>
      <c r="NVJ437" s="49"/>
      <c r="NVK437" s="49"/>
      <c r="NVL437" s="49"/>
      <c r="NVM437" s="49"/>
      <c r="NVN437" s="49"/>
      <c r="NVO437" s="49"/>
      <c r="NVP437" s="49"/>
      <c r="NVQ437" s="49"/>
      <c r="NVR437" s="49"/>
      <c r="NVS437" s="49"/>
      <c r="NVT437" s="49"/>
      <c r="NVU437" s="49"/>
      <c r="NVV437" s="49"/>
      <c r="NVW437" s="49"/>
      <c r="NVX437" s="49"/>
      <c r="NVY437" s="49"/>
      <c r="NVZ437" s="49"/>
      <c r="NWA437" s="49"/>
      <c r="NWB437" s="49"/>
      <c r="NWC437" s="49"/>
      <c r="NWD437" s="49"/>
      <c r="NWE437" s="49"/>
      <c r="NWF437" s="49"/>
      <c r="NWG437" s="49"/>
      <c r="NWH437" s="49"/>
      <c r="NWI437" s="49"/>
      <c r="NWJ437" s="49"/>
      <c r="NWK437" s="49"/>
      <c r="NWL437" s="49"/>
      <c r="NWM437" s="49"/>
      <c r="NWN437" s="49"/>
      <c r="NWO437" s="49"/>
      <c r="NWP437" s="49"/>
      <c r="NWQ437" s="49"/>
      <c r="NWR437" s="49"/>
      <c r="NWS437" s="49"/>
      <c r="NWT437" s="49"/>
      <c r="NWU437" s="49"/>
      <c r="NWV437" s="49"/>
      <c r="NWW437" s="49"/>
      <c r="NWX437" s="49"/>
      <c r="NWY437" s="49"/>
      <c r="NWZ437" s="49"/>
      <c r="NXA437" s="49"/>
      <c r="NXB437" s="49"/>
      <c r="NXC437" s="49"/>
      <c r="NXD437" s="49"/>
      <c r="NXE437" s="49"/>
      <c r="NXF437" s="49"/>
      <c r="NXG437" s="49"/>
      <c r="NXH437" s="49"/>
      <c r="NXI437" s="49"/>
      <c r="NXJ437" s="49"/>
      <c r="NXK437" s="49"/>
      <c r="NXL437" s="49"/>
      <c r="NXM437" s="49"/>
      <c r="NXN437" s="49"/>
      <c r="NXO437" s="49"/>
      <c r="NXP437" s="49"/>
      <c r="NXQ437" s="49"/>
      <c r="NXR437" s="49"/>
      <c r="NXS437" s="49"/>
      <c r="NXT437" s="49"/>
      <c r="NXU437" s="49"/>
      <c r="NXV437" s="49"/>
      <c r="NXW437" s="49"/>
      <c r="NXX437" s="49"/>
      <c r="NXY437" s="49"/>
      <c r="NXZ437" s="49"/>
      <c r="NYA437" s="49"/>
      <c r="NYB437" s="49"/>
      <c r="NYC437" s="49"/>
      <c r="NYD437" s="49"/>
      <c r="NYE437" s="49"/>
      <c r="NYF437" s="49"/>
      <c r="NYG437" s="49"/>
      <c r="NYH437" s="49"/>
      <c r="NYI437" s="49"/>
      <c r="NYJ437" s="49"/>
      <c r="NYK437" s="49"/>
      <c r="NYL437" s="49"/>
      <c r="NYM437" s="49"/>
      <c r="NYN437" s="49"/>
      <c r="NYO437" s="49"/>
      <c r="NYP437" s="49"/>
      <c r="NYQ437" s="49"/>
      <c r="NYR437" s="49"/>
      <c r="NYS437" s="49"/>
      <c r="NYT437" s="49"/>
      <c r="NYU437" s="49"/>
      <c r="NYV437" s="49"/>
      <c r="NYW437" s="49"/>
      <c r="NYX437" s="49"/>
      <c r="NYY437" s="49"/>
      <c r="NYZ437" s="49"/>
      <c r="NZA437" s="49"/>
      <c r="NZB437" s="49"/>
      <c r="NZC437" s="49"/>
      <c r="NZD437" s="49"/>
      <c r="NZE437" s="49"/>
      <c r="NZF437" s="49"/>
      <c r="NZG437" s="49"/>
      <c r="NZH437" s="49"/>
      <c r="NZI437" s="49"/>
      <c r="NZJ437" s="49"/>
      <c r="NZK437" s="49"/>
      <c r="NZL437" s="49"/>
      <c r="NZM437" s="49"/>
      <c r="NZN437" s="49"/>
      <c r="NZO437" s="49"/>
      <c r="NZP437" s="49"/>
      <c r="NZQ437" s="49"/>
      <c r="NZR437" s="49"/>
      <c r="NZS437" s="49"/>
      <c r="NZT437" s="49"/>
      <c r="NZU437" s="49"/>
      <c r="NZV437" s="49"/>
      <c r="NZW437" s="49"/>
      <c r="NZX437" s="49"/>
      <c r="NZY437" s="49"/>
      <c r="NZZ437" s="49"/>
      <c r="OAA437" s="49"/>
      <c r="OAB437" s="49"/>
      <c r="OAC437" s="49"/>
      <c r="OAD437" s="49"/>
      <c r="OAE437" s="49"/>
      <c r="OAF437" s="49"/>
      <c r="OAG437" s="49"/>
      <c r="OAH437" s="49"/>
      <c r="OAI437" s="49"/>
      <c r="OAJ437" s="49"/>
      <c r="OAK437" s="49"/>
      <c r="OAL437" s="49"/>
      <c r="OAM437" s="49"/>
      <c r="OAN437" s="49"/>
      <c r="OAO437" s="49"/>
      <c r="OAP437" s="49"/>
      <c r="OAQ437" s="49"/>
      <c r="OAR437" s="49"/>
      <c r="OAS437" s="49"/>
      <c r="OAT437" s="49"/>
      <c r="OAU437" s="49"/>
      <c r="OAV437" s="49"/>
      <c r="OAW437" s="49"/>
      <c r="OAX437" s="49"/>
      <c r="OAY437" s="49"/>
      <c r="OAZ437" s="49"/>
      <c r="OBA437" s="49"/>
      <c r="OBB437" s="49"/>
      <c r="OBC437" s="49"/>
      <c r="OBD437" s="49"/>
      <c r="OBE437" s="49"/>
      <c r="OBF437" s="49"/>
      <c r="OBG437" s="49"/>
      <c r="OBH437" s="49"/>
      <c r="OBI437" s="49"/>
      <c r="OBJ437" s="49"/>
      <c r="OBK437" s="49"/>
      <c r="OBL437" s="49"/>
      <c r="OBM437" s="49"/>
      <c r="OBN437" s="49"/>
      <c r="OBO437" s="49"/>
      <c r="OBP437" s="49"/>
      <c r="OBQ437" s="49"/>
      <c r="OBR437" s="49"/>
      <c r="OBS437" s="49"/>
      <c r="OBT437" s="49"/>
      <c r="OBU437" s="49"/>
      <c r="OBV437" s="49"/>
      <c r="OBW437" s="49"/>
      <c r="OBX437" s="49"/>
      <c r="OBY437" s="49"/>
      <c r="OBZ437" s="49"/>
      <c r="OCA437" s="49"/>
      <c r="OCB437" s="49"/>
      <c r="OCC437" s="49"/>
      <c r="OCD437" s="49"/>
      <c r="OCE437" s="49"/>
      <c r="OCF437" s="49"/>
      <c r="OCG437" s="49"/>
      <c r="OCH437" s="49"/>
      <c r="OCI437" s="49"/>
      <c r="OCJ437" s="49"/>
      <c r="OCK437" s="49"/>
      <c r="OCL437" s="49"/>
      <c r="OCM437" s="49"/>
      <c r="OCN437" s="49"/>
      <c r="OCO437" s="49"/>
      <c r="OCP437" s="49"/>
      <c r="OCQ437" s="49"/>
      <c r="OCR437" s="49"/>
      <c r="OCS437" s="49"/>
      <c r="OCT437" s="49"/>
      <c r="OCU437" s="49"/>
      <c r="OCV437" s="49"/>
      <c r="OCW437" s="49"/>
      <c r="OCX437" s="49"/>
      <c r="OCY437" s="49"/>
      <c r="OCZ437" s="49"/>
      <c r="ODA437" s="49"/>
      <c r="ODB437" s="49"/>
      <c r="ODC437" s="49"/>
      <c r="ODD437" s="49"/>
      <c r="ODE437" s="49"/>
      <c r="ODF437" s="49"/>
      <c r="ODG437" s="49"/>
      <c r="ODH437" s="49"/>
      <c r="ODI437" s="49"/>
      <c r="ODJ437" s="49"/>
      <c r="ODK437" s="49"/>
      <c r="ODL437" s="49"/>
      <c r="ODM437" s="49"/>
      <c r="ODN437" s="49"/>
      <c r="ODO437" s="49"/>
      <c r="ODP437" s="49"/>
      <c r="ODQ437" s="49"/>
      <c r="ODR437" s="49"/>
      <c r="ODS437" s="49"/>
      <c r="ODT437" s="49"/>
      <c r="ODU437" s="49"/>
      <c r="ODV437" s="49"/>
      <c r="ODW437" s="49"/>
      <c r="ODX437" s="49"/>
      <c r="ODY437" s="49"/>
      <c r="ODZ437" s="49"/>
      <c r="OEA437" s="49"/>
      <c r="OEB437" s="49"/>
      <c r="OEC437" s="49"/>
      <c r="OED437" s="49"/>
      <c r="OEE437" s="49"/>
      <c r="OEF437" s="49"/>
      <c r="OEG437" s="49"/>
      <c r="OEH437" s="49"/>
      <c r="OEI437" s="49"/>
      <c r="OEJ437" s="49"/>
      <c r="OEK437" s="49"/>
      <c r="OEL437" s="49"/>
      <c r="OEM437" s="49"/>
      <c r="OEN437" s="49"/>
      <c r="OEO437" s="49"/>
      <c r="OEP437" s="49"/>
      <c r="OEQ437" s="49"/>
      <c r="OER437" s="49"/>
      <c r="OES437" s="49"/>
      <c r="OET437" s="49"/>
      <c r="OEU437" s="49"/>
      <c r="OEV437" s="49"/>
      <c r="OEW437" s="49"/>
      <c r="OEX437" s="49"/>
      <c r="OEY437" s="49"/>
      <c r="OEZ437" s="49"/>
      <c r="OFA437" s="49"/>
      <c r="OFB437" s="49"/>
      <c r="OFC437" s="49"/>
      <c r="OFD437" s="49"/>
      <c r="OFE437" s="49"/>
      <c r="OFF437" s="49"/>
      <c r="OFG437" s="49"/>
      <c r="OFH437" s="49"/>
      <c r="OFI437" s="49"/>
      <c r="OFJ437" s="49"/>
      <c r="OFK437" s="49"/>
      <c r="OFL437" s="49"/>
      <c r="OFM437" s="49"/>
      <c r="OFN437" s="49"/>
      <c r="OFO437" s="49"/>
      <c r="OFP437" s="49"/>
      <c r="OFQ437" s="49"/>
      <c r="OFR437" s="49"/>
      <c r="OFS437" s="49"/>
      <c r="OFT437" s="49"/>
      <c r="OFU437" s="49"/>
      <c r="OFV437" s="49"/>
      <c r="OFW437" s="49"/>
      <c r="OFX437" s="49"/>
      <c r="OFY437" s="49"/>
      <c r="OFZ437" s="49"/>
      <c r="OGA437" s="49"/>
      <c r="OGB437" s="49"/>
      <c r="OGC437" s="49"/>
      <c r="OGD437" s="49"/>
      <c r="OGE437" s="49"/>
      <c r="OGF437" s="49"/>
      <c r="OGG437" s="49"/>
      <c r="OGH437" s="49"/>
      <c r="OGI437" s="49"/>
      <c r="OGJ437" s="49"/>
      <c r="OGK437" s="49"/>
      <c r="OGL437" s="49"/>
      <c r="OGM437" s="49"/>
      <c r="OGN437" s="49"/>
      <c r="OGO437" s="49"/>
      <c r="OGP437" s="49"/>
      <c r="OGQ437" s="49"/>
      <c r="OGR437" s="49"/>
      <c r="OGS437" s="49"/>
      <c r="OGT437" s="49"/>
      <c r="OGU437" s="49"/>
      <c r="OGV437" s="49"/>
      <c r="OGW437" s="49"/>
      <c r="OGX437" s="49"/>
      <c r="OGY437" s="49"/>
      <c r="OGZ437" s="49"/>
      <c r="OHA437" s="49"/>
      <c r="OHB437" s="49"/>
      <c r="OHC437" s="49"/>
      <c r="OHD437" s="49"/>
      <c r="OHE437" s="49"/>
      <c r="OHF437" s="49"/>
      <c r="OHG437" s="49"/>
      <c r="OHH437" s="49"/>
      <c r="OHI437" s="49"/>
      <c r="OHJ437" s="49"/>
      <c r="OHK437" s="49"/>
      <c r="OHL437" s="49"/>
      <c r="OHM437" s="49"/>
      <c r="OHN437" s="49"/>
      <c r="OHO437" s="49"/>
      <c r="OHP437" s="49"/>
      <c r="OHQ437" s="49"/>
      <c r="OHR437" s="49"/>
      <c r="OHS437" s="49"/>
      <c r="OHT437" s="49"/>
      <c r="OHU437" s="49"/>
      <c r="OHV437" s="49"/>
      <c r="OHW437" s="49"/>
      <c r="OHX437" s="49"/>
      <c r="OHY437" s="49"/>
      <c r="OHZ437" s="49"/>
      <c r="OIA437" s="49"/>
      <c r="OIB437" s="49"/>
      <c r="OIC437" s="49"/>
      <c r="OID437" s="49"/>
      <c r="OIE437" s="49"/>
      <c r="OIF437" s="49"/>
      <c r="OIG437" s="49"/>
      <c r="OIH437" s="49"/>
      <c r="OII437" s="49"/>
      <c r="OIJ437" s="49"/>
      <c r="OIK437" s="49"/>
      <c r="OIL437" s="49"/>
      <c r="OIM437" s="49"/>
      <c r="OIN437" s="49"/>
      <c r="OIO437" s="49"/>
      <c r="OIP437" s="49"/>
      <c r="OIQ437" s="49"/>
      <c r="OIR437" s="49"/>
      <c r="OIS437" s="49"/>
      <c r="OIT437" s="49"/>
      <c r="OIU437" s="49"/>
      <c r="OIV437" s="49"/>
      <c r="OIW437" s="49"/>
      <c r="OIX437" s="49"/>
      <c r="OIY437" s="49"/>
      <c r="OIZ437" s="49"/>
      <c r="OJA437" s="49"/>
      <c r="OJB437" s="49"/>
      <c r="OJC437" s="49"/>
      <c r="OJD437" s="49"/>
      <c r="OJE437" s="49"/>
      <c r="OJF437" s="49"/>
      <c r="OJG437" s="49"/>
      <c r="OJH437" s="49"/>
      <c r="OJI437" s="49"/>
      <c r="OJJ437" s="49"/>
      <c r="OJK437" s="49"/>
      <c r="OJL437" s="49"/>
      <c r="OJM437" s="49"/>
      <c r="OJN437" s="49"/>
      <c r="OJO437" s="49"/>
      <c r="OJP437" s="49"/>
      <c r="OJQ437" s="49"/>
      <c r="OJR437" s="49"/>
      <c r="OJS437" s="49"/>
      <c r="OJT437" s="49"/>
      <c r="OJU437" s="49"/>
      <c r="OJV437" s="49"/>
      <c r="OJW437" s="49"/>
      <c r="OJX437" s="49"/>
      <c r="OJY437" s="49"/>
      <c r="OJZ437" s="49"/>
      <c r="OKA437" s="49"/>
      <c r="OKB437" s="49"/>
      <c r="OKC437" s="49"/>
      <c r="OKD437" s="49"/>
      <c r="OKE437" s="49"/>
      <c r="OKF437" s="49"/>
      <c r="OKG437" s="49"/>
      <c r="OKH437" s="49"/>
      <c r="OKI437" s="49"/>
      <c r="OKJ437" s="49"/>
      <c r="OKK437" s="49"/>
      <c r="OKL437" s="49"/>
      <c r="OKM437" s="49"/>
      <c r="OKN437" s="49"/>
      <c r="OKO437" s="49"/>
      <c r="OKP437" s="49"/>
      <c r="OKQ437" s="49"/>
      <c r="OKR437" s="49"/>
      <c r="OKS437" s="49"/>
      <c r="OKT437" s="49"/>
      <c r="OKU437" s="49"/>
      <c r="OKV437" s="49"/>
      <c r="OKW437" s="49"/>
      <c r="OKX437" s="49"/>
      <c r="OKY437" s="49"/>
      <c r="OKZ437" s="49"/>
      <c r="OLA437" s="49"/>
      <c r="OLB437" s="49"/>
      <c r="OLC437" s="49"/>
      <c r="OLD437" s="49"/>
      <c r="OLE437" s="49"/>
      <c r="OLF437" s="49"/>
      <c r="OLG437" s="49"/>
      <c r="OLH437" s="49"/>
      <c r="OLI437" s="49"/>
      <c r="OLJ437" s="49"/>
      <c r="OLK437" s="49"/>
      <c r="OLL437" s="49"/>
      <c r="OLM437" s="49"/>
      <c r="OLN437" s="49"/>
      <c r="OLO437" s="49"/>
      <c r="OLP437" s="49"/>
      <c r="OLQ437" s="49"/>
      <c r="OLR437" s="49"/>
      <c r="OLS437" s="49"/>
      <c r="OLT437" s="49"/>
      <c r="OLU437" s="49"/>
      <c r="OLV437" s="49"/>
      <c r="OLW437" s="49"/>
      <c r="OLX437" s="49"/>
      <c r="OLY437" s="49"/>
      <c r="OLZ437" s="49"/>
      <c r="OMA437" s="49"/>
      <c r="OMB437" s="49"/>
      <c r="OMC437" s="49"/>
      <c r="OMD437" s="49"/>
      <c r="OME437" s="49"/>
      <c r="OMF437" s="49"/>
      <c r="OMG437" s="49"/>
      <c r="OMH437" s="49"/>
      <c r="OMI437" s="49"/>
      <c r="OMJ437" s="49"/>
      <c r="OMK437" s="49"/>
      <c r="OML437" s="49"/>
      <c r="OMM437" s="49"/>
      <c r="OMN437" s="49"/>
      <c r="OMO437" s="49"/>
      <c r="OMP437" s="49"/>
      <c r="OMQ437" s="49"/>
      <c r="OMR437" s="49"/>
      <c r="OMS437" s="49"/>
      <c r="OMT437" s="49"/>
      <c r="OMU437" s="49"/>
      <c r="OMV437" s="49"/>
      <c r="OMW437" s="49"/>
      <c r="OMX437" s="49"/>
      <c r="OMY437" s="49"/>
      <c r="OMZ437" s="49"/>
      <c r="ONA437" s="49"/>
      <c r="ONB437" s="49"/>
      <c r="ONC437" s="49"/>
      <c r="OND437" s="49"/>
      <c r="ONE437" s="49"/>
      <c r="ONF437" s="49"/>
      <c r="ONG437" s="49"/>
      <c r="ONH437" s="49"/>
      <c r="ONI437" s="49"/>
      <c r="ONJ437" s="49"/>
      <c r="ONK437" s="49"/>
      <c r="ONL437" s="49"/>
      <c r="ONM437" s="49"/>
      <c r="ONN437" s="49"/>
      <c r="ONO437" s="49"/>
      <c r="ONP437" s="49"/>
      <c r="ONQ437" s="49"/>
      <c r="ONR437" s="49"/>
      <c r="ONS437" s="49"/>
      <c r="ONT437" s="49"/>
      <c r="ONU437" s="49"/>
      <c r="ONV437" s="49"/>
      <c r="ONW437" s="49"/>
      <c r="ONX437" s="49"/>
      <c r="ONY437" s="49"/>
      <c r="ONZ437" s="49"/>
      <c r="OOA437" s="49"/>
      <c r="OOB437" s="49"/>
      <c r="OOC437" s="49"/>
      <c r="OOD437" s="49"/>
      <c r="OOE437" s="49"/>
      <c r="OOF437" s="49"/>
      <c r="OOG437" s="49"/>
      <c r="OOH437" s="49"/>
      <c r="OOI437" s="49"/>
      <c r="OOJ437" s="49"/>
      <c r="OOK437" s="49"/>
      <c r="OOL437" s="49"/>
      <c r="OOM437" s="49"/>
      <c r="OON437" s="49"/>
      <c r="OOO437" s="49"/>
      <c r="OOP437" s="49"/>
      <c r="OOQ437" s="49"/>
      <c r="OOR437" s="49"/>
      <c r="OOS437" s="49"/>
      <c r="OOT437" s="49"/>
      <c r="OOU437" s="49"/>
      <c r="OOV437" s="49"/>
      <c r="OOW437" s="49"/>
      <c r="OOX437" s="49"/>
      <c r="OOY437" s="49"/>
      <c r="OOZ437" s="49"/>
      <c r="OPA437" s="49"/>
      <c r="OPB437" s="49"/>
      <c r="OPC437" s="49"/>
      <c r="OPD437" s="49"/>
      <c r="OPE437" s="49"/>
      <c r="OPF437" s="49"/>
      <c r="OPG437" s="49"/>
      <c r="OPH437" s="49"/>
      <c r="OPI437" s="49"/>
      <c r="OPJ437" s="49"/>
      <c r="OPK437" s="49"/>
      <c r="OPL437" s="49"/>
      <c r="OPM437" s="49"/>
      <c r="OPN437" s="49"/>
      <c r="OPO437" s="49"/>
      <c r="OPP437" s="49"/>
      <c r="OPQ437" s="49"/>
      <c r="OPR437" s="49"/>
      <c r="OPS437" s="49"/>
      <c r="OPT437" s="49"/>
      <c r="OPU437" s="49"/>
      <c r="OPV437" s="49"/>
      <c r="OPW437" s="49"/>
      <c r="OPX437" s="49"/>
      <c r="OPY437" s="49"/>
      <c r="OPZ437" s="49"/>
      <c r="OQA437" s="49"/>
      <c r="OQB437" s="49"/>
      <c r="OQC437" s="49"/>
      <c r="OQD437" s="49"/>
      <c r="OQE437" s="49"/>
      <c r="OQF437" s="49"/>
      <c r="OQG437" s="49"/>
      <c r="OQH437" s="49"/>
      <c r="OQI437" s="49"/>
      <c r="OQJ437" s="49"/>
      <c r="OQK437" s="49"/>
      <c r="OQL437" s="49"/>
      <c r="OQM437" s="49"/>
      <c r="OQN437" s="49"/>
      <c r="OQO437" s="49"/>
      <c r="OQP437" s="49"/>
      <c r="OQQ437" s="49"/>
      <c r="OQR437" s="49"/>
      <c r="OQS437" s="49"/>
      <c r="OQT437" s="49"/>
      <c r="OQU437" s="49"/>
      <c r="OQV437" s="49"/>
      <c r="OQW437" s="49"/>
      <c r="OQX437" s="49"/>
      <c r="OQY437" s="49"/>
      <c r="OQZ437" s="49"/>
      <c r="ORA437" s="49"/>
      <c r="ORB437" s="49"/>
      <c r="ORC437" s="49"/>
      <c r="ORD437" s="49"/>
      <c r="ORE437" s="49"/>
      <c r="ORF437" s="49"/>
      <c r="ORG437" s="49"/>
      <c r="ORH437" s="49"/>
      <c r="ORI437" s="49"/>
      <c r="ORJ437" s="49"/>
      <c r="ORK437" s="49"/>
      <c r="ORL437" s="49"/>
      <c r="ORM437" s="49"/>
      <c r="ORN437" s="49"/>
      <c r="ORO437" s="49"/>
      <c r="ORP437" s="49"/>
      <c r="ORQ437" s="49"/>
      <c r="ORR437" s="49"/>
      <c r="ORS437" s="49"/>
      <c r="ORT437" s="49"/>
      <c r="ORU437" s="49"/>
      <c r="ORV437" s="49"/>
      <c r="ORW437" s="49"/>
      <c r="ORX437" s="49"/>
      <c r="ORY437" s="49"/>
      <c r="ORZ437" s="49"/>
      <c r="OSA437" s="49"/>
      <c r="OSB437" s="49"/>
      <c r="OSC437" s="49"/>
      <c r="OSD437" s="49"/>
      <c r="OSE437" s="49"/>
      <c r="OSF437" s="49"/>
      <c r="OSG437" s="49"/>
      <c r="OSH437" s="49"/>
      <c r="OSI437" s="49"/>
      <c r="OSJ437" s="49"/>
      <c r="OSK437" s="49"/>
      <c r="OSL437" s="49"/>
      <c r="OSM437" s="49"/>
      <c r="OSN437" s="49"/>
      <c r="OSO437" s="49"/>
      <c r="OSP437" s="49"/>
      <c r="OSQ437" s="49"/>
      <c r="OSR437" s="49"/>
      <c r="OSS437" s="49"/>
      <c r="OST437" s="49"/>
      <c r="OSU437" s="49"/>
      <c r="OSV437" s="49"/>
      <c r="OSW437" s="49"/>
      <c r="OSX437" s="49"/>
      <c r="OSY437" s="49"/>
      <c r="OSZ437" s="49"/>
      <c r="OTA437" s="49"/>
      <c r="OTB437" s="49"/>
      <c r="OTC437" s="49"/>
      <c r="OTD437" s="49"/>
      <c r="OTE437" s="49"/>
      <c r="OTF437" s="49"/>
      <c r="OTG437" s="49"/>
      <c r="OTH437" s="49"/>
      <c r="OTI437" s="49"/>
      <c r="OTJ437" s="49"/>
      <c r="OTK437" s="49"/>
      <c r="OTL437" s="49"/>
      <c r="OTM437" s="49"/>
      <c r="OTN437" s="49"/>
      <c r="OTO437" s="49"/>
      <c r="OTP437" s="49"/>
      <c r="OTQ437" s="49"/>
      <c r="OTR437" s="49"/>
      <c r="OTS437" s="49"/>
      <c r="OTT437" s="49"/>
      <c r="OTU437" s="49"/>
      <c r="OTV437" s="49"/>
      <c r="OTW437" s="49"/>
      <c r="OTX437" s="49"/>
      <c r="OTY437" s="49"/>
      <c r="OTZ437" s="49"/>
      <c r="OUA437" s="49"/>
      <c r="OUB437" s="49"/>
      <c r="OUC437" s="49"/>
      <c r="OUD437" s="49"/>
      <c r="OUE437" s="49"/>
      <c r="OUF437" s="49"/>
      <c r="OUG437" s="49"/>
      <c r="OUH437" s="49"/>
      <c r="OUI437" s="49"/>
      <c r="OUJ437" s="49"/>
      <c r="OUK437" s="49"/>
      <c r="OUL437" s="49"/>
      <c r="OUM437" s="49"/>
      <c r="OUN437" s="49"/>
      <c r="OUO437" s="49"/>
      <c r="OUP437" s="49"/>
      <c r="OUQ437" s="49"/>
      <c r="OUR437" s="49"/>
      <c r="OUS437" s="49"/>
      <c r="OUT437" s="49"/>
      <c r="OUU437" s="49"/>
      <c r="OUV437" s="49"/>
      <c r="OUW437" s="49"/>
      <c r="OUX437" s="49"/>
      <c r="OUY437" s="49"/>
      <c r="OUZ437" s="49"/>
      <c r="OVA437" s="49"/>
      <c r="OVB437" s="49"/>
      <c r="OVC437" s="49"/>
      <c r="OVD437" s="49"/>
      <c r="OVE437" s="49"/>
      <c r="OVF437" s="49"/>
      <c r="OVG437" s="49"/>
      <c r="OVH437" s="49"/>
      <c r="OVI437" s="49"/>
      <c r="OVJ437" s="49"/>
      <c r="OVK437" s="49"/>
      <c r="OVL437" s="49"/>
      <c r="OVM437" s="49"/>
      <c r="OVN437" s="49"/>
      <c r="OVO437" s="49"/>
      <c r="OVP437" s="49"/>
      <c r="OVQ437" s="49"/>
      <c r="OVR437" s="49"/>
      <c r="OVS437" s="49"/>
      <c r="OVT437" s="49"/>
      <c r="OVU437" s="49"/>
      <c r="OVV437" s="49"/>
      <c r="OVW437" s="49"/>
      <c r="OVX437" s="49"/>
      <c r="OVY437" s="49"/>
      <c r="OVZ437" s="49"/>
      <c r="OWA437" s="49"/>
      <c r="OWB437" s="49"/>
      <c r="OWC437" s="49"/>
      <c r="OWD437" s="49"/>
      <c r="OWE437" s="49"/>
      <c r="OWF437" s="49"/>
      <c r="OWG437" s="49"/>
      <c r="OWH437" s="49"/>
      <c r="OWI437" s="49"/>
      <c r="OWJ437" s="49"/>
      <c r="OWK437" s="49"/>
      <c r="OWL437" s="49"/>
      <c r="OWM437" s="49"/>
      <c r="OWN437" s="49"/>
      <c r="OWO437" s="49"/>
      <c r="OWP437" s="49"/>
      <c r="OWQ437" s="49"/>
      <c r="OWR437" s="49"/>
      <c r="OWS437" s="49"/>
      <c r="OWT437" s="49"/>
      <c r="OWU437" s="49"/>
      <c r="OWV437" s="49"/>
      <c r="OWW437" s="49"/>
      <c r="OWX437" s="49"/>
      <c r="OWY437" s="49"/>
      <c r="OWZ437" s="49"/>
      <c r="OXA437" s="49"/>
      <c r="OXB437" s="49"/>
      <c r="OXC437" s="49"/>
      <c r="OXD437" s="49"/>
      <c r="OXE437" s="49"/>
      <c r="OXF437" s="49"/>
      <c r="OXG437" s="49"/>
      <c r="OXH437" s="49"/>
      <c r="OXI437" s="49"/>
      <c r="OXJ437" s="49"/>
      <c r="OXK437" s="49"/>
      <c r="OXL437" s="49"/>
      <c r="OXM437" s="49"/>
      <c r="OXN437" s="49"/>
      <c r="OXO437" s="49"/>
      <c r="OXP437" s="49"/>
      <c r="OXQ437" s="49"/>
      <c r="OXR437" s="49"/>
      <c r="OXS437" s="49"/>
      <c r="OXT437" s="49"/>
      <c r="OXU437" s="49"/>
      <c r="OXV437" s="49"/>
      <c r="OXW437" s="49"/>
      <c r="OXX437" s="49"/>
      <c r="OXY437" s="49"/>
      <c r="OXZ437" s="49"/>
      <c r="OYA437" s="49"/>
      <c r="OYB437" s="49"/>
      <c r="OYC437" s="49"/>
      <c r="OYD437" s="49"/>
      <c r="OYE437" s="49"/>
      <c r="OYF437" s="49"/>
      <c r="OYG437" s="49"/>
      <c r="OYH437" s="49"/>
      <c r="OYI437" s="49"/>
      <c r="OYJ437" s="49"/>
      <c r="OYK437" s="49"/>
      <c r="OYL437" s="49"/>
      <c r="OYM437" s="49"/>
      <c r="OYN437" s="49"/>
      <c r="OYO437" s="49"/>
      <c r="OYP437" s="49"/>
      <c r="OYQ437" s="49"/>
      <c r="OYR437" s="49"/>
      <c r="OYS437" s="49"/>
      <c r="OYT437" s="49"/>
      <c r="OYU437" s="49"/>
      <c r="OYV437" s="49"/>
      <c r="OYW437" s="49"/>
      <c r="OYX437" s="49"/>
      <c r="OYY437" s="49"/>
      <c r="OYZ437" s="49"/>
      <c r="OZA437" s="49"/>
      <c r="OZB437" s="49"/>
      <c r="OZC437" s="49"/>
      <c r="OZD437" s="49"/>
      <c r="OZE437" s="49"/>
      <c r="OZF437" s="49"/>
      <c r="OZG437" s="49"/>
      <c r="OZH437" s="49"/>
      <c r="OZI437" s="49"/>
      <c r="OZJ437" s="49"/>
      <c r="OZK437" s="49"/>
      <c r="OZL437" s="49"/>
      <c r="OZM437" s="49"/>
      <c r="OZN437" s="49"/>
      <c r="OZO437" s="49"/>
      <c r="OZP437" s="49"/>
      <c r="OZQ437" s="49"/>
      <c r="OZR437" s="49"/>
      <c r="OZS437" s="49"/>
      <c r="OZT437" s="49"/>
      <c r="OZU437" s="49"/>
      <c r="OZV437" s="49"/>
      <c r="OZW437" s="49"/>
      <c r="OZX437" s="49"/>
      <c r="OZY437" s="49"/>
      <c r="OZZ437" s="49"/>
      <c r="PAA437" s="49"/>
      <c r="PAB437" s="49"/>
      <c r="PAC437" s="49"/>
      <c r="PAD437" s="49"/>
      <c r="PAE437" s="49"/>
      <c r="PAF437" s="49"/>
      <c r="PAG437" s="49"/>
      <c r="PAH437" s="49"/>
      <c r="PAI437" s="49"/>
      <c r="PAJ437" s="49"/>
      <c r="PAK437" s="49"/>
      <c r="PAL437" s="49"/>
      <c r="PAM437" s="49"/>
      <c r="PAN437" s="49"/>
      <c r="PAO437" s="49"/>
      <c r="PAP437" s="49"/>
      <c r="PAQ437" s="49"/>
      <c r="PAR437" s="49"/>
      <c r="PAS437" s="49"/>
      <c r="PAT437" s="49"/>
      <c r="PAU437" s="49"/>
      <c r="PAV437" s="49"/>
      <c r="PAW437" s="49"/>
      <c r="PAX437" s="49"/>
      <c r="PAY437" s="49"/>
      <c r="PAZ437" s="49"/>
      <c r="PBA437" s="49"/>
      <c r="PBB437" s="49"/>
      <c r="PBC437" s="49"/>
      <c r="PBD437" s="49"/>
      <c r="PBE437" s="49"/>
      <c r="PBF437" s="49"/>
      <c r="PBG437" s="49"/>
      <c r="PBH437" s="49"/>
      <c r="PBI437" s="49"/>
      <c r="PBJ437" s="49"/>
      <c r="PBK437" s="49"/>
      <c r="PBL437" s="49"/>
      <c r="PBM437" s="49"/>
      <c r="PBN437" s="49"/>
      <c r="PBO437" s="49"/>
      <c r="PBP437" s="49"/>
      <c r="PBQ437" s="49"/>
      <c r="PBR437" s="49"/>
      <c r="PBS437" s="49"/>
      <c r="PBT437" s="49"/>
      <c r="PBU437" s="49"/>
      <c r="PBV437" s="49"/>
      <c r="PBW437" s="49"/>
      <c r="PBX437" s="49"/>
      <c r="PBY437" s="49"/>
      <c r="PBZ437" s="49"/>
      <c r="PCA437" s="49"/>
      <c r="PCB437" s="49"/>
      <c r="PCC437" s="49"/>
      <c r="PCD437" s="49"/>
      <c r="PCE437" s="49"/>
      <c r="PCF437" s="49"/>
      <c r="PCG437" s="49"/>
      <c r="PCH437" s="49"/>
      <c r="PCI437" s="49"/>
      <c r="PCJ437" s="49"/>
      <c r="PCK437" s="49"/>
      <c r="PCL437" s="49"/>
      <c r="PCM437" s="49"/>
      <c r="PCN437" s="49"/>
      <c r="PCO437" s="49"/>
      <c r="PCP437" s="49"/>
      <c r="PCQ437" s="49"/>
      <c r="PCR437" s="49"/>
      <c r="PCS437" s="49"/>
      <c r="PCT437" s="49"/>
      <c r="PCU437" s="49"/>
      <c r="PCV437" s="49"/>
      <c r="PCW437" s="49"/>
      <c r="PCX437" s="49"/>
      <c r="PCY437" s="49"/>
      <c r="PCZ437" s="49"/>
      <c r="PDA437" s="49"/>
      <c r="PDB437" s="49"/>
      <c r="PDC437" s="49"/>
      <c r="PDD437" s="49"/>
      <c r="PDE437" s="49"/>
      <c r="PDF437" s="49"/>
      <c r="PDG437" s="49"/>
      <c r="PDH437" s="49"/>
      <c r="PDI437" s="49"/>
      <c r="PDJ437" s="49"/>
      <c r="PDK437" s="49"/>
      <c r="PDL437" s="49"/>
      <c r="PDM437" s="49"/>
      <c r="PDN437" s="49"/>
      <c r="PDO437" s="49"/>
      <c r="PDP437" s="49"/>
      <c r="PDQ437" s="49"/>
      <c r="PDR437" s="49"/>
      <c r="PDS437" s="49"/>
      <c r="PDT437" s="49"/>
      <c r="PDU437" s="49"/>
      <c r="PDV437" s="49"/>
      <c r="PDW437" s="49"/>
      <c r="PDX437" s="49"/>
      <c r="PDY437" s="49"/>
      <c r="PDZ437" s="49"/>
      <c r="PEA437" s="49"/>
      <c r="PEB437" s="49"/>
      <c r="PEC437" s="49"/>
      <c r="PED437" s="49"/>
      <c r="PEE437" s="49"/>
      <c r="PEF437" s="49"/>
      <c r="PEG437" s="49"/>
      <c r="PEH437" s="49"/>
      <c r="PEI437" s="49"/>
      <c r="PEJ437" s="49"/>
      <c r="PEK437" s="49"/>
      <c r="PEL437" s="49"/>
      <c r="PEM437" s="49"/>
      <c r="PEN437" s="49"/>
      <c r="PEO437" s="49"/>
      <c r="PEP437" s="49"/>
      <c r="PEQ437" s="49"/>
      <c r="PER437" s="49"/>
      <c r="PES437" s="49"/>
      <c r="PET437" s="49"/>
      <c r="PEU437" s="49"/>
      <c r="PEV437" s="49"/>
      <c r="PEW437" s="49"/>
      <c r="PEX437" s="49"/>
      <c r="PEY437" s="49"/>
      <c r="PEZ437" s="49"/>
      <c r="PFA437" s="49"/>
      <c r="PFB437" s="49"/>
      <c r="PFC437" s="49"/>
      <c r="PFD437" s="49"/>
      <c r="PFE437" s="49"/>
      <c r="PFF437" s="49"/>
      <c r="PFG437" s="49"/>
      <c r="PFH437" s="49"/>
      <c r="PFI437" s="49"/>
      <c r="PFJ437" s="49"/>
      <c r="PFK437" s="49"/>
      <c r="PFL437" s="49"/>
      <c r="PFM437" s="49"/>
      <c r="PFN437" s="49"/>
      <c r="PFO437" s="49"/>
      <c r="PFP437" s="49"/>
      <c r="PFQ437" s="49"/>
      <c r="PFR437" s="49"/>
      <c r="PFS437" s="49"/>
      <c r="PFT437" s="49"/>
      <c r="PFU437" s="49"/>
      <c r="PFV437" s="49"/>
      <c r="PFW437" s="49"/>
      <c r="PFX437" s="49"/>
      <c r="PFY437" s="49"/>
      <c r="PFZ437" s="49"/>
      <c r="PGA437" s="49"/>
      <c r="PGB437" s="49"/>
      <c r="PGC437" s="49"/>
      <c r="PGD437" s="49"/>
      <c r="PGE437" s="49"/>
      <c r="PGF437" s="49"/>
      <c r="PGG437" s="49"/>
      <c r="PGH437" s="49"/>
      <c r="PGI437" s="49"/>
      <c r="PGJ437" s="49"/>
      <c r="PGK437" s="49"/>
      <c r="PGL437" s="49"/>
      <c r="PGM437" s="49"/>
      <c r="PGN437" s="49"/>
      <c r="PGO437" s="49"/>
      <c r="PGP437" s="49"/>
      <c r="PGQ437" s="49"/>
      <c r="PGR437" s="49"/>
      <c r="PGS437" s="49"/>
      <c r="PGT437" s="49"/>
      <c r="PGU437" s="49"/>
      <c r="PGV437" s="49"/>
      <c r="PGW437" s="49"/>
      <c r="PGX437" s="49"/>
      <c r="PGY437" s="49"/>
      <c r="PGZ437" s="49"/>
      <c r="PHA437" s="49"/>
      <c r="PHB437" s="49"/>
      <c r="PHC437" s="49"/>
      <c r="PHD437" s="49"/>
      <c r="PHE437" s="49"/>
      <c r="PHF437" s="49"/>
      <c r="PHG437" s="49"/>
      <c r="PHH437" s="49"/>
      <c r="PHI437" s="49"/>
      <c r="PHJ437" s="49"/>
      <c r="PHK437" s="49"/>
      <c r="PHL437" s="49"/>
      <c r="PHM437" s="49"/>
      <c r="PHN437" s="49"/>
      <c r="PHO437" s="49"/>
      <c r="PHP437" s="49"/>
      <c r="PHQ437" s="49"/>
      <c r="PHR437" s="49"/>
      <c r="PHS437" s="49"/>
      <c r="PHT437" s="49"/>
      <c r="PHU437" s="49"/>
      <c r="PHV437" s="49"/>
      <c r="PHW437" s="49"/>
      <c r="PHX437" s="49"/>
      <c r="PHY437" s="49"/>
      <c r="PHZ437" s="49"/>
      <c r="PIA437" s="49"/>
      <c r="PIB437" s="49"/>
      <c r="PIC437" s="49"/>
      <c r="PID437" s="49"/>
      <c r="PIE437" s="49"/>
      <c r="PIF437" s="49"/>
      <c r="PIG437" s="49"/>
      <c r="PIH437" s="49"/>
      <c r="PII437" s="49"/>
      <c r="PIJ437" s="49"/>
      <c r="PIK437" s="49"/>
      <c r="PIL437" s="49"/>
      <c r="PIM437" s="49"/>
      <c r="PIN437" s="49"/>
      <c r="PIO437" s="49"/>
      <c r="PIP437" s="49"/>
      <c r="PIQ437" s="49"/>
      <c r="PIR437" s="49"/>
      <c r="PIS437" s="49"/>
      <c r="PIT437" s="49"/>
      <c r="PIU437" s="49"/>
      <c r="PIV437" s="49"/>
      <c r="PIW437" s="49"/>
      <c r="PIX437" s="49"/>
      <c r="PIY437" s="49"/>
      <c r="PIZ437" s="49"/>
      <c r="PJA437" s="49"/>
      <c r="PJB437" s="49"/>
      <c r="PJC437" s="49"/>
      <c r="PJD437" s="49"/>
      <c r="PJE437" s="49"/>
      <c r="PJF437" s="49"/>
      <c r="PJG437" s="49"/>
      <c r="PJH437" s="49"/>
      <c r="PJI437" s="49"/>
      <c r="PJJ437" s="49"/>
      <c r="PJK437" s="49"/>
      <c r="PJL437" s="49"/>
      <c r="PJM437" s="49"/>
      <c r="PJN437" s="49"/>
      <c r="PJO437" s="49"/>
      <c r="PJP437" s="49"/>
      <c r="PJQ437" s="49"/>
      <c r="PJR437" s="49"/>
      <c r="PJS437" s="49"/>
      <c r="PJT437" s="49"/>
      <c r="PJU437" s="49"/>
      <c r="PJV437" s="49"/>
      <c r="PJW437" s="49"/>
      <c r="PJX437" s="49"/>
      <c r="PJY437" s="49"/>
      <c r="PJZ437" s="49"/>
      <c r="PKA437" s="49"/>
      <c r="PKB437" s="49"/>
      <c r="PKC437" s="49"/>
      <c r="PKD437" s="49"/>
      <c r="PKE437" s="49"/>
      <c r="PKF437" s="49"/>
      <c r="PKG437" s="49"/>
      <c r="PKH437" s="49"/>
      <c r="PKI437" s="49"/>
      <c r="PKJ437" s="49"/>
      <c r="PKK437" s="49"/>
      <c r="PKL437" s="49"/>
      <c r="PKM437" s="49"/>
      <c r="PKN437" s="49"/>
      <c r="PKO437" s="49"/>
      <c r="PKP437" s="49"/>
      <c r="PKQ437" s="49"/>
      <c r="PKR437" s="49"/>
      <c r="PKS437" s="49"/>
      <c r="PKT437" s="49"/>
      <c r="PKU437" s="49"/>
      <c r="PKV437" s="49"/>
      <c r="PKW437" s="49"/>
      <c r="PKX437" s="49"/>
      <c r="PKY437" s="49"/>
      <c r="PKZ437" s="49"/>
      <c r="PLA437" s="49"/>
      <c r="PLB437" s="49"/>
      <c r="PLC437" s="49"/>
      <c r="PLD437" s="49"/>
      <c r="PLE437" s="49"/>
      <c r="PLF437" s="49"/>
      <c r="PLG437" s="49"/>
      <c r="PLH437" s="49"/>
      <c r="PLI437" s="49"/>
      <c r="PLJ437" s="49"/>
      <c r="PLK437" s="49"/>
      <c r="PLL437" s="49"/>
      <c r="PLM437" s="49"/>
      <c r="PLN437" s="49"/>
      <c r="PLO437" s="49"/>
      <c r="PLP437" s="49"/>
      <c r="PLQ437" s="49"/>
      <c r="PLR437" s="49"/>
      <c r="PLS437" s="49"/>
      <c r="PLT437" s="49"/>
      <c r="PLU437" s="49"/>
      <c r="PLV437" s="49"/>
      <c r="PLW437" s="49"/>
      <c r="PLX437" s="49"/>
      <c r="PLY437" s="49"/>
      <c r="PLZ437" s="49"/>
      <c r="PMA437" s="49"/>
      <c r="PMB437" s="49"/>
      <c r="PMC437" s="49"/>
      <c r="PMD437" s="49"/>
      <c r="PME437" s="49"/>
      <c r="PMF437" s="49"/>
      <c r="PMG437" s="49"/>
      <c r="PMH437" s="49"/>
      <c r="PMI437" s="49"/>
      <c r="PMJ437" s="49"/>
      <c r="PMK437" s="49"/>
      <c r="PML437" s="49"/>
      <c r="PMM437" s="49"/>
      <c r="PMN437" s="49"/>
      <c r="PMO437" s="49"/>
      <c r="PMP437" s="49"/>
      <c r="PMQ437" s="49"/>
      <c r="PMR437" s="49"/>
      <c r="PMS437" s="49"/>
      <c r="PMT437" s="49"/>
      <c r="PMU437" s="49"/>
      <c r="PMV437" s="49"/>
      <c r="PMW437" s="49"/>
      <c r="PMX437" s="49"/>
      <c r="PMY437" s="49"/>
      <c r="PMZ437" s="49"/>
      <c r="PNA437" s="49"/>
      <c r="PNB437" s="49"/>
      <c r="PNC437" s="49"/>
      <c r="PND437" s="49"/>
      <c r="PNE437" s="49"/>
      <c r="PNF437" s="49"/>
      <c r="PNG437" s="49"/>
      <c r="PNH437" s="49"/>
      <c r="PNI437" s="49"/>
      <c r="PNJ437" s="49"/>
      <c r="PNK437" s="49"/>
      <c r="PNL437" s="49"/>
      <c r="PNM437" s="49"/>
      <c r="PNN437" s="49"/>
      <c r="PNO437" s="49"/>
      <c r="PNP437" s="49"/>
      <c r="PNQ437" s="49"/>
      <c r="PNR437" s="49"/>
      <c r="PNS437" s="49"/>
      <c r="PNT437" s="49"/>
      <c r="PNU437" s="49"/>
      <c r="PNV437" s="49"/>
      <c r="PNW437" s="49"/>
      <c r="PNX437" s="49"/>
      <c r="PNY437" s="49"/>
      <c r="PNZ437" s="49"/>
      <c r="POA437" s="49"/>
      <c r="POB437" s="49"/>
      <c r="POC437" s="49"/>
      <c r="POD437" s="49"/>
      <c r="POE437" s="49"/>
      <c r="POF437" s="49"/>
      <c r="POG437" s="49"/>
      <c r="POH437" s="49"/>
      <c r="POI437" s="49"/>
      <c r="POJ437" s="49"/>
      <c r="POK437" s="49"/>
      <c r="POL437" s="49"/>
      <c r="POM437" s="49"/>
      <c r="PON437" s="49"/>
      <c r="POO437" s="49"/>
      <c r="POP437" s="49"/>
      <c r="POQ437" s="49"/>
      <c r="POR437" s="49"/>
      <c r="POS437" s="49"/>
      <c r="POT437" s="49"/>
      <c r="POU437" s="49"/>
      <c r="POV437" s="49"/>
      <c r="POW437" s="49"/>
      <c r="POX437" s="49"/>
      <c r="POY437" s="49"/>
      <c r="POZ437" s="49"/>
      <c r="PPA437" s="49"/>
      <c r="PPB437" s="49"/>
      <c r="PPC437" s="49"/>
      <c r="PPD437" s="49"/>
      <c r="PPE437" s="49"/>
      <c r="PPF437" s="49"/>
      <c r="PPG437" s="49"/>
      <c r="PPH437" s="49"/>
      <c r="PPI437" s="49"/>
      <c r="PPJ437" s="49"/>
      <c r="PPK437" s="49"/>
      <c r="PPL437" s="49"/>
      <c r="PPM437" s="49"/>
      <c r="PPN437" s="49"/>
      <c r="PPO437" s="49"/>
      <c r="PPP437" s="49"/>
      <c r="PPQ437" s="49"/>
      <c r="PPR437" s="49"/>
      <c r="PPS437" s="49"/>
      <c r="PPT437" s="49"/>
      <c r="PPU437" s="49"/>
      <c r="PPV437" s="49"/>
      <c r="PPW437" s="49"/>
      <c r="PPX437" s="49"/>
      <c r="PPY437" s="49"/>
      <c r="PPZ437" s="49"/>
      <c r="PQA437" s="49"/>
      <c r="PQB437" s="49"/>
      <c r="PQC437" s="49"/>
      <c r="PQD437" s="49"/>
      <c r="PQE437" s="49"/>
      <c r="PQF437" s="49"/>
      <c r="PQG437" s="49"/>
      <c r="PQH437" s="49"/>
      <c r="PQI437" s="49"/>
      <c r="PQJ437" s="49"/>
      <c r="PQK437" s="49"/>
      <c r="PQL437" s="49"/>
      <c r="PQM437" s="49"/>
      <c r="PQN437" s="49"/>
      <c r="PQO437" s="49"/>
      <c r="PQP437" s="49"/>
      <c r="PQQ437" s="49"/>
      <c r="PQR437" s="49"/>
      <c r="PQS437" s="49"/>
      <c r="PQT437" s="49"/>
      <c r="PQU437" s="49"/>
      <c r="PQV437" s="49"/>
      <c r="PQW437" s="49"/>
      <c r="PQX437" s="49"/>
      <c r="PQY437" s="49"/>
      <c r="PQZ437" s="49"/>
      <c r="PRA437" s="49"/>
      <c r="PRB437" s="49"/>
      <c r="PRC437" s="49"/>
      <c r="PRD437" s="49"/>
      <c r="PRE437" s="49"/>
      <c r="PRF437" s="49"/>
      <c r="PRG437" s="49"/>
      <c r="PRH437" s="49"/>
      <c r="PRI437" s="49"/>
      <c r="PRJ437" s="49"/>
      <c r="PRK437" s="49"/>
      <c r="PRL437" s="49"/>
      <c r="PRM437" s="49"/>
      <c r="PRN437" s="49"/>
      <c r="PRO437" s="49"/>
      <c r="PRP437" s="49"/>
      <c r="PRQ437" s="49"/>
      <c r="PRR437" s="49"/>
      <c r="PRS437" s="49"/>
      <c r="PRT437" s="49"/>
      <c r="PRU437" s="49"/>
      <c r="PRV437" s="49"/>
      <c r="PRW437" s="49"/>
      <c r="PRX437" s="49"/>
      <c r="PRY437" s="49"/>
      <c r="PRZ437" s="49"/>
      <c r="PSA437" s="49"/>
      <c r="PSB437" s="49"/>
      <c r="PSC437" s="49"/>
      <c r="PSD437" s="49"/>
      <c r="PSE437" s="49"/>
      <c r="PSF437" s="49"/>
      <c r="PSG437" s="49"/>
      <c r="PSH437" s="49"/>
      <c r="PSI437" s="49"/>
      <c r="PSJ437" s="49"/>
      <c r="PSK437" s="49"/>
      <c r="PSL437" s="49"/>
      <c r="PSM437" s="49"/>
      <c r="PSN437" s="49"/>
      <c r="PSO437" s="49"/>
      <c r="PSP437" s="49"/>
      <c r="PSQ437" s="49"/>
      <c r="PSR437" s="49"/>
      <c r="PSS437" s="49"/>
      <c r="PST437" s="49"/>
      <c r="PSU437" s="49"/>
      <c r="PSV437" s="49"/>
      <c r="PSW437" s="49"/>
      <c r="PSX437" s="49"/>
      <c r="PSY437" s="49"/>
      <c r="PSZ437" s="49"/>
      <c r="PTA437" s="49"/>
      <c r="PTB437" s="49"/>
      <c r="PTC437" s="49"/>
      <c r="PTD437" s="49"/>
      <c r="PTE437" s="49"/>
      <c r="PTF437" s="49"/>
      <c r="PTG437" s="49"/>
      <c r="PTH437" s="49"/>
      <c r="PTI437" s="49"/>
      <c r="PTJ437" s="49"/>
      <c r="PTK437" s="49"/>
      <c r="PTL437" s="49"/>
      <c r="PTM437" s="49"/>
      <c r="PTN437" s="49"/>
      <c r="PTO437" s="49"/>
      <c r="PTP437" s="49"/>
      <c r="PTQ437" s="49"/>
      <c r="PTR437" s="49"/>
      <c r="PTS437" s="49"/>
      <c r="PTT437" s="49"/>
      <c r="PTU437" s="49"/>
      <c r="PTV437" s="49"/>
      <c r="PTW437" s="49"/>
      <c r="PTX437" s="49"/>
      <c r="PTY437" s="49"/>
      <c r="PTZ437" s="49"/>
      <c r="PUA437" s="49"/>
      <c r="PUB437" s="49"/>
      <c r="PUC437" s="49"/>
      <c r="PUD437" s="49"/>
      <c r="PUE437" s="49"/>
      <c r="PUF437" s="49"/>
      <c r="PUG437" s="49"/>
      <c r="PUH437" s="49"/>
      <c r="PUI437" s="49"/>
      <c r="PUJ437" s="49"/>
      <c r="PUK437" s="49"/>
      <c r="PUL437" s="49"/>
      <c r="PUM437" s="49"/>
      <c r="PUN437" s="49"/>
      <c r="PUO437" s="49"/>
      <c r="PUP437" s="49"/>
      <c r="PUQ437" s="49"/>
      <c r="PUR437" s="49"/>
      <c r="PUS437" s="49"/>
      <c r="PUT437" s="49"/>
      <c r="PUU437" s="49"/>
      <c r="PUV437" s="49"/>
      <c r="PUW437" s="49"/>
      <c r="PUX437" s="49"/>
      <c r="PUY437" s="49"/>
      <c r="PUZ437" s="49"/>
      <c r="PVA437" s="49"/>
      <c r="PVB437" s="49"/>
      <c r="PVC437" s="49"/>
      <c r="PVD437" s="49"/>
      <c r="PVE437" s="49"/>
      <c r="PVF437" s="49"/>
      <c r="PVG437" s="49"/>
      <c r="PVH437" s="49"/>
      <c r="PVI437" s="49"/>
      <c r="PVJ437" s="49"/>
      <c r="PVK437" s="49"/>
      <c r="PVL437" s="49"/>
      <c r="PVM437" s="49"/>
      <c r="PVN437" s="49"/>
      <c r="PVO437" s="49"/>
      <c r="PVP437" s="49"/>
      <c r="PVQ437" s="49"/>
      <c r="PVR437" s="49"/>
      <c r="PVS437" s="49"/>
      <c r="PVT437" s="49"/>
      <c r="PVU437" s="49"/>
      <c r="PVV437" s="49"/>
      <c r="PVW437" s="49"/>
      <c r="PVX437" s="49"/>
      <c r="PVY437" s="49"/>
      <c r="PVZ437" s="49"/>
      <c r="PWA437" s="49"/>
      <c r="PWB437" s="49"/>
      <c r="PWC437" s="49"/>
      <c r="PWD437" s="49"/>
      <c r="PWE437" s="49"/>
      <c r="PWF437" s="49"/>
      <c r="PWG437" s="49"/>
      <c r="PWH437" s="49"/>
      <c r="PWI437" s="49"/>
      <c r="PWJ437" s="49"/>
      <c r="PWK437" s="49"/>
      <c r="PWL437" s="49"/>
      <c r="PWM437" s="49"/>
      <c r="PWN437" s="49"/>
      <c r="PWO437" s="49"/>
      <c r="PWP437" s="49"/>
      <c r="PWQ437" s="49"/>
      <c r="PWR437" s="49"/>
      <c r="PWS437" s="49"/>
      <c r="PWT437" s="49"/>
      <c r="PWU437" s="49"/>
      <c r="PWV437" s="49"/>
      <c r="PWW437" s="49"/>
      <c r="PWX437" s="49"/>
      <c r="PWY437" s="49"/>
      <c r="PWZ437" s="49"/>
      <c r="PXA437" s="49"/>
      <c r="PXB437" s="49"/>
      <c r="PXC437" s="49"/>
      <c r="PXD437" s="49"/>
      <c r="PXE437" s="49"/>
      <c r="PXF437" s="49"/>
      <c r="PXG437" s="49"/>
      <c r="PXH437" s="49"/>
      <c r="PXI437" s="49"/>
      <c r="PXJ437" s="49"/>
      <c r="PXK437" s="49"/>
      <c r="PXL437" s="49"/>
      <c r="PXM437" s="49"/>
      <c r="PXN437" s="49"/>
      <c r="PXO437" s="49"/>
      <c r="PXP437" s="49"/>
      <c r="PXQ437" s="49"/>
      <c r="PXR437" s="49"/>
      <c r="PXS437" s="49"/>
      <c r="PXT437" s="49"/>
      <c r="PXU437" s="49"/>
      <c r="PXV437" s="49"/>
      <c r="PXW437" s="49"/>
      <c r="PXX437" s="49"/>
      <c r="PXY437" s="49"/>
      <c r="PXZ437" s="49"/>
      <c r="PYA437" s="49"/>
      <c r="PYB437" s="49"/>
      <c r="PYC437" s="49"/>
      <c r="PYD437" s="49"/>
      <c r="PYE437" s="49"/>
      <c r="PYF437" s="49"/>
      <c r="PYG437" s="49"/>
      <c r="PYH437" s="49"/>
      <c r="PYI437" s="49"/>
      <c r="PYJ437" s="49"/>
      <c r="PYK437" s="49"/>
      <c r="PYL437" s="49"/>
      <c r="PYM437" s="49"/>
      <c r="PYN437" s="49"/>
      <c r="PYO437" s="49"/>
      <c r="PYP437" s="49"/>
      <c r="PYQ437" s="49"/>
      <c r="PYR437" s="49"/>
      <c r="PYS437" s="49"/>
      <c r="PYT437" s="49"/>
      <c r="PYU437" s="49"/>
      <c r="PYV437" s="49"/>
      <c r="PYW437" s="49"/>
      <c r="PYX437" s="49"/>
      <c r="PYY437" s="49"/>
      <c r="PYZ437" s="49"/>
      <c r="PZA437" s="49"/>
      <c r="PZB437" s="49"/>
      <c r="PZC437" s="49"/>
      <c r="PZD437" s="49"/>
      <c r="PZE437" s="49"/>
      <c r="PZF437" s="49"/>
      <c r="PZG437" s="49"/>
      <c r="PZH437" s="49"/>
      <c r="PZI437" s="49"/>
      <c r="PZJ437" s="49"/>
      <c r="PZK437" s="49"/>
      <c r="PZL437" s="49"/>
      <c r="PZM437" s="49"/>
      <c r="PZN437" s="49"/>
      <c r="PZO437" s="49"/>
      <c r="PZP437" s="49"/>
      <c r="PZQ437" s="49"/>
      <c r="PZR437" s="49"/>
      <c r="PZS437" s="49"/>
      <c r="PZT437" s="49"/>
      <c r="PZU437" s="49"/>
      <c r="PZV437" s="49"/>
      <c r="PZW437" s="49"/>
      <c r="PZX437" s="49"/>
      <c r="PZY437" s="49"/>
      <c r="PZZ437" s="49"/>
      <c r="QAA437" s="49"/>
      <c r="QAB437" s="49"/>
      <c r="QAC437" s="49"/>
      <c r="QAD437" s="49"/>
      <c r="QAE437" s="49"/>
      <c r="QAF437" s="49"/>
      <c r="QAG437" s="49"/>
      <c r="QAH437" s="49"/>
      <c r="QAI437" s="49"/>
      <c r="QAJ437" s="49"/>
      <c r="QAK437" s="49"/>
      <c r="QAL437" s="49"/>
      <c r="QAM437" s="49"/>
      <c r="QAN437" s="49"/>
      <c r="QAO437" s="49"/>
      <c r="QAP437" s="49"/>
      <c r="QAQ437" s="49"/>
      <c r="QAR437" s="49"/>
      <c r="QAS437" s="49"/>
      <c r="QAT437" s="49"/>
      <c r="QAU437" s="49"/>
      <c r="QAV437" s="49"/>
      <c r="QAW437" s="49"/>
      <c r="QAX437" s="49"/>
      <c r="QAY437" s="49"/>
      <c r="QAZ437" s="49"/>
      <c r="QBA437" s="49"/>
      <c r="QBB437" s="49"/>
      <c r="QBC437" s="49"/>
      <c r="QBD437" s="49"/>
      <c r="QBE437" s="49"/>
      <c r="QBF437" s="49"/>
      <c r="QBG437" s="49"/>
      <c r="QBH437" s="49"/>
      <c r="QBI437" s="49"/>
      <c r="QBJ437" s="49"/>
      <c r="QBK437" s="49"/>
      <c r="QBL437" s="49"/>
      <c r="QBM437" s="49"/>
      <c r="QBN437" s="49"/>
      <c r="QBO437" s="49"/>
      <c r="QBP437" s="49"/>
      <c r="QBQ437" s="49"/>
      <c r="QBR437" s="49"/>
      <c r="QBS437" s="49"/>
      <c r="QBT437" s="49"/>
      <c r="QBU437" s="49"/>
      <c r="QBV437" s="49"/>
      <c r="QBW437" s="49"/>
      <c r="QBX437" s="49"/>
      <c r="QBY437" s="49"/>
      <c r="QBZ437" s="49"/>
      <c r="QCA437" s="49"/>
      <c r="QCB437" s="49"/>
      <c r="QCC437" s="49"/>
      <c r="QCD437" s="49"/>
      <c r="QCE437" s="49"/>
      <c r="QCF437" s="49"/>
      <c r="QCG437" s="49"/>
      <c r="QCH437" s="49"/>
      <c r="QCI437" s="49"/>
      <c r="QCJ437" s="49"/>
      <c r="QCK437" s="49"/>
      <c r="QCL437" s="49"/>
      <c r="QCM437" s="49"/>
      <c r="QCN437" s="49"/>
      <c r="QCO437" s="49"/>
      <c r="QCP437" s="49"/>
      <c r="QCQ437" s="49"/>
      <c r="QCR437" s="49"/>
      <c r="QCS437" s="49"/>
      <c r="QCT437" s="49"/>
      <c r="QCU437" s="49"/>
      <c r="QCV437" s="49"/>
      <c r="QCW437" s="49"/>
      <c r="QCX437" s="49"/>
      <c r="QCY437" s="49"/>
      <c r="QCZ437" s="49"/>
      <c r="QDA437" s="49"/>
      <c r="QDB437" s="49"/>
      <c r="QDC437" s="49"/>
      <c r="QDD437" s="49"/>
      <c r="QDE437" s="49"/>
      <c r="QDF437" s="49"/>
      <c r="QDG437" s="49"/>
      <c r="QDH437" s="49"/>
      <c r="QDI437" s="49"/>
      <c r="QDJ437" s="49"/>
      <c r="QDK437" s="49"/>
      <c r="QDL437" s="49"/>
      <c r="QDM437" s="49"/>
      <c r="QDN437" s="49"/>
      <c r="QDO437" s="49"/>
      <c r="QDP437" s="49"/>
      <c r="QDQ437" s="49"/>
      <c r="QDR437" s="49"/>
      <c r="QDS437" s="49"/>
      <c r="QDT437" s="49"/>
      <c r="QDU437" s="49"/>
      <c r="QDV437" s="49"/>
      <c r="QDW437" s="49"/>
      <c r="QDX437" s="49"/>
      <c r="QDY437" s="49"/>
      <c r="QDZ437" s="49"/>
      <c r="QEA437" s="49"/>
      <c r="QEB437" s="49"/>
      <c r="QEC437" s="49"/>
      <c r="QED437" s="49"/>
      <c r="QEE437" s="49"/>
      <c r="QEF437" s="49"/>
      <c r="QEG437" s="49"/>
      <c r="QEH437" s="49"/>
      <c r="QEI437" s="49"/>
      <c r="QEJ437" s="49"/>
      <c r="QEK437" s="49"/>
      <c r="QEL437" s="49"/>
      <c r="QEM437" s="49"/>
      <c r="QEN437" s="49"/>
      <c r="QEO437" s="49"/>
      <c r="QEP437" s="49"/>
      <c r="QEQ437" s="49"/>
      <c r="QER437" s="49"/>
      <c r="QES437" s="49"/>
      <c r="QET437" s="49"/>
      <c r="QEU437" s="49"/>
      <c r="QEV437" s="49"/>
      <c r="QEW437" s="49"/>
      <c r="QEX437" s="49"/>
      <c r="QEY437" s="49"/>
      <c r="QEZ437" s="49"/>
      <c r="QFA437" s="49"/>
      <c r="QFB437" s="49"/>
      <c r="QFC437" s="49"/>
      <c r="QFD437" s="49"/>
      <c r="QFE437" s="49"/>
      <c r="QFF437" s="49"/>
      <c r="QFG437" s="49"/>
      <c r="QFH437" s="49"/>
      <c r="QFI437" s="49"/>
      <c r="QFJ437" s="49"/>
      <c r="QFK437" s="49"/>
      <c r="QFL437" s="49"/>
      <c r="QFM437" s="49"/>
      <c r="QFN437" s="49"/>
      <c r="QFO437" s="49"/>
      <c r="QFP437" s="49"/>
      <c r="QFQ437" s="49"/>
      <c r="QFR437" s="49"/>
      <c r="QFS437" s="49"/>
      <c r="QFT437" s="49"/>
      <c r="QFU437" s="49"/>
      <c r="QFV437" s="49"/>
      <c r="QFW437" s="49"/>
      <c r="QFX437" s="49"/>
      <c r="QFY437" s="49"/>
      <c r="QFZ437" s="49"/>
      <c r="QGA437" s="49"/>
      <c r="QGB437" s="49"/>
      <c r="QGC437" s="49"/>
      <c r="QGD437" s="49"/>
      <c r="QGE437" s="49"/>
      <c r="QGF437" s="49"/>
      <c r="QGG437" s="49"/>
      <c r="QGH437" s="49"/>
      <c r="QGI437" s="49"/>
      <c r="QGJ437" s="49"/>
      <c r="QGK437" s="49"/>
      <c r="QGL437" s="49"/>
      <c r="QGM437" s="49"/>
      <c r="QGN437" s="49"/>
      <c r="QGO437" s="49"/>
      <c r="QGP437" s="49"/>
      <c r="QGQ437" s="49"/>
      <c r="QGR437" s="49"/>
      <c r="QGS437" s="49"/>
      <c r="QGT437" s="49"/>
      <c r="QGU437" s="49"/>
      <c r="QGV437" s="49"/>
      <c r="QGW437" s="49"/>
      <c r="QGX437" s="49"/>
      <c r="QGY437" s="49"/>
      <c r="QGZ437" s="49"/>
      <c r="QHA437" s="49"/>
      <c r="QHB437" s="49"/>
      <c r="QHC437" s="49"/>
      <c r="QHD437" s="49"/>
      <c r="QHE437" s="49"/>
      <c r="QHF437" s="49"/>
      <c r="QHG437" s="49"/>
      <c r="QHH437" s="49"/>
      <c r="QHI437" s="49"/>
      <c r="QHJ437" s="49"/>
      <c r="QHK437" s="49"/>
      <c r="QHL437" s="49"/>
      <c r="QHM437" s="49"/>
      <c r="QHN437" s="49"/>
      <c r="QHO437" s="49"/>
      <c r="QHP437" s="49"/>
      <c r="QHQ437" s="49"/>
      <c r="QHR437" s="49"/>
      <c r="QHS437" s="49"/>
      <c r="QHT437" s="49"/>
      <c r="QHU437" s="49"/>
      <c r="QHV437" s="49"/>
      <c r="QHW437" s="49"/>
      <c r="QHX437" s="49"/>
      <c r="QHY437" s="49"/>
      <c r="QHZ437" s="49"/>
      <c r="QIA437" s="49"/>
      <c r="QIB437" s="49"/>
      <c r="QIC437" s="49"/>
      <c r="QID437" s="49"/>
      <c r="QIE437" s="49"/>
      <c r="QIF437" s="49"/>
      <c r="QIG437" s="49"/>
      <c r="QIH437" s="49"/>
      <c r="QII437" s="49"/>
      <c r="QIJ437" s="49"/>
      <c r="QIK437" s="49"/>
      <c r="QIL437" s="49"/>
      <c r="QIM437" s="49"/>
      <c r="QIN437" s="49"/>
      <c r="QIO437" s="49"/>
      <c r="QIP437" s="49"/>
      <c r="QIQ437" s="49"/>
      <c r="QIR437" s="49"/>
      <c r="QIS437" s="49"/>
      <c r="QIT437" s="49"/>
      <c r="QIU437" s="49"/>
      <c r="QIV437" s="49"/>
      <c r="QIW437" s="49"/>
      <c r="QIX437" s="49"/>
      <c r="QIY437" s="49"/>
      <c r="QIZ437" s="49"/>
      <c r="QJA437" s="49"/>
      <c r="QJB437" s="49"/>
      <c r="QJC437" s="49"/>
      <c r="QJD437" s="49"/>
      <c r="QJE437" s="49"/>
      <c r="QJF437" s="49"/>
      <c r="QJG437" s="49"/>
      <c r="QJH437" s="49"/>
      <c r="QJI437" s="49"/>
      <c r="QJJ437" s="49"/>
      <c r="QJK437" s="49"/>
      <c r="QJL437" s="49"/>
      <c r="QJM437" s="49"/>
      <c r="QJN437" s="49"/>
      <c r="QJO437" s="49"/>
      <c r="QJP437" s="49"/>
      <c r="QJQ437" s="49"/>
      <c r="QJR437" s="49"/>
      <c r="QJS437" s="49"/>
      <c r="QJT437" s="49"/>
      <c r="QJU437" s="49"/>
      <c r="QJV437" s="49"/>
      <c r="QJW437" s="49"/>
      <c r="QJX437" s="49"/>
      <c r="QJY437" s="49"/>
      <c r="QJZ437" s="49"/>
      <c r="QKA437" s="49"/>
      <c r="QKB437" s="49"/>
      <c r="QKC437" s="49"/>
      <c r="QKD437" s="49"/>
      <c r="QKE437" s="49"/>
      <c r="QKF437" s="49"/>
      <c r="QKG437" s="49"/>
      <c r="QKH437" s="49"/>
      <c r="QKI437" s="49"/>
      <c r="QKJ437" s="49"/>
      <c r="QKK437" s="49"/>
      <c r="QKL437" s="49"/>
      <c r="QKM437" s="49"/>
      <c r="QKN437" s="49"/>
      <c r="QKO437" s="49"/>
      <c r="QKP437" s="49"/>
      <c r="QKQ437" s="49"/>
      <c r="QKR437" s="49"/>
      <c r="QKS437" s="49"/>
      <c r="QKT437" s="49"/>
      <c r="QKU437" s="49"/>
      <c r="QKV437" s="49"/>
      <c r="QKW437" s="49"/>
      <c r="QKX437" s="49"/>
      <c r="QKY437" s="49"/>
      <c r="QKZ437" s="49"/>
      <c r="QLA437" s="49"/>
      <c r="QLB437" s="49"/>
      <c r="QLC437" s="49"/>
      <c r="QLD437" s="49"/>
      <c r="QLE437" s="49"/>
      <c r="QLF437" s="49"/>
      <c r="QLG437" s="49"/>
      <c r="QLH437" s="49"/>
      <c r="QLI437" s="49"/>
      <c r="QLJ437" s="49"/>
      <c r="QLK437" s="49"/>
      <c r="QLL437" s="49"/>
      <c r="QLM437" s="49"/>
      <c r="QLN437" s="49"/>
      <c r="QLO437" s="49"/>
      <c r="QLP437" s="49"/>
      <c r="QLQ437" s="49"/>
      <c r="QLR437" s="49"/>
      <c r="QLS437" s="49"/>
      <c r="QLT437" s="49"/>
      <c r="QLU437" s="49"/>
      <c r="QLV437" s="49"/>
      <c r="QLW437" s="49"/>
      <c r="QLX437" s="49"/>
      <c r="QLY437" s="49"/>
      <c r="QLZ437" s="49"/>
      <c r="QMA437" s="49"/>
      <c r="QMB437" s="49"/>
      <c r="QMC437" s="49"/>
      <c r="QMD437" s="49"/>
      <c r="QME437" s="49"/>
      <c r="QMF437" s="49"/>
      <c r="QMG437" s="49"/>
      <c r="QMH437" s="49"/>
      <c r="QMI437" s="49"/>
      <c r="QMJ437" s="49"/>
      <c r="QMK437" s="49"/>
      <c r="QML437" s="49"/>
      <c r="QMM437" s="49"/>
      <c r="QMN437" s="49"/>
      <c r="QMO437" s="49"/>
      <c r="QMP437" s="49"/>
      <c r="QMQ437" s="49"/>
      <c r="QMR437" s="49"/>
      <c r="QMS437" s="49"/>
      <c r="QMT437" s="49"/>
      <c r="QMU437" s="49"/>
      <c r="QMV437" s="49"/>
      <c r="QMW437" s="49"/>
      <c r="QMX437" s="49"/>
      <c r="QMY437" s="49"/>
      <c r="QMZ437" s="49"/>
      <c r="QNA437" s="49"/>
      <c r="QNB437" s="49"/>
      <c r="QNC437" s="49"/>
      <c r="QND437" s="49"/>
      <c r="QNE437" s="49"/>
      <c r="QNF437" s="49"/>
      <c r="QNG437" s="49"/>
      <c r="QNH437" s="49"/>
      <c r="QNI437" s="49"/>
      <c r="QNJ437" s="49"/>
      <c r="QNK437" s="49"/>
      <c r="QNL437" s="49"/>
      <c r="QNM437" s="49"/>
      <c r="QNN437" s="49"/>
      <c r="QNO437" s="49"/>
      <c r="QNP437" s="49"/>
      <c r="QNQ437" s="49"/>
      <c r="QNR437" s="49"/>
      <c r="QNS437" s="49"/>
      <c r="QNT437" s="49"/>
      <c r="QNU437" s="49"/>
      <c r="QNV437" s="49"/>
      <c r="QNW437" s="49"/>
      <c r="QNX437" s="49"/>
      <c r="QNY437" s="49"/>
      <c r="QNZ437" s="49"/>
      <c r="QOA437" s="49"/>
      <c r="QOB437" s="49"/>
      <c r="QOC437" s="49"/>
      <c r="QOD437" s="49"/>
      <c r="QOE437" s="49"/>
      <c r="QOF437" s="49"/>
      <c r="QOG437" s="49"/>
      <c r="QOH437" s="49"/>
      <c r="QOI437" s="49"/>
      <c r="QOJ437" s="49"/>
      <c r="QOK437" s="49"/>
      <c r="QOL437" s="49"/>
      <c r="QOM437" s="49"/>
      <c r="QON437" s="49"/>
      <c r="QOO437" s="49"/>
      <c r="QOP437" s="49"/>
      <c r="QOQ437" s="49"/>
      <c r="QOR437" s="49"/>
      <c r="QOS437" s="49"/>
      <c r="QOT437" s="49"/>
      <c r="QOU437" s="49"/>
      <c r="QOV437" s="49"/>
      <c r="QOW437" s="49"/>
      <c r="QOX437" s="49"/>
      <c r="QOY437" s="49"/>
      <c r="QOZ437" s="49"/>
      <c r="QPA437" s="49"/>
      <c r="QPB437" s="49"/>
      <c r="QPC437" s="49"/>
      <c r="QPD437" s="49"/>
      <c r="QPE437" s="49"/>
      <c r="QPF437" s="49"/>
      <c r="QPG437" s="49"/>
      <c r="QPH437" s="49"/>
      <c r="QPI437" s="49"/>
      <c r="QPJ437" s="49"/>
      <c r="QPK437" s="49"/>
      <c r="QPL437" s="49"/>
      <c r="QPM437" s="49"/>
      <c r="QPN437" s="49"/>
      <c r="QPO437" s="49"/>
      <c r="QPP437" s="49"/>
      <c r="QPQ437" s="49"/>
      <c r="QPR437" s="49"/>
      <c r="QPS437" s="49"/>
      <c r="QPT437" s="49"/>
      <c r="QPU437" s="49"/>
      <c r="QPV437" s="49"/>
      <c r="QPW437" s="49"/>
      <c r="QPX437" s="49"/>
      <c r="QPY437" s="49"/>
      <c r="QPZ437" s="49"/>
      <c r="QQA437" s="49"/>
      <c r="QQB437" s="49"/>
      <c r="QQC437" s="49"/>
      <c r="QQD437" s="49"/>
      <c r="QQE437" s="49"/>
      <c r="QQF437" s="49"/>
      <c r="QQG437" s="49"/>
      <c r="QQH437" s="49"/>
      <c r="QQI437" s="49"/>
      <c r="QQJ437" s="49"/>
      <c r="QQK437" s="49"/>
      <c r="QQL437" s="49"/>
      <c r="QQM437" s="49"/>
      <c r="QQN437" s="49"/>
      <c r="QQO437" s="49"/>
      <c r="QQP437" s="49"/>
      <c r="QQQ437" s="49"/>
      <c r="QQR437" s="49"/>
      <c r="QQS437" s="49"/>
      <c r="QQT437" s="49"/>
      <c r="QQU437" s="49"/>
      <c r="QQV437" s="49"/>
      <c r="QQW437" s="49"/>
      <c r="QQX437" s="49"/>
      <c r="QQY437" s="49"/>
      <c r="QQZ437" s="49"/>
      <c r="QRA437" s="49"/>
      <c r="QRB437" s="49"/>
      <c r="QRC437" s="49"/>
      <c r="QRD437" s="49"/>
      <c r="QRE437" s="49"/>
      <c r="QRF437" s="49"/>
      <c r="QRG437" s="49"/>
      <c r="QRH437" s="49"/>
      <c r="QRI437" s="49"/>
      <c r="QRJ437" s="49"/>
      <c r="QRK437" s="49"/>
      <c r="QRL437" s="49"/>
      <c r="QRM437" s="49"/>
      <c r="QRN437" s="49"/>
      <c r="QRO437" s="49"/>
      <c r="QRP437" s="49"/>
      <c r="QRQ437" s="49"/>
      <c r="QRR437" s="49"/>
      <c r="QRS437" s="49"/>
      <c r="QRT437" s="49"/>
      <c r="QRU437" s="49"/>
      <c r="QRV437" s="49"/>
      <c r="QRW437" s="49"/>
      <c r="QRX437" s="49"/>
      <c r="QRY437" s="49"/>
      <c r="QRZ437" s="49"/>
      <c r="QSA437" s="49"/>
      <c r="QSB437" s="49"/>
      <c r="QSC437" s="49"/>
      <c r="QSD437" s="49"/>
      <c r="QSE437" s="49"/>
      <c r="QSF437" s="49"/>
      <c r="QSG437" s="49"/>
      <c r="QSH437" s="49"/>
      <c r="QSI437" s="49"/>
      <c r="QSJ437" s="49"/>
      <c r="QSK437" s="49"/>
      <c r="QSL437" s="49"/>
      <c r="QSM437" s="49"/>
      <c r="QSN437" s="49"/>
      <c r="QSO437" s="49"/>
      <c r="QSP437" s="49"/>
      <c r="QSQ437" s="49"/>
      <c r="QSR437" s="49"/>
      <c r="QSS437" s="49"/>
      <c r="QST437" s="49"/>
      <c r="QSU437" s="49"/>
      <c r="QSV437" s="49"/>
      <c r="QSW437" s="49"/>
      <c r="QSX437" s="49"/>
      <c r="QSY437" s="49"/>
      <c r="QSZ437" s="49"/>
      <c r="QTA437" s="49"/>
      <c r="QTB437" s="49"/>
      <c r="QTC437" s="49"/>
      <c r="QTD437" s="49"/>
      <c r="QTE437" s="49"/>
      <c r="QTF437" s="49"/>
      <c r="QTG437" s="49"/>
      <c r="QTH437" s="49"/>
      <c r="QTI437" s="49"/>
      <c r="QTJ437" s="49"/>
      <c r="QTK437" s="49"/>
      <c r="QTL437" s="49"/>
      <c r="QTM437" s="49"/>
      <c r="QTN437" s="49"/>
      <c r="QTO437" s="49"/>
      <c r="QTP437" s="49"/>
      <c r="QTQ437" s="49"/>
      <c r="QTR437" s="49"/>
      <c r="QTS437" s="49"/>
      <c r="QTT437" s="49"/>
      <c r="QTU437" s="49"/>
      <c r="QTV437" s="49"/>
      <c r="QTW437" s="49"/>
      <c r="QTX437" s="49"/>
      <c r="QTY437" s="49"/>
      <c r="QTZ437" s="49"/>
      <c r="QUA437" s="49"/>
      <c r="QUB437" s="49"/>
      <c r="QUC437" s="49"/>
      <c r="QUD437" s="49"/>
      <c r="QUE437" s="49"/>
      <c r="QUF437" s="49"/>
      <c r="QUG437" s="49"/>
      <c r="QUH437" s="49"/>
      <c r="QUI437" s="49"/>
      <c r="QUJ437" s="49"/>
      <c r="QUK437" s="49"/>
      <c r="QUL437" s="49"/>
      <c r="QUM437" s="49"/>
      <c r="QUN437" s="49"/>
      <c r="QUO437" s="49"/>
      <c r="QUP437" s="49"/>
      <c r="QUQ437" s="49"/>
      <c r="QUR437" s="49"/>
      <c r="QUS437" s="49"/>
      <c r="QUT437" s="49"/>
      <c r="QUU437" s="49"/>
      <c r="QUV437" s="49"/>
      <c r="QUW437" s="49"/>
      <c r="QUX437" s="49"/>
      <c r="QUY437" s="49"/>
      <c r="QUZ437" s="49"/>
      <c r="QVA437" s="49"/>
      <c r="QVB437" s="49"/>
      <c r="QVC437" s="49"/>
      <c r="QVD437" s="49"/>
      <c r="QVE437" s="49"/>
      <c r="QVF437" s="49"/>
      <c r="QVG437" s="49"/>
      <c r="QVH437" s="49"/>
      <c r="QVI437" s="49"/>
      <c r="QVJ437" s="49"/>
      <c r="QVK437" s="49"/>
      <c r="QVL437" s="49"/>
      <c r="QVM437" s="49"/>
      <c r="QVN437" s="49"/>
      <c r="QVO437" s="49"/>
      <c r="QVP437" s="49"/>
      <c r="QVQ437" s="49"/>
      <c r="QVR437" s="49"/>
      <c r="QVS437" s="49"/>
      <c r="QVT437" s="49"/>
      <c r="QVU437" s="49"/>
      <c r="QVV437" s="49"/>
      <c r="QVW437" s="49"/>
      <c r="QVX437" s="49"/>
      <c r="QVY437" s="49"/>
      <c r="QVZ437" s="49"/>
      <c r="QWA437" s="49"/>
      <c r="QWB437" s="49"/>
      <c r="QWC437" s="49"/>
      <c r="QWD437" s="49"/>
      <c r="QWE437" s="49"/>
      <c r="QWF437" s="49"/>
      <c r="QWG437" s="49"/>
      <c r="QWH437" s="49"/>
      <c r="QWI437" s="49"/>
      <c r="QWJ437" s="49"/>
      <c r="QWK437" s="49"/>
      <c r="QWL437" s="49"/>
      <c r="QWM437" s="49"/>
      <c r="QWN437" s="49"/>
      <c r="QWO437" s="49"/>
      <c r="QWP437" s="49"/>
      <c r="QWQ437" s="49"/>
      <c r="QWR437" s="49"/>
      <c r="QWS437" s="49"/>
      <c r="QWT437" s="49"/>
      <c r="QWU437" s="49"/>
      <c r="QWV437" s="49"/>
      <c r="QWW437" s="49"/>
      <c r="QWX437" s="49"/>
      <c r="QWY437" s="49"/>
      <c r="QWZ437" s="49"/>
      <c r="QXA437" s="49"/>
      <c r="QXB437" s="49"/>
      <c r="QXC437" s="49"/>
      <c r="QXD437" s="49"/>
      <c r="QXE437" s="49"/>
      <c r="QXF437" s="49"/>
      <c r="QXG437" s="49"/>
      <c r="QXH437" s="49"/>
      <c r="QXI437" s="49"/>
      <c r="QXJ437" s="49"/>
      <c r="QXK437" s="49"/>
      <c r="QXL437" s="49"/>
      <c r="QXM437" s="49"/>
      <c r="QXN437" s="49"/>
      <c r="QXO437" s="49"/>
      <c r="QXP437" s="49"/>
      <c r="QXQ437" s="49"/>
      <c r="QXR437" s="49"/>
      <c r="QXS437" s="49"/>
      <c r="QXT437" s="49"/>
      <c r="QXU437" s="49"/>
      <c r="QXV437" s="49"/>
      <c r="QXW437" s="49"/>
      <c r="QXX437" s="49"/>
      <c r="QXY437" s="49"/>
      <c r="QXZ437" s="49"/>
      <c r="QYA437" s="49"/>
      <c r="QYB437" s="49"/>
      <c r="QYC437" s="49"/>
      <c r="QYD437" s="49"/>
      <c r="QYE437" s="49"/>
      <c r="QYF437" s="49"/>
      <c r="QYG437" s="49"/>
      <c r="QYH437" s="49"/>
      <c r="QYI437" s="49"/>
      <c r="QYJ437" s="49"/>
      <c r="QYK437" s="49"/>
      <c r="QYL437" s="49"/>
      <c r="QYM437" s="49"/>
      <c r="QYN437" s="49"/>
      <c r="QYO437" s="49"/>
      <c r="QYP437" s="49"/>
      <c r="QYQ437" s="49"/>
      <c r="QYR437" s="49"/>
      <c r="QYS437" s="49"/>
      <c r="QYT437" s="49"/>
      <c r="QYU437" s="49"/>
      <c r="QYV437" s="49"/>
      <c r="QYW437" s="49"/>
      <c r="QYX437" s="49"/>
      <c r="QYY437" s="49"/>
      <c r="QYZ437" s="49"/>
      <c r="QZA437" s="49"/>
      <c r="QZB437" s="49"/>
      <c r="QZC437" s="49"/>
      <c r="QZD437" s="49"/>
      <c r="QZE437" s="49"/>
      <c r="QZF437" s="49"/>
      <c r="QZG437" s="49"/>
      <c r="QZH437" s="49"/>
      <c r="QZI437" s="49"/>
      <c r="QZJ437" s="49"/>
      <c r="QZK437" s="49"/>
      <c r="QZL437" s="49"/>
      <c r="QZM437" s="49"/>
      <c r="QZN437" s="49"/>
      <c r="QZO437" s="49"/>
      <c r="QZP437" s="49"/>
      <c r="QZQ437" s="49"/>
      <c r="QZR437" s="49"/>
      <c r="QZS437" s="49"/>
      <c r="QZT437" s="49"/>
      <c r="QZU437" s="49"/>
      <c r="QZV437" s="49"/>
      <c r="QZW437" s="49"/>
      <c r="QZX437" s="49"/>
      <c r="QZY437" s="49"/>
      <c r="QZZ437" s="49"/>
      <c r="RAA437" s="49"/>
      <c r="RAB437" s="49"/>
      <c r="RAC437" s="49"/>
      <c r="RAD437" s="49"/>
      <c r="RAE437" s="49"/>
      <c r="RAF437" s="49"/>
      <c r="RAG437" s="49"/>
      <c r="RAH437" s="49"/>
      <c r="RAI437" s="49"/>
      <c r="RAJ437" s="49"/>
      <c r="RAK437" s="49"/>
      <c r="RAL437" s="49"/>
      <c r="RAM437" s="49"/>
      <c r="RAN437" s="49"/>
      <c r="RAO437" s="49"/>
      <c r="RAP437" s="49"/>
      <c r="RAQ437" s="49"/>
      <c r="RAR437" s="49"/>
      <c r="RAS437" s="49"/>
      <c r="RAT437" s="49"/>
      <c r="RAU437" s="49"/>
      <c r="RAV437" s="49"/>
      <c r="RAW437" s="49"/>
      <c r="RAX437" s="49"/>
      <c r="RAY437" s="49"/>
      <c r="RAZ437" s="49"/>
      <c r="RBA437" s="49"/>
      <c r="RBB437" s="49"/>
      <c r="RBC437" s="49"/>
      <c r="RBD437" s="49"/>
      <c r="RBE437" s="49"/>
      <c r="RBF437" s="49"/>
      <c r="RBG437" s="49"/>
      <c r="RBH437" s="49"/>
      <c r="RBI437" s="49"/>
      <c r="RBJ437" s="49"/>
      <c r="RBK437" s="49"/>
      <c r="RBL437" s="49"/>
      <c r="RBM437" s="49"/>
      <c r="RBN437" s="49"/>
      <c r="RBO437" s="49"/>
      <c r="RBP437" s="49"/>
      <c r="RBQ437" s="49"/>
      <c r="RBR437" s="49"/>
      <c r="RBS437" s="49"/>
      <c r="RBT437" s="49"/>
      <c r="RBU437" s="49"/>
      <c r="RBV437" s="49"/>
      <c r="RBW437" s="49"/>
      <c r="RBX437" s="49"/>
      <c r="RBY437" s="49"/>
      <c r="RBZ437" s="49"/>
      <c r="RCA437" s="49"/>
      <c r="RCB437" s="49"/>
      <c r="RCC437" s="49"/>
      <c r="RCD437" s="49"/>
      <c r="RCE437" s="49"/>
      <c r="RCF437" s="49"/>
      <c r="RCG437" s="49"/>
      <c r="RCH437" s="49"/>
      <c r="RCI437" s="49"/>
      <c r="RCJ437" s="49"/>
      <c r="RCK437" s="49"/>
      <c r="RCL437" s="49"/>
      <c r="RCM437" s="49"/>
      <c r="RCN437" s="49"/>
      <c r="RCO437" s="49"/>
      <c r="RCP437" s="49"/>
      <c r="RCQ437" s="49"/>
      <c r="RCR437" s="49"/>
      <c r="RCS437" s="49"/>
      <c r="RCT437" s="49"/>
      <c r="RCU437" s="49"/>
      <c r="RCV437" s="49"/>
      <c r="RCW437" s="49"/>
      <c r="RCX437" s="49"/>
      <c r="RCY437" s="49"/>
      <c r="RCZ437" s="49"/>
      <c r="RDA437" s="49"/>
      <c r="RDB437" s="49"/>
      <c r="RDC437" s="49"/>
      <c r="RDD437" s="49"/>
      <c r="RDE437" s="49"/>
      <c r="RDF437" s="49"/>
      <c r="RDG437" s="49"/>
      <c r="RDH437" s="49"/>
      <c r="RDI437" s="49"/>
      <c r="RDJ437" s="49"/>
      <c r="RDK437" s="49"/>
      <c r="RDL437" s="49"/>
      <c r="RDM437" s="49"/>
      <c r="RDN437" s="49"/>
      <c r="RDO437" s="49"/>
      <c r="RDP437" s="49"/>
      <c r="RDQ437" s="49"/>
      <c r="RDR437" s="49"/>
      <c r="RDS437" s="49"/>
      <c r="RDT437" s="49"/>
      <c r="RDU437" s="49"/>
      <c r="RDV437" s="49"/>
      <c r="RDW437" s="49"/>
      <c r="RDX437" s="49"/>
      <c r="RDY437" s="49"/>
      <c r="RDZ437" s="49"/>
      <c r="REA437" s="49"/>
      <c r="REB437" s="49"/>
      <c r="REC437" s="49"/>
      <c r="RED437" s="49"/>
      <c r="REE437" s="49"/>
      <c r="REF437" s="49"/>
      <c r="REG437" s="49"/>
      <c r="REH437" s="49"/>
      <c r="REI437" s="49"/>
      <c r="REJ437" s="49"/>
      <c r="REK437" s="49"/>
      <c r="REL437" s="49"/>
      <c r="REM437" s="49"/>
      <c r="REN437" s="49"/>
      <c r="REO437" s="49"/>
      <c r="REP437" s="49"/>
      <c r="REQ437" s="49"/>
      <c r="RER437" s="49"/>
      <c r="RES437" s="49"/>
      <c r="RET437" s="49"/>
      <c r="REU437" s="49"/>
      <c r="REV437" s="49"/>
      <c r="REW437" s="49"/>
      <c r="REX437" s="49"/>
      <c r="REY437" s="49"/>
      <c r="REZ437" s="49"/>
      <c r="RFA437" s="49"/>
      <c r="RFB437" s="49"/>
      <c r="RFC437" s="49"/>
      <c r="RFD437" s="49"/>
      <c r="RFE437" s="49"/>
      <c r="RFF437" s="49"/>
      <c r="RFG437" s="49"/>
      <c r="RFH437" s="49"/>
      <c r="RFI437" s="49"/>
      <c r="RFJ437" s="49"/>
      <c r="RFK437" s="49"/>
      <c r="RFL437" s="49"/>
      <c r="RFM437" s="49"/>
      <c r="RFN437" s="49"/>
      <c r="RFO437" s="49"/>
      <c r="RFP437" s="49"/>
      <c r="RFQ437" s="49"/>
      <c r="RFR437" s="49"/>
      <c r="RFS437" s="49"/>
      <c r="RFT437" s="49"/>
      <c r="RFU437" s="49"/>
      <c r="RFV437" s="49"/>
      <c r="RFW437" s="49"/>
      <c r="RFX437" s="49"/>
      <c r="RFY437" s="49"/>
      <c r="RFZ437" s="49"/>
      <c r="RGA437" s="49"/>
      <c r="RGB437" s="49"/>
      <c r="RGC437" s="49"/>
      <c r="RGD437" s="49"/>
      <c r="RGE437" s="49"/>
      <c r="RGF437" s="49"/>
      <c r="RGG437" s="49"/>
      <c r="RGH437" s="49"/>
      <c r="RGI437" s="49"/>
      <c r="RGJ437" s="49"/>
      <c r="RGK437" s="49"/>
      <c r="RGL437" s="49"/>
      <c r="RGM437" s="49"/>
      <c r="RGN437" s="49"/>
      <c r="RGO437" s="49"/>
      <c r="RGP437" s="49"/>
      <c r="RGQ437" s="49"/>
      <c r="RGR437" s="49"/>
      <c r="RGS437" s="49"/>
      <c r="RGT437" s="49"/>
      <c r="RGU437" s="49"/>
      <c r="RGV437" s="49"/>
      <c r="RGW437" s="49"/>
      <c r="RGX437" s="49"/>
      <c r="RGY437" s="49"/>
      <c r="RGZ437" s="49"/>
      <c r="RHA437" s="49"/>
      <c r="RHB437" s="49"/>
      <c r="RHC437" s="49"/>
      <c r="RHD437" s="49"/>
      <c r="RHE437" s="49"/>
      <c r="RHF437" s="49"/>
      <c r="RHG437" s="49"/>
      <c r="RHH437" s="49"/>
      <c r="RHI437" s="49"/>
      <c r="RHJ437" s="49"/>
      <c r="RHK437" s="49"/>
      <c r="RHL437" s="49"/>
      <c r="RHM437" s="49"/>
      <c r="RHN437" s="49"/>
      <c r="RHO437" s="49"/>
      <c r="RHP437" s="49"/>
      <c r="RHQ437" s="49"/>
      <c r="RHR437" s="49"/>
      <c r="RHS437" s="49"/>
      <c r="RHT437" s="49"/>
      <c r="RHU437" s="49"/>
      <c r="RHV437" s="49"/>
      <c r="RHW437" s="49"/>
      <c r="RHX437" s="49"/>
      <c r="RHY437" s="49"/>
      <c r="RHZ437" s="49"/>
      <c r="RIA437" s="49"/>
      <c r="RIB437" s="49"/>
      <c r="RIC437" s="49"/>
      <c r="RID437" s="49"/>
      <c r="RIE437" s="49"/>
      <c r="RIF437" s="49"/>
      <c r="RIG437" s="49"/>
      <c r="RIH437" s="49"/>
      <c r="RII437" s="49"/>
      <c r="RIJ437" s="49"/>
      <c r="RIK437" s="49"/>
      <c r="RIL437" s="49"/>
      <c r="RIM437" s="49"/>
      <c r="RIN437" s="49"/>
      <c r="RIO437" s="49"/>
      <c r="RIP437" s="49"/>
      <c r="RIQ437" s="49"/>
      <c r="RIR437" s="49"/>
      <c r="RIS437" s="49"/>
      <c r="RIT437" s="49"/>
      <c r="RIU437" s="49"/>
      <c r="RIV437" s="49"/>
      <c r="RIW437" s="49"/>
      <c r="RIX437" s="49"/>
      <c r="RIY437" s="49"/>
      <c r="RIZ437" s="49"/>
      <c r="RJA437" s="49"/>
      <c r="RJB437" s="49"/>
      <c r="RJC437" s="49"/>
      <c r="RJD437" s="49"/>
      <c r="RJE437" s="49"/>
      <c r="RJF437" s="49"/>
      <c r="RJG437" s="49"/>
      <c r="RJH437" s="49"/>
      <c r="RJI437" s="49"/>
      <c r="RJJ437" s="49"/>
      <c r="RJK437" s="49"/>
      <c r="RJL437" s="49"/>
      <c r="RJM437" s="49"/>
      <c r="RJN437" s="49"/>
      <c r="RJO437" s="49"/>
      <c r="RJP437" s="49"/>
      <c r="RJQ437" s="49"/>
      <c r="RJR437" s="49"/>
      <c r="RJS437" s="49"/>
      <c r="RJT437" s="49"/>
      <c r="RJU437" s="49"/>
      <c r="RJV437" s="49"/>
      <c r="RJW437" s="49"/>
      <c r="RJX437" s="49"/>
      <c r="RJY437" s="49"/>
      <c r="RJZ437" s="49"/>
      <c r="RKA437" s="49"/>
      <c r="RKB437" s="49"/>
      <c r="RKC437" s="49"/>
      <c r="RKD437" s="49"/>
      <c r="RKE437" s="49"/>
      <c r="RKF437" s="49"/>
      <c r="RKG437" s="49"/>
      <c r="RKH437" s="49"/>
      <c r="RKI437" s="49"/>
      <c r="RKJ437" s="49"/>
      <c r="RKK437" s="49"/>
      <c r="RKL437" s="49"/>
      <c r="RKM437" s="49"/>
      <c r="RKN437" s="49"/>
      <c r="RKO437" s="49"/>
      <c r="RKP437" s="49"/>
      <c r="RKQ437" s="49"/>
      <c r="RKR437" s="49"/>
      <c r="RKS437" s="49"/>
      <c r="RKT437" s="49"/>
      <c r="RKU437" s="49"/>
      <c r="RKV437" s="49"/>
      <c r="RKW437" s="49"/>
      <c r="RKX437" s="49"/>
      <c r="RKY437" s="49"/>
      <c r="RKZ437" s="49"/>
      <c r="RLA437" s="49"/>
      <c r="RLB437" s="49"/>
      <c r="RLC437" s="49"/>
      <c r="RLD437" s="49"/>
      <c r="RLE437" s="49"/>
      <c r="RLF437" s="49"/>
      <c r="RLG437" s="49"/>
      <c r="RLH437" s="49"/>
      <c r="RLI437" s="49"/>
      <c r="RLJ437" s="49"/>
      <c r="RLK437" s="49"/>
      <c r="RLL437" s="49"/>
      <c r="RLM437" s="49"/>
      <c r="RLN437" s="49"/>
      <c r="RLO437" s="49"/>
      <c r="RLP437" s="49"/>
      <c r="RLQ437" s="49"/>
      <c r="RLR437" s="49"/>
      <c r="RLS437" s="49"/>
      <c r="RLT437" s="49"/>
      <c r="RLU437" s="49"/>
      <c r="RLV437" s="49"/>
      <c r="RLW437" s="49"/>
      <c r="RLX437" s="49"/>
      <c r="RLY437" s="49"/>
      <c r="RLZ437" s="49"/>
      <c r="RMA437" s="49"/>
      <c r="RMB437" s="49"/>
      <c r="RMC437" s="49"/>
      <c r="RMD437" s="49"/>
      <c r="RME437" s="49"/>
      <c r="RMF437" s="49"/>
      <c r="RMG437" s="49"/>
      <c r="RMH437" s="49"/>
      <c r="RMI437" s="49"/>
      <c r="RMJ437" s="49"/>
      <c r="RMK437" s="49"/>
      <c r="RML437" s="49"/>
      <c r="RMM437" s="49"/>
      <c r="RMN437" s="49"/>
      <c r="RMO437" s="49"/>
      <c r="RMP437" s="49"/>
      <c r="RMQ437" s="49"/>
      <c r="RMR437" s="49"/>
      <c r="RMS437" s="49"/>
      <c r="RMT437" s="49"/>
      <c r="RMU437" s="49"/>
      <c r="RMV437" s="49"/>
      <c r="RMW437" s="49"/>
      <c r="RMX437" s="49"/>
      <c r="RMY437" s="49"/>
      <c r="RMZ437" s="49"/>
      <c r="RNA437" s="49"/>
      <c r="RNB437" s="49"/>
      <c r="RNC437" s="49"/>
      <c r="RND437" s="49"/>
      <c r="RNE437" s="49"/>
      <c r="RNF437" s="49"/>
      <c r="RNG437" s="49"/>
      <c r="RNH437" s="49"/>
      <c r="RNI437" s="49"/>
      <c r="RNJ437" s="49"/>
      <c r="RNK437" s="49"/>
      <c r="RNL437" s="49"/>
      <c r="RNM437" s="49"/>
      <c r="RNN437" s="49"/>
      <c r="RNO437" s="49"/>
      <c r="RNP437" s="49"/>
      <c r="RNQ437" s="49"/>
      <c r="RNR437" s="49"/>
      <c r="RNS437" s="49"/>
      <c r="RNT437" s="49"/>
      <c r="RNU437" s="49"/>
      <c r="RNV437" s="49"/>
      <c r="RNW437" s="49"/>
      <c r="RNX437" s="49"/>
      <c r="RNY437" s="49"/>
      <c r="RNZ437" s="49"/>
      <c r="ROA437" s="49"/>
      <c r="ROB437" s="49"/>
      <c r="ROC437" s="49"/>
      <c r="ROD437" s="49"/>
      <c r="ROE437" s="49"/>
      <c r="ROF437" s="49"/>
      <c r="ROG437" s="49"/>
      <c r="ROH437" s="49"/>
      <c r="ROI437" s="49"/>
      <c r="ROJ437" s="49"/>
      <c r="ROK437" s="49"/>
      <c r="ROL437" s="49"/>
      <c r="ROM437" s="49"/>
      <c r="RON437" s="49"/>
      <c r="ROO437" s="49"/>
      <c r="ROP437" s="49"/>
      <c r="ROQ437" s="49"/>
      <c r="ROR437" s="49"/>
      <c r="ROS437" s="49"/>
      <c r="ROT437" s="49"/>
      <c r="ROU437" s="49"/>
      <c r="ROV437" s="49"/>
      <c r="ROW437" s="49"/>
      <c r="ROX437" s="49"/>
      <c r="ROY437" s="49"/>
      <c r="ROZ437" s="49"/>
      <c r="RPA437" s="49"/>
      <c r="RPB437" s="49"/>
      <c r="RPC437" s="49"/>
      <c r="RPD437" s="49"/>
      <c r="RPE437" s="49"/>
      <c r="RPF437" s="49"/>
      <c r="RPG437" s="49"/>
      <c r="RPH437" s="49"/>
      <c r="RPI437" s="49"/>
      <c r="RPJ437" s="49"/>
      <c r="RPK437" s="49"/>
      <c r="RPL437" s="49"/>
      <c r="RPM437" s="49"/>
      <c r="RPN437" s="49"/>
      <c r="RPO437" s="49"/>
      <c r="RPP437" s="49"/>
      <c r="RPQ437" s="49"/>
      <c r="RPR437" s="49"/>
      <c r="RPS437" s="49"/>
      <c r="RPT437" s="49"/>
      <c r="RPU437" s="49"/>
      <c r="RPV437" s="49"/>
      <c r="RPW437" s="49"/>
      <c r="RPX437" s="49"/>
      <c r="RPY437" s="49"/>
      <c r="RPZ437" s="49"/>
      <c r="RQA437" s="49"/>
      <c r="RQB437" s="49"/>
      <c r="RQC437" s="49"/>
      <c r="RQD437" s="49"/>
      <c r="RQE437" s="49"/>
      <c r="RQF437" s="49"/>
      <c r="RQG437" s="49"/>
      <c r="RQH437" s="49"/>
      <c r="RQI437" s="49"/>
      <c r="RQJ437" s="49"/>
      <c r="RQK437" s="49"/>
      <c r="RQL437" s="49"/>
      <c r="RQM437" s="49"/>
      <c r="RQN437" s="49"/>
      <c r="RQO437" s="49"/>
      <c r="RQP437" s="49"/>
      <c r="RQQ437" s="49"/>
      <c r="RQR437" s="49"/>
      <c r="RQS437" s="49"/>
      <c r="RQT437" s="49"/>
      <c r="RQU437" s="49"/>
      <c r="RQV437" s="49"/>
      <c r="RQW437" s="49"/>
      <c r="RQX437" s="49"/>
      <c r="RQY437" s="49"/>
      <c r="RQZ437" s="49"/>
      <c r="RRA437" s="49"/>
      <c r="RRB437" s="49"/>
      <c r="RRC437" s="49"/>
      <c r="RRD437" s="49"/>
      <c r="RRE437" s="49"/>
      <c r="RRF437" s="49"/>
      <c r="RRG437" s="49"/>
      <c r="RRH437" s="49"/>
      <c r="RRI437" s="49"/>
      <c r="RRJ437" s="49"/>
      <c r="RRK437" s="49"/>
      <c r="RRL437" s="49"/>
      <c r="RRM437" s="49"/>
      <c r="RRN437" s="49"/>
      <c r="RRO437" s="49"/>
      <c r="RRP437" s="49"/>
      <c r="RRQ437" s="49"/>
      <c r="RRR437" s="49"/>
      <c r="RRS437" s="49"/>
      <c r="RRT437" s="49"/>
      <c r="RRU437" s="49"/>
      <c r="RRV437" s="49"/>
      <c r="RRW437" s="49"/>
      <c r="RRX437" s="49"/>
      <c r="RRY437" s="49"/>
      <c r="RRZ437" s="49"/>
      <c r="RSA437" s="49"/>
      <c r="RSB437" s="49"/>
      <c r="RSC437" s="49"/>
      <c r="RSD437" s="49"/>
      <c r="RSE437" s="49"/>
      <c r="RSF437" s="49"/>
      <c r="RSG437" s="49"/>
      <c r="RSH437" s="49"/>
      <c r="RSI437" s="49"/>
      <c r="RSJ437" s="49"/>
      <c r="RSK437" s="49"/>
      <c r="RSL437" s="49"/>
      <c r="RSM437" s="49"/>
      <c r="RSN437" s="49"/>
      <c r="RSO437" s="49"/>
      <c r="RSP437" s="49"/>
      <c r="RSQ437" s="49"/>
      <c r="RSR437" s="49"/>
      <c r="RSS437" s="49"/>
      <c r="RST437" s="49"/>
      <c r="RSU437" s="49"/>
      <c r="RSV437" s="49"/>
      <c r="RSW437" s="49"/>
      <c r="RSX437" s="49"/>
      <c r="RSY437" s="49"/>
      <c r="RSZ437" s="49"/>
      <c r="RTA437" s="49"/>
      <c r="RTB437" s="49"/>
      <c r="RTC437" s="49"/>
      <c r="RTD437" s="49"/>
      <c r="RTE437" s="49"/>
      <c r="RTF437" s="49"/>
      <c r="RTG437" s="49"/>
      <c r="RTH437" s="49"/>
      <c r="RTI437" s="49"/>
      <c r="RTJ437" s="49"/>
      <c r="RTK437" s="49"/>
      <c r="RTL437" s="49"/>
      <c r="RTM437" s="49"/>
      <c r="RTN437" s="49"/>
      <c r="RTO437" s="49"/>
      <c r="RTP437" s="49"/>
      <c r="RTQ437" s="49"/>
      <c r="RTR437" s="49"/>
      <c r="RTS437" s="49"/>
      <c r="RTT437" s="49"/>
      <c r="RTU437" s="49"/>
      <c r="RTV437" s="49"/>
      <c r="RTW437" s="49"/>
      <c r="RTX437" s="49"/>
      <c r="RTY437" s="49"/>
      <c r="RTZ437" s="49"/>
      <c r="RUA437" s="49"/>
      <c r="RUB437" s="49"/>
      <c r="RUC437" s="49"/>
      <c r="RUD437" s="49"/>
      <c r="RUE437" s="49"/>
      <c r="RUF437" s="49"/>
      <c r="RUG437" s="49"/>
      <c r="RUH437" s="49"/>
      <c r="RUI437" s="49"/>
      <c r="RUJ437" s="49"/>
      <c r="RUK437" s="49"/>
      <c r="RUL437" s="49"/>
      <c r="RUM437" s="49"/>
      <c r="RUN437" s="49"/>
      <c r="RUO437" s="49"/>
      <c r="RUP437" s="49"/>
      <c r="RUQ437" s="49"/>
      <c r="RUR437" s="49"/>
      <c r="RUS437" s="49"/>
      <c r="RUT437" s="49"/>
      <c r="RUU437" s="49"/>
      <c r="RUV437" s="49"/>
      <c r="RUW437" s="49"/>
      <c r="RUX437" s="49"/>
      <c r="RUY437" s="49"/>
      <c r="RUZ437" s="49"/>
      <c r="RVA437" s="49"/>
      <c r="RVB437" s="49"/>
      <c r="RVC437" s="49"/>
      <c r="RVD437" s="49"/>
      <c r="RVE437" s="49"/>
      <c r="RVF437" s="49"/>
      <c r="RVG437" s="49"/>
      <c r="RVH437" s="49"/>
      <c r="RVI437" s="49"/>
      <c r="RVJ437" s="49"/>
      <c r="RVK437" s="49"/>
      <c r="RVL437" s="49"/>
      <c r="RVM437" s="49"/>
      <c r="RVN437" s="49"/>
      <c r="RVO437" s="49"/>
      <c r="RVP437" s="49"/>
      <c r="RVQ437" s="49"/>
      <c r="RVR437" s="49"/>
      <c r="RVS437" s="49"/>
      <c r="RVT437" s="49"/>
      <c r="RVU437" s="49"/>
      <c r="RVV437" s="49"/>
      <c r="RVW437" s="49"/>
      <c r="RVX437" s="49"/>
      <c r="RVY437" s="49"/>
      <c r="RVZ437" s="49"/>
      <c r="RWA437" s="49"/>
      <c r="RWB437" s="49"/>
      <c r="RWC437" s="49"/>
      <c r="RWD437" s="49"/>
      <c r="RWE437" s="49"/>
      <c r="RWF437" s="49"/>
      <c r="RWG437" s="49"/>
      <c r="RWH437" s="49"/>
      <c r="RWI437" s="49"/>
      <c r="RWJ437" s="49"/>
      <c r="RWK437" s="49"/>
      <c r="RWL437" s="49"/>
      <c r="RWM437" s="49"/>
      <c r="RWN437" s="49"/>
      <c r="RWO437" s="49"/>
      <c r="RWP437" s="49"/>
      <c r="RWQ437" s="49"/>
      <c r="RWR437" s="49"/>
      <c r="RWS437" s="49"/>
      <c r="RWT437" s="49"/>
      <c r="RWU437" s="49"/>
      <c r="RWV437" s="49"/>
      <c r="RWW437" s="49"/>
      <c r="RWX437" s="49"/>
      <c r="RWY437" s="49"/>
      <c r="RWZ437" s="49"/>
      <c r="RXA437" s="49"/>
      <c r="RXB437" s="49"/>
      <c r="RXC437" s="49"/>
      <c r="RXD437" s="49"/>
      <c r="RXE437" s="49"/>
      <c r="RXF437" s="49"/>
      <c r="RXG437" s="49"/>
      <c r="RXH437" s="49"/>
      <c r="RXI437" s="49"/>
      <c r="RXJ437" s="49"/>
      <c r="RXK437" s="49"/>
      <c r="RXL437" s="49"/>
      <c r="RXM437" s="49"/>
      <c r="RXN437" s="49"/>
      <c r="RXO437" s="49"/>
      <c r="RXP437" s="49"/>
      <c r="RXQ437" s="49"/>
      <c r="RXR437" s="49"/>
      <c r="RXS437" s="49"/>
      <c r="RXT437" s="49"/>
      <c r="RXU437" s="49"/>
      <c r="RXV437" s="49"/>
      <c r="RXW437" s="49"/>
      <c r="RXX437" s="49"/>
      <c r="RXY437" s="49"/>
      <c r="RXZ437" s="49"/>
      <c r="RYA437" s="49"/>
      <c r="RYB437" s="49"/>
      <c r="RYC437" s="49"/>
      <c r="RYD437" s="49"/>
      <c r="RYE437" s="49"/>
      <c r="RYF437" s="49"/>
      <c r="RYG437" s="49"/>
      <c r="RYH437" s="49"/>
      <c r="RYI437" s="49"/>
      <c r="RYJ437" s="49"/>
      <c r="RYK437" s="49"/>
      <c r="RYL437" s="49"/>
      <c r="RYM437" s="49"/>
      <c r="RYN437" s="49"/>
      <c r="RYO437" s="49"/>
      <c r="RYP437" s="49"/>
      <c r="RYQ437" s="49"/>
      <c r="RYR437" s="49"/>
      <c r="RYS437" s="49"/>
      <c r="RYT437" s="49"/>
      <c r="RYU437" s="49"/>
      <c r="RYV437" s="49"/>
      <c r="RYW437" s="49"/>
      <c r="RYX437" s="49"/>
      <c r="RYY437" s="49"/>
      <c r="RYZ437" s="49"/>
      <c r="RZA437" s="49"/>
      <c r="RZB437" s="49"/>
      <c r="RZC437" s="49"/>
      <c r="RZD437" s="49"/>
      <c r="RZE437" s="49"/>
      <c r="RZF437" s="49"/>
      <c r="RZG437" s="49"/>
      <c r="RZH437" s="49"/>
      <c r="RZI437" s="49"/>
      <c r="RZJ437" s="49"/>
      <c r="RZK437" s="49"/>
      <c r="RZL437" s="49"/>
      <c r="RZM437" s="49"/>
      <c r="RZN437" s="49"/>
      <c r="RZO437" s="49"/>
      <c r="RZP437" s="49"/>
      <c r="RZQ437" s="49"/>
      <c r="RZR437" s="49"/>
      <c r="RZS437" s="49"/>
      <c r="RZT437" s="49"/>
      <c r="RZU437" s="49"/>
      <c r="RZV437" s="49"/>
      <c r="RZW437" s="49"/>
      <c r="RZX437" s="49"/>
      <c r="RZY437" s="49"/>
      <c r="RZZ437" s="49"/>
      <c r="SAA437" s="49"/>
      <c r="SAB437" s="49"/>
      <c r="SAC437" s="49"/>
      <c r="SAD437" s="49"/>
      <c r="SAE437" s="49"/>
      <c r="SAF437" s="49"/>
      <c r="SAG437" s="49"/>
      <c r="SAH437" s="49"/>
      <c r="SAI437" s="49"/>
      <c r="SAJ437" s="49"/>
      <c r="SAK437" s="49"/>
      <c r="SAL437" s="49"/>
      <c r="SAM437" s="49"/>
      <c r="SAN437" s="49"/>
      <c r="SAO437" s="49"/>
      <c r="SAP437" s="49"/>
      <c r="SAQ437" s="49"/>
      <c r="SAR437" s="49"/>
      <c r="SAS437" s="49"/>
      <c r="SAT437" s="49"/>
      <c r="SAU437" s="49"/>
      <c r="SAV437" s="49"/>
      <c r="SAW437" s="49"/>
      <c r="SAX437" s="49"/>
      <c r="SAY437" s="49"/>
      <c r="SAZ437" s="49"/>
      <c r="SBA437" s="49"/>
      <c r="SBB437" s="49"/>
      <c r="SBC437" s="49"/>
      <c r="SBD437" s="49"/>
      <c r="SBE437" s="49"/>
      <c r="SBF437" s="49"/>
      <c r="SBG437" s="49"/>
      <c r="SBH437" s="49"/>
      <c r="SBI437" s="49"/>
      <c r="SBJ437" s="49"/>
      <c r="SBK437" s="49"/>
      <c r="SBL437" s="49"/>
      <c r="SBM437" s="49"/>
      <c r="SBN437" s="49"/>
      <c r="SBO437" s="49"/>
      <c r="SBP437" s="49"/>
      <c r="SBQ437" s="49"/>
      <c r="SBR437" s="49"/>
      <c r="SBS437" s="49"/>
      <c r="SBT437" s="49"/>
      <c r="SBU437" s="49"/>
      <c r="SBV437" s="49"/>
      <c r="SBW437" s="49"/>
      <c r="SBX437" s="49"/>
      <c r="SBY437" s="49"/>
      <c r="SBZ437" s="49"/>
      <c r="SCA437" s="49"/>
      <c r="SCB437" s="49"/>
      <c r="SCC437" s="49"/>
      <c r="SCD437" s="49"/>
      <c r="SCE437" s="49"/>
      <c r="SCF437" s="49"/>
      <c r="SCG437" s="49"/>
      <c r="SCH437" s="49"/>
      <c r="SCI437" s="49"/>
      <c r="SCJ437" s="49"/>
      <c r="SCK437" s="49"/>
      <c r="SCL437" s="49"/>
      <c r="SCM437" s="49"/>
      <c r="SCN437" s="49"/>
      <c r="SCO437" s="49"/>
      <c r="SCP437" s="49"/>
      <c r="SCQ437" s="49"/>
      <c r="SCR437" s="49"/>
      <c r="SCS437" s="49"/>
      <c r="SCT437" s="49"/>
      <c r="SCU437" s="49"/>
      <c r="SCV437" s="49"/>
      <c r="SCW437" s="49"/>
      <c r="SCX437" s="49"/>
      <c r="SCY437" s="49"/>
      <c r="SCZ437" s="49"/>
      <c r="SDA437" s="49"/>
      <c r="SDB437" s="49"/>
      <c r="SDC437" s="49"/>
      <c r="SDD437" s="49"/>
      <c r="SDE437" s="49"/>
      <c r="SDF437" s="49"/>
      <c r="SDG437" s="49"/>
      <c r="SDH437" s="49"/>
      <c r="SDI437" s="49"/>
      <c r="SDJ437" s="49"/>
      <c r="SDK437" s="49"/>
      <c r="SDL437" s="49"/>
      <c r="SDM437" s="49"/>
      <c r="SDN437" s="49"/>
      <c r="SDO437" s="49"/>
      <c r="SDP437" s="49"/>
      <c r="SDQ437" s="49"/>
      <c r="SDR437" s="49"/>
      <c r="SDS437" s="49"/>
      <c r="SDT437" s="49"/>
      <c r="SDU437" s="49"/>
      <c r="SDV437" s="49"/>
      <c r="SDW437" s="49"/>
      <c r="SDX437" s="49"/>
      <c r="SDY437" s="49"/>
      <c r="SDZ437" s="49"/>
      <c r="SEA437" s="49"/>
      <c r="SEB437" s="49"/>
      <c r="SEC437" s="49"/>
      <c r="SED437" s="49"/>
      <c r="SEE437" s="49"/>
      <c r="SEF437" s="49"/>
      <c r="SEG437" s="49"/>
      <c r="SEH437" s="49"/>
      <c r="SEI437" s="49"/>
      <c r="SEJ437" s="49"/>
      <c r="SEK437" s="49"/>
      <c r="SEL437" s="49"/>
      <c r="SEM437" s="49"/>
      <c r="SEN437" s="49"/>
      <c r="SEO437" s="49"/>
      <c r="SEP437" s="49"/>
      <c r="SEQ437" s="49"/>
      <c r="SER437" s="49"/>
      <c r="SES437" s="49"/>
      <c r="SET437" s="49"/>
      <c r="SEU437" s="49"/>
      <c r="SEV437" s="49"/>
      <c r="SEW437" s="49"/>
      <c r="SEX437" s="49"/>
      <c r="SEY437" s="49"/>
      <c r="SEZ437" s="49"/>
      <c r="SFA437" s="49"/>
      <c r="SFB437" s="49"/>
      <c r="SFC437" s="49"/>
      <c r="SFD437" s="49"/>
      <c r="SFE437" s="49"/>
      <c r="SFF437" s="49"/>
      <c r="SFG437" s="49"/>
      <c r="SFH437" s="49"/>
      <c r="SFI437" s="49"/>
      <c r="SFJ437" s="49"/>
      <c r="SFK437" s="49"/>
      <c r="SFL437" s="49"/>
      <c r="SFM437" s="49"/>
      <c r="SFN437" s="49"/>
      <c r="SFO437" s="49"/>
      <c r="SFP437" s="49"/>
      <c r="SFQ437" s="49"/>
      <c r="SFR437" s="49"/>
      <c r="SFS437" s="49"/>
      <c r="SFT437" s="49"/>
      <c r="SFU437" s="49"/>
      <c r="SFV437" s="49"/>
      <c r="SFW437" s="49"/>
      <c r="SFX437" s="49"/>
      <c r="SFY437" s="49"/>
      <c r="SFZ437" s="49"/>
      <c r="SGA437" s="49"/>
      <c r="SGB437" s="49"/>
      <c r="SGC437" s="49"/>
      <c r="SGD437" s="49"/>
      <c r="SGE437" s="49"/>
      <c r="SGF437" s="49"/>
      <c r="SGG437" s="49"/>
      <c r="SGH437" s="49"/>
      <c r="SGI437" s="49"/>
      <c r="SGJ437" s="49"/>
      <c r="SGK437" s="49"/>
      <c r="SGL437" s="49"/>
      <c r="SGM437" s="49"/>
      <c r="SGN437" s="49"/>
      <c r="SGO437" s="49"/>
      <c r="SGP437" s="49"/>
      <c r="SGQ437" s="49"/>
      <c r="SGR437" s="49"/>
      <c r="SGS437" s="49"/>
      <c r="SGT437" s="49"/>
      <c r="SGU437" s="49"/>
      <c r="SGV437" s="49"/>
      <c r="SGW437" s="49"/>
      <c r="SGX437" s="49"/>
      <c r="SGY437" s="49"/>
      <c r="SGZ437" s="49"/>
      <c r="SHA437" s="49"/>
      <c r="SHB437" s="49"/>
      <c r="SHC437" s="49"/>
      <c r="SHD437" s="49"/>
      <c r="SHE437" s="49"/>
      <c r="SHF437" s="49"/>
      <c r="SHG437" s="49"/>
      <c r="SHH437" s="49"/>
      <c r="SHI437" s="49"/>
      <c r="SHJ437" s="49"/>
      <c r="SHK437" s="49"/>
      <c r="SHL437" s="49"/>
      <c r="SHM437" s="49"/>
      <c r="SHN437" s="49"/>
      <c r="SHO437" s="49"/>
      <c r="SHP437" s="49"/>
      <c r="SHQ437" s="49"/>
      <c r="SHR437" s="49"/>
      <c r="SHS437" s="49"/>
      <c r="SHT437" s="49"/>
      <c r="SHU437" s="49"/>
      <c r="SHV437" s="49"/>
      <c r="SHW437" s="49"/>
      <c r="SHX437" s="49"/>
      <c r="SHY437" s="49"/>
      <c r="SHZ437" s="49"/>
      <c r="SIA437" s="49"/>
      <c r="SIB437" s="49"/>
      <c r="SIC437" s="49"/>
      <c r="SID437" s="49"/>
      <c r="SIE437" s="49"/>
      <c r="SIF437" s="49"/>
      <c r="SIG437" s="49"/>
      <c r="SIH437" s="49"/>
      <c r="SII437" s="49"/>
      <c r="SIJ437" s="49"/>
      <c r="SIK437" s="49"/>
      <c r="SIL437" s="49"/>
      <c r="SIM437" s="49"/>
      <c r="SIN437" s="49"/>
      <c r="SIO437" s="49"/>
      <c r="SIP437" s="49"/>
      <c r="SIQ437" s="49"/>
      <c r="SIR437" s="49"/>
      <c r="SIS437" s="49"/>
      <c r="SIT437" s="49"/>
      <c r="SIU437" s="49"/>
      <c r="SIV437" s="49"/>
      <c r="SIW437" s="49"/>
      <c r="SIX437" s="49"/>
      <c r="SIY437" s="49"/>
      <c r="SIZ437" s="49"/>
      <c r="SJA437" s="49"/>
      <c r="SJB437" s="49"/>
      <c r="SJC437" s="49"/>
      <c r="SJD437" s="49"/>
      <c r="SJE437" s="49"/>
      <c r="SJF437" s="49"/>
      <c r="SJG437" s="49"/>
      <c r="SJH437" s="49"/>
      <c r="SJI437" s="49"/>
      <c r="SJJ437" s="49"/>
      <c r="SJK437" s="49"/>
      <c r="SJL437" s="49"/>
      <c r="SJM437" s="49"/>
      <c r="SJN437" s="49"/>
      <c r="SJO437" s="49"/>
      <c r="SJP437" s="49"/>
      <c r="SJQ437" s="49"/>
      <c r="SJR437" s="49"/>
      <c r="SJS437" s="49"/>
      <c r="SJT437" s="49"/>
      <c r="SJU437" s="49"/>
      <c r="SJV437" s="49"/>
      <c r="SJW437" s="49"/>
      <c r="SJX437" s="49"/>
      <c r="SJY437" s="49"/>
      <c r="SJZ437" s="49"/>
      <c r="SKA437" s="49"/>
      <c r="SKB437" s="49"/>
      <c r="SKC437" s="49"/>
      <c r="SKD437" s="49"/>
      <c r="SKE437" s="49"/>
      <c r="SKF437" s="49"/>
      <c r="SKG437" s="49"/>
      <c r="SKH437" s="49"/>
      <c r="SKI437" s="49"/>
      <c r="SKJ437" s="49"/>
      <c r="SKK437" s="49"/>
      <c r="SKL437" s="49"/>
      <c r="SKM437" s="49"/>
      <c r="SKN437" s="49"/>
      <c r="SKO437" s="49"/>
      <c r="SKP437" s="49"/>
      <c r="SKQ437" s="49"/>
      <c r="SKR437" s="49"/>
      <c r="SKS437" s="49"/>
      <c r="SKT437" s="49"/>
      <c r="SKU437" s="49"/>
      <c r="SKV437" s="49"/>
      <c r="SKW437" s="49"/>
      <c r="SKX437" s="49"/>
      <c r="SKY437" s="49"/>
      <c r="SKZ437" s="49"/>
      <c r="SLA437" s="49"/>
      <c r="SLB437" s="49"/>
      <c r="SLC437" s="49"/>
      <c r="SLD437" s="49"/>
      <c r="SLE437" s="49"/>
      <c r="SLF437" s="49"/>
      <c r="SLG437" s="49"/>
      <c r="SLH437" s="49"/>
      <c r="SLI437" s="49"/>
      <c r="SLJ437" s="49"/>
      <c r="SLK437" s="49"/>
      <c r="SLL437" s="49"/>
      <c r="SLM437" s="49"/>
      <c r="SLN437" s="49"/>
      <c r="SLO437" s="49"/>
      <c r="SLP437" s="49"/>
      <c r="SLQ437" s="49"/>
      <c r="SLR437" s="49"/>
      <c r="SLS437" s="49"/>
      <c r="SLT437" s="49"/>
      <c r="SLU437" s="49"/>
      <c r="SLV437" s="49"/>
      <c r="SLW437" s="49"/>
      <c r="SLX437" s="49"/>
      <c r="SLY437" s="49"/>
      <c r="SLZ437" s="49"/>
      <c r="SMA437" s="49"/>
      <c r="SMB437" s="49"/>
      <c r="SMC437" s="49"/>
      <c r="SMD437" s="49"/>
      <c r="SME437" s="49"/>
      <c r="SMF437" s="49"/>
      <c r="SMG437" s="49"/>
      <c r="SMH437" s="49"/>
      <c r="SMI437" s="49"/>
      <c r="SMJ437" s="49"/>
      <c r="SMK437" s="49"/>
      <c r="SML437" s="49"/>
      <c r="SMM437" s="49"/>
      <c r="SMN437" s="49"/>
      <c r="SMO437" s="49"/>
      <c r="SMP437" s="49"/>
      <c r="SMQ437" s="49"/>
      <c r="SMR437" s="49"/>
      <c r="SMS437" s="49"/>
      <c r="SMT437" s="49"/>
      <c r="SMU437" s="49"/>
      <c r="SMV437" s="49"/>
      <c r="SMW437" s="49"/>
      <c r="SMX437" s="49"/>
      <c r="SMY437" s="49"/>
      <c r="SMZ437" s="49"/>
      <c r="SNA437" s="49"/>
      <c r="SNB437" s="49"/>
      <c r="SNC437" s="49"/>
      <c r="SND437" s="49"/>
      <c r="SNE437" s="49"/>
      <c r="SNF437" s="49"/>
      <c r="SNG437" s="49"/>
      <c r="SNH437" s="49"/>
      <c r="SNI437" s="49"/>
      <c r="SNJ437" s="49"/>
      <c r="SNK437" s="49"/>
      <c r="SNL437" s="49"/>
      <c r="SNM437" s="49"/>
      <c r="SNN437" s="49"/>
      <c r="SNO437" s="49"/>
      <c r="SNP437" s="49"/>
      <c r="SNQ437" s="49"/>
      <c r="SNR437" s="49"/>
      <c r="SNS437" s="49"/>
      <c r="SNT437" s="49"/>
      <c r="SNU437" s="49"/>
      <c r="SNV437" s="49"/>
      <c r="SNW437" s="49"/>
      <c r="SNX437" s="49"/>
      <c r="SNY437" s="49"/>
      <c r="SNZ437" s="49"/>
      <c r="SOA437" s="49"/>
      <c r="SOB437" s="49"/>
      <c r="SOC437" s="49"/>
      <c r="SOD437" s="49"/>
      <c r="SOE437" s="49"/>
      <c r="SOF437" s="49"/>
      <c r="SOG437" s="49"/>
      <c r="SOH437" s="49"/>
      <c r="SOI437" s="49"/>
      <c r="SOJ437" s="49"/>
      <c r="SOK437" s="49"/>
      <c r="SOL437" s="49"/>
      <c r="SOM437" s="49"/>
      <c r="SON437" s="49"/>
      <c r="SOO437" s="49"/>
      <c r="SOP437" s="49"/>
      <c r="SOQ437" s="49"/>
      <c r="SOR437" s="49"/>
      <c r="SOS437" s="49"/>
      <c r="SOT437" s="49"/>
      <c r="SOU437" s="49"/>
      <c r="SOV437" s="49"/>
      <c r="SOW437" s="49"/>
      <c r="SOX437" s="49"/>
      <c r="SOY437" s="49"/>
      <c r="SOZ437" s="49"/>
      <c r="SPA437" s="49"/>
      <c r="SPB437" s="49"/>
      <c r="SPC437" s="49"/>
      <c r="SPD437" s="49"/>
      <c r="SPE437" s="49"/>
      <c r="SPF437" s="49"/>
      <c r="SPG437" s="49"/>
      <c r="SPH437" s="49"/>
      <c r="SPI437" s="49"/>
      <c r="SPJ437" s="49"/>
      <c r="SPK437" s="49"/>
      <c r="SPL437" s="49"/>
      <c r="SPM437" s="49"/>
      <c r="SPN437" s="49"/>
      <c r="SPO437" s="49"/>
      <c r="SPP437" s="49"/>
      <c r="SPQ437" s="49"/>
      <c r="SPR437" s="49"/>
      <c r="SPS437" s="49"/>
      <c r="SPT437" s="49"/>
      <c r="SPU437" s="49"/>
      <c r="SPV437" s="49"/>
      <c r="SPW437" s="49"/>
      <c r="SPX437" s="49"/>
      <c r="SPY437" s="49"/>
      <c r="SPZ437" s="49"/>
      <c r="SQA437" s="49"/>
      <c r="SQB437" s="49"/>
      <c r="SQC437" s="49"/>
      <c r="SQD437" s="49"/>
      <c r="SQE437" s="49"/>
      <c r="SQF437" s="49"/>
      <c r="SQG437" s="49"/>
      <c r="SQH437" s="49"/>
      <c r="SQI437" s="49"/>
      <c r="SQJ437" s="49"/>
      <c r="SQK437" s="49"/>
      <c r="SQL437" s="49"/>
      <c r="SQM437" s="49"/>
      <c r="SQN437" s="49"/>
      <c r="SQO437" s="49"/>
      <c r="SQP437" s="49"/>
      <c r="SQQ437" s="49"/>
      <c r="SQR437" s="49"/>
      <c r="SQS437" s="49"/>
      <c r="SQT437" s="49"/>
      <c r="SQU437" s="49"/>
      <c r="SQV437" s="49"/>
      <c r="SQW437" s="49"/>
      <c r="SQX437" s="49"/>
      <c r="SQY437" s="49"/>
      <c r="SQZ437" s="49"/>
      <c r="SRA437" s="49"/>
      <c r="SRB437" s="49"/>
      <c r="SRC437" s="49"/>
      <c r="SRD437" s="49"/>
      <c r="SRE437" s="49"/>
      <c r="SRF437" s="49"/>
      <c r="SRG437" s="49"/>
      <c r="SRH437" s="49"/>
      <c r="SRI437" s="49"/>
      <c r="SRJ437" s="49"/>
      <c r="SRK437" s="49"/>
      <c r="SRL437" s="49"/>
      <c r="SRM437" s="49"/>
      <c r="SRN437" s="49"/>
      <c r="SRO437" s="49"/>
      <c r="SRP437" s="49"/>
      <c r="SRQ437" s="49"/>
      <c r="SRR437" s="49"/>
      <c r="SRS437" s="49"/>
      <c r="SRT437" s="49"/>
      <c r="SRU437" s="49"/>
      <c r="SRV437" s="49"/>
      <c r="SRW437" s="49"/>
      <c r="SRX437" s="49"/>
      <c r="SRY437" s="49"/>
      <c r="SRZ437" s="49"/>
      <c r="SSA437" s="49"/>
      <c r="SSB437" s="49"/>
      <c r="SSC437" s="49"/>
      <c r="SSD437" s="49"/>
      <c r="SSE437" s="49"/>
      <c r="SSF437" s="49"/>
      <c r="SSG437" s="49"/>
      <c r="SSH437" s="49"/>
      <c r="SSI437" s="49"/>
      <c r="SSJ437" s="49"/>
      <c r="SSK437" s="49"/>
      <c r="SSL437" s="49"/>
      <c r="SSM437" s="49"/>
      <c r="SSN437" s="49"/>
      <c r="SSO437" s="49"/>
      <c r="SSP437" s="49"/>
      <c r="SSQ437" s="49"/>
      <c r="SSR437" s="49"/>
      <c r="SSS437" s="49"/>
      <c r="SST437" s="49"/>
      <c r="SSU437" s="49"/>
      <c r="SSV437" s="49"/>
      <c r="SSW437" s="49"/>
      <c r="SSX437" s="49"/>
      <c r="SSY437" s="49"/>
      <c r="SSZ437" s="49"/>
      <c r="STA437" s="49"/>
      <c r="STB437" s="49"/>
      <c r="STC437" s="49"/>
      <c r="STD437" s="49"/>
      <c r="STE437" s="49"/>
      <c r="STF437" s="49"/>
      <c r="STG437" s="49"/>
      <c r="STH437" s="49"/>
      <c r="STI437" s="49"/>
      <c r="STJ437" s="49"/>
      <c r="STK437" s="49"/>
      <c r="STL437" s="49"/>
      <c r="STM437" s="49"/>
      <c r="STN437" s="49"/>
      <c r="STO437" s="49"/>
      <c r="STP437" s="49"/>
      <c r="STQ437" s="49"/>
      <c r="STR437" s="49"/>
      <c r="STS437" s="49"/>
      <c r="STT437" s="49"/>
      <c r="STU437" s="49"/>
      <c r="STV437" s="49"/>
      <c r="STW437" s="49"/>
      <c r="STX437" s="49"/>
      <c r="STY437" s="49"/>
      <c r="STZ437" s="49"/>
      <c r="SUA437" s="49"/>
      <c r="SUB437" s="49"/>
      <c r="SUC437" s="49"/>
      <c r="SUD437" s="49"/>
      <c r="SUE437" s="49"/>
      <c r="SUF437" s="49"/>
      <c r="SUG437" s="49"/>
      <c r="SUH437" s="49"/>
      <c r="SUI437" s="49"/>
      <c r="SUJ437" s="49"/>
      <c r="SUK437" s="49"/>
      <c r="SUL437" s="49"/>
      <c r="SUM437" s="49"/>
      <c r="SUN437" s="49"/>
      <c r="SUO437" s="49"/>
      <c r="SUP437" s="49"/>
      <c r="SUQ437" s="49"/>
      <c r="SUR437" s="49"/>
      <c r="SUS437" s="49"/>
      <c r="SUT437" s="49"/>
      <c r="SUU437" s="49"/>
      <c r="SUV437" s="49"/>
      <c r="SUW437" s="49"/>
      <c r="SUX437" s="49"/>
      <c r="SUY437" s="49"/>
      <c r="SUZ437" s="49"/>
      <c r="SVA437" s="49"/>
      <c r="SVB437" s="49"/>
      <c r="SVC437" s="49"/>
      <c r="SVD437" s="49"/>
      <c r="SVE437" s="49"/>
      <c r="SVF437" s="49"/>
      <c r="SVG437" s="49"/>
      <c r="SVH437" s="49"/>
      <c r="SVI437" s="49"/>
      <c r="SVJ437" s="49"/>
      <c r="SVK437" s="49"/>
      <c r="SVL437" s="49"/>
      <c r="SVM437" s="49"/>
      <c r="SVN437" s="49"/>
      <c r="SVO437" s="49"/>
      <c r="SVP437" s="49"/>
      <c r="SVQ437" s="49"/>
      <c r="SVR437" s="49"/>
      <c r="SVS437" s="49"/>
      <c r="SVT437" s="49"/>
      <c r="SVU437" s="49"/>
      <c r="SVV437" s="49"/>
      <c r="SVW437" s="49"/>
      <c r="SVX437" s="49"/>
      <c r="SVY437" s="49"/>
      <c r="SVZ437" s="49"/>
      <c r="SWA437" s="49"/>
      <c r="SWB437" s="49"/>
      <c r="SWC437" s="49"/>
      <c r="SWD437" s="49"/>
      <c r="SWE437" s="49"/>
      <c r="SWF437" s="49"/>
      <c r="SWG437" s="49"/>
      <c r="SWH437" s="49"/>
      <c r="SWI437" s="49"/>
      <c r="SWJ437" s="49"/>
      <c r="SWK437" s="49"/>
      <c r="SWL437" s="49"/>
      <c r="SWM437" s="49"/>
      <c r="SWN437" s="49"/>
      <c r="SWO437" s="49"/>
      <c r="SWP437" s="49"/>
      <c r="SWQ437" s="49"/>
      <c r="SWR437" s="49"/>
      <c r="SWS437" s="49"/>
      <c r="SWT437" s="49"/>
      <c r="SWU437" s="49"/>
      <c r="SWV437" s="49"/>
      <c r="SWW437" s="49"/>
      <c r="SWX437" s="49"/>
      <c r="SWY437" s="49"/>
      <c r="SWZ437" s="49"/>
      <c r="SXA437" s="49"/>
      <c r="SXB437" s="49"/>
      <c r="SXC437" s="49"/>
      <c r="SXD437" s="49"/>
      <c r="SXE437" s="49"/>
      <c r="SXF437" s="49"/>
      <c r="SXG437" s="49"/>
      <c r="SXH437" s="49"/>
      <c r="SXI437" s="49"/>
      <c r="SXJ437" s="49"/>
      <c r="SXK437" s="49"/>
      <c r="SXL437" s="49"/>
      <c r="SXM437" s="49"/>
      <c r="SXN437" s="49"/>
      <c r="SXO437" s="49"/>
      <c r="SXP437" s="49"/>
      <c r="SXQ437" s="49"/>
      <c r="SXR437" s="49"/>
      <c r="SXS437" s="49"/>
      <c r="SXT437" s="49"/>
      <c r="SXU437" s="49"/>
      <c r="SXV437" s="49"/>
      <c r="SXW437" s="49"/>
      <c r="SXX437" s="49"/>
      <c r="SXY437" s="49"/>
      <c r="SXZ437" s="49"/>
      <c r="SYA437" s="49"/>
      <c r="SYB437" s="49"/>
      <c r="SYC437" s="49"/>
      <c r="SYD437" s="49"/>
      <c r="SYE437" s="49"/>
      <c r="SYF437" s="49"/>
      <c r="SYG437" s="49"/>
      <c r="SYH437" s="49"/>
      <c r="SYI437" s="49"/>
      <c r="SYJ437" s="49"/>
      <c r="SYK437" s="49"/>
      <c r="SYL437" s="49"/>
      <c r="SYM437" s="49"/>
      <c r="SYN437" s="49"/>
      <c r="SYO437" s="49"/>
      <c r="SYP437" s="49"/>
      <c r="SYQ437" s="49"/>
      <c r="SYR437" s="49"/>
      <c r="SYS437" s="49"/>
      <c r="SYT437" s="49"/>
      <c r="SYU437" s="49"/>
      <c r="SYV437" s="49"/>
      <c r="SYW437" s="49"/>
      <c r="SYX437" s="49"/>
      <c r="SYY437" s="49"/>
      <c r="SYZ437" s="49"/>
      <c r="SZA437" s="49"/>
      <c r="SZB437" s="49"/>
      <c r="SZC437" s="49"/>
      <c r="SZD437" s="49"/>
      <c r="SZE437" s="49"/>
      <c r="SZF437" s="49"/>
      <c r="SZG437" s="49"/>
      <c r="SZH437" s="49"/>
      <c r="SZI437" s="49"/>
      <c r="SZJ437" s="49"/>
      <c r="SZK437" s="49"/>
      <c r="SZL437" s="49"/>
      <c r="SZM437" s="49"/>
      <c r="SZN437" s="49"/>
      <c r="SZO437" s="49"/>
      <c r="SZP437" s="49"/>
      <c r="SZQ437" s="49"/>
      <c r="SZR437" s="49"/>
      <c r="SZS437" s="49"/>
      <c r="SZT437" s="49"/>
      <c r="SZU437" s="49"/>
      <c r="SZV437" s="49"/>
      <c r="SZW437" s="49"/>
      <c r="SZX437" s="49"/>
      <c r="SZY437" s="49"/>
      <c r="SZZ437" s="49"/>
      <c r="TAA437" s="49"/>
      <c r="TAB437" s="49"/>
      <c r="TAC437" s="49"/>
      <c r="TAD437" s="49"/>
      <c r="TAE437" s="49"/>
      <c r="TAF437" s="49"/>
      <c r="TAG437" s="49"/>
      <c r="TAH437" s="49"/>
      <c r="TAI437" s="49"/>
      <c r="TAJ437" s="49"/>
      <c r="TAK437" s="49"/>
      <c r="TAL437" s="49"/>
      <c r="TAM437" s="49"/>
      <c r="TAN437" s="49"/>
      <c r="TAO437" s="49"/>
      <c r="TAP437" s="49"/>
      <c r="TAQ437" s="49"/>
      <c r="TAR437" s="49"/>
      <c r="TAS437" s="49"/>
      <c r="TAT437" s="49"/>
      <c r="TAU437" s="49"/>
      <c r="TAV437" s="49"/>
      <c r="TAW437" s="49"/>
      <c r="TAX437" s="49"/>
      <c r="TAY437" s="49"/>
      <c r="TAZ437" s="49"/>
      <c r="TBA437" s="49"/>
      <c r="TBB437" s="49"/>
      <c r="TBC437" s="49"/>
      <c r="TBD437" s="49"/>
      <c r="TBE437" s="49"/>
      <c r="TBF437" s="49"/>
      <c r="TBG437" s="49"/>
      <c r="TBH437" s="49"/>
      <c r="TBI437" s="49"/>
      <c r="TBJ437" s="49"/>
      <c r="TBK437" s="49"/>
      <c r="TBL437" s="49"/>
      <c r="TBM437" s="49"/>
      <c r="TBN437" s="49"/>
      <c r="TBO437" s="49"/>
      <c r="TBP437" s="49"/>
      <c r="TBQ437" s="49"/>
      <c r="TBR437" s="49"/>
      <c r="TBS437" s="49"/>
      <c r="TBT437" s="49"/>
      <c r="TBU437" s="49"/>
      <c r="TBV437" s="49"/>
      <c r="TBW437" s="49"/>
      <c r="TBX437" s="49"/>
      <c r="TBY437" s="49"/>
      <c r="TBZ437" s="49"/>
      <c r="TCA437" s="49"/>
      <c r="TCB437" s="49"/>
      <c r="TCC437" s="49"/>
      <c r="TCD437" s="49"/>
      <c r="TCE437" s="49"/>
      <c r="TCF437" s="49"/>
      <c r="TCG437" s="49"/>
      <c r="TCH437" s="49"/>
      <c r="TCI437" s="49"/>
      <c r="TCJ437" s="49"/>
      <c r="TCK437" s="49"/>
      <c r="TCL437" s="49"/>
      <c r="TCM437" s="49"/>
      <c r="TCN437" s="49"/>
      <c r="TCO437" s="49"/>
      <c r="TCP437" s="49"/>
      <c r="TCQ437" s="49"/>
      <c r="TCR437" s="49"/>
      <c r="TCS437" s="49"/>
      <c r="TCT437" s="49"/>
      <c r="TCU437" s="49"/>
      <c r="TCV437" s="49"/>
      <c r="TCW437" s="49"/>
      <c r="TCX437" s="49"/>
      <c r="TCY437" s="49"/>
      <c r="TCZ437" s="49"/>
      <c r="TDA437" s="49"/>
      <c r="TDB437" s="49"/>
      <c r="TDC437" s="49"/>
      <c r="TDD437" s="49"/>
      <c r="TDE437" s="49"/>
      <c r="TDF437" s="49"/>
      <c r="TDG437" s="49"/>
      <c r="TDH437" s="49"/>
      <c r="TDI437" s="49"/>
      <c r="TDJ437" s="49"/>
      <c r="TDK437" s="49"/>
      <c r="TDL437" s="49"/>
      <c r="TDM437" s="49"/>
      <c r="TDN437" s="49"/>
      <c r="TDO437" s="49"/>
      <c r="TDP437" s="49"/>
      <c r="TDQ437" s="49"/>
      <c r="TDR437" s="49"/>
      <c r="TDS437" s="49"/>
      <c r="TDT437" s="49"/>
      <c r="TDU437" s="49"/>
      <c r="TDV437" s="49"/>
      <c r="TDW437" s="49"/>
      <c r="TDX437" s="49"/>
      <c r="TDY437" s="49"/>
      <c r="TDZ437" s="49"/>
      <c r="TEA437" s="49"/>
      <c r="TEB437" s="49"/>
      <c r="TEC437" s="49"/>
      <c r="TED437" s="49"/>
      <c r="TEE437" s="49"/>
      <c r="TEF437" s="49"/>
      <c r="TEG437" s="49"/>
      <c r="TEH437" s="49"/>
      <c r="TEI437" s="49"/>
      <c r="TEJ437" s="49"/>
      <c r="TEK437" s="49"/>
      <c r="TEL437" s="49"/>
      <c r="TEM437" s="49"/>
      <c r="TEN437" s="49"/>
      <c r="TEO437" s="49"/>
      <c r="TEP437" s="49"/>
      <c r="TEQ437" s="49"/>
      <c r="TER437" s="49"/>
      <c r="TES437" s="49"/>
      <c r="TET437" s="49"/>
      <c r="TEU437" s="49"/>
      <c r="TEV437" s="49"/>
      <c r="TEW437" s="49"/>
      <c r="TEX437" s="49"/>
      <c r="TEY437" s="49"/>
      <c r="TEZ437" s="49"/>
      <c r="TFA437" s="49"/>
      <c r="TFB437" s="49"/>
      <c r="TFC437" s="49"/>
      <c r="TFD437" s="49"/>
      <c r="TFE437" s="49"/>
      <c r="TFF437" s="49"/>
      <c r="TFG437" s="49"/>
      <c r="TFH437" s="49"/>
      <c r="TFI437" s="49"/>
      <c r="TFJ437" s="49"/>
      <c r="TFK437" s="49"/>
      <c r="TFL437" s="49"/>
      <c r="TFM437" s="49"/>
      <c r="TFN437" s="49"/>
      <c r="TFO437" s="49"/>
      <c r="TFP437" s="49"/>
      <c r="TFQ437" s="49"/>
      <c r="TFR437" s="49"/>
      <c r="TFS437" s="49"/>
      <c r="TFT437" s="49"/>
      <c r="TFU437" s="49"/>
      <c r="TFV437" s="49"/>
      <c r="TFW437" s="49"/>
      <c r="TFX437" s="49"/>
      <c r="TFY437" s="49"/>
      <c r="TFZ437" s="49"/>
      <c r="TGA437" s="49"/>
      <c r="TGB437" s="49"/>
      <c r="TGC437" s="49"/>
      <c r="TGD437" s="49"/>
      <c r="TGE437" s="49"/>
      <c r="TGF437" s="49"/>
      <c r="TGG437" s="49"/>
      <c r="TGH437" s="49"/>
      <c r="TGI437" s="49"/>
      <c r="TGJ437" s="49"/>
      <c r="TGK437" s="49"/>
      <c r="TGL437" s="49"/>
      <c r="TGM437" s="49"/>
      <c r="TGN437" s="49"/>
      <c r="TGO437" s="49"/>
      <c r="TGP437" s="49"/>
      <c r="TGQ437" s="49"/>
      <c r="TGR437" s="49"/>
      <c r="TGS437" s="49"/>
      <c r="TGT437" s="49"/>
      <c r="TGU437" s="49"/>
      <c r="TGV437" s="49"/>
      <c r="TGW437" s="49"/>
      <c r="TGX437" s="49"/>
      <c r="TGY437" s="49"/>
      <c r="TGZ437" s="49"/>
      <c r="THA437" s="49"/>
      <c r="THB437" s="49"/>
      <c r="THC437" s="49"/>
      <c r="THD437" s="49"/>
      <c r="THE437" s="49"/>
      <c r="THF437" s="49"/>
      <c r="THG437" s="49"/>
      <c r="THH437" s="49"/>
      <c r="THI437" s="49"/>
      <c r="THJ437" s="49"/>
      <c r="THK437" s="49"/>
      <c r="THL437" s="49"/>
      <c r="THM437" s="49"/>
      <c r="THN437" s="49"/>
      <c r="THO437" s="49"/>
      <c r="THP437" s="49"/>
      <c r="THQ437" s="49"/>
      <c r="THR437" s="49"/>
      <c r="THS437" s="49"/>
      <c r="THT437" s="49"/>
      <c r="THU437" s="49"/>
      <c r="THV437" s="49"/>
      <c r="THW437" s="49"/>
      <c r="THX437" s="49"/>
      <c r="THY437" s="49"/>
      <c r="THZ437" s="49"/>
      <c r="TIA437" s="49"/>
      <c r="TIB437" s="49"/>
      <c r="TIC437" s="49"/>
      <c r="TID437" s="49"/>
      <c r="TIE437" s="49"/>
      <c r="TIF437" s="49"/>
      <c r="TIG437" s="49"/>
      <c r="TIH437" s="49"/>
      <c r="TII437" s="49"/>
      <c r="TIJ437" s="49"/>
      <c r="TIK437" s="49"/>
      <c r="TIL437" s="49"/>
      <c r="TIM437" s="49"/>
      <c r="TIN437" s="49"/>
      <c r="TIO437" s="49"/>
      <c r="TIP437" s="49"/>
      <c r="TIQ437" s="49"/>
      <c r="TIR437" s="49"/>
      <c r="TIS437" s="49"/>
      <c r="TIT437" s="49"/>
      <c r="TIU437" s="49"/>
      <c r="TIV437" s="49"/>
      <c r="TIW437" s="49"/>
      <c r="TIX437" s="49"/>
      <c r="TIY437" s="49"/>
      <c r="TIZ437" s="49"/>
      <c r="TJA437" s="49"/>
      <c r="TJB437" s="49"/>
      <c r="TJC437" s="49"/>
      <c r="TJD437" s="49"/>
      <c r="TJE437" s="49"/>
      <c r="TJF437" s="49"/>
      <c r="TJG437" s="49"/>
      <c r="TJH437" s="49"/>
      <c r="TJI437" s="49"/>
      <c r="TJJ437" s="49"/>
      <c r="TJK437" s="49"/>
      <c r="TJL437" s="49"/>
      <c r="TJM437" s="49"/>
      <c r="TJN437" s="49"/>
      <c r="TJO437" s="49"/>
      <c r="TJP437" s="49"/>
      <c r="TJQ437" s="49"/>
      <c r="TJR437" s="49"/>
      <c r="TJS437" s="49"/>
      <c r="TJT437" s="49"/>
      <c r="TJU437" s="49"/>
      <c r="TJV437" s="49"/>
      <c r="TJW437" s="49"/>
      <c r="TJX437" s="49"/>
      <c r="TJY437" s="49"/>
      <c r="TJZ437" s="49"/>
      <c r="TKA437" s="49"/>
      <c r="TKB437" s="49"/>
      <c r="TKC437" s="49"/>
      <c r="TKD437" s="49"/>
      <c r="TKE437" s="49"/>
      <c r="TKF437" s="49"/>
      <c r="TKG437" s="49"/>
      <c r="TKH437" s="49"/>
      <c r="TKI437" s="49"/>
      <c r="TKJ437" s="49"/>
      <c r="TKK437" s="49"/>
      <c r="TKL437" s="49"/>
      <c r="TKM437" s="49"/>
      <c r="TKN437" s="49"/>
      <c r="TKO437" s="49"/>
      <c r="TKP437" s="49"/>
      <c r="TKQ437" s="49"/>
      <c r="TKR437" s="49"/>
      <c r="TKS437" s="49"/>
      <c r="TKT437" s="49"/>
      <c r="TKU437" s="49"/>
      <c r="TKV437" s="49"/>
      <c r="TKW437" s="49"/>
      <c r="TKX437" s="49"/>
      <c r="TKY437" s="49"/>
      <c r="TKZ437" s="49"/>
      <c r="TLA437" s="49"/>
      <c r="TLB437" s="49"/>
      <c r="TLC437" s="49"/>
      <c r="TLD437" s="49"/>
      <c r="TLE437" s="49"/>
      <c r="TLF437" s="49"/>
      <c r="TLG437" s="49"/>
      <c r="TLH437" s="49"/>
      <c r="TLI437" s="49"/>
      <c r="TLJ437" s="49"/>
      <c r="TLK437" s="49"/>
      <c r="TLL437" s="49"/>
      <c r="TLM437" s="49"/>
      <c r="TLN437" s="49"/>
      <c r="TLO437" s="49"/>
      <c r="TLP437" s="49"/>
      <c r="TLQ437" s="49"/>
      <c r="TLR437" s="49"/>
      <c r="TLS437" s="49"/>
      <c r="TLT437" s="49"/>
      <c r="TLU437" s="49"/>
      <c r="TLV437" s="49"/>
      <c r="TLW437" s="49"/>
      <c r="TLX437" s="49"/>
      <c r="TLY437" s="49"/>
      <c r="TLZ437" s="49"/>
      <c r="TMA437" s="49"/>
      <c r="TMB437" s="49"/>
      <c r="TMC437" s="49"/>
      <c r="TMD437" s="49"/>
      <c r="TME437" s="49"/>
      <c r="TMF437" s="49"/>
      <c r="TMG437" s="49"/>
      <c r="TMH437" s="49"/>
      <c r="TMI437" s="49"/>
      <c r="TMJ437" s="49"/>
      <c r="TMK437" s="49"/>
      <c r="TML437" s="49"/>
      <c r="TMM437" s="49"/>
      <c r="TMN437" s="49"/>
      <c r="TMO437" s="49"/>
      <c r="TMP437" s="49"/>
      <c r="TMQ437" s="49"/>
      <c r="TMR437" s="49"/>
      <c r="TMS437" s="49"/>
      <c r="TMT437" s="49"/>
      <c r="TMU437" s="49"/>
      <c r="TMV437" s="49"/>
      <c r="TMW437" s="49"/>
      <c r="TMX437" s="49"/>
      <c r="TMY437" s="49"/>
      <c r="TMZ437" s="49"/>
      <c r="TNA437" s="49"/>
      <c r="TNB437" s="49"/>
      <c r="TNC437" s="49"/>
      <c r="TND437" s="49"/>
      <c r="TNE437" s="49"/>
      <c r="TNF437" s="49"/>
      <c r="TNG437" s="49"/>
      <c r="TNH437" s="49"/>
      <c r="TNI437" s="49"/>
      <c r="TNJ437" s="49"/>
      <c r="TNK437" s="49"/>
      <c r="TNL437" s="49"/>
      <c r="TNM437" s="49"/>
      <c r="TNN437" s="49"/>
      <c r="TNO437" s="49"/>
      <c r="TNP437" s="49"/>
      <c r="TNQ437" s="49"/>
      <c r="TNR437" s="49"/>
      <c r="TNS437" s="49"/>
      <c r="TNT437" s="49"/>
      <c r="TNU437" s="49"/>
      <c r="TNV437" s="49"/>
      <c r="TNW437" s="49"/>
      <c r="TNX437" s="49"/>
      <c r="TNY437" s="49"/>
      <c r="TNZ437" s="49"/>
      <c r="TOA437" s="49"/>
      <c r="TOB437" s="49"/>
      <c r="TOC437" s="49"/>
      <c r="TOD437" s="49"/>
      <c r="TOE437" s="49"/>
      <c r="TOF437" s="49"/>
      <c r="TOG437" s="49"/>
      <c r="TOH437" s="49"/>
      <c r="TOI437" s="49"/>
      <c r="TOJ437" s="49"/>
      <c r="TOK437" s="49"/>
      <c r="TOL437" s="49"/>
      <c r="TOM437" s="49"/>
      <c r="TON437" s="49"/>
      <c r="TOO437" s="49"/>
      <c r="TOP437" s="49"/>
      <c r="TOQ437" s="49"/>
      <c r="TOR437" s="49"/>
      <c r="TOS437" s="49"/>
      <c r="TOT437" s="49"/>
      <c r="TOU437" s="49"/>
      <c r="TOV437" s="49"/>
      <c r="TOW437" s="49"/>
      <c r="TOX437" s="49"/>
      <c r="TOY437" s="49"/>
      <c r="TOZ437" s="49"/>
      <c r="TPA437" s="49"/>
      <c r="TPB437" s="49"/>
      <c r="TPC437" s="49"/>
      <c r="TPD437" s="49"/>
      <c r="TPE437" s="49"/>
      <c r="TPF437" s="49"/>
      <c r="TPG437" s="49"/>
      <c r="TPH437" s="49"/>
      <c r="TPI437" s="49"/>
      <c r="TPJ437" s="49"/>
      <c r="TPK437" s="49"/>
      <c r="TPL437" s="49"/>
      <c r="TPM437" s="49"/>
      <c r="TPN437" s="49"/>
      <c r="TPO437" s="49"/>
      <c r="TPP437" s="49"/>
      <c r="TPQ437" s="49"/>
      <c r="TPR437" s="49"/>
      <c r="TPS437" s="49"/>
      <c r="TPT437" s="49"/>
      <c r="TPU437" s="49"/>
      <c r="TPV437" s="49"/>
      <c r="TPW437" s="49"/>
      <c r="TPX437" s="49"/>
      <c r="TPY437" s="49"/>
      <c r="TPZ437" s="49"/>
      <c r="TQA437" s="49"/>
      <c r="TQB437" s="49"/>
      <c r="TQC437" s="49"/>
      <c r="TQD437" s="49"/>
      <c r="TQE437" s="49"/>
      <c r="TQF437" s="49"/>
      <c r="TQG437" s="49"/>
      <c r="TQH437" s="49"/>
      <c r="TQI437" s="49"/>
      <c r="TQJ437" s="49"/>
      <c r="TQK437" s="49"/>
      <c r="TQL437" s="49"/>
      <c r="TQM437" s="49"/>
      <c r="TQN437" s="49"/>
      <c r="TQO437" s="49"/>
      <c r="TQP437" s="49"/>
      <c r="TQQ437" s="49"/>
      <c r="TQR437" s="49"/>
      <c r="TQS437" s="49"/>
      <c r="TQT437" s="49"/>
      <c r="TQU437" s="49"/>
      <c r="TQV437" s="49"/>
      <c r="TQW437" s="49"/>
      <c r="TQX437" s="49"/>
      <c r="TQY437" s="49"/>
      <c r="TQZ437" s="49"/>
      <c r="TRA437" s="49"/>
      <c r="TRB437" s="49"/>
      <c r="TRC437" s="49"/>
      <c r="TRD437" s="49"/>
      <c r="TRE437" s="49"/>
      <c r="TRF437" s="49"/>
      <c r="TRG437" s="49"/>
      <c r="TRH437" s="49"/>
      <c r="TRI437" s="49"/>
      <c r="TRJ437" s="49"/>
      <c r="TRK437" s="49"/>
      <c r="TRL437" s="49"/>
      <c r="TRM437" s="49"/>
      <c r="TRN437" s="49"/>
      <c r="TRO437" s="49"/>
      <c r="TRP437" s="49"/>
      <c r="TRQ437" s="49"/>
      <c r="TRR437" s="49"/>
      <c r="TRS437" s="49"/>
      <c r="TRT437" s="49"/>
      <c r="TRU437" s="49"/>
      <c r="TRV437" s="49"/>
      <c r="TRW437" s="49"/>
      <c r="TRX437" s="49"/>
      <c r="TRY437" s="49"/>
      <c r="TRZ437" s="49"/>
      <c r="TSA437" s="49"/>
      <c r="TSB437" s="49"/>
      <c r="TSC437" s="49"/>
      <c r="TSD437" s="49"/>
      <c r="TSE437" s="49"/>
      <c r="TSF437" s="49"/>
      <c r="TSG437" s="49"/>
      <c r="TSH437" s="49"/>
      <c r="TSI437" s="49"/>
      <c r="TSJ437" s="49"/>
      <c r="TSK437" s="49"/>
      <c r="TSL437" s="49"/>
      <c r="TSM437" s="49"/>
      <c r="TSN437" s="49"/>
      <c r="TSO437" s="49"/>
      <c r="TSP437" s="49"/>
      <c r="TSQ437" s="49"/>
      <c r="TSR437" s="49"/>
      <c r="TSS437" s="49"/>
      <c r="TST437" s="49"/>
      <c r="TSU437" s="49"/>
      <c r="TSV437" s="49"/>
      <c r="TSW437" s="49"/>
      <c r="TSX437" s="49"/>
      <c r="TSY437" s="49"/>
      <c r="TSZ437" s="49"/>
      <c r="TTA437" s="49"/>
      <c r="TTB437" s="49"/>
      <c r="TTC437" s="49"/>
      <c r="TTD437" s="49"/>
      <c r="TTE437" s="49"/>
      <c r="TTF437" s="49"/>
      <c r="TTG437" s="49"/>
      <c r="TTH437" s="49"/>
      <c r="TTI437" s="49"/>
      <c r="TTJ437" s="49"/>
      <c r="TTK437" s="49"/>
      <c r="TTL437" s="49"/>
      <c r="TTM437" s="49"/>
      <c r="TTN437" s="49"/>
      <c r="TTO437" s="49"/>
      <c r="TTP437" s="49"/>
      <c r="TTQ437" s="49"/>
      <c r="TTR437" s="49"/>
      <c r="TTS437" s="49"/>
      <c r="TTT437" s="49"/>
      <c r="TTU437" s="49"/>
      <c r="TTV437" s="49"/>
      <c r="TTW437" s="49"/>
      <c r="TTX437" s="49"/>
      <c r="TTY437" s="49"/>
      <c r="TTZ437" s="49"/>
      <c r="TUA437" s="49"/>
      <c r="TUB437" s="49"/>
      <c r="TUC437" s="49"/>
      <c r="TUD437" s="49"/>
      <c r="TUE437" s="49"/>
      <c r="TUF437" s="49"/>
      <c r="TUG437" s="49"/>
      <c r="TUH437" s="49"/>
      <c r="TUI437" s="49"/>
      <c r="TUJ437" s="49"/>
      <c r="TUK437" s="49"/>
      <c r="TUL437" s="49"/>
      <c r="TUM437" s="49"/>
      <c r="TUN437" s="49"/>
      <c r="TUO437" s="49"/>
      <c r="TUP437" s="49"/>
      <c r="TUQ437" s="49"/>
      <c r="TUR437" s="49"/>
      <c r="TUS437" s="49"/>
      <c r="TUT437" s="49"/>
      <c r="TUU437" s="49"/>
      <c r="TUV437" s="49"/>
      <c r="TUW437" s="49"/>
      <c r="TUX437" s="49"/>
      <c r="TUY437" s="49"/>
      <c r="TUZ437" s="49"/>
      <c r="TVA437" s="49"/>
      <c r="TVB437" s="49"/>
      <c r="TVC437" s="49"/>
      <c r="TVD437" s="49"/>
      <c r="TVE437" s="49"/>
      <c r="TVF437" s="49"/>
      <c r="TVG437" s="49"/>
      <c r="TVH437" s="49"/>
      <c r="TVI437" s="49"/>
      <c r="TVJ437" s="49"/>
      <c r="TVK437" s="49"/>
      <c r="TVL437" s="49"/>
      <c r="TVM437" s="49"/>
      <c r="TVN437" s="49"/>
      <c r="TVO437" s="49"/>
      <c r="TVP437" s="49"/>
      <c r="TVQ437" s="49"/>
      <c r="TVR437" s="49"/>
      <c r="TVS437" s="49"/>
      <c r="TVT437" s="49"/>
      <c r="TVU437" s="49"/>
      <c r="TVV437" s="49"/>
      <c r="TVW437" s="49"/>
      <c r="TVX437" s="49"/>
      <c r="TVY437" s="49"/>
      <c r="TVZ437" s="49"/>
      <c r="TWA437" s="49"/>
      <c r="TWB437" s="49"/>
      <c r="TWC437" s="49"/>
      <c r="TWD437" s="49"/>
      <c r="TWE437" s="49"/>
      <c r="TWF437" s="49"/>
      <c r="TWG437" s="49"/>
      <c r="TWH437" s="49"/>
      <c r="TWI437" s="49"/>
      <c r="TWJ437" s="49"/>
      <c r="TWK437" s="49"/>
      <c r="TWL437" s="49"/>
      <c r="TWM437" s="49"/>
      <c r="TWN437" s="49"/>
      <c r="TWO437" s="49"/>
      <c r="TWP437" s="49"/>
      <c r="TWQ437" s="49"/>
      <c r="TWR437" s="49"/>
      <c r="TWS437" s="49"/>
      <c r="TWT437" s="49"/>
      <c r="TWU437" s="49"/>
      <c r="TWV437" s="49"/>
      <c r="TWW437" s="49"/>
      <c r="TWX437" s="49"/>
      <c r="TWY437" s="49"/>
      <c r="TWZ437" s="49"/>
      <c r="TXA437" s="49"/>
      <c r="TXB437" s="49"/>
      <c r="TXC437" s="49"/>
      <c r="TXD437" s="49"/>
      <c r="TXE437" s="49"/>
      <c r="TXF437" s="49"/>
      <c r="TXG437" s="49"/>
      <c r="TXH437" s="49"/>
      <c r="TXI437" s="49"/>
      <c r="TXJ437" s="49"/>
      <c r="TXK437" s="49"/>
      <c r="TXL437" s="49"/>
      <c r="TXM437" s="49"/>
      <c r="TXN437" s="49"/>
      <c r="TXO437" s="49"/>
      <c r="TXP437" s="49"/>
      <c r="TXQ437" s="49"/>
      <c r="TXR437" s="49"/>
      <c r="TXS437" s="49"/>
      <c r="TXT437" s="49"/>
      <c r="TXU437" s="49"/>
      <c r="TXV437" s="49"/>
      <c r="TXW437" s="49"/>
      <c r="TXX437" s="49"/>
      <c r="TXY437" s="49"/>
      <c r="TXZ437" s="49"/>
      <c r="TYA437" s="49"/>
      <c r="TYB437" s="49"/>
      <c r="TYC437" s="49"/>
      <c r="TYD437" s="49"/>
      <c r="TYE437" s="49"/>
      <c r="TYF437" s="49"/>
      <c r="TYG437" s="49"/>
      <c r="TYH437" s="49"/>
      <c r="TYI437" s="49"/>
      <c r="TYJ437" s="49"/>
      <c r="TYK437" s="49"/>
      <c r="TYL437" s="49"/>
      <c r="TYM437" s="49"/>
      <c r="TYN437" s="49"/>
      <c r="TYO437" s="49"/>
      <c r="TYP437" s="49"/>
      <c r="TYQ437" s="49"/>
      <c r="TYR437" s="49"/>
      <c r="TYS437" s="49"/>
      <c r="TYT437" s="49"/>
      <c r="TYU437" s="49"/>
      <c r="TYV437" s="49"/>
      <c r="TYW437" s="49"/>
      <c r="TYX437" s="49"/>
      <c r="TYY437" s="49"/>
      <c r="TYZ437" s="49"/>
      <c r="TZA437" s="49"/>
      <c r="TZB437" s="49"/>
      <c r="TZC437" s="49"/>
      <c r="TZD437" s="49"/>
      <c r="TZE437" s="49"/>
      <c r="TZF437" s="49"/>
      <c r="TZG437" s="49"/>
      <c r="TZH437" s="49"/>
      <c r="TZI437" s="49"/>
      <c r="TZJ437" s="49"/>
      <c r="TZK437" s="49"/>
      <c r="TZL437" s="49"/>
      <c r="TZM437" s="49"/>
      <c r="TZN437" s="49"/>
      <c r="TZO437" s="49"/>
      <c r="TZP437" s="49"/>
      <c r="TZQ437" s="49"/>
      <c r="TZR437" s="49"/>
      <c r="TZS437" s="49"/>
      <c r="TZT437" s="49"/>
      <c r="TZU437" s="49"/>
      <c r="TZV437" s="49"/>
      <c r="TZW437" s="49"/>
      <c r="TZX437" s="49"/>
      <c r="TZY437" s="49"/>
      <c r="TZZ437" s="49"/>
      <c r="UAA437" s="49"/>
      <c r="UAB437" s="49"/>
      <c r="UAC437" s="49"/>
      <c r="UAD437" s="49"/>
      <c r="UAE437" s="49"/>
      <c r="UAF437" s="49"/>
      <c r="UAG437" s="49"/>
      <c r="UAH437" s="49"/>
      <c r="UAI437" s="49"/>
      <c r="UAJ437" s="49"/>
      <c r="UAK437" s="49"/>
      <c r="UAL437" s="49"/>
      <c r="UAM437" s="49"/>
      <c r="UAN437" s="49"/>
      <c r="UAO437" s="49"/>
      <c r="UAP437" s="49"/>
      <c r="UAQ437" s="49"/>
      <c r="UAR437" s="49"/>
      <c r="UAS437" s="49"/>
      <c r="UAT437" s="49"/>
      <c r="UAU437" s="49"/>
      <c r="UAV437" s="49"/>
      <c r="UAW437" s="49"/>
      <c r="UAX437" s="49"/>
      <c r="UAY437" s="49"/>
      <c r="UAZ437" s="49"/>
      <c r="UBA437" s="49"/>
      <c r="UBB437" s="49"/>
      <c r="UBC437" s="49"/>
      <c r="UBD437" s="49"/>
      <c r="UBE437" s="49"/>
      <c r="UBF437" s="49"/>
      <c r="UBG437" s="49"/>
      <c r="UBH437" s="49"/>
      <c r="UBI437" s="49"/>
      <c r="UBJ437" s="49"/>
      <c r="UBK437" s="49"/>
      <c r="UBL437" s="49"/>
      <c r="UBM437" s="49"/>
      <c r="UBN437" s="49"/>
      <c r="UBO437" s="49"/>
      <c r="UBP437" s="49"/>
      <c r="UBQ437" s="49"/>
      <c r="UBR437" s="49"/>
      <c r="UBS437" s="49"/>
      <c r="UBT437" s="49"/>
      <c r="UBU437" s="49"/>
      <c r="UBV437" s="49"/>
      <c r="UBW437" s="49"/>
      <c r="UBX437" s="49"/>
      <c r="UBY437" s="49"/>
      <c r="UBZ437" s="49"/>
      <c r="UCA437" s="49"/>
      <c r="UCB437" s="49"/>
      <c r="UCC437" s="49"/>
      <c r="UCD437" s="49"/>
      <c r="UCE437" s="49"/>
      <c r="UCF437" s="49"/>
      <c r="UCG437" s="49"/>
      <c r="UCH437" s="49"/>
      <c r="UCI437" s="49"/>
      <c r="UCJ437" s="49"/>
      <c r="UCK437" s="49"/>
      <c r="UCL437" s="49"/>
      <c r="UCM437" s="49"/>
      <c r="UCN437" s="49"/>
      <c r="UCO437" s="49"/>
      <c r="UCP437" s="49"/>
      <c r="UCQ437" s="49"/>
      <c r="UCR437" s="49"/>
      <c r="UCS437" s="49"/>
      <c r="UCT437" s="49"/>
      <c r="UCU437" s="49"/>
      <c r="UCV437" s="49"/>
      <c r="UCW437" s="49"/>
      <c r="UCX437" s="49"/>
      <c r="UCY437" s="49"/>
      <c r="UCZ437" s="49"/>
      <c r="UDA437" s="49"/>
      <c r="UDB437" s="49"/>
      <c r="UDC437" s="49"/>
      <c r="UDD437" s="49"/>
      <c r="UDE437" s="49"/>
      <c r="UDF437" s="49"/>
      <c r="UDG437" s="49"/>
      <c r="UDH437" s="49"/>
      <c r="UDI437" s="49"/>
      <c r="UDJ437" s="49"/>
      <c r="UDK437" s="49"/>
      <c r="UDL437" s="49"/>
      <c r="UDM437" s="49"/>
      <c r="UDN437" s="49"/>
      <c r="UDO437" s="49"/>
      <c r="UDP437" s="49"/>
      <c r="UDQ437" s="49"/>
      <c r="UDR437" s="49"/>
      <c r="UDS437" s="49"/>
      <c r="UDT437" s="49"/>
      <c r="UDU437" s="49"/>
      <c r="UDV437" s="49"/>
      <c r="UDW437" s="49"/>
      <c r="UDX437" s="49"/>
      <c r="UDY437" s="49"/>
      <c r="UDZ437" s="49"/>
      <c r="UEA437" s="49"/>
      <c r="UEB437" s="49"/>
      <c r="UEC437" s="49"/>
      <c r="UED437" s="49"/>
      <c r="UEE437" s="49"/>
      <c r="UEF437" s="49"/>
      <c r="UEG437" s="49"/>
      <c r="UEH437" s="49"/>
      <c r="UEI437" s="49"/>
      <c r="UEJ437" s="49"/>
      <c r="UEK437" s="49"/>
      <c r="UEL437" s="49"/>
      <c r="UEM437" s="49"/>
      <c r="UEN437" s="49"/>
      <c r="UEO437" s="49"/>
      <c r="UEP437" s="49"/>
      <c r="UEQ437" s="49"/>
      <c r="UER437" s="49"/>
      <c r="UES437" s="49"/>
      <c r="UET437" s="49"/>
      <c r="UEU437" s="49"/>
      <c r="UEV437" s="49"/>
      <c r="UEW437" s="49"/>
      <c r="UEX437" s="49"/>
      <c r="UEY437" s="49"/>
      <c r="UEZ437" s="49"/>
      <c r="UFA437" s="49"/>
      <c r="UFB437" s="49"/>
      <c r="UFC437" s="49"/>
      <c r="UFD437" s="49"/>
      <c r="UFE437" s="49"/>
      <c r="UFF437" s="49"/>
      <c r="UFG437" s="49"/>
      <c r="UFH437" s="49"/>
      <c r="UFI437" s="49"/>
      <c r="UFJ437" s="49"/>
      <c r="UFK437" s="49"/>
      <c r="UFL437" s="49"/>
      <c r="UFM437" s="49"/>
      <c r="UFN437" s="49"/>
      <c r="UFO437" s="49"/>
      <c r="UFP437" s="49"/>
      <c r="UFQ437" s="49"/>
      <c r="UFR437" s="49"/>
      <c r="UFS437" s="49"/>
      <c r="UFT437" s="49"/>
      <c r="UFU437" s="49"/>
      <c r="UFV437" s="49"/>
      <c r="UFW437" s="49"/>
      <c r="UFX437" s="49"/>
      <c r="UFY437" s="49"/>
      <c r="UFZ437" s="49"/>
      <c r="UGA437" s="49"/>
      <c r="UGB437" s="49"/>
      <c r="UGC437" s="49"/>
      <c r="UGD437" s="49"/>
      <c r="UGE437" s="49"/>
      <c r="UGF437" s="49"/>
      <c r="UGG437" s="49"/>
      <c r="UGH437" s="49"/>
      <c r="UGI437" s="49"/>
      <c r="UGJ437" s="49"/>
      <c r="UGK437" s="49"/>
      <c r="UGL437" s="49"/>
      <c r="UGM437" s="49"/>
      <c r="UGN437" s="49"/>
      <c r="UGO437" s="49"/>
      <c r="UGP437" s="49"/>
      <c r="UGQ437" s="49"/>
      <c r="UGR437" s="49"/>
      <c r="UGS437" s="49"/>
      <c r="UGT437" s="49"/>
      <c r="UGU437" s="49"/>
      <c r="UGV437" s="49"/>
      <c r="UGW437" s="49"/>
      <c r="UGX437" s="49"/>
      <c r="UGY437" s="49"/>
      <c r="UGZ437" s="49"/>
      <c r="UHA437" s="49"/>
      <c r="UHB437" s="49"/>
      <c r="UHC437" s="49"/>
      <c r="UHD437" s="49"/>
      <c r="UHE437" s="49"/>
      <c r="UHF437" s="49"/>
      <c r="UHG437" s="49"/>
      <c r="UHH437" s="49"/>
      <c r="UHI437" s="49"/>
      <c r="UHJ437" s="49"/>
      <c r="UHK437" s="49"/>
      <c r="UHL437" s="49"/>
      <c r="UHM437" s="49"/>
      <c r="UHN437" s="49"/>
      <c r="UHO437" s="49"/>
      <c r="UHP437" s="49"/>
      <c r="UHQ437" s="49"/>
      <c r="UHR437" s="49"/>
      <c r="UHS437" s="49"/>
      <c r="UHT437" s="49"/>
      <c r="UHU437" s="49"/>
      <c r="UHV437" s="49"/>
      <c r="UHW437" s="49"/>
      <c r="UHX437" s="49"/>
      <c r="UHY437" s="49"/>
      <c r="UHZ437" s="49"/>
      <c r="UIA437" s="49"/>
      <c r="UIB437" s="49"/>
      <c r="UIC437" s="49"/>
      <c r="UID437" s="49"/>
      <c r="UIE437" s="49"/>
      <c r="UIF437" s="49"/>
      <c r="UIG437" s="49"/>
      <c r="UIH437" s="49"/>
      <c r="UII437" s="49"/>
      <c r="UIJ437" s="49"/>
      <c r="UIK437" s="49"/>
      <c r="UIL437" s="49"/>
      <c r="UIM437" s="49"/>
      <c r="UIN437" s="49"/>
      <c r="UIO437" s="49"/>
      <c r="UIP437" s="49"/>
      <c r="UIQ437" s="49"/>
      <c r="UIR437" s="49"/>
      <c r="UIS437" s="49"/>
      <c r="UIT437" s="49"/>
      <c r="UIU437" s="49"/>
      <c r="UIV437" s="49"/>
      <c r="UIW437" s="49"/>
      <c r="UIX437" s="49"/>
      <c r="UIY437" s="49"/>
      <c r="UIZ437" s="49"/>
      <c r="UJA437" s="49"/>
      <c r="UJB437" s="49"/>
      <c r="UJC437" s="49"/>
      <c r="UJD437" s="49"/>
      <c r="UJE437" s="49"/>
      <c r="UJF437" s="49"/>
      <c r="UJG437" s="49"/>
      <c r="UJH437" s="49"/>
      <c r="UJI437" s="49"/>
      <c r="UJJ437" s="49"/>
      <c r="UJK437" s="49"/>
      <c r="UJL437" s="49"/>
      <c r="UJM437" s="49"/>
      <c r="UJN437" s="49"/>
      <c r="UJO437" s="49"/>
      <c r="UJP437" s="49"/>
      <c r="UJQ437" s="49"/>
      <c r="UJR437" s="49"/>
      <c r="UJS437" s="49"/>
      <c r="UJT437" s="49"/>
      <c r="UJU437" s="49"/>
      <c r="UJV437" s="49"/>
      <c r="UJW437" s="49"/>
      <c r="UJX437" s="49"/>
      <c r="UJY437" s="49"/>
      <c r="UJZ437" s="49"/>
      <c r="UKA437" s="49"/>
      <c r="UKB437" s="49"/>
      <c r="UKC437" s="49"/>
      <c r="UKD437" s="49"/>
      <c r="UKE437" s="49"/>
      <c r="UKF437" s="49"/>
      <c r="UKG437" s="49"/>
      <c r="UKH437" s="49"/>
      <c r="UKI437" s="49"/>
      <c r="UKJ437" s="49"/>
      <c r="UKK437" s="49"/>
      <c r="UKL437" s="49"/>
      <c r="UKM437" s="49"/>
      <c r="UKN437" s="49"/>
      <c r="UKO437" s="49"/>
      <c r="UKP437" s="49"/>
      <c r="UKQ437" s="49"/>
      <c r="UKR437" s="49"/>
      <c r="UKS437" s="49"/>
      <c r="UKT437" s="49"/>
      <c r="UKU437" s="49"/>
      <c r="UKV437" s="49"/>
      <c r="UKW437" s="49"/>
      <c r="UKX437" s="49"/>
      <c r="UKY437" s="49"/>
      <c r="UKZ437" s="49"/>
      <c r="ULA437" s="49"/>
      <c r="ULB437" s="49"/>
      <c r="ULC437" s="49"/>
      <c r="ULD437" s="49"/>
      <c r="ULE437" s="49"/>
      <c r="ULF437" s="49"/>
      <c r="ULG437" s="49"/>
      <c r="ULH437" s="49"/>
      <c r="ULI437" s="49"/>
      <c r="ULJ437" s="49"/>
      <c r="ULK437" s="49"/>
      <c r="ULL437" s="49"/>
      <c r="ULM437" s="49"/>
      <c r="ULN437" s="49"/>
      <c r="ULO437" s="49"/>
      <c r="ULP437" s="49"/>
      <c r="ULQ437" s="49"/>
      <c r="ULR437" s="49"/>
      <c r="ULS437" s="49"/>
      <c r="ULT437" s="49"/>
      <c r="ULU437" s="49"/>
      <c r="ULV437" s="49"/>
      <c r="ULW437" s="49"/>
      <c r="ULX437" s="49"/>
      <c r="ULY437" s="49"/>
      <c r="ULZ437" s="49"/>
      <c r="UMA437" s="49"/>
      <c r="UMB437" s="49"/>
      <c r="UMC437" s="49"/>
      <c r="UMD437" s="49"/>
      <c r="UME437" s="49"/>
      <c r="UMF437" s="49"/>
      <c r="UMG437" s="49"/>
      <c r="UMH437" s="49"/>
      <c r="UMI437" s="49"/>
      <c r="UMJ437" s="49"/>
      <c r="UMK437" s="49"/>
      <c r="UML437" s="49"/>
      <c r="UMM437" s="49"/>
      <c r="UMN437" s="49"/>
      <c r="UMO437" s="49"/>
      <c r="UMP437" s="49"/>
      <c r="UMQ437" s="49"/>
      <c r="UMR437" s="49"/>
      <c r="UMS437" s="49"/>
      <c r="UMT437" s="49"/>
      <c r="UMU437" s="49"/>
      <c r="UMV437" s="49"/>
      <c r="UMW437" s="49"/>
      <c r="UMX437" s="49"/>
      <c r="UMY437" s="49"/>
      <c r="UMZ437" s="49"/>
      <c r="UNA437" s="49"/>
      <c r="UNB437" s="49"/>
      <c r="UNC437" s="49"/>
      <c r="UND437" s="49"/>
      <c r="UNE437" s="49"/>
      <c r="UNF437" s="49"/>
      <c r="UNG437" s="49"/>
      <c r="UNH437" s="49"/>
      <c r="UNI437" s="49"/>
      <c r="UNJ437" s="49"/>
      <c r="UNK437" s="49"/>
      <c r="UNL437" s="49"/>
      <c r="UNM437" s="49"/>
      <c r="UNN437" s="49"/>
      <c r="UNO437" s="49"/>
      <c r="UNP437" s="49"/>
      <c r="UNQ437" s="49"/>
      <c r="UNR437" s="49"/>
      <c r="UNS437" s="49"/>
      <c r="UNT437" s="49"/>
      <c r="UNU437" s="49"/>
      <c r="UNV437" s="49"/>
      <c r="UNW437" s="49"/>
      <c r="UNX437" s="49"/>
      <c r="UNY437" s="49"/>
      <c r="UNZ437" s="49"/>
      <c r="UOA437" s="49"/>
      <c r="UOB437" s="49"/>
      <c r="UOC437" s="49"/>
      <c r="UOD437" s="49"/>
      <c r="UOE437" s="49"/>
      <c r="UOF437" s="49"/>
      <c r="UOG437" s="49"/>
      <c r="UOH437" s="49"/>
      <c r="UOI437" s="49"/>
      <c r="UOJ437" s="49"/>
      <c r="UOK437" s="49"/>
      <c r="UOL437" s="49"/>
      <c r="UOM437" s="49"/>
      <c r="UON437" s="49"/>
      <c r="UOO437" s="49"/>
      <c r="UOP437" s="49"/>
      <c r="UOQ437" s="49"/>
      <c r="UOR437" s="49"/>
      <c r="UOS437" s="49"/>
      <c r="UOT437" s="49"/>
      <c r="UOU437" s="49"/>
      <c r="UOV437" s="49"/>
      <c r="UOW437" s="49"/>
      <c r="UOX437" s="49"/>
      <c r="UOY437" s="49"/>
      <c r="UOZ437" s="49"/>
      <c r="UPA437" s="49"/>
      <c r="UPB437" s="49"/>
      <c r="UPC437" s="49"/>
      <c r="UPD437" s="49"/>
      <c r="UPE437" s="49"/>
      <c r="UPF437" s="49"/>
      <c r="UPG437" s="49"/>
      <c r="UPH437" s="49"/>
      <c r="UPI437" s="49"/>
      <c r="UPJ437" s="49"/>
      <c r="UPK437" s="49"/>
      <c r="UPL437" s="49"/>
      <c r="UPM437" s="49"/>
      <c r="UPN437" s="49"/>
      <c r="UPO437" s="49"/>
      <c r="UPP437" s="49"/>
      <c r="UPQ437" s="49"/>
      <c r="UPR437" s="49"/>
      <c r="UPS437" s="49"/>
      <c r="UPT437" s="49"/>
      <c r="UPU437" s="49"/>
      <c r="UPV437" s="49"/>
      <c r="UPW437" s="49"/>
      <c r="UPX437" s="49"/>
      <c r="UPY437" s="49"/>
      <c r="UPZ437" s="49"/>
      <c r="UQA437" s="49"/>
      <c r="UQB437" s="49"/>
      <c r="UQC437" s="49"/>
      <c r="UQD437" s="49"/>
      <c r="UQE437" s="49"/>
      <c r="UQF437" s="49"/>
      <c r="UQG437" s="49"/>
      <c r="UQH437" s="49"/>
      <c r="UQI437" s="49"/>
      <c r="UQJ437" s="49"/>
      <c r="UQK437" s="49"/>
      <c r="UQL437" s="49"/>
      <c r="UQM437" s="49"/>
      <c r="UQN437" s="49"/>
      <c r="UQO437" s="49"/>
      <c r="UQP437" s="49"/>
      <c r="UQQ437" s="49"/>
      <c r="UQR437" s="49"/>
      <c r="UQS437" s="49"/>
      <c r="UQT437" s="49"/>
      <c r="UQU437" s="49"/>
      <c r="UQV437" s="49"/>
      <c r="UQW437" s="49"/>
      <c r="UQX437" s="49"/>
      <c r="UQY437" s="49"/>
      <c r="UQZ437" s="49"/>
      <c r="URA437" s="49"/>
      <c r="URB437" s="49"/>
      <c r="URC437" s="49"/>
      <c r="URD437" s="49"/>
      <c r="URE437" s="49"/>
      <c r="URF437" s="49"/>
      <c r="URG437" s="49"/>
      <c r="URH437" s="49"/>
      <c r="URI437" s="49"/>
      <c r="URJ437" s="49"/>
      <c r="URK437" s="49"/>
      <c r="URL437" s="49"/>
      <c r="URM437" s="49"/>
      <c r="URN437" s="49"/>
      <c r="URO437" s="49"/>
      <c r="URP437" s="49"/>
      <c r="URQ437" s="49"/>
      <c r="URR437" s="49"/>
      <c r="URS437" s="49"/>
      <c r="URT437" s="49"/>
      <c r="URU437" s="49"/>
      <c r="URV437" s="49"/>
      <c r="URW437" s="49"/>
      <c r="URX437" s="49"/>
      <c r="URY437" s="49"/>
      <c r="URZ437" s="49"/>
      <c r="USA437" s="49"/>
      <c r="USB437" s="49"/>
      <c r="USC437" s="49"/>
      <c r="USD437" s="49"/>
      <c r="USE437" s="49"/>
      <c r="USF437" s="49"/>
      <c r="USG437" s="49"/>
      <c r="USH437" s="49"/>
      <c r="USI437" s="49"/>
      <c r="USJ437" s="49"/>
      <c r="USK437" s="49"/>
      <c r="USL437" s="49"/>
      <c r="USM437" s="49"/>
      <c r="USN437" s="49"/>
      <c r="USO437" s="49"/>
      <c r="USP437" s="49"/>
      <c r="USQ437" s="49"/>
      <c r="USR437" s="49"/>
      <c r="USS437" s="49"/>
      <c r="UST437" s="49"/>
      <c r="USU437" s="49"/>
      <c r="USV437" s="49"/>
      <c r="USW437" s="49"/>
      <c r="USX437" s="49"/>
      <c r="USY437" s="49"/>
      <c r="USZ437" s="49"/>
      <c r="UTA437" s="49"/>
      <c r="UTB437" s="49"/>
      <c r="UTC437" s="49"/>
      <c r="UTD437" s="49"/>
      <c r="UTE437" s="49"/>
      <c r="UTF437" s="49"/>
      <c r="UTG437" s="49"/>
      <c r="UTH437" s="49"/>
      <c r="UTI437" s="49"/>
      <c r="UTJ437" s="49"/>
      <c r="UTK437" s="49"/>
      <c r="UTL437" s="49"/>
      <c r="UTM437" s="49"/>
      <c r="UTN437" s="49"/>
      <c r="UTO437" s="49"/>
      <c r="UTP437" s="49"/>
      <c r="UTQ437" s="49"/>
      <c r="UTR437" s="49"/>
      <c r="UTS437" s="49"/>
      <c r="UTT437" s="49"/>
      <c r="UTU437" s="49"/>
      <c r="UTV437" s="49"/>
      <c r="UTW437" s="49"/>
      <c r="UTX437" s="49"/>
      <c r="UTY437" s="49"/>
      <c r="UTZ437" s="49"/>
      <c r="UUA437" s="49"/>
      <c r="UUB437" s="49"/>
      <c r="UUC437" s="49"/>
      <c r="UUD437" s="49"/>
      <c r="UUE437" s="49"/>
      <c r="UUF437" s="49"/>
      <c r="UUG437" s="49"/>
      <c r="UUH437" s="49"/>
      <c r="UUI437" s="49"/>
      <c r="UUJ437" s="49"/>
      <c r="UUK437" s="49"/>
      <c r="UUL437" s="49"/>
      <c r="UUM437" s="49"/>
      <c r="UUN437" s="49"/>
      <c r="UUO437" s="49"/>
      <c r="UUP437" s="49"/>
      <c r="UUQ437" s="49"/>
      <c r="UUR437" s="49"/>
      <c r="UUS437" s="49"/>
      <c r="UUT437" s="49"/>
      <c r="UUU437" s="49"/>
      <c r="UUV437" s="49"/>
      <c r="UUW437" s="49"/>
      <c r="UUX437" s="49"/>
      <c r="UUY437" s="49"/>
      <c r="UUZ437" s="49"/>
      <c r="UVA437" s="49"/>
      <c r="UVB437" s="49"/>
      <c r="UVC437" s="49"/>
      <c r="UVD437" s="49"/>
      <c r="UVE437" s="49"/>
      <c r="UVF437" s="49"/>
      <c r="UVG437" s="49"/>
      <c r="UVH437" s="49"/>
      <c r="UVI437" s="49"/>
      <c r="UVJ437" s="49"/>
      <c r="UVK437" s="49"/>
      <c r="UVL437" s="49"/>
      <c r="UVM437" s="49"/>
      <c r="UVN437" s="49"/>
      <c r="UVO437" s="49"/>
      <c r="UVP437" s="49"/>
      <c r="UVQ437" s="49"/>
      <c r="UVR437" s="49"/>
      <c r="UVS437" s="49"/>
      <c r="UVT437" s="49"/>
      <c r="UVU437" s="49"/>
      <c r="UVV437" s="49"/>
      <c r="UVW437" s="49"/>
      <c r="UVX437" s="49"/>
      <c r="UVY437" s="49"/>
      <c r="UVZ437" s="49"/>
      <c r="UWA437" s="49"/>
      <c r="UWB437" s="49"/>
      <c r="UWC437" s="49"/>
      <c r="UWD437" s="49"/>
      <c r="UWE437" s="49"/>
      <c r="UWF437" s="49"/>
      <c r="UWG437" s="49"/>
      <c r="UWH437" s="49"/>
      <c r="UWI437" s="49"/>
      <c r="UWJ437" s="49"/>
      <c r="UWK437" s="49"/>
      <c r="UWL437" s="49"/>
      <c r="UWM437" s="49"/>
      <c r="UWN437" s="49"/>
      <c r="UWO437" s="49"/>
      <c r="UWP437" s="49"/>
      <c r="UWQ437" s="49"/>
      <c r="UWR437" s="49"/>
      <c r="UWS437" s="49"/>
      <c r="UWT437" s="49"/>
      <c r="UWU437" s="49"/>
      <c r="UWV437" s="49"/>
      <c r="UWW437" s="49"/>
      <c r="UWX437" s="49"/>
      <c r="UWY437" s="49"/>
      <c r="UWZ437" s="49"/>
      <c r="UXA437" s="49"/>
      <c r="UXB437" s="49"/>
      <c r="UXC437" s="49"/>
      <c r="UXD437" s="49"/>
      <c r="UXE437" s="49"/>
      <c r="UXF437" s="49"/>
      <c r="UXG437" s="49"/>
      <c r="UXH437" s="49"/>
      <c r="UXI437" s="49"/>
      <c r="UXJ437" s="49"/>
      <c r="UXK437" s="49"/>
      <c r="UXL437" s="49"/>
      <c r="UXM437" s="49"/>
      <c r="UXN437" s="49"/>
      <c r="UXO437" s="49"/>
      <c r="UXP437" s="49"/>
      <c r="UXQ437" s="49"/>
      <c r="UXR437" s="49"/>
      <c r="UXS437" s="49"/>
      <c r="UXT437" s="49"/>
      <c r="UXU437" s="49"/>
      <c r="UXV437" s="49"/>
      <c r="UXW437" s="49"/>
      <c r="UXX437" s="49"/>
      <c r="UXY437" s="49"/>
      <c r="UXZ437" s="49"/>
      <c r="UYA437" s="49"/>
      <c r="UYB437" s="49"/>
      <c r="UYC437" s="49"/>
      <c r="UYD437" s="49"/>
      <c r="UYE437" s="49"/>
      <c r="UYF437" s="49"/>
      <c r="UYG437" s="49"/>
      <c r="UYH437" s="49"/>
      <c r="UYI437" s="49"/>
      <c r="UYJ437" s="49"/>
      <c r="UYK437" s="49"/>
      <c r="UYL437" s="49"/>
      <c r="UYM437" s="49"/>
      <c r="UYN437" s="49"/>
      <c r="UYO437" s="49"/>
      <c r="UYP437" s="49"/>
      <c r="UYQ437" s="49"/>
      <c r="UYR437" s="49"/>
      <c r="UYS437" s="49"/>
      <c r="UYT437" s="49"/>
      <c r="UYU437" s="49"/>
      <c r="UYV437" s="49"/>
      <c r="UYW437" s="49"/>
      <c r="UYX437" s="49"/>
      <c r="UYY437" s="49"/>
      <c r="UYZ437" s="49"/>
      <c r="UZA437" s="49"/>
      <c r="UZB437" s="49"/>
      <c r="UZC437" s="49"/>
      <c r="UZD437" s="49"/>
      <c r="UZE437" s="49"/>
      <c r="UZF437" s="49"/>
      <c r="UZG437" s="49"/>
      <c r="UZH437" s="49"/>
      <c r="UZI437" s="49"/>
      <c r="UZJ437" s="49"/>
      <c r="UZK437" s="49"/>
      <c r="UZL437" s="49"/>
      <c r="UZM437" s="49"/>
      <c r="UZN437" s="49"/>
      <c r="UZO437" s="49"/>
      <c r="UZP437" s="49"/>
      <c r="UZQ437" s="49"/>
      <c r="UZR437" s="49"/>
      <c r="UZS437" s="49"/>
      <c r="UZT437" s="49"/>
      <c r="UZU437" s="49"/>
      <c r="UZV437" s="49"/>
      <c r="UZW437" s="49"/>
      <c r="UZX437" s="49"/>
      <c r="UZY437" s="49"/>
      <c r="UZZ437" s="49"/>
      <c r="VAA437" s="49"/>
      <c r="VAB437" s="49"/>
      <c r="VAC437" s="49"/>
      <c r="VAD437" s="49"/>
      <c r="VAE437" s="49"/>
      <c r="VAF437" s="49"/>
      <c r="VAG437" s="49"/>
      <c r="VAH437" s="49"/>
      <c r="VAI437" s="49"/>
      <c r="VAJ437" s="49"/>
      <c r="VAK437" s="49"/>
      <c r="VAL437" s="49"/>
      <c r="VAM437" s="49"/>
      <c r="VAN437" s="49"/>
      <c r="VAO437" s="49"/>
      <c r="VAP437" s="49"/>
      <c r="VAQ437" s="49"/>
      <c r="VAR437" s="49"/>
      <c r="VAS437" s="49"/>
      <c r="VAT437" s="49"/>
      <c r="VAU437" s="49"/>
      <c r="VAV437" s="49"/>
      <c r="VAW437" s="49"/>
      <c r="VAX437" s="49"/>
      <c r="VAY437" s="49"/>
      <c r="VAZ437" s="49"/>
      <c r="VBA437" s="49"/>
      <c r="VBB437" s="49"/>
      <c r="VBC437" s="49"/>
      <c r="VBD437" s="49"/>
      <c r="VBE437" s="49"/>
      <c r="VBF437" s="49"/>
      <c r="VBG437" s="49"/>
      <c r="VBH437" s="49"/>
      <c r="VBI437" s="49"/>
      <c r="VBJ437" s="49"/>
      <c r="VBK437" s="49"/>
      <c r="VBL437" s="49"/>
      <c r="VBM437" s="49"/>
      <c r="VBN437" s="49"/>
      <c r="VBO437" s="49"/>
      <c r="VBP437" s="49"/>
      <c r="VBQ437" s="49"/>
      <c r="VBR437" s="49"/>
      <c r="VBS437" s="49"/>
      <c r="VBT437" s="49"/>
      <c r="VBU437" s="49"/>
      <c r="VBV437" s="49"/>
      <c r="VBW437" s="49"/>
      <c r="VBX437" s="49"/>
      <c r="VBY437" s="49"/>
      <c r="VBZ437" s="49"/>
      <c r="VCA437" s="49"/>
      <c r="VCB437" s="49"/>
      <c r="VCC437" s="49"/>
      <c r="VCD437" s="49"/>
      <c r="VCE437" s="49"/>
      <c r="VCF437" s="49"/>
      <c r="VCG437" s="49"/>
      <c r="VCH437" s="49"/>
      <c r="VCI437" s="49"/>
      <c r="VCJ437" s="49"/>
      <c r="VCK437" s="49"/>
      <c r="VCL437" s="49"/>
      <c r="VCM437" s="49"/>
      <c r="VCN437" s="49"/>
      <c r="VCO437" s="49"/>
      <c r="VCP437" s="49"/>
      <c r="VCQ437" s="49"/>
      <c r="VCR437" s="49"/>
      <c r="VCS437" s="49"/>
      <c r="VCT437" s="49"/>
      <c r="VCU437" s="49"/>
      <c r="VCV437" s="49"/>
      <c r="VCW437" s="49"/>
      <c r="VCX437" s="49"/>
      <c r="VCY437" s="49"/>
      <c r="VCZ437" s="49"/>
      <c r="VDA437" s="49"/>
      <c r="VDB437" s="49"/>
      <c r="VDC437" s="49"/>
      <c r="VDD437" s="49"/>
      <c r="VDE437" s="49"/>
      <c r="VDF437" s="49"/>
      <c r="VDG437" s="49"/>
      <c r="VDH437" s="49"/>
      <c r="VDI437" s="49"/>
      <c r="VDJ437" s="49"/>
      <c r="VDK437" s="49"/>
      <c r="VDL437" s="49"/>
      <c r="VDM437" s="49"/>
      <c r="VDN437" s="49"/>
      <c r="VDO437" s="49"/>
      <c r="VDP437" s="49"/>
      <c r="VDQ437" s="49"/>
      <c r="VDR437" s="49"/>
      <c r="VDS437" s="49"/>
      <c r="VDT437" s="49"/>
      <c r="VDU437" s="49"/>
      <c r="VDV437" s="49"/>
      <c r="VDW437" s="49"/>
      <c r="VDX437" s="49"/>
      <c r="VDY437" s="49"/>
      <c r="VDZ437" s="49"/>
      <c r="VEA437" s="49"/>
      <c r="VEB437" s="49"/>
      <c r="VEC437" s="49"/>
      <c r="VED437" s="49"/>
      <c r="VEE437" s="49"/>
      <c r="VEF437" s="49"/>
      <c r="VEG437" s="49"/>
      <c r="VEH437" s="49"/>
      <c r="VEI437" s="49"/>
      <c r="VEJ437" s="49"/>
      <c r="VEK437" s="49"/>
      <c r="VEL437" s="49"/>
      <c r="VEM437" s="49"/>
      <c r="VEN437" s="49"/>
      <c r="VEO437" s="49"/>
      <c r="VEP437" s="49"/>
      <c r="VEQ437" s="49"/>
      <c r="VER437" s="49"/>
      <c r="VES437" s="49"/>
      <c r="VET437" s="49"/>
      <c r="VEU437" s="49"/>
      <c r="VEV437" s="49"/>
      <c r="VEW437" s="49"/>
      <c r="VEX437" s="49"/>
      <c r="VEY437" s="49"/>
      <c r="VEZ437" s="49"/>
      <c r="VFA437" s="49"/>
      <c r="VFB437" s="49"/>
      <c r="VFC437" s="49"/>
      <c r="VFD437" s="49"/>
      <c r="VFE437" s="49"/>
      <c r="VFF437" s="49"/>
      <c r="VFG437" s="49"/>
      <c r="VFH437" s="49"/>
      <c r="VFI437" s="49"/>
      <c r="VFJ437" s="49"/>
      <c r="VFK437" s="49"/>
      <c r="VFL437" s="49"/>
      <c r="VFM437" s="49"/>
      <c r="VFN437" s="49"/>
      <c r="VFO437" s="49"/>
      <c r="VFP437" s="49"/>
      <c r="VFQ437" s="49"/>
      <c r="VFR437" s="49"/>
      <c r="VFS437" s="49"/>
      <c r="VFT437" s="49"/>
      <c r="VFU437" s="49"/>
      <c r="VFV437" s="49"/>
      <c r="VFW437" s="49"/>
      <c r="VFX437" s="49"/>
      <c r="VFY437" s="49"/>
      <c r="VFZ437" s="49"/>
      <c r="VGA437" s="49"/>
      <c r="VGB437" s="49"/>
      <c r="VGC437" s="49"/>
      <c r="VGD437" s="49"/>
      <c r="VGE437" s="49"/>
      <c r="VGF437" s="49"/>
      <c r="VGG437" s="49"/>
      <c r="VGH437" s="49"/>
      <c r="VGI437" s="49"/>
      <c r="VGJ437" s="49"/>
      <c r="VGK437" s="49"/>
      <c r="VGL437" s="49"/>
      <c r="VGM437" s="49"/>
      <c r="VGN437" s="49"/>
      <c r="VGO437" s="49"/>
      <c r="VGP437" s="49"/>
      <c r="VGQ437" s="49"/>
      <c r="VGR437" s="49"/>
      <c r="VGS437" s="49"/>
      <c r="VGT437" s="49"/>
      <c r="VGU437" s="49"/>
      <c r="VGV437" s="49"/>
      <c r="VGW437" s="49"/>
      <c r="VGX437" s="49"/>
      <c r="VGY437" s="49"/>
      <c r="VGZ437" s="49"/>
      <c r="VHA437" s="49"/>
      <c r="VHB437" s="49"/>
      <c r="VHC437" s="49"/>
      <c r="VHD437" s="49"/>
      <c r="VHE437" s="49"/>
      <c r="VHF437" s="49"/>
      <c r="VHG437" s="49"/>
      <c r="VHH437" s="49"/>
      <c r="VHI437" s="49"/>
      <c r="VHJ437" s="49"/>
      <c r="VHK437" s="49"/>
      <c r="VHL437" s="49"/>
      <c r="VHM437" s="49"/>
      <c r="VHN437" s="49"/>
      <c r="VHO437" s="49"/>
      <c r="VHP437" s="49"/>
      <c r="VHQ437" s="49"/>
      <c r="VHR437" s="49"/>
      <c r="VHS437" s="49"/>
      <c r="VHT437" s="49"/>
      <c r="VHU437" s="49"/>
      <c r="VHV437" s="49"/>
      <c r="VHW437" s="49"/>
      <c r="VHX437" s="49"/>
      <c r="VHY437" s="49"/>
      <c r="VHZ437" s="49"/>
      <c r="VIA437" s="49"/>
      <c r="VIB437" s="49"/>
      <c r="VIC437" s="49"/>
      <c r="VID437" s="49"/>
      <c r="VIE437" s="49"/>
      <c r="VIF437" s="49"/>
      <c r="VIG437" s="49"/>
      <c r="VIH437" s="49"/>
      <c r="VII437" s="49"/>
      <c r="VIJ437" s="49"/>
      <c r="VIK437" s="49"/>
      <c r="VIL437" s="49"/>
      <c r="VIM437" s="49"/>
      <c r="VIN437" s="49"/>
      <c r="VIO437" s="49"/>
      <c r="VIP437" s="49"/>
      <c r="VIQ437" s="49"/>
      <c r="VIR437" s="49"/>
      <c r="VIS437" s="49"/>
      <c r="VIT437" s="49"/>
      <c r="VIU437" s="49"/>
      <c r="VIV437" s="49"/>
      <c r="VIW437" s="49"/>
      <c r="VIX437" s="49"/>
      <c r="VIY437" s="49"/>
      <c r="VIZ437" s="49"/>
      <c r="VJA437" s="49"/>
      <c r="VJB437" s="49"/>
      <c r="VJC437" s="49"/>
      <c r="VJD437" s="49"/>
      <c r="VJE437" s="49"/>
      <c r="VJF437" s="49"/>
      <c r="VJG437" s="49"/>
      <c r="VJH437" s="49"/>
      <c r="VJI437" s="49"/>
      <c r="VJJ437" s="49"/>
      <c r="VJK437" s="49"/>
      <c r="VJL437" s="49"/>
      <c r="VJM437" s="49"/>
      <c r="VJN437" s="49"/>
      <c r="VJO437" s="49"/>
      <c r="VJP437" s="49"/>
      <c r="VJQ437" s="49"/>
      <c r="VJR437" s="49"/>
      <c r="VJS437" s="49"/>
      <c r="VJT437" s="49"/>
      <c r="VJU437" s="49"/>
      <c r="VJV437" s="49"/>
      <c r="VJW437" s="49"/>
      <c r="VJX437" s="49"/>
      <c r="VJY437" s="49"/>
      <c r="VJZ437" s="49"/>
      <c r="VKA437" s="49"/>
      <c r="VKB437" s="49"/>
      <c r="VKC437" s="49"/>
      <c r="VKD437" s="49"/>
      <c r="VKE437" s="49"/>
      <c r="VKF437" s="49"/>
      <c r="VKG437" s="49"/>
      <c r="VKH437" s="49"/>
      <c r="VKI437" s="49"/>
      <c r="VKJ437" s="49"/>
      <c r="VKK437" s="49"/>
      <c r="VKL437" s="49"/>
      <c r="VKM437" s="49"/>
      <c r="VKN437" s="49"/>
      <c r="VKO437" s="49"/>
      <c r="VKP437" s="49"/>
      <c r="VKQ437" s="49"/>
      <c r="VKR437" s="49"/>
      <c r="VKS437" s="49"/>
      <c r="VKT437" s="49"/>
      <c r="VKU437" s="49"/>
      <c r="VKV437" s="49"/>
      <c r="VKW437" s="49"/>
      <c r="VKX437" s="49"/>
      <c r="VKY437" s="49"/>
      <c r="VKZ437" s="49"/>
      <c r="VLA437" s="49"/>
      <c r="VLB437" s="49"/>
      <c r="VLC437" s="49"/>
      <c r="VLD437" s="49"/>
      <c r="VLE437" s="49"/>
      <c r="VLF437" s="49"/>
      <c r="VLG437" s="49"/>
      <c r="VLH437" s="49"/>
      <c r="VLI437" s="49"/>
      <c r="VLJ437" s="49"/>
      <c r="VLK437" s="49"/>
      <c r="VLL437" s="49"/>
      <c r="VLM437" s="49"/>
      <c r="VLN437" s="49"/>
      <c r="VLO437" s="49"/>
      <c r="VLP437" s="49"/>
      <c r="VLQ437" s="49"/>
      <c r="VLR437" s="49"/>
      <c r="VLS437" s="49"/>
      <c r="VLT437" s="49"/>
      <c r="VLU437" s="49"/>
      <c r="VLV437" s="49"/>
      <c r="VLW437" s="49"/>
      <c r="VLX437" s="49"/>
      <c r="VLY437" s="49"/>
      <c r="VLZ437" s="49"/>
      <c r="VMA437" s="49"/>
      <c r="VMB437" s="49"/>
      <c r="VMC437" s="49"/>
      <c r="VMD437" s="49"/>
      <c r="VME437" s="49"/>
      <c r="VMF437" s="49"/>
      <c r="VMG437" s="49"/>
      <c r="VMH437" s="49"/>
      <c r="VMI437" s="49"/>
      <c r="VMJ437" s="49"/>
      <c r="VMK437" s="49"/>
      <c r="VML437" s="49"/>
      <c r="VMM437" s="49"/>
      <c r="VMN437" s="49"/>
      <c r="VMO437" s="49"/>
      <c r="VMP437" s="49"/>
      <c r="VMQ437" s="49"/>
      <c r="VMR437" s="49"/>
      <c r="VMS437" s="49"/>
      <c r="VMT437" s="49"/>
      <c r="VMU437" s="49"/>
      <c r="VMV437" s="49"/>
      <c r="VMW437" s="49"/>
      <c r="VMX437" s="49"/>
      <c r="VMY437" s="49"/>
      <c r="VMZ437" s="49"/>
      <c r="VNA437" s="49"/>
      <c r="VNB437" s="49"/>
      <c r="VNC437" s="49"/>
      <c r="VND437" s="49"/>
      <c r="VNE437" s="49"/>
      <c r="VNF437" s="49"/>
      <c r="VNG437" s="49"/>
      <c r="VNH437" s="49"/>
      <c r="VNI437" s="49"/>
      <c r="VNJ437" s="49"/>
      <c r="VNK437" s="49"/>
      <c r="VNL437" s="49"/>
      <c r="VNM437" s="49"/>
      <c r="VNN437" s="49"/>
      <c r="VNO437" s="49"/>
      <c r="VNP437" s="49"/>
      <c r="VNQ437" s="49"/>
      <c r="VNR437" s="49"/>
      <c r="VNS437" s="49"/>
      <c r="VNT437" s="49"/>
      <c r="VNU437" s="49"/>
      <c r="VNV437" s="49"/>
      <c r="VNW437" s="49"/>
      <c r="VNX437" s="49"/>
      <c r="VNY437" s="49"/>
      <c r="VNZ437" s="49"/>
      <c r="VOA437" s="49"/>
      <c r="VOB437" s="49"/>
      <c r="VOC437" s="49"/>
      <c r="VOD437" s="49"/>
      <c r="VOE437" s="49"/>
      <c r="VOF437" s="49"/>
      <c r="VOG437" s="49"/>
      <c r="VOH437" s="49"/>
      <c r="VOI437" s="49"/>
      <c r="VOJ437" s="49"/>
      <c r="VOK437" s="49"/>
      <c r="VOL437" s="49"/>
      <c r="VOM437" s="49"/>
      <c r="VON437" s="49"/>
      <c r="VOO437" s="49"/>
      <c r="VOP437" s="49"/>
      <c r="VOQ437" s="49"/>
      <c r="VOR437" s="49"/>
      <c r="VOS437" s="49"/>
      <c r="VOT437" s="49"/>
      <c r="VOU437" s="49"/>
      <c r="VOV437" s="49"/>
      <c r="VOW437" s="49"/>
      <c r="VOX437" s="49"/>
      <c r="VOY437" s="49"/>
      <c r="VOZ437" s="49"/>
      <c r="VPA437" s="49"/>
      <c r="VPB437" s="49"/>
      <c r="VPC437" s="49"/>
      <c r="VPD437" s="49"/>
      <c r="VPE437" s="49"/>
      <c r="VPF437" s="49"/>
      <c r="VPG437" s="49"/>
      <c r="VPH437" s="49"/>
      <c r="VPI437" s="49"/>
      <c r="VPJ437" s="49"/>
      <c r="VPK437" s="49"/>
      <c r="VPL437" s="49"/>
      <c r="VPM437" s="49"/>
      <c r="VPN437" s="49"/>
      <c r="VPO437" s="49"/>
      <c r="VPP437" s="49"/>
      <c r="VPQ437" s="49"/>
      <c r="VPR437" s="49"/>
      <c r="VPS437" s="49"/>
      <c r="VPT437" s="49"/>
      <c r="VPU437" s="49"/>
      <c r="VPV437" s="49"/>
      <c r="VPW437" s="49"/>
      <c r="VPX437" s="49"/>
      <c r="VPY437" s="49"/>
      <c r="VPZ437" s="49"/>
      <c r="VQA437" s="49"/>
      <c r="VQB437" s="49"/>
      <c r="VQC437" s="49"/>
      <c r="VQD437" s="49"/>
      <c r="VQE437" s="49"/>
      <c r="VQF437" s="49"/>
      <c r="VQG437" s="49"/>
      <c r="VQH437" s="49"/>
      <c r="VQI437" s="49"/>
      <c r="VQJ437" s="49"/>
      <c r="VQK437" s="49"/>
      <c r="VQL437" s="49"/>
      <c r="VQM437" s="49"/>
      <c r="VQN437" s="49"/>
      <c r="VQO437" s="49"/>
      <c r="VQP437" s="49"/>
      <c r="VQQ437" s="49"/>
      <c r="VQR437" s="49"/>
      <c r="VQS437" s="49"/>
      <c r="VQT437" s="49"/>
      <c r="VQU437" s="49"/>
      <c r="VQV437" s="49"/>
      <c r="VQW437" s="49"/>
      <c r="VQX437" s="49"/>
      <c r="VQY437" s="49"/>
      <c r="VQZ437" s="49"/>
      <c r="VRA437" s="49"/>
      <c r="VRB437" s="49"/>
      <c r="VRC437" s="49"/>
      <c r="VRD437" s="49"/>
      <c r="VRE437" s="49"/>
      <c r="VRF437" s="49"/>
      <c r="VRG437" s="49"/>
      <c r="VRH437" s="49"/>
      <c r="VRI437" s="49"/>
      <c r="VRJ437" s="49"/>
      <c r="VRK437" s="49"/>
      <c r="VRL437" s="49"/>
      <c r="VRM437" s="49"/>
      <c r="VRN437" s="49"/>
      <c r="VRO437" s="49"/>
      <c r="VRP437" s="49"/>
      <c r="VRQ437" s="49"/>
      <c r="VRR437" s="49"/>
      <c r="VRS437" s="49"/>
      <c r="VRT437" s="49"/>
      <c r="VRU437" s="49"/>
      <c r="VRV437" s="49"/>
      <c r="VRW437" s="49"/>
      <c r="VRX437" s="49"/>
      <c r="VRY437" s="49"/>
      <c r="VRZ437" s="49"/>
      <c r="VSA437" s="49"/>
      <c r="VSB437" s="49"/>
      <c r="VSC437" s="49"/>
      <c r="VSD437" s="49"/>
      <c r="VSE437" s="49"/>
      <c r="VSF437" s="49"/>
      <c r="VSG437" s="49"/>
      <c r="VSH437" s="49"/>
      <c r="VSI437" s="49"/>
      <c r="VSJ437" s="49"/>
      <c r="VSK437" s="49"/>
      <c r="VSL437" s="49"/>
      <c r="VSM437" s="49"/>
      <c r="VSN437" s="49"/>
      <c r="VSO437" s="49"/>
      <c r="VSP437" s="49"/>
      <c r="VSQ437" s="49"/>
      <c r="VSR437" s="49"/>
      <c r="VSS437" s="49"/>
      <c r="VST437" s="49"/>
      <c r="VSU437" s="49"/>
      <c r="VSV437" s="49"/>
      <c r="VSW437" s="49"/>
      <c r="VSX437" s="49"/>
      <c r="VSY437" s="49"/>
      <c r="VSZ437" s="49"/>
      <c r="VTA437" s="49"/>
      <c r="VTB437" s="49"/>
      <c r="VTC437" s="49"/>
      <c r="VTD437" s="49"/>
      <c r="VTE437" s="49"/>
      <c r="VTF437" s="49"/>
      <c r="VTG437" s="49"/>
      <c r="VTH437" s="49"/>
      <c r="VTI437" s="49"/>
      <c r="VTJ437" s="49"/>
      <c r="VTK437" s="49"/>
      <c r="VTL437" s="49"/>
      <c r="VTM437" s="49"/>
      <c r="VTN437" s="49"/>
      <c r="VTO437" s="49"/>
      <c r="VTP437" s="49"/>
      <c r="VTQ437" s="49"/>
      <c r="VTR437" s="49"/>
      <c r="VTS437" s="49"/>
      <c r="VTT437" s="49"/>
      <c r="VTU437" s="49"/>
      <c r="VTV437" s="49"/>
      <c r="VTW437" s="49"/>
      <c r="VTX437" s="49"/>
      <c r="VTY437" s="49"/>
      <c r="VTZ437" s="49"/>
      <c r="VUA437" s="49"/>
      <c r="VUB437" s="49"/>
      <c r="VUC437" s="49"/>
      <c r="VUD437" s="49"/>
      <c r="VUE437" s="49"/>
      <c r="VUF437" s="49"/>
      <c r="VUG437" s="49"/>
      <c r="VUH437" s="49"/>
      <c r="VUI437" s="49"/>
      <c r="VUJ437" s="49"/>
      <c r="VUK437" s="49"/>
      <c r="VUL437" s="49"/>
      <c r="VUM437" s="49"/>
      <c r="VUN437" s="49"/>
      <c r="VUO437" s="49"/>
      <c r="VUP437" s="49"/>
      <c r="VUQ437" s="49"/>
      <c r="VUR437" s="49"/>
      <c r="VUS437" s="49"/>
      <c r="VUT437" s="49"/>
      <c r="VUU437" s="49"/>
      <c r="VUV437" s="49"/>
      <c r="VUW437" s="49"/>
      <c r="VUX437" s="49"/>
      <c r="VUY437" s="49"/>
      <c r="VUZ437" s="49"/>
      <c r="VVA437" s="49"/>
      <c r="VVB437" s="49"/>
      <c r="VVC437" s="49"/>
      <c r="VVD437" s="49"/>
      <c r="VVE437" s="49"/>
      <c r="VVF437" s="49"/>
      <c r="VVG437" s="49"/>
      <c r="VVH437" s="49"/>
      <c r="VVI437" s="49"/>
      <c r="VVJ437" s="49"/>
      <c r="VVK437" s="49"/>
      <c r="VVL437" s="49"/>
      <c r="VVM437" s="49"/>
      <c r="VVN437" s="49"/>
      <c r="VVO437" s="49"/>
      <c r="VVP437" s="49"/>
      <c r="VVQ437" s="49"/>
      <c r="VVR437" s="49"/>
      <c r="VVS437" s="49"/>
      <c r="VVT437" s="49"/>
      <c r="VVU437" s="49"/>
      <c r="VVV437" s="49"/>
      <c r="VVW437" s="49"/>
      <c r="VVX437" s="49"/>
      <c r="VVY437" s="49"/>
      <c r="VVZ437" s="49"/>
      <c r="VWA437" s="49"/>
      <c r="VWB437" s="49"/>
      <c r="VWC437" s="49"/>
      <c r="VWD437" s="49"/>
      <c r="VWE437" s="49"/>
      <c r="VWF437" s="49"/>
      <c r="VWG437" s="49"/>
      <c r="VWH437" s="49"/>
      <c r="VWI437" s="49"/>
      <c r="VWJ437" s="49"/>
      <c r="VWK437" s="49"/>
      <c r="VWL437" s="49"/>
      <c r="VWM437" s="49"/>
      <c r="VWN437" s="49"/>
      <c r="VWO437" s="49"/>
      <c r="VWP437" s="49"/>
      <c r="VWQ437" s="49"/>
      <c r="VWR437" s="49"/>
      <c r="VWS437" s="49"/>
      <c r="VWT437" s="49"/>
      <c r="VWU437" s="49"/>
      <c r="VWV437" s="49"/>
      <c r="VWW437" s="49"/>
      <c r="VWX437" s="49"/>
      <c r="VWY437" s="49"/>
      <c r="VWZ437" s="49"/>
      <c r="VXA437" s="49"/>
      <c r="VXB437" s="49"/>
      <c r="VXC437" s="49"/>
      <c r="VXD437" s="49"/>
      <c r="VXE437" s="49"/>
      <c r="VXF437" s="49"/>
      <c r="VXG437" s="49"/>
      <c r="VXH437" s="49"/>
      <c r="VXI437" s="49"/>
      <c r="VXJ437" s="49"/>
      <c r="VXK437" s="49"/>
      <c r="VXL437" s="49"/>
      <c r="VXM437" s="49"/>
      <c r="VXN437" s="49"/>
      <c r="VXO437" s="49"/>
      <c r="VXP437" s="49"/>
      <c r="VXQ437" s="49"/>
      <c r="VXR437" s="49"/>
      <c r="VXS437" s="49"/>
      <c r="VXT437" s="49"/>
      <c r="VXU437" s="49"/>
      <c r="VXV437" s="49"/>
      <c r="VXW437" s="49"/>
      <c r="VXX437" s="49"/>
      <c r="VXY437" s="49"/>
      <c r="VXZ437" s="49"/>
      <c r="VYA437" s="49"/>
      <c r="VYB437" s="49"/>
      <c r="VYC437" s="49"/>
      <c r="VYD437" s="49"/>
      <c r="VYE437" s="49"/>
      <c r="VYF437" s="49"/>
      <c r="VYG437" s="49"/>
      <c r="VYH437" s="49"/>
      <c r="VYI437" s="49"/>
      <c r="VYJ437" s="49"/>
      <c r="VYK437" s="49"/>
      <c r="VYL437" s="49"/>
      <c r="VYM437" s="49"/>
      <c r="VYN437" s="49"/>
      <c r="VYO437" s="49"/>
      <c r="VYP437" s="49"/>
      <c r="VYQ437" s="49"/>
      <c r="VYR437" s="49"/>
      <c r="VYS437" s="49"/>
      <c r="VYT437" s="49"/>
      <c r="VYU437" s="49"/>
      <c r="VYV437" s="49"/>
      <c r="VYW437" s="49"/>
      <c r="VYX437" s="49"/>
      <c r="VYY437" s="49"/>
      <c r="VYZ437" s="49"/>
      <c r="VZA437" s="49"/>
      <c r="VZB437" s="49"/>
      <c r="VZC437" s="49"/>
      <c r="VZD437" s="49"/>
      <c r="VZE437" s="49"/>
      <c r="VZF437" s="49"/>
      <c r="VZG437" s="49"/>
      <c r="VZH437" s="49"/>
      <c r="VZI437" s="49"/>
      <c r="VZJ437" s="49"/>
      <c r="VZK437" s="49"/>
      <c r="VZL437" s="49"/>
      <c r="VZM437" s="49"/>
      <c r="VZN437" s="49"/>
      <c r="VZO437" s="49"/>
      <c r="VZP437" s="49"/>
      <c r="VZQ437" s="49"/>
      <c r="VZR437" s="49"/>
      <c r="VZS437" s="49"/>
      <c r="VZT437" s="49"/>
      <c r="VZU437" s="49"/>
      <c r="VZV437" s="49"/>
      <c r="VZW437" s="49"/>
      <c r="VZX437" s="49"/>
      <c r="VZY437" s="49"/>
      <c r="VZZ437" s="49"/>
      <c r="WAA437" s="49"/>
      <c r="WAB437" s="49"/>
      <c r="WAC437" s="49"/>
      <c r="WAD437" s="49"/>
      <c r="WAE437" s="49"/>
      <c r="WAF437" s="49"/>
      <c r="WAG437" s="49"/>
      <c r="WAH437" s="49"/>
      <c r="WAI437" s="49"/>
      <c r="WAJ437" s="49"/>
      <c r="WAK437" s="49"/>
      <c r="WAL437" s="49"/>
      <c r="WAM437" s="49"/>
      <c r="WAN437" s="49"/>
      <c r="WAO437" s="49"/>
      <c r="WAP437" s="49"/>
      <c r="WAQ437" s="49"/>
      <c r="WAR437" s="49"/>
      <c r="WAS437" s="49"/>
      <c r="WAT437" s="49"/>
      <c r="WAU437" s="49"/>
      <c r="WAV437" s="49"/>
      <c r="WAW437" s="49"/>
      <c r="WAX437" s="49"/>
      <c r="WAY437" s="49"/>
      <c r="WAZ437" s="49"/>
      <c r="WBA437" s="49"/>
      <c r="WBB437" s="49"/>
      <c r="WBC437" s="49"/>
      <c r="WBD437" s="49"/>
      <c r="WBE437" s="49"/>
      <c r="WBF437" s="49"/>
      <c r="WBG437" s="49"/>
      <c r="WBH437" s="49"/>
      <c r="WBI437" s="49"/>
      <c r="WBJ437" s="49"/>
      <c r="WBK437" s="49"/>
      <c r="WBL437" s="49"/>
      <c r="WBM437" s="49"/>
      <c r="WBN437" s="49"/>
      <c r="WBO437" s="49"/>
      <c r="WBP437" s="49"/>
      <c r="WBQ437" s="49"/>
      <c r="WBR437" s="49"/>
      <c r="WBS437" s="49"/>
      <c r="WBT437" s="49"/>
      <c r="WBU437" s="49"/>
      <c r="WBV437" s="49"/>
      <c r="WBW437" s="49"/>
      <c r="WBX437" s="49"/>
      <c r="WBY437" s="49"/>
      <c r="WBZ437" s="49"/>
      <c r="WCA437" s="49"/>
      <c r="WCB437" s="49"/>
      <c r="WCC437" s="49"/>
      <c r="WCD437" s="49"/>
      <c r="WCE437" s="49"/>
      <c r="WCF437" s="49"/>
      <c r="WCG437" s="49"/>
      <c r="WCH437" s="49"/>
      <c r="WCI437" s="49"/>
      <c r="WCJ437" s="49"/>
      <c r="WCK437" s="49"/>
      <c r="WCL437" s="49"/>
      <c r="WCM437" s="49"/>
      <c r="WCN437" s="49"/>
      <c r="WCO437" s="49"/>
      <c r="WCP437" s="49"/>
      <c r="WCQ437" s="49"/>
      <c r="WCR437" s="49"/>
      <c r="WCS437" s="49"/>
      <c r="WCT437" s="49"/>
      <c r="WCU437" s="49"/>
      <c r="WCV437" s="49"/>
      <c r="WCW437" s="49"/>
      <c r="WCX437" s="49"/>
      <c r="WCY437" s="49"/>
      <c r="WCZ437" s="49"/>
      <c r="WDA437" s="49"/>
      <c r="WDB437" s="49"/>
      <c r="WDC437" s="49"/>
      <c r="WDD437" s="49"/>
      <c r="WDE437" s="49"/>
      <c r="WDF437" s="49"/>
      <c r="WDG437" s="49"/>
      <c r="WDH437" s="49"/>
      <c r="WDI437" s="49"/>
      <c r="WDJ437" s="49"/>
      <c r="WDK437" s="49"/>
      <c r="WDL437" s="49"/>
      <c r="WDM437" s="49"/>
      <c r="WDN437" s="49"/>
      <c r="WDO437" s="49"/>
      <c r="WDP437" s="49"/>
      <c r="WDQ437" s="49"/>
      <c r="WDR437" s="49"/>
      <c r="WDS437" s="49"/>
      <c r="WDT437" s="49"/>
      <c r="WDU437" s="49"/>
      <c r="WDV437" s="49"/>
      <c r="WDW437" s="49"/>
      <c r="WDX437" s="49"/>
      <c r="WDY437" s="49"/>
      <c r="WDZ437" s="49"/>
      <c r="WEA437" s="49"/>
      <c r="WEB437" s="49"/>
      <c r="WEC437" s="49"/>
      <c r="WED437" s="49"/>
      <c r="WEE437" s="49"/>
      <c r="WEF437" s="49"/>
      <c r="WEG437" s="49"/>
      <c r="WEH437" s="49"/>
      <c r="WEI437" s="49"/>
      <c r="WEJ437" s="49"/>
      <c r="WEK437" s="49"/>
      <c r="WEL437" s="49"/>
      <c r="WEM437" s="49"/>
      <c r="WEN437" s="49"/>
      <c r="WEO437" s="49"/>
      <c r="WEP437" s="49"/>
      <c r="WEQ437" s="49"/>
      <c r="WER437" s="49"/>
      <c r="WES437" s="49"/>
      <c r="WET437" s="49"/>
      <c r="WEU437" s="49"/>
      <c r="WEV437" s="49"/>
      <c r="WEW437" s="49"/>
      <c r="WEX437" s="49"/>
      <c r="WEY437" s="49"/>
      <c r="WEZ437" s="49"/>
      <c r="WFA437" s="49"/>
      <c r="WFB437" s="49"/>
      <c r="WFC437" s="49"/>
      <c r="WFD437" s="49"/>
      <c r="WFE437" s="49"/>
      <c r="WFF437" s="49"/>
      <c r="WFG437" s="49"/>
      <c r="WFH437" s="49"/>
      <c r="WFI437" s="49"/>
      <c r="WFJ437" s="49"/>
      <c r="WFK437" s="49"/>
      <c r="WFL437" s="49"/>
      <c r="WFM437" s="49"/>
      <c r="WFN437" s="49"/>
      <c r="WFO437" s="49"/>
      <c r="WFP437" s="49"/>
      <c r="WFQ437" s="49"/>
      <c r="WFR437" s="49"/>
      <c r="WFS437" s="49"/>
      <c r="WFT437" s="49"/>
      <c r="WFU437" s="49"/>
      <c r="WFV437" s="49"/>
      <c r="WFW437" s="49"/>
      <c r="WFX437" s="49"/>
      <c r="WFY437" s="49"/>
      <c r="WFZ437" s="49"/>
      <c r="WGA437" s="49"/>
      <c r="WGB437" s="49"/>
      <c r="WGC437" s="49"/>
      <c r="WGD437" s="49"/>
      <c r="WGE437" s="49"/>
      <c r="WGF437" s="49"/>
      <c r="WGG437" s="49"/>
      <c r="WGH437" s="49"/>
      <c r="WGI437" s="49"/>
      <c r="WGJ437" s="49"/>
      <c r="WGK437" s="49"/>
      <c r="WGL437" s="49"/>
      <c r="WGM437" s="49"/>
      <c r="WGN437" s="49"/>
      <c r="WGO437" s="49"/>
      <c r="WGP437" s="49"/>
      <c r="WGQ437" s="49"/>
      <c r="WGR437" s="49"/>
      <c r="WGS437" s="49"/>
      <c r="WGT437" s="49"/>
      <c r="WGU437" s="49"/>
      <c r="WGV437" s="49"/>
      <c r="WGW437" s="49"/>
      <c r="WGX437" s="49"/>
      <c r="WGY437" s="49"/>
      <c r="WGZ437" s="49"/>
      <c r="WHA437" s="49"/>
      <c r="WHB437" s="49"/>
      <c r="WHC437" s="49"/>
      <c r="WHD437" s="49"/>
      <c r="WHE437" s="49"/>
      <c r="WHF437" s="49"/>
      <c r="WHG437" s="49"/>
      <c r="WHH437" s="49"/>
      <c r="WHI437" s="49"/>
      <c r="WHJ437" s="49"/>
      <c r="WHK437" s="49"/>
      <c r="WHL437" s="49"/>
      <c r="WHM437" s="49"/>
      <c r="WHN437" s="49"/>
      <c r="WHO437" s="49"/>
      <c r="WHP437" s="49"/>
      <c r="WHQ437" s="49"/>
      <c r="WHR437" s="49"/>
      <c r="WHS437" s="49"/>
      <c r="WHT437" s="49"/>
      <c r="WHU437" s="49"/>
      <c r="WHV437" s="49"/>
      <c r="WHW437" s="49"/>
      <c r="WHX437" s="49"/>
      <c r="WHY437" s="49"/>
      <c r="WHZ437" s="49"/>
      <c r="WIA437" s="49"/>
      <c r="WIB437" s="49"/>
      <c r="WIC437" s="49"/>
      <c r="WID437" s="49"/>
      <c r="WIE437" s="49"/>
      <c r="WIF437" s="49"/>
      <c r="WIG437" s="49"/>
      <c r="WIH437" s="49"/>
      <c r="WII437" s="49"/>
      <c r="WIJ437" s="49"/>
      <c r="WIK437" s="49"/>
      <c r="WIL437" s="49"/>
      <c r="WIM437" s="49"/>
      <c r="WIN437" s="49"/>
      <c r="WIO437" s="49"/>
      <c r="WIP437" s="49"/>
      <c r="WIQ437" s="49"/>
      <c r="WIR437" s="49"/>
      <c r="WIS437" s="49"/>
      <c r="WIT437" s="49"/>
      <c r="WIU437" s="49"/>
      <c r="WIV437" s="49"/>
      <c r="WIW437" s="49"/>
      <c r="WIX437" s="49"/>
      <c r="WIY437" s="49"/>
      <c r="WIZ437" s="49"/>
      <c r="WJA437" s="49"/>
      <c r="WJB437" s="49"/>
      <c r="WJC437" s="49"/>
      <c r="WJD437" s="49"/>
      <c r="WJE437" s="49"/>
      <c r="WJF437" s="49"/>
      <c r="WJG437" s="49"/>
      <c r="WJH437" s="49"/>
      <c r="WJI437" s="49"/>
      <c r="WJJ437" s="49"/>
      <c r="WJK437" s="49"/>
      <c r="WJL437" s="49"/>
      <c r="WJM437" s="49"/>
      <c r="WJN437" s="49"/>
      <c r="WJO437" s="49"/>
      <c r="WJP437" s="49"/>
      <c r="WJQ437" s="49"/>
      <c r="WJR437" s="49"/>
      <c r="WJS437" s="49"/>
      <c r="WJT437" s="49"/>
      <c r="WJU437" s="49"/>
      <c r="WJV437" s="49"/>
      <c r="WJW437" s="49"/>
      <c r="WJX437" s="49"/>
      <c r="WJY437" s="49"/>
      <c r="WJZ437" s="49"/>
      <c r="WKA437" s="49"/>
      <c r="WKB437" s="49"/>
      <c r="WKC437" s="49"/>
      <c r="WKD437" s="49"/>
      <c r="WKE437" s="49"/>
      <c r="WKF437" s="49"/>
      <c r="WKG437" s="49"/>
      <c r="WKH437" s="49"/>
      <c r="WKI437" s="49"/>
      <c r="WKJ437" s="49"/>
      <c r="WKK437" s="49"/>
      <c r="WKL437" s="49"/>
      <c r="WKM437" s="49"/>
      <c r="WKN437" s="49"/>
      <c r="WKO437" s="49"/>
      <c r="WKP437" s="49"/>
      <c r="WKQ437" s="49"/>
      <c r="WKR437" s="49"/>
      <c r="WKS437" s="49"/>
      <c r="WKT437" s="49"/>
      <c r="WKU437" s="49"/>
      <c r="WKV437" s="49"/>
      <c r="WKW437" s="49"/>
      <c r="WKX437" s="49"/>
      <c r="WKY437" s="49"/>
      <c r="WKZ437" s="49"/>
      <c r="WLA437" s="49"/>
      <c r="WLB437" s="49"/>
      <c r="WLC437" s="49"/>
      <c r="WLD437" s="49"/>
      <c r="WLE437" s="49"/>
      <c r="WLF437" s="49"/>
      <c r="WLG437" s="49"/>
      <c r="WLH437" s="49"/>
      <c r="WLI437" s="49"/>
      <c r="WLJ437" s="49"/>
      <c r="WLK437" s="49"/>
      <c r="WLL437" s="49"/>
      <c r="WLM437" s="49"/>
      <c r="WLN437" s="49"/>
      <c r="WLO437" s="49"/>
      <c r="WLP437" s="49"/>
      <c r="WLQ437" s="49"/>
      <c r="WLR437" s="49"/>
      <c r="WLS437" s="49"/>
      <c r="WLT437" s="49"/>
      <c r="WLU437" s="49"/>
      <c r="WLV437" s="49"/>
      <c r="WLW437" s="49"/>
      <c r="WLX437" s="49"/>
      <c r="WLY437" s="49"/>
      <c r="WLZ437" s="49"/>
      <c r="WMA437" s="49"/>
      <c r="WMB437" s="49"/>
      <c r="WMC437" s="49"/>
      <c r="WMD437" s="49"/>
      <c r="WME437" s="49"/>
      <c r="WMF437" s="49"/>
      <c r="WMG437" s="49"/>
      <c r="WMH437" s="49"/>
      <c r="WMI437" s="49"/>
      <c r="WMJ437" s="49"/>
      <c r="WMK437" s="49"/>
      <c r="WML437" s="49"/>
      <c r="WMM437" s="49"/>
      <c r="WMN437" s="49"/>
      <c r="WMO437" s="49"/>
      <c r="WMP437" s="49"/>
      <c r="WMQ437" s="49"/>
      <c r="WMR437" s="49"/>
      <c r="WMS437" s="49"/>
      <c r="WMT437" s="49"/>
      <c r="WMU437" s="49"/>
      <c r="WMV437" s="49"/>
      <c r="WMW437" s="49"/>
      <c r="WMX437" s="49"/>
      <c r="WMY437" s="49"/>
      <c r="WMZ437" s="49"/>
      <c r="WNA437" s="49"/>
      <c r="WNB437" s="49"/>
      <c r="WNC437" s="49"/>
      <c r="WND437" s="49"/>
      <c r="WNE437" s="49"/>
      <c r="WNF437" s="49"/>
      <c r="WNG437" s="49"/>
      <c r="WNH437" s="49"/>
      <c r="WNI437" s="49"/>
      <c r="WNJ437" s="49"/>
      <c r="WNK437" s="49"/>
      <c r="WNL437" s="49"/>
      <c r="WNM437" s="49"/>
      <c r="WNN437" s="49"/>
      <c r="WNO437" s="49"/>
      <c r="WNP437" s="49"/>
      <c r="WNQ437" s="49"/>
      <c r="WNR437" s="49"/>
      <c r="WNS437" s="49"/>
      <c r="WNT437" s="49"/>
      <c r="WNU437" s="49"/>
      <c r="WNV437" s="49"/>
      <c r="WNW437" s="49"/>
      <c r="WNX437" s="49"/>
      <c r="WNY437" s="49"/>
      <c r="WNZ437" s="49"/>
      <c r="WOA437" s="49"/>
      <c r="WOB437" s="49"/>
      <c r="WOC437" s="49"/>
      <c r="WOD437" s="49"/>
      <c r="WOE437" s="49"/>
      <c r="WOF437" s="49"/>
      <c r="WOG437" s="49"/>
      <c r="WOH437" s="49"/>
      <c r="WOI437" s="49"/>
      <c r="WOJ437" s="49"/>
      <c r="WOK437" s="49"/>
      <c r="WOL437" s="49"/>
      <c r="WOM437" s="49"/>
      <c r="WON437" s="49"/>
      <c r="WOO437" s="49"/>
      <c r="WOP437" s="49"/>
      <c r="WOQ437" s="49"/>
      <c r="WOR437" s="49"/>
      <c r="WOS437" s="49"/>
      <c r="WOT437" s="49"/>
      <c r="WOU437" s="49"/>
      <c r="WOV437" s="49"/>
      <c r="WOW437" s="49"/>
      <c r="WOX437" s="49"/>
      <c r="WOY437" s="49"/>
      <c r="WOZ437" s="49"/>
      <c r="WPA437" s="49"/>
      <c r="WPB437" s="49"/>
      <c r="WPC437" s="49"/>
      <c r="WPD437" s="49"/>
      <c r="WPE437" s="49"/>
      <c r="WPF437" s="49"/>
      <c r="WPG437" s="49"/>
      <c r="WPH437" s="49"/>
      <c r="WPI437" s="49"/>
      <c r="WPJ437" s="49"/>
      <c r="WPK437" s="49"/>
      <c r="WPL437" s="49"/>
      <c r="WPM437" s="49"/>
      <c r="WPN437" s="49"/>
      <c r="WPO437" s="49"/>
      <c r="WPP437" s="49"/>
      <c r="WPQ437" s="49"/>
      <c r="WPR437" s="49"/>
      <c r="WPS437" s="49"/>
      <c r="WPT437" s="49"/>
      <c r="WPU437" s="49"/>
      <c r="WPV437" s="49"/>
      <c r="WPW437" s="49"/>
      <c r="WPX437" s="49"/>
      <c r="WPY437" s="49"/>
      <c r="WPZ437" s="49"/>
      <c r="WQA437" s="49"/>
      <c r="WQB437" s="49"/>
      <c r="WQC437" s="49"/>
      <c r="WQD437" s="49"/>
      <c r="WQE437" s="49"/>
      <c r="WQF437" s="49"/>
      <c r="WQG437" s="49"/>
      <c r="WQH437" s="49"/>
      <c r="WQI437" s="49"/>
      <c r="WQJ437" s="49"/>
      <c r="WQK437" s="49"/>
      <c r="WQL437" s="49"/>
      <c r="WQM437" s="49"/>
      <c r="WQN437" s="49"/>
      <c r="WQO437" s="49"/>
      <c r="WQP437" s="49"/>
      <c r="WQQ437" s="49"/>
      <c r="WQR437" s="49"/>
      <c r="WQS437" s="49"/>
      <c r="WQT437" s="49"/>
      <c r="WQU437" s="49"/>
      <c r="WQV437" s="49"/>
      <c r="WQW437" s="49"/>
      <c r="WQX437" s="49"/>
      <c r="WQY437" s="49"/>
      <c r="WQZ437" s="49"/>
      <c r="WRA437" s="49"/>
      <c r="WRB437" s="49"/>
      <c r="WRC437" s="49"/>
      <c r="WRD437" s="49"/>
      <c r="WRE437" s="49"/>
      <c r="WRF437" s="49"/>
      <c r="WRG437" s="49"/>
      <c r="WRH437" s="49"/>
      <c r="WRI437" s="49"/>
      <c r="WRJ437" s="49"/>
      <c r="WRK437" s="49"/>
      <c r="WRL437" s="49"/>
      <c r="WRM437" s="49"/>
      <c r="WRN437" s="49"/>
      <c r="WRO437" s="49"/>
      <c r="WRP437" s="49"/>
      <c r="WRQ437" s="49"/>
      <c r="WRR437" s="49"/>
      <c r="WRS437" s="49"/>
      <c r="WRT437" s="49"/>
      <c r="WRU437" s="49"/>
      <c r="WRV437" s="49"/>
      <c r="WRW437" s="49"/>
      <c r="WRX437" s="49"/>
      <c r="WRY437" s="49"/>
      <c r="WRZ437" s="49"/>
      <c r="WSA437" s="49"/>
      <c r="WSB437" s="49"/>
      <c r="WSC437" s="49"/>
      <c r="WSD437" s="49"/>
      <c r="WSE437" s="49"/>
      <c r="WSF437" s="49"/>
      <c r="WSG437" s="49"/>
      <c r="WSH437" s="49"/>
      <c r="WSI437" s="49"/>
      <c r="WSJ437" s="49"/>
      <c r="WSK437" s="49"/>
      <c r="WSL437" s="49"/>
      <c r="WSM437" s="49"/>
      <c r="WSN437" s="49"/>
      <c r="WSO437" s="49"/>
      <c r="WSP437" s="49"/>
      <c r="WSQ437" s="49"/>
      <c r="WSR437" s="49"/>
      <c r="WSS437" s="49"/>
      <c r="WST437" s="49"/>
      <c r="WSU437" s="49"/>
      <c r="WSV437" s="49"/>
      <c r="WSW437" s="49"/>
      <c r="WSX437" s="49"/>
      <c r="WSY437" s="49"/>
      <c r="WSZ437" s="49"/>
      <c r="WTA437" s="49"/>
      <c r="WTB437" s="49"/>
      <c r="WTC437" s="49"/>
      <c r="WTD437" s="49"/>
      <c r="WTE437" s="49"/>
      <c r="WTF437" s="49"/>
      <c r="WTG437" s="49"/>
      <c r="WTH437" s="49"/>
      <c r="WTI437" s="49"/>
      <c r="WTJ437" s="49"/>
      <c r="WTK437" s="49"/>
      <c r="WTL437" s="49"/>
      <c r="WTM437" s="49"/>
      <c r="WTN437" s="49"/>
      <c r="WTO437" s="49"/>
      <c r="WTP437" s="49"/>
      <c r="WTQ437" s="49"/>
      <c r="WTR437" s="49"/>
      <c r="WTS437" s="49"/>
      <c r="WTT437" s="49"/>
      <c r="WTU437" s="49"/>
      <c r="WTV437" s="49"/>
      <c r="WTW437" s="49"/>
      <c r="WTX437" s="49"/>
      <c r="WTY437" s="49"/>
      <c r="WTZ437" s="49"/>
      <c r="WUA437" s="49"/>
      <c r="WUB437" s="49"/>
      <c r="WUC437" s="49"/>
      <c r="WUD437" s="49"/>
      <c r="WUE437" s="49"/>
      <c r="WUF437" s="49"/>
      <c r="WUG437" s="49"/>
      <c r="WUH437" s="49"/>
      <c r="WUI437" s="49"/>
      <c r="WUJ437" s="49"/>
      <c r="WUK437" s="49"/>
      <c r="WUL437" s="49"/>
      <c r="WUM437" s="49"/>
      <c r="WUN437" s="49"/>
      <c r="WUO437" s="49"/>
      <c r="WUP437" s="49"/>
      <c r="WUQ437" s="49"/>
      <c r="WUR437" s="49"/>
      <c r="WUS437" s="49"/>
      <c r="WUT437" s="49"/>
      <c r="WUU437" s="49"/>
      <c r="WUV437" s="49"/>
      <c r="WUW437" s="49"/>
      <c r="WUX437" s="49"/>
      <c r="WUY437" s="49"/>
      <c r="WUZ437" s="49"/>
      <c r="WVA437" s="49"/>
      <c r="WVB437" s="49"/>
      <c r="WVC437" s="49"/>
      <c r="WVD437" s="49"/>
      <c r="WVE437" s="49"/>
      <c r="WVF437" s="49"/>
      <c r="WVG437" s="49"/>
      <c r="WVH437" s="49"/>
      <c r="WVI437" s="49"/>
      <c r="WVJ437" s="49"/>
      <c r="WVK437" s="49"/>
      <c r="WVL437" s="49"/>
      <c r="WVM437" s="49"/>
      <c r="WVN437" s="49"/>
      <c r="WVO437" s="49"/>
      <c r="WVP437" s="49"/>
      <c r="WVQ437" s="49"/>
      <c r="WVR437" s="49"/>
      <c r="WVS437" s="49"/>
      <c r="WVT437" s="49"/>
      <c r="WVU437" s="49"/>
      <c r="WVV437" s="49"/>
      <c r="WVW437" s="49"/>
      <c r="WVX437" s="49"/>
      <c r="WVY437" s="49"/>
      <c r="WVZ437" s="49"/>
      <c r="WWA437" s="49"/>
      <c r="WWB437" s="49"/>
      <c r="WWC437" s="49"/>
      <c r="WWD437" s="49"/>
      <c r="WWE437" s="49"/>
      <c r="WWF437" s="49"/>
      <c r="WWG437" s="49"/>
      <c r="WWH437" s="49"/>
      <c r="WWI437" s="49"/>
      <c r="WWJ437" s="49"/>
      <c r="WWK437" s="49"/>
      <c r="WWL437" s="49"/>
      <c r="WWM437" s="49"/>
      <c r="WWN437" s="49"/>
      <c r="WWO437" s="49"/>
      <c r="WWP437" s="49"/>
      <c r="WWQ437" s="49"/>
      <c r="WWR437" s="49"/>
      <c r="WWS437" s="49"/>
      <c r="WWT437" s="49"/>
      <c r="WWU437" s="49"/>
      <c r="WWV437" s="49"/>
      <c r="WWW437" s="49"/>
      <c r="WWX437" s="49"/>
      <c r="WWY437" s="49"/>
      <c r="WWZ437" s="49"/>
      <c r="WXA437" s="49"/>
      <c r="WXB437" s="49"/>
      <c r="WXC437" s="49"/>
      <c r="WXD437" s="49"/>
      <c r="WXE437" s="49"/>
      <c r="WXF437" s="49"/>
      <c r="WXG437" s="49"/>
      <c r="WXH437" s="49"/>
      <c r="WXI437" s="49"/>
      <c r="WXJ437" s="49"/>
      <c r="WXK437" s="49"/>
      <c r="WXL437" s="49"/>
      <c r="WXM437" s="49"/>
      <c r="WXN437" s="49"/>
      <c r="WXO437" s="49"/>
      <c r="WXP437" s="49"/>
      <c r="WXQ437" s="49"/>
      <c r="WXR437" s="49"/>
      <c r="WXS437" s="49"/>
      <c r="WXT437" s="49"/>
      <c r="WXU437" s="49"/>
      <c r="WXV437" s="49"/>
      <c r="WXW437" s="49"/>
      <c r="WXX437" s="49"/>
      <c r="WXY437" s="49"/>
      <c r="WXZ437" s="49"/>
      <c r="WYA437" s="49"/>
      <c r="WYB437" s="49"/>
      <c r="WYC437" s="49"/>
      <c r="WYD437" s="49"/>
      <c r="WYE437" s="49"/>
      <c r="WYF437" s="49"/>
      <c r="WYG437" s="49"/>
      <c r="WYH437" s="49"/>
      <c r="WYI437" s="49"/>
      <c r="WYJ437" s="49"/>
      <c r="WYK437" s="49"/>
      <c r="WYL437" s="49"/>
      <c r="WYM437" s="49"/>
      <c r="WYN437" s="49"/>
      <c r="WYO437" s="49"/>
      <c r="WYP437" s="49"/>
      <c r="WYQ437" s="49"/>
      <c r="WYR437" s="49"/>
      <c r="WYS437" s="49"/>
      <c r="WYT437" s="49"/>
      <c r="WYU437" s="49"/>
      <c r="WYV437" s="49"/>
      <c r="WYW437" s="49"/>
      <c r="WYX437" s="49"/>
      <c r="WYY437" s="49"/>
      <c r="WYZ437" s="49"/>
      <c r="WZA437" s="49"/>
      <c r="WZB437" s="49"/>
      <c r="WZC437" s="49"/>
      <c r="WZD437" s="49"/>
      <c r="WZE437" s="49"/>
      <c r="WZF437" s="49"/>
      <c r="WZG437" s="49"/>
      <c r="WZH437" s="49"/>
      <c r="WZI437" s="49"/>
      <c r="WZJ437" s="49"/>
      <c r="WZK437" s="49"/>
      <c r="WZL437" s="49"/>
      <c r="WZM437" s="49"/>
      <c r="WZN437" s="49"/>
      <c r="WZO437" s="49"/>
      <c r="WZP437" s="49"/>
      <c r="WZQ437" s="49"/>
      <c r="WZR437" s="49"/>
      <c r="WZS437" s="49"/>
      <c r="WZT437" s="49"/>
      <c r="WZU437" s="49"/>
      <c r="WZV437" s="49"/>
      <c r="WZW437" s="49"/>
      <c r="WZX437" s="49"/>
      <c r="WZY437" s="49"/>
      <c r="WZZ437" s="49"/>
      <c r="XAA437" s="49"/>
      <c r="XAB437" s="49"/>
      <c r="XAC437" s="49"/>
      <c r="XAD437" s="49"/>
      <c r="XAE437" s="49"/>
      <c r="XAF437" s="49"/>
      <c r="XAG437" s="49"/>
      <c r="XAH437" s="49"/>
      <c r="XAI437" s="49"/>
      <c r="XAJ437" s="49"/>
      <c r="XAK437" s="49"/>
      <c r="XAL437" s="49"/>
      <c r="XAM437" s="49"/>
      <c r="XAN437" s="49"/>
      <c r="XAO437" s="49"/>
      <c r="XAP437" s="49"/>
      <c r="XAQ437" s="49"/>
      <c r="XAR437" s="49"/>
      <c r="XAS437" s="49"/>
      <c r="XAT437" s="49"/>
      <c r="XAU437" s="49"/>
      <c r="XAV437" s="49"/>
      <c r="XAW437" s="49"/>
      <c r="XAX437" s="49"/>
      <c r="XAY437" s="49"/>
      <c r="XAZ437" s="49"/>
      <c r="XBA437" s="49"/>
      <c r="XBB437" s="49"/>
      <c r="XBC437" s="49"/>
      <c r="XBD437" s="49"/>
      <c r="XBE437" s="49"/>
      <c r="XBF437" s="49"/>
      <c r="XBG437" s="49"/>
      <c r="XBH437" s="49"/>
      <c r="XBI437" s="49"/>
      <c r="XBJ437" s="49"/>
      <c r="XBK437" s="49"/>
      <c r="XBL437" s="49"/>
      <c r="XBM437" s="49"/>
      <c r="XBN437" s="49"/>
      <c r="XBO437" s="49"/>
      <c r="XBP437" s="49"/>
      <c r="XBQ437" s="49"/>
      <c r="XBR437" s="49"/>
      <c r="XBS437" s="49"/>
      <c r="XBT437" s="49"/>
      <c r="XBU437" s="49"/>
      <c r="XBV437" s="49"/>
      <c r="XBW437" s="49"/>
      <c r="XBX437" s="49"/>
      <c r="XBY437" s="49"/>
      <c r="XBZ437" s="49"/>
      <c r="XCA437" s="49"/>
      <c r="XCB437" s="49"/>
      <c r="XCC437" s="49"/>
      <c r="XCD437" s="49"/>
      <c r="XCE437" s="49"/>
      <c r="XCF437" s="49"/>
      <c r="XCG437" s="49"/>
      <c r="XCH437" s="49"/>
      <c r="XCI437" s="49"/>
      <c r="XCJ437" s="49"/>
      <c r="XCK437" s="49"/>
      <c r="XCL437" s="49"/>
      <c r="XCM437" s="49"/>
      <c r="XCN437" s="49"/>
      <c r="XCO437" s="49"/>
      <c r="XCP437" s="49"/>
      <c r="XCQ437" s="49"/>
      <c r="XCR437" s="49"/>
      <c r="XCS437" s="49"/>
      <c r="XCT437" s="49"/>
      <c r="XCU437" s="49"/>
      <c r="XCV437" s="49"/>
      <c r="XCW437" s="49"/>
      <c r="XCX437" s="49"/>
      <c r="XCY437" s="49"/>
      <c r="XCZ437" s="49"/>
      <c r="XDA437" s="49"/>
      <c r="XDB437" s="49"/>
      <c r="XDC437" s="49"/>
      <c r="XDD437" s="49"/>
      <c r="XDE437" s="49"/>
      <c r="XDF437" s="49"/>
      <c r="XDG437" s="49"/>
      <c r="XDH437" s="49"/>
      <c r="XDI437" s="49"/>
      <c r="XDJ437" s="49"/>
      <c r="XDK437" s="49"/>
      <c r="XDL437" s="49"/>
      <c r="XDM437" s="49"/>
      <c r="XDN437" s="49"/>
      <c r="XDO437" s="49"/>
      <c r="XDP437" s="49"/>
      <c r="XDQ437" s="49"/>
      <c r="XDR437" s="49"/>
      <c r="XDS437" s="49"/>
      <c r="XDT437" s="49"/>
      <c r="XDU437" s="49"/>
      <c r="XDV437" s="49"/>
      <c r="XDW437" s="49"/>
      <c r="XDX437" s="49"/>
      <c r="XDY437" s="49"/>
      <c r="XDZ437" s="49"/>
      <c r="XEA437" s="49"/>
      <c r="XEB437" s="49"/>
      <c r="XEC437" s="49"/>
      <c r="XED437" s="49"/>
      <c r="XEE437" s="49"/>
      <c r="XEF437" s="49"/>
      <c r="XEG437" s="49"/>
      <c r="XEH437" s="49"/>
      <c r="XEI437" s="49"/>
      <c r="XEJ437" s="49"/>
      <c r="XEK437" s="49"/>
      <c r="XEL437" s="49"/>
      <c r="XEM437" s="49"/>
      <c r="XEN437" s="49"/>
      <c r="XEO437" s="49"/>
      <c r="XEP437" s="49"/>
      <c r="XEQ437" s="49"/>
      <c r="XER437" s="49"/>
      <c r="XES437" s="49"/>
      <c r="XET437" s="49"/>
      <c r="XEU437" s="49"/>
      <c r="XEV437" s="49"/>
      <c r="XEW437" s="49"/>
      <c r="XEX437" s="49"/>
      <c r="XEY437" s="49"/>
      <c r="XEZ437" s="49"/>
      <c r="XFA437" s="49"/>
      <c r="XFB437" s="49"/>
      <c r="XFC437" s="49"/>
      <c r="XFD437" s="49"/>
    </row>
    <row r="438" spans="1:16384" ht="23.25" customHeight="1" x14ac:dyDescent="0.25">
      <c r="C438" s="49" t="s">
        <v>32</v>
      </c>
      <c r="D438" s="44" t="s">
        <v>7988</v>
      </c>
      <c r="E438" s="5" t="s">
        <v>4001</v>
      </c>
      <c r="F438" s="44" t="s">
        <v>4002</v>
      </c>
      <c r="G438" s="38">
        <v>22</v>
      </c>
      <c r="H438" s="38" t="s">
        <v>25</v>
      </c>
      <c r="I438" s="44" t="s">
        <v>3681</v>
      </c>
      <c r="J438" s="5" t="s">
        <v>22</v>
      </c>
      <c r="K438" s="5" t="s">
        <v>31</v>
      </c>
    </row>
    <row r="439" spans="1:16384" s="7" customFormat="1" ht="23.25" customHeight="1" x14ac:dyDescent="0.25">
      <c r="A439"/>
      <c r="B439"/>
      <c r="C439" s="49" t="s">
        <v>32</v>
      </c>
      <c r="D439" s="44" t="s">
        <v>7988</v>
      </c>
      <c r="E439" s="5" t="s">
        <v>3993</v>
      </c>
      <c r="F439" s="44" t="s">
        <v>9758</v>
      </c>
      <c r="G439" s="38">
        <v>6</v>
      </c>
      <c r="H439" s="38" t="s">
        <v>25</v>
      </c>
      <c r="I439" s="44" t="s">
        <v>3681</v>
      </c>
      <c r="J439" s="5" t="s">
        <v>22</v>
      </c>
      <c r="K439" s="5" t="s">
        <v>31</v>
      </c>
      <c r="L439"/>
      <c r="M439"/>
      <c r="N439"/>
      <c r="O439"/>
      <c r="P439"/>
      <c r="Q439"/>
      <c r="R439"/>
      <c r="S439"/>
      <c r="T439"/>
    </row>
    <row r="440" spans="1:16384" s="7" customFormat="1" ht="23.25" customHeight="1" x14ac:dyDescent="0.25">
      <c r="A440"/>
      <c r="B440"/>
      <c r="C440" s="49" t="s">
        <v>32</v>
      </c>
      <c r="D440" s="44" t="s">
        <v>7988</v>
      </c>
      <c r="E440" s="5" t="s">
        <v>3990</v>
      </c>
      <c r="F440" s="44" t="s">
        <v>9759</v>
      </c>
      <c r="G440" s="38">
        <v>30</v>
      </c>
      <c r="H440" s="38" t="s">
        <v>25</v>
      </c>
      <c r="I440" s="44" t="s">
        <v>25</v>
      </c>
      <c r="J440" s="5" t="s">
        <v>22</v>
      </c>
      <c r="K440" s="5" t="s">
        <v>31</v>
      </c>
      <c r="L440"/>
      <c r="M440"/>
      <c r="N440"/>
      <c r="O440"/>
      <c r="P440"/>
      <c r="Q440"/>
      <c r="R440"/>
      <c r="S440"/>
      <c r="T440"/>
    </row>
    <row r="441" spans="1:16384" s="7" customFormat="1" ht="23.25" customHeight="1" x14ac:dyDescent="0.25">
      <c r="A441"/>
      <c r="B441"/>
      <c r="C441" s="49" t="s">
        <v>32</v>
      </c>
      <c r="D441" s="44" t="s">
        <v>7988</v>
      </c>
      <c r="E441" s="5" t="s">
        <v>3991</v>
      </c>
      <c r="F441" s="44" t="s">
        <v>9760</v>
      </c>
      <c r="G441" s="38">
        <v>18</v>
      </c>
      <c r="H441" s="38" t="s">
        <v>25</v>
      </c>
      <c r="I441" s="44" t="s">
        <v>25</v>
      </c>
      <c r="J441" s="5" t="s">
        <v>22</v>
      </c>
      <c r="K441" s="5" t="s">
        <v>31</v>
      </c>
      <c r="L441"/>
      <c r="M441"/>
      <c r="N441"/>
      <c r="O441"/>
      <c r="P441"/>
      <c r="Q441"/>
      <c r="R441"/>
      <c r="S441"/>
      <c r="T441"/>
    </row>
    <row r="442" spans="1:16384" s="7" customFormat="1" ht="23.25" customHeight="1" x14ac:dyDescent="0.25">
      <c r="A442"/>
      <c r="B442"/>
      <c r="C442" s="49" t="s">
        <v>32</v>
      </c>
      <c r="D442" s="44" t="s">
        <v>7988</v>
      </c>
      <c r="E442" s="5" t="s">
        <v>3988</v>
      </c>
      <c r="F442" s="44" t="s">
        <v>9761</v>
      </c>
      <c r="G442" s="38">
        <v>15</v>
      </c>
      <c r="H442" s="38" t="s">
        <v>25</v>
      </c>
      <c r="I442" s="44" t="s">
        <v>25</v>
      </c>
      <c r="J442" s="5" t="s">
        <v>22</v>
      </c>
      <c r="K442" s="5" t="s">
        <v>31</v>
      </c>
      <c r="L442"/>
      <c r="M442"/>
      <c r="N442"/>
      <c r="O442"/>
      <c r="P442"/>
      <c r="Q442"/>
      <c r="R442"/>
      <c r="S442"/>
      <c r="T442"/>
    </row>
    <row r="443" spans="1:16384" s="45" customFormat="1" ht="23.25" customHeight="1" x14ac:dyDescent="0.25">
      <c r="A443"/>
      <c r="B443"/>
      <c r="C443" s="49" t="s">
        <v>32</v>
      </c>
      <c r="D443" s="44" t="s">
        <v>7988</v>
      </c>
      <c r="E443" s="5" t="s">
        <v>3987</v>
      </c>
      <c r="F443" s="44" t="s">
        <v>9762</v>
      </c>
      <c r="G443" s="38">
        <v>14</v>
      </c>
      <c r="H443" s="38" t="s">
        <v>25</v>
      </c>
      <c r="I443" s="44" t="s">
        <v>25</v>
      </c>
      <c r="J443" s="5" t="s">
        <v>22</v>
      </c>
      <c r="K443" s="5" t="s">
        <v>31</v>
      </c>
      <c r="L443"/>
      <c r="M443"/>
      <c r="N443"/>
      <c r="O443"/>
      <c r="P443"/>
      <c r="Q443"/>
      <c r="R443"/>
      <c r="S443"/>
      <c r="T443"/>
    </row>
    <row r="444" spans="1:16384" ht="23.25" customHeight="1" thickBot="1" x14ac:dyDescent="0.3">
      <c r="C444" s="49" t="s">
        <v>32</v>
      </c>
      <c r="D444" s="44" t="s">
        <v>7988</v>
      </c>
      <c r="E444" s="5" t="s">
        <v>3989</v>
      </c>
      <c r="F444" s="44" t="s">
        <v>9763</v>
      </c>
      <c r="G444" s="38">
        <v>5</v>
      </c>
      <c r="H444" s="38" t="s">
        <v>25</v>
      </c>
      <c r="I444" s="44" t="s">
        <v>25</v>
      </c>
      <c r="J444" s="5" t="s">
        <v>22</v>
      </c>
      <c r="K444" s="5" t="s">
        <v>31</v>
      </c>
    </row>
    <row r="445" spans="1:16384" ht="18" customHeight="1" thickBot="1" x14ac:dyDescent="0.3">
      <c r="C445" s="262" t="s">
        <v>32</v>
      </c>
      <c r="D445" s="258" t="s">
        <v>7825</v>
      </c>
      <c r="E445" s="472">
        <f>COUNTA(E418:E444)</f>
        <v>27</v>
      </c>
      <c r="F445" s="258" t="s">
        <v>7826</v>
      </c>
      <c r="G445" s="473">
        <f>SUM(G418:G444)</f>
        <v>5293</v>
      </c>
      <c r="H445" s="36"/>
      <c r="I445" s="17"/>
      <c r="J445" s="18"/>
      <c r="K445" s="19"/>
    </row>
    <row r="446" spans="1:16384" ht="18" customHeight="1" x14ac:dyDescent="0.25">
      <c r="C446" s="7"/>
      <c r="D446" s="13"/>
      <c r="E446" s="175"/>
      <c r="F446" s="228"/>
      <c r="G446" s="174"/>
      <c r="H446" s="14"/>
      <c r="I446" s="13"/>
      <c r="J446" s="1"/>
      <c r="K446" s="1"/>
    </row>
    <row r="447" spans="1:16384" ht="18" customHeight="1" x14ac:dyDescent="0.25">
      <c r="C447" s="7"/>
      <c r="D447" s="13"/>
      <c r="E447" s="175"/>
      <c r="F447" s="228"/>
      <c r="G447" s="174"/>
      <c r="H447" s="14"/>
      <c r="I447" s="13"/>
      <c r="J447" s="1"/>
      <c r="K447" s="1"/>
    </row>
    <row r="448" spans="1:16384" ht="18" customHeight="1" x14ac:dyDescent="0.25">
      <c r="C448" s="235" t="s">
        <v>8</v>
      </c>
      <c r="D448" s="235" t="s">
        <v>7</v>
      </c>
      <c r="E448" s="235" t="s">
        <v>6</v>
      </c>
      <c r="F448" s="235" t="s">
        <v>5</v>
      </c>
      <c r="G448" s="237" t="s">
        <v>4</v>
      </c>
      <c r="H448" s="237" t="s">
        <v>3</v>
      </c>
      <c r="I448" s="235" t="s">
        <v>2</v>
      </c>
      <c r="J448" s="235" t="s">
        <v>1</v>
      </c>
      <c r="K448" s="235" t="s">
        <v>0</v>
      </c>
    </row>
    <row r="449" spans="1:20" ht="28.5" customHeight="1" x14ac:dyDescent="0.25">
      <c r="C449" s="49" t="s">
        <v>4102</v>
      </c>
      <c r="D449" s="44" t="s">
        <v>7988</v>
      </c>
      <c r="E449" s="5" t="s">
        <v>4100</v>
      </c>
      <c r="F449" s="44" t="s">
        <v>4101</v>
      </c>
      <c r="G449" s="38">
        <v>882</v>
      </c>
      <c r="H449" s="38" t="s">
        <v>25</v>
      </c>
      <c r="I449" s="44" t="s">
        <v>4082</v>
      </c>
      <c r="J449" s="5" t="s">
        <v>22</v>
      </c>
      <c r="K449" s="5" t="s">
        <v>4080</v>
      </c>
    </row>
    <row r="450" spans="1:20" ht="28.5" customHeight="1" x14ac:dyDescent="0.25">
      <c r="C450" s="49" t="s">
        <v>4102</v>
      </c>
      <c r="D450" s="44" t="s">
        <v>7988</v>
      </c>
      <c r="E450" s="5" t="s">
        <v>4115</v>
      </c>
      <c r="F450" s="44" t="s">
        <v>9764</v>
      </c>
      <c r="G450" s="38">
        <v>431</v>
      </c>
      <c r="H450" s="38" t="s">
        <v>25</v>
      </c>
      <c r="I450" s="44" t="s">
        <v>4025</v>
      </c>
      <c r="J450" s="5" t="s">
        <v>22</v>
      </c>
      <c r="K450" s="5" t="s">
        <v>4080</v>
      </c>
    </row>
    <row r="451" spans="1:20" ht="28.5" customHeight="1" x14ac:dyDescent="0.25">
      <c r="C451" s="49" t="s">
        <v>4102</v>
      </c>
      <c r="D451" s="44" t="s">
        <v>7988</v>
      </c>
      <c r="E451" s="5" t="s">
        <v>4120</v>
      </c>
      <c r="F451" s="44" t="s">
        <v>1500</v>
      </c>
      <c r="G451" s="38">
        <v>236</v>
      </c>
      <c r="H451" s="38" t="s">
        <v>25</v>
      </c>
      <c r="I451" s="44" t="s">
        <v>4025</v>
      </c>
      <c r="J451" s="5" t="s">
        <v>22</v>
      </c>
      <c r="K451" s="5" t="s">
        <v>4080</v>
      </c>
    </row>
    <row r="452" spans="1:20" ht="28.5" customHeight="1" x14ac:dyDescent="0.25">
      <c r="C452" s="49" t="s">
        <v>4102</v>
      </c>
      <c r="D452" s="44" t="s">
        <v>7988</v>
      </c>
      <c r="E452" s="5" t="s">
        <v>4125</v>
      </c>
      <c r="F452" s="44" t="s">
        <v>4126</v>
      </c>
      <c r="G452" s="38">
        <v>571</v>
      </c>
      <c r="H452" s="38" t="s">
        <v>25</v>
      </c>
      <c r="I452" s="44" t="s">
        <v>4025</v>
      </c>
      <c r="J452" s="5" t="s">
        <v>22</v>
      </c>
      <c r="K452" s="5" t="s">
        <v>4080</v>
      </c>
    </row>
    <row r="453" spans="1:20" ht="28.5" customHeight="1" x14ac:dyDescent="0.25">
      <c r="C453" s="49" t="s">
        <v>4102</v>
      </c>
      <c r="D453" s="44" t="s">
        <v>7988</v>
      </c>
      <c r="E453" s="5" t="s">
        <v>4112</v>
      </c>
      <c r="F453" s="44" t="s">
        <v>9765</v>
      </c>
      <c r="G453" s="38">
        <v>430</v>
      </c>
      <c r="H453" s="38" t="s">
        <v>25</v>
      </c>
      <c r="I453" s="44" t="s">
        <v>4025</v>
      </c>
      <c r="J453" s="5" t="s">
        <v>22</v>
      </c>
      <c r="K453" s="5" t="s">
        <v>4080</v>
      </c>
    </row>
    <row r="454" spans="1:20" ht="28.5" customHeight="1" x14ac:dyDescent="0.25">
      <c r="C454" s="49" t="s">
        <v>4102</v>
      </c>
      <c r="D454" s="44" t="s">
        <v>7988</v>
      </c>
      <c r="E454" s="5" t="s">
        <v>4121</v>
      </c>
      <c r="F454" s="44" t="s">
        <v>4122</v>
      </c>
      <c r="G454" s="38">
        <v>436</v>
      </c>
      <c r="H454" s="38" t="s">
        <v>25</v>
      </c>
      <c r="I454" s="44" t="s">
        <v>4025</v>
      </c>
      <c r="J454" s="5" t="s">
        <v>22</v>
      </c>
      <c r="K454" s="5" t="s">
        <v>4080</v>
      </c>
    </row>
    <row r="455" spans="1:20" ht="28.5" customHeight="1" x14ac:dyDescent="0.25">
      <c r="C455" s="49" t="s">
        <v>4102</v>
      </c>
      <c r="D455" s="44" t="s">
        <v>7988</v>
      </c>
      <c r="E455" s="5" t="s">
        <v>4123</v>
      </c>
      <c r="F455" s="44" t="s">
        <v>9766</v>
      </c>
      <c r="G455" s="38">
        <v>245</v>
      </c>
      <c r="H455" s="38" t="s">
        <v>25</v>
      </c>
      <c r="I455" s="44" t="s">
        <v>4025</v>
      </c>
      <c r="J455" s="5" t="s">
        <v>22</v>
      </c>
      <c r="K455" s="5" t="s">
        <v>4080</v>
      </c>
    </row>
    <row r="456" spans="1:20" ht="28.5" customHeight="1" x14ac:dyDescent="0.25">
      <c r="C456" s="49" t="s">
        <v>4102</v>
      </c>
      <c r="D456" s="44" t="s">
        <v>7988</v>
      </c>
      <c r="E456" s="5" t="s">
        <v>4109</v>
      </c>
      <c r="F456" s="44" t="s">
        <v>9767</v>
      </c>
      <c r="G456" s="38">
        <v>342</v>
      </c>
      <c r="H456" s="38" t="s">
        <v>25</v>
      </c>
      <c r="I456" s="44" t="s">
        <v>4025</v>
      </c>
      <c r="J456" s="5" t="s">
        <v>22</v>
      </c>
      <c r="K456" s="5" t="s">
        <v>4080</v>
      </c>
    </row>
    <row r="457" spans="1:20" ht="28.5" customHeight="1" x14ac:dyDescent="0.25">
      <c r="C457" s="49" t="s">
        <v>4102</v>
      </c>
      <c r="D457" s="44" t="s">
        <v>7988</v>
      </c>
      <c r="E457" s="5" t="s">
        <v>4124</v>
      </c>
      <c r="F457" s="44" t="s">
        <v>9768</v>
      </c>
      <c r="G457" s="38">
        <v>329</v>
      </c>
      <c r="H457" s="38" t="s">
        <v>25</v>
      </c>
      <c r="I457" s="44" t="s">
        <v>4025</v>
      </c>
      <c r="J457" s="5" t="s">
        <v>22</v>
      </c>
      <c r="K457" s="5" t="s">
        <v>4080</v>
      </c>
    </row>
    <row r="458" spans="1:20" ht="28.5" customHeight="1" x14ac:dyDescent="0.25">
      <c r="C458" s="49" t="s">
        <v>4102</v>
      </c>
      <c r="D458" s="44" t="s">
        <v>7988</v>
      </c>
      <c r="E458" s="5" t="s">
        <v>4103</v>
      </c>
      <c r="F458" s="44" t="s">
        <v>4104</v>
      </c>
      <c r="G458" s="38">
        <v>340</v>
      </c>
      <c r="H458" s="38" t="s">
        <v>25</v>
      </c>
      <c r="I458" s="44" t="s">
        <v>4082</v>
      </c>
      <c r="J458" s="5" t="s">
        <v>22</v>
      </c>
      <c r="K458" s="5" t="s">
        <v>4080</v>
      </c>
    </row>
    <row r="459" spans="1:20" ht="28.5" customHeight="1" x14ac:dyDescent="0.25">
      <c r="C459" s="49" t="s">
        <v>4102</v>
      </c>
      <c r="D459" s="44" t="s">
        <v>7988</v>
      </c>
      <c r="E459" s="5" t="s">
        <v>4118</v>
      </c>
      <c r="F459" s="44" t="s">
        <v>4119</v>
      </c>
      <c r="G459" s="38">
        <v>208</v>
      </c>
      <c r="H459" s="38" t="s">
        <v>25</v>
      </c>
      <c r="I459" s="44" t="s">
        <v>4025</v>
      </c>
      <c r="J459" s="5" t="s">
        <v>22</v>
      </c>
      <c r="K459" s="5" t="s">
        <v>4080</v>
      </c>
    </row>
    <row r="460" spans="1:20" ht="28.5" customHeight="1" x14ac:dyDescent="0.25">
      <c r="C460" s="49" t="s">
        <v>4102</v>
      </c>
      <c r="D460" s="44" t="s">
        <v>7988</v>
      </c>
      <c r="E460" s="5" t="s">
        <v>4110</v>
      </c>
      <c r="F460" s="44" t="s">
        <v>9769</v>
      </c>
      <c r="G460" s="38">
        <v>208</v>
      </c>
      <c r="H460" s="38" t="s">
        <v>25</v>
      </c>
      <c r="I460" s="44" t="s">
        <v>4025</v>
      </c>
      <c r="J460" s="5" t="s">
        <v>22</v>
      </c>
      <c r="K460" s="5" t="s">
        <v>4080</v>
      </c>
    </row>
    <row r="461" spans="1:20" ht="28.5" customHeight="1" x14ac:dyDescent="0.25">
      <c r="C461" s="49" t="s">
        <v>4102</v>
      </c>
      <c r="D461" s="44" t="s">
        <v>7988</v>
      </c>
      <c r="E461" s="5" t="s">
        <v>4113</v>
      </c>
      <c r="F461" s="44" t="s">
        <v>8283</v>
      </c>
      <c r="G461" s="38">
        <v>203</v>
      </c>
      <c r="H461" s="38" t="s">
        <v>25</v>
      </c>
      <c r="I461" s="44" t="s">
        <v>4025</v>
      </c>
      <c r="J461" s="5" t="s">
        <v>22</v>
      </c>
      <c r="K461" s="5" t="s">
        <v>4080</v>
      </c>
    </row>
    <row r="462" spans="1:20" ht="28.5" customHeight="1" x14ac:dyDescent="0.25">
      <c r="C462" s="49" t="s">
        <v>4102</v>
      </c>
      <c r="D462" s="44" t="s">
        <v>7988</v>
      </c>
      <c r="E462" s="5" t="s">
        <v>4116</v>
      </c>
      <c r="F462" s="44" t="s">
        <v>160</v>
      </c>
      <c r="G462" s="38">
        <v>194</v>
      </c>
      <c r="H462" s="38" t="s">
        <v>25</v>
      </c>
      <c r="I462" s="44" t="s">
        <v>4025</v>
      </c>
      <c r="J462" s="5" t="s">
        <v>22</v>
      </c>
      <c r="K462" s="5" t="s">
        <v>4080</v>
      </c>
    </row>
    <row r="463" spans="1:20" ht="28.5" customHeight="1" x14ac:dyDescent="0.25">
      <c r="C463" s="49" t="s">
        <v>4102</v>
      </c>
      <c r="D463" s="44" t="s">
        <v>7988</v>
      </c>
      <c r="E463" s="5" t="s">
        <v>4114</v>
      </c>
      <c r="F463" s="44" t="s">
        <v>9770</v>
      </c>
      <c r="G463" s="38">
        <v>185</v>
      </c>
      <c r="H463" s="38" t="s">
        <v>25</v>
      </c>
      <c r="I463" s="44" t="s">
        <v>4025</v>
      </c>
      <c r="J463" s="5" t="s">
        <v>22</v>
      </c>
      <c r="K463" s="5" t="s">
        <v>4080</v>
      </c>
    </row>
    <row r="464" spans="1:20" s="7" customFormat="1" ht="28.5" customHeight="1" x14ac:dyDescent="0.25">
      <c r="A464"/>
      <c r="B464"/>
      <c r="C464" s="49" t="s">
        <v>4102</v>
      </c>
      <c r="D464" s="44" t="s">
        <v>7988</v>
      </c>
      <c r="E464" s="5" t="s">
        <v>4117</v>
      </c>
      <c r="F464" s="44" t="s">
        <v>9771</v>
      </c>
      <c r="G464" s="38">
        <v>153</v>
      </c>
      <c r="H464" s="38" t="s">
        <v>25</v>
      </c>
      <c r="I464" s="44" t="s">
        <v>4025</v>
      </c>
      <c r="J464" s="5" t="s">
        <v>22</v>
      </c>
      <c r="K464" s="5" t="s">
        <v>4080</v>
      </c>
      <c r="L464"/>
      <c r="M464"/>
      <c r="N464"/>
      <c r="O464"/>
      <c r="P464"/>
      <c r="Q464"/>
      <c r="R464"/>
      <c r="S464"/>
      <c r="T464"/>
    </row>
    <row r="465" spans="1:20" s="7" customFormat="1" ht="28.5" customHeight="1" x14ac:dyDescent="0.25">
      <c r="A465"/>
      <c r="B465"/>
      <c r="C465" s="49" t="s">
        <v>4102</v>
      </c>
      <c r="D465" s="44" t="s">
        <v>7988</v>
      </c>
      <c r="E465" s="5" t="s">
        <v>4111</v>
      </c>
      <c r="F465" s="44" t="s">
        <v>9772</v>
      </c>
      <c r="G465" s="38">
        <v>93</v>
      </c>
      <c r="H465" s="38" t="s">
        <v>25</v>
      </c>
      <c r="I465" s="44" t="s">
        <v>4025</v>
      </c>
      <c r="J465" s="5" t="s">
        <v>22</v>
      </c>
      <c r="K465" s="5" t="s">
        <v>4080</v>
      </c>
      <c r="L465"/>
      <c r="M465"/>
      <c r="N465"/>
      <c r="O465"/>
      <c r="P465"/>
      <c r="Q465"/>
      <c r="R465"/>
      <c r="S465"/>
      <c r="T465"/>
    </row>
    <row r="466" spans="1:20" s="7" customFormat="1" ht="28.5" customHeight="1" x14ac:dyDescent="0.25">
      <c r="A466"/>
      <c r="B466"/>
      <c r="C466" s="49" t="s">
        <v>4102</v>
      </c>
      <c r="D466" s="44" t="s">
        <v>7988</v>
      </c>
      <c r="E466" s="5" t="s">
        <v>4107</v>
      </c>
      <c r="F466" s="44" t="s">
        <v>9773</v>
      </c>
      <c r="G466" s="38">
        <v>49</v>
      </c>
      <c r="H466" s="38" t="s">
        <v>25</v>
      </c>
      <c r="I466" s="44" t="s">
        <v>4025</v>
      </c>
      <c r="J466" s="5" t="s">
        <v>22</v>
      </c>
      <c r="K466" s="5" t="s">
        <v>4080</v>
      </c>
      <c r="L466"/>
      <c r="M466"/>
      <c r="N466"/>
      <c r="O466"/>
      <c r="P466"/>
      <c r="Q466"/>
      <c r="R466"/>
      <c r="S466"/>
      <c r="T466"/>
    </row>
    <row r="467" spans="1:20" s="7" customFormat="1" ht="28.5" customHeight="1" x14ac:dyDescent="0.25">
      <c r="A467"/>
      <c r="B467"/>
      <c r="C467" s="49" t="s">
        <v>4102</v>
      </c>
      <c r="D467" s="44" t="s">
        <v>7988</v>
      </c>
      <c r="E467" s="5" t="s">
        <v>4105</v>
      </c>
      <c r="F467" s="44" t="s">
        <v>9774</v>
      </c>
      <c r="G467" s="38">
        <v>39</v>
      </c>
      <c r="H467" s="38" t="s">
        <v>25</v>
      </c>
      <c r="I467" s="44" t="s">
        <v>4025</v>
      </c>
      <c r="J467" s="5" t="s">
        <v>22</v>
      </c>
      <c r="K467" s="5" t="s">
        <v>4080</v>
      </c>
      <c r="L467"/>
      <c r="M467"/>
      <c r="N467"/>
      <c r="O467"/>
      <c r="P467"/>
      <c r="Q467"/>
      <c r="R467"/>
      <c r="S467"/>
      <c r="T467"/>
    </row>
    <row r="468" spans="1:20" ht="28.5" customHeight="1" x14ac:dyDescent="0.25">
      <c r="C468" s="49" t="s">
        <v>4102</v>
      </c>
      <c r="D468" s="44" t="s">
        <v>7988</v>
      </c>
      <c r="E468" s="5" t="s">
        <v>4106</v>
      </c>
      <c r="F468" s="44" t="s">
        <v>9775</v>
      </c>
      <c r="G468" s="38">
        <v>22</v>
      </c>
      <c r="H468" s="38" t="s">
        <v>25</v>
      </c>
      <c r="I468" s="44" t="s">
        <v>4025</v>
      </c>
      <c r="J468" s="5" t="s">
        <v>22</v>
      </c>
      <c r="K468" s="5" t="s">
        <v>4080</v>
      </c>
    </row>
    <row r="469" spans="1:20" ht="28.5" customHeight="1" thickBot="1" x14ac:dyDescent="0.3">
      <c r="C469" s="49" t="s">
        <v>4102</v>
      </c>
      <c r="D469" s="44" t="s">
        <v>7988</v>
      </c>
      <c r="E469" s="5" t="s">
        <v>4108</v>
      </c>
      <c r="F469" s="44" t="s">
        <v>3588</v>
      </c>
      <c r="G469" s="38">
        <v>17</v>
      </c>
      <c r="H469" s="38" t="s">
        <v>25</v>
      </c>
      <c r="I469" s="44" t="s">
        <v>4025</v>
      </c>
      <c r="J469" s="5" t="s">
        <v>22</v>
      </c>
      <c r="K469" s="5" t="s">
        <v>4080</v>
      </c>
    </row>
    <row r="470" spans="1:20" ht="18" customHeight="1" thickBot="1" x14ac:dyDescent="0.3">
      <c r="C470" s="241" t="s">
        <v>4102</v>
      </c>
      <c r="D470" s="242" t="s">
        <v>7825</v>
      </c>
      <c r="E470" s="472">
        <f>COUNTA(E449:E469)</f>
        <v>21</v>
      </c>
      <c r="F470" s="242" t="s">
        <v>7826</v>
      </c>
      <c r="G470" s="473">
        <f>SUM(G449:G469)</f>
        <v>5613</v>
      </c>
      <c r="H470" s="36"/>
      <c r="I470" s="17"/>
      <c r="J470" s="18"/>
      <c r="K470" s="19"/>
    </row>
    <row r="471" spans="1:20" ht="18" customHeight="1" x14ac:dyDescent="0.25">
      <c r="C471" s="7"/>
      <c r="D471" s="13"/>
      <c r="E471" s="175"/>
      <c r="F471" s="228"/>
      <c r="G471" s="174"/>
      <c r="H471" s="14"/>
      <c r="I471" s="13"/>
      <c r="J471" s="1"/>
      <c r="K471" s="1"/>
    </row>
    <row r="472" spans="1:20" ht="18" customHeight="1" x14ac:dyDescent="0.25">
      <c r="C472" s="7"/>
      <c r="D472" s="13"/>
      <c r="E472" s="175"/>
      <c r="F472" s="228"/>
      <c r="G472" s="174"/>
      <c r="H472" s="14"/>
      <c r="I472" s="13"/>
      <c r="J472" s="1"/>
      <c r="K472" s="1"/>
    </row>
    <row r="473" spans="1:20" s="7" customFormat="1" ht="31.5" customHeight="1" x14ac:dyDescent="0.25">
      <c r="A473"/>
      <c r="B473"/>
      <c r="C473" s="235" t="s">
        <v>8</v>
      </c>
      <c r="D473" s="235" t="s">
        <v>7</v>
      </c>
      <c r="E473" s="235" t="s">
        <v>6</v>
      </c>
      <c r="F473" s="235" t="s">
        <v>5</v>
      </c>
      <c r="G473" s="237" t="s">
        <v>4</v>
      </c>
      <c r="H473" s="237" t="s">
        <v>3</v>
      </c>
      <c r="I473" s="235" t="s">
        <v>2</v>
      </c>
      <c r="J473" s="235" t="s">
        <v>1</v>
      </c>
      <c r="K473" s="235" t="s">
        <v>0</v>
      </c>
      <c r="L473"/>
      <c r="M473"/>
      <c r="N473"/>
      <c r="O473"/>
      <c r="P473"/>
      <c r="Q473"/>
      <c r="R473"/>
      <c r="S473"/>
      <c r="T473"/>
    </row>
    <row r="474" spans="1:20" s="7" customFormat="1" ht="20.25" customHeight="1" x14ac:dyDescent="0.25">
      <c r="A474"/>
      <c r="B474"/>
      <c r="C474" s="49" t="s">
        <v>4149</v>
      </c>
      <c r="D474" s="44" t="s">
        <v>7988</v>
      </c>
      <c r="E474" s="5" t="s">
        <v>4242</v>
      </c>
      <c r="F474" s="44" t="s">
        <v>4243</v>
      </c>
      <c r="G474" s="38">
        <v>600</v>
      </c>
      <c r="H474" s="113" t="s">
        <v>4150</v>
      </c>
      <c r="I474" s="44" t="s">
        <v>4154</v>
      </c>
      <c r="J474" s="5" t="s">
        <v>10</v>
      </c>
      <c r="K474" s="5" t="s">
        <v>4148</v>
      </c>
      <c r="L474"/>
      <c r="M474"/>
      <c r="N474"/>
      <c r="O474"/>
      <c r="P474"/>
      <c r="Q474"/>
      <c r="R474"/>
      <c r="S474"/>
      <c r="T474"/>
    </row>
    <row r="475" spans="1:20" s="7" customFormat="1" ht="31.5" customHeight="1" x14ac:dyDescent="0.25">
      <c r="A475"/>
      <c r="B475"/>
      <c r="C475" s="49" t="s">
        <v>4149</v>
      </c>
      <c r="D475" s="44" t="s">
        <v>7988</v>
      </c>
      <c r="E475" s="5" t="s">
        <v>4147</v>
      </c>
      <c r="F475" s="44" t="s">
        <v>1985</v>
      </c>
      <c r="G475" s="38">
        <v>555</v>
      </c>
      <c r="H475" s="38" t="s">
        <v>4150</v>
      </c>
      <c r="I475" s="44" t="s">
        <v>1732</v>
      </c>
      <c r="J475" s="5" t="s">
        <v>10</v>
      </c>
      <c r="K475" s="5" t="s">
        <v>4148</v>
      </c>
      <c r="L475"/>
      <c r="M475"/>
      <c r="N475"/>
      <c r="O475"/>
      <c r="P475"/>
      <c r="Q475"/>
      <c r="R475"/>
      <c r="S475"/>
      <c r="T475"/>
    </row>
    <row r="476" spans="1:20" s="7" customFormat="1" ht="31.5" customHeight="1" x14ac:dyDescent="0.25">
      <c r="A476"/>
      <c r="B476"/>
      <c r="C476" s="49" t="s">
        <v>4149</v>
      </c>
      <c r="D476" s="44" t="s">
        <v>7988</v>
      </c>
      <c r="E476" s="5" t="s">
        <v>4244</v>
      </c>
      <c r="F476" s="44" t="s">
        <v>4245</v>
      </c>
      <c r="G476" s="38">
        <v>310</v>
      </c>
      <c r="H476" s="38" t="s">
        <v>4150</v>
      </c>
      <c r="I476" s="44" t="s">
        <v>1732</v>
      </c>
      <c r="J476" s="5" t="s">
        <v>10</v>
      </c>
      <c r="K476" s="5" t="s">
        <v>4148</v>
      </c>
      <c r="L476"/>
      <c r="M476"/>
      <c r="N476"/>
      <c r="O476"/>
      <c r="P476"/>
      <c r="Q476"/>
      <c r="R476"/>
      <c r="S476"/>
      <c r="T476"/>
    </row>
    <row r="477" spans="1:20" ht="18" customHeight="1" x14ac:dyDescent="0.25">
      <c r="C477" s="49" t="s">
        <v>4149</v>
      </c>
      <c r="D477" s="44" t="s">
        <v>7988</v>
      </c>
      <c r="E477" s="5" t="s">
        <v>4239</v>
      </c>
      <c r="F477" s="44" t="s">
        <v>9776</v>
      </c>
      <c r="G477" s="38">
        <v>121</v>
      </c>
      <c r="H477" s="38" t="s">
        <v>4150</v>
      </c>
      <c r="I477" s="44" t="s">
        <v>4154</v>
      </c>
      <c r="J477" s="5" t="s">
        <v>10</v>
      </c>
      <c r="K477" s="5" t="s">
        <v>4148</v>
      </c>
    </row>
    <row r="478" spans="1:20" ht="18" customHeight="1" thickBot="1" x14ac:dyDescent="0.3">
      <c r="C478" s="49" t="s">
        <v>4149</v>
      </c>
      <c r="D478" s="44" t="s">
        <v>7988</v>
      </c>
      <c r="E478" s="5" t="s">
        <v>4240</v>
      </c>
      <c r="F478" s="44" t="s">
        <v>4241</v>
      </c>
      <c r="G478" s="38">
        <v>130</v>
      </c>
      <c r="H478" s="38" t="s">
        <v>4150</v>
      </c>
      <c r="I478" s="44" t="s">
        <v>4154</v>
      </c>
      <c r="J478" s="5" t="s">
        <v>10</v>
      </c>
      <c r="K478" s="5" t="s">
        <v>4148</v>
      </c>
    </row>
    <row r="479" spans="1:20" ht="18" customHeight="1" thickBot="1" x14ac:dyDescent="0.3">
      <c r="C479" s="241" t="s">
        <v>4149</v>
      </c>
      <c r="D479" s="242" t="s">
        <v>7825</v>
      </c>
      <c r="E479" s="472">
        <f>COUNTA(E474:E478)</f>
        <v>5</v>
      </c>
      <c r="F479" s="242" t="s">
        <v>7826</v>
      </c>
      <c r="G479" s="473">
        <f>SUM(G474:G478)</f>
        <v>1716</v>
      </c>
      <c r="H479" s="36"/>
      <c r="I479" s="17"/>
      <c r="J479" s="18"/>
      <c r="K479" s="19"/>
    </row>
    <row r="480" spans="1:20" ht="18" customHeight="1" x14ac:dyDescent="0.25">
      <c r="C480" s="7"/>
      <c r="D480" s="13"/>
      <c r="E480" s="175"/>
      <c r="F480" s="228"/>
      <c r="G480" s="174"/>
      <c r="H480" s="14"/>
      <c r="I480" s="13"/>
      <c r="J480" s="1"/>
      <c r="K480" s="1"/>
    </row>
    <row r="481" spans="3:11" ht="18" customHeight="1" x14ac:dyDescent="0.25">
      <c r="C481" s="7"/>
      <c r="D481" s="13"/>
      <c r="E481" s="175"/>
      <c r="F481" s="228"/>
      <c r="G481" s="174"/>
      <c r="H481" s="14"/>
      <c r="I481" s="13"/>
      <c r="J481" s="1"/>
      <c r="K481" s="1"/>
    </row>
    <row r="482" spans="3:11" ht="18" customHeight="1" x14ac:dyDescent="0.25">
      <c r="C482" s="235" t="s">
        <v>8</v>
      </c>
      <c r="D482" s="235" t="s">
        <v>7</v>
      </c>
      <c r="E482" s="235" t="s">
        <v>6</v>
      </c>
      <c r="F482" s="235" t="s">
        <v>5</v>
      </c>
      <c r="G482" s="237" t="s">
        <v>4</v>
      </c>
      <c r="H482" s="237" t="s">
        <v>3</v>
      </c>
      <c r="I482" s="235" t="s">
        <v>2</v>
      </c>
      <c r="J482" s="235" t="s">
        <v>1</v>
      </c>
      <c r="K482" s="235" t="s">
        <v>0</v>
      </c>
    </row>
    <row r="483" spans="3:11" ht="18" customHeight="1" x14ac:dyDescent="0.25">
      <c r="C483" s="49" t="s">
        <v>4199</v>
      </c>
      <c r="D483" s="44" t="s">
        <v>7988</v>
      </c>
      <c r="E483" s="5" t="s">
        <v>4237</v>
      </c>
      <c r="F483" s="44" t="s">
        <v>4238</v>
      </c>
      <c r="G483" s="38">
        <v>600</v>
      </c>
      <c r="H483" s="38" t="s">
        <v>4150</v>
      </c>
      <c r="I483" s="44" t="s">
        <v>4154</v>
      </c>
      <c r="J483" s="5" t="s">
        <v>10</v>
      </c>
      <c r="K483" s="5" t="s">
        <v>4148</v>
      </c>
    </row>
    <row r="484" spans="3:11" ht="18" customHeight="1" x14ac:dyDescent="0.25">
      <c r="C484" s="49" t="s">
        <v>4199</v>
      </c>
      <c r="D484" s="44" t="s">
        <v>7988</v>
      </c>
      <c r="E484" s="5" t="s">
        <v>4230</v>
      </c>
      <c r="F484" s="44" t="s">
        <v>4231</v>
      </c>
      <c r="G484" s="38">
        <v>819</v>
      </c>
      <c r="H484" s="38" t="s">
        <v>4150</v>
      </c>
      <c r="I484" s="44" t="s">
        <v>4154</v>
      </c>
      <c r="J484" s="5" t="s">
        <v>10</v>
      </c>
      <c r="K484" s="5" t="s">
        <v>4148</v>
      </c>
    </row>
    <row r="485" spans="3:11" ht="18" customHeight="1" x14ac:dyDescent="0.25">
      <c r="C485" s="49" t="s">
        <v>4199</v>
      </c>
      <c r="D485" s="44" t="s">
        <v>7988</v>
      </c>
      <c r="E485" s="5" t="s">
        <v>4234</v>
      </c>
      <c r="F485" s="44" t="s">
        <v>3272</v>
      </c>
      <c r="G485" s="38">
        <v>275</v>
      </c>
      <c r="H485" s="38" t="s">
        <v>4150</v>
      </c>
      <c r="I485" s="44" t="s">
        <v>4154</v>
      </c>
      <c r="J485" s="5" t="s">
        <v>10</v>
      </c>
      <c r="K485" s="5" t="s">
        <v>4148</v>
      </c>
    </row>
    <row r="486" spans="3:11" ht="18" customHeight="1" x14ac:dyDescent="0.25">
      <c r="C486" s="49" t="s">
        <v>4199</v>
      </c>
      <c r="D486" s="44" t="s">
        <v>7988</v>
      </c>
      <c r="E486" s="5" t="s">
        <v>4211</v>
      </c>
      <c r="F486" s="44" t="s">
        <v>4208</v>
      </c>
      <c r="G486" s="38">
        <v>403</v>
      </c>
      <c r="H486" s="38" t="s">
        <v>4150</v>
      </c>
      <c r="I486" s="44" t="s">
        <v>4154</v>
      </c>
      <c r="J486" s="5" t="s">
        <v>10</v>
      </c>
      <c r="K486" s="5" t="s">
        <v>4148</v>
      </c>
    </row>
    <row r="487" spans="3:11" ht="18" customHeight="1" x14ac:dyDescent="0.25">
      <c r="C487" s="49" t="s">
        <v>4199</v>
      </c>
      <c r="D487" s="44" t="s">
        <v>7988</v>
      </c>
      <c r="E487" s="5" t="s">
        <v>4225</v>
      </c>
      <c r="F487" s="44" t="s">
        <v>4226</v>
      </c>
      <c r="G487" s="38">
        <v>351</v>
      </c>
      <c r="H487" s="38" t="s">
        <v>4150</v>
      </c>
      <c r="I487" s="44" t="s">
        <v>4154</v>
      </c>
      <c r="J487" s="5" t="s">
        <v>10</v>
      </c>
      <c r="K487" s="5" t="s">
        <v>4148</v>
      </c>
    </row>
    <row r="488" spans="3:11" ht="18" customHeight="1" x14ac:dyDescent="0.25">
      <c r="C488" s="49" t="s">
        <v>4199</v>
      </c>
      <c r="D488" s="44" t="s">
        <v>7988</v>
      </c>
      <c r="E488" s="5" t="s">
        <v>4235</v>
      </c>
      <c r="F488" s="44" t="s">
        <v>4236</v>
      </c>
      <c r="G488" s="38">
        <v>322</v>
      </c>
      <c r="H488" s="38" t="s">
        <v>4150</v>
      </c>
      <c r="I488" s="44" t="s">
        <v>4154</v>
      </c>
      <c r="J488" s="5" t="s">
        <v>10</v>
      </c>
      <c r="K488" s="5" t="s">
        <v>4148</v>
      </c>
    </row>
    <row r="489" spans="3:11" ht="18" customHeight="1" x14ac:dyDescent="0.25">
      <c r="C489" s="49" t="s">
        <v>4199</v>
      </c>
      <c r="D489" s="44" t="s">
        <v>7988</v>
      </c>
      <c r="E489" s="5" t="s">
        <v>4209</v>
      </c>
      <c r="F489" s="44" t="s">
        <v>4210</v>
      </c>
      <c r="G489" s="38">
        <v>352</v>
      </c>
      <c r="H489" s="38" t="s">
        <v>4150</v>
      </c>
      <c r="I489" s="44" t="s">
        <v>4154</v>
      </c>
      <c r="J489" s="5" t="s">
        <v>10</v>
      </c>
      <c r="K489" s="5" t="s">
        <v>4148</v>
      </c>
    </row>
    <row r="490" spans="3:11" ht="18" customHeight="1" x14ac:dyDescent="0.25">
      <c r="C490" s="49" t="s">
        <v>4199</v>
      </c>
      <c r="D490" s="44" t="s">
        <v>7988</v>
      </c>
      <c r="E490" s="5" t="s">
        <v>4220</v>
      </c>
      <c r="F490" s="44" t="s">
        <v>4163</v>
      </c>
      <c r="G490" s="38">
        <v>273</v>
      </c>
      <c r="H490" s="38" t="s">
        <v>4150</v>
      </c>
      <c r="I490" s="44" t="s">
        <v>4154</v>
      </c>
      <c r="J490" s="5" t="s">
        <v>10</v>
      </c>
      <c r="K490" s="5" t="s">
        <v>4148</v>
      </c>
    </row>
    <row r="491" spans="3:11" ht="18" customHeight="1" x14ac:dyDescent="0.25">
      <c r="C491" s="49" t="s">
        <v>4199</v>
      </c>
      <c r="D491" s="44" t="s">
        <v>7988</v>
      </c>
      <c r="E491" s="5" t="s">
        <v>4227</v>
      </c>
      <c r="F491" s="44" t="s">
        <v>4228</v>
      </c>
      <c r="G491" s="38">
        <v>242</v>
      </c>
      <c r="H491" s="38" t="s">
        <v>4150</v>
      </c>
      <c r="I491" s="44" t="s">
        <v>4154</v>
      </c>
      <c r="J491" s="5" t="s">
        <v>10</v>
      </c>
      <c r="K491" s="5" t="s">
        <v>4148</v>
      </c>
    </row>
    <row r="492" spans="3:11" ht="18" customHeight="1" x14ac:dyDescent="0.25">
      <c r="C492" s="49" t="s">
        <v>4199</v>
      </c>
      <c r="D492" s="44" t="s">
        <v>7988</v>
      </c>
      <c r="E492" s="5" t="s">
        <v>4214</v>
      </c>
      <c r="F492" s="44" t="s">
        <v>4215</v>
      </c>
      <c r="G492" s="38">
        <v>202</v>
      </c>
      <c r="H492" s="38" t="s">
        <v>4150</v>
      </c>
      <c r="I492" s="44" t="s">
        <v>4154</v>
      </c>
      <c r="J492" s="5" t="s">
        <v>10</v>
      </c>
      <c r="K492" s="5" t="s">
        <v>4148</v>
      </c>
    </row>
    <row r="493" spans="3:11" ht="18" customHeight="1" x14ac:dyDescent="0.25">
      <c r="C493" s="49" t="s">
        <v>4199</v>
      </c>
      <c r="D493" s="44" t="s">
        <v>7988</v>
      </c>
      <c r="E493" s="5" t="s">
        <v>4197</v>
      </c>
      <c r="F493" s="44" t="s">
        <v>4198</v>
      </c>
      <c r="G493" s="38">
        <v>185</v>
      </c>
      <c r="H493" s="38" t="s">
        <v>4150</v>
      </c>
      <c r="I493" s="44" t="s">
        <v>4154</v>
      </c>
      <c r="J493" s="5" t="s">
        <v>10</v>
      </c>
      <c r="K493" s="5" t="s">
        <v>4148</v>
      </c>
    </row>
    <row r="494" spans="3:11" ht="18" customHeight="1" x14ac:dyDescent="0.25">
      <c r="C494" s="49" t="s">
        <v>4199</v>
      </c>
      <c r="D494" s="44" t="s">
        <v>7988</v>
      </c>
      <c r="E494" s="5" t="s">
        <v>4221</v>
      </c>
      <c r="F494" s="44" t="s">
        <v>4222</v>
      </c>
      <c r="G494" s="38">
        <v>169</v>
      </c>
      <c r="H494" s="38" t="s">
        <v>4150</v>
      </c>
      <c r="I494" s="44" t="s">
        <v>4154</v>
      </c>
      <c r="J494" s="5" t="s">
        <v>10</v>
      </c>
      <c r="K494" s="5" t="s">
        <v>4148</v>
      </c>
    </row>
    <row r="495" spans="3:11" ht="18" customHeight="1" x14ac:dyDescent="0.25">
      <c r="C495" s="49" t="s">
        <v>4199</v>
      </c>
      <c r="D495" s="44" t="s">
        <v>7988</v>
      </c>
      <c r="E495" s="5" t="s">
        <v>4232</v>
      </c>
      <c r="F495" s="44" t="s">
        <v>4233</v>
      </c>
      <c r="G495" s="38">
        <v>130</v>
      </c>
      <c r="H495" s="38" t="s">
        <v>4150</v>
      </c>
      <c r="I495" s="44" t="s">
        <v>4154</v>
      </c>
      <c r="J495" s="5" t="s">
        <v>10</v>
      </c>
      <c r="K495" s="5" t="s">
        <v>4148</v>
      </c>
    </row>
    <row r="496" spans="3:11" ht="18" customHeight="1" x14ac:dyDescent="0.25">
      <c r="C496" s="49" t="s">
        <v>4199</v>
      </c>
      <c r="D496" s="44" t="s">
        <v>7988</v>
      </c>
      <c r="E496" s="5" t="s">
        <v>4223</v>
      </c>
      <c r="F496" s="44" t="s">
        <v>4224</v>
      </c>
      <c r="G496" s="38">
        <v>117</v>
      </c>
      <c r="H496" s="38" t="s">
        <v>4150</v>
      </c>
      <c r="I496" s="44" t="s">
        <v>4154</v>
      </c>
      <c r="J496" s="5" t="s">
        <v>10</v>
      </c>
      <c r="K496" s="5" t="s">
        <v>4148</v>
      </c>
    </row>
    <row r="497" spans="1:20" ht="18" customHeight="1" x14ac:dyDescent="0.25">
      <c r="C497" s="49" t="s">
        <v>4199</v>
      </c>
      <c r="D497" s="44" t="s">
        <v>7988</v>
      </c>
      <c r="E497" s="5" t="s">
        <v>4216</v>
      </c>
      <c r="F497" s="44" t="s">
        <v>4217</v>
      </c>
      <c r="G497" s="38">
        <v>84</v>
      </c>
      <c r="H497" s="38" t="s">
        <v>4150</v>
      </c>
      <c r="I497" s="44" t="s">
        <v>4154</v>
      </c>
      <c r="J497" s="5" t="s">
        <v>10</v>
      </c>
      <c r="K497" s="5" t="s">
        <v>4148</v>
      </c>
    </row>
    <row r="498" spans="1:20" ht="18" customHeight="1" x14ac:dyDescent="0.25">
      <c r="C498" s="49" t="s">
        <v>4199</v>
      </c>
      <c r="D498" s="44" t="s">
        <v>7988</v>
      </c>
      <c r="E498" s="5" t="s">
        <v>4212</v>
      </c>
      <c r="F498" s="44" t="s">
        <v>4213</v>
      </c>
      <c r="G498" s="38">
        <v>54</v>
      </c>
      <c r="H498" s="38" t="s">
        <v>4150</v>
      </c>
      <c r="I498" s="44" t="s">
        <v>4154</v>
      </c>
      <c r="J498" s="5" t="s">
        <v>10</v>
      </c>
      <c r="K498" s="5" t="s">
        <v>4148</v>
      </c>
    </row>
    <row r="499" spans="1:20" s="7" customFormat="1" ht="31.5" customHeight="1" x14ac:dyDescent="0.25">
      <c r="A499"/>
      <c r="B499"/>
      <c r="C499" s="49" t="s">
        <v>4199</v>
      </c>
      <c r="D499" s="44" t="s">
        <v>7988</v>
      </c>
      <c r="E499" s="5" t="s">
        <v>4229</v>
      </c>
      <c r="F499" s="44" t="s">
        <v>4204</v>
      </c>
      <c r="G499" s="38">
        <v>39</v>
      </c>
      <c r="H499" s="38" t="s">
        <v>4150</v>
      </c>
      <c r="I499" s="44" t="s">
        <v>4154</v>
      </c>
      <c r="J499" s="5" t="s">
        <v>10</v>
      </c>
      <c r="K499" s="5" t="s">
        <v>4148</v>
      </c>
      <c r="L499"/>
      <c r="M499"/>
      <c r="N499"/>
      <c r="O499"/>
      <c r="P499"/>
      <c r="Q499"/>
      <c r="R499"/>
      <c r="S499"/>
      <c r="T499"/>
    </row>
    <row r="500" spans="1:20" s="7" customFormat="1" ht="20.25" customHeight="1" x14ac:dyDescent="0.25">
      <c r="A500"/>
      <c r="B500"/>
      <c r="C500" s="49" t="s">
        <v>4199</v>
      </c>
      <c r="D500" s="44" t="s">
        <v>7988</v>
      </c>
      <c r="E500" s="5" t="s">
        <v>4200</v>
      </c>
      <c r="F500" s="44" t="s">
        <v>4201</v>
      </c>
      <c r="G500" s="38">
        <v>36</v>
      </c>
      <c r="H500" s="38" t="s">
        <v>4150</v>
      </c>
      <c r="I500" s="44" t="s">
        <v>4154</v>
      </c>
      <c r="J500" s="5" t="s">
        <v>10</v>
      </c>
      <c r="K500" s="5" t="s">
        <v>4148</v>
      </c>
      <c r="L500"/>
      <c r="M500"/>
      <c r="N500"/>
      <c r="O500"/>
      <c r="P500"/>
      <c r="Q500"/>
      <c r="R500"/>
      <c r="S500"/>
      <c r="T500"/>
    </row>
    <row r="501" spans="1:20" s="7" customFormat="1" ht="21" customHeight="1" x14ac:dyDescent="0.25">
      <c r="A501"/>
      <c r="B501"/>
      <c r="C501" s="49" t="s">
        <v>4199</v>
      </c>
      <c r="D501" s="44" t="s">
        <v>7988</v>
      </c>
      <c r="E501" s="5" t="s">
        <v>4218</v>
      </c>
      <c r="F501" s="44" t="s">
        <v>4219</v>
      </c>
      <c r="G501" s="38">
        <v>38</v>
      </c>
      <c r="H501" s="38" t="s">
        <v>4150</v>
      </c>
      <c r="I501" s="44" t="s">
        <v>4154</v>
      </c>
      <c r="J501" s="5" t="s">
        <v>10</v>
      </c>
      <c r="K501" s="5" t="s">
        <v>4148</v>
      </c>
      <c r="L501"/>
      <c r="M501"/>
      <c r="N501"/>
      <c r="O501"/>
      <c r="P501"/>
      <c r="Q501"/>
      <c r="R501"/>
      <c r="S501"/>
      <c r="T501"/>
    </row>
    <row r="502" spans="1:20" s="7" customFormat="1" ht="31.5" customHeight="1" x14ac:dyDescent="0.25">
      <c r="A502"/>
      <c r="B502"/>
      <c r="C502" s="49" t="s">
        <v>4199</v>
      </c>
      <c r="D502" s="44" t="s">
        <v>7988</v>
      </c>
      <c r="E502" s="5" t="s">
        <v>4206</v>
      </c>
      <c r="F502" s="44" t="s">
        <v>4207</v>
      </c>
      <c r="G502" s="38">
        <v>26</v>
      </c>
      <c r="H502" s="38" t="s">
        <v>4150</v>
      </c>
      <c r="I502" s="44" t="s">
        <v>4154</v>
      </c>
      <c r="J502" s="5" t="s">
        <v>10</v>
      </c>
      <c r="K502" s="5" t="s">
        <v>4148</v>
      </c>
      <c r="L502"/>
      <c r="M502"/>
      <c r="N502"/>
      <c r="O502"/>
      <c r="P502"/>
      <c r="Q502"/>
      <c r="R502"/>
      <c r="S502"/>
      <c r="T502"/>
    </row>
    <row r="503" spans="1:20" ht="18" customHeight="1" x14ac:dyDescent="0.25">
      <c r="C503" s="49" t="s">
        <v>4199</v>
      </c>
      <c r="D503" s="44" t="s">
        <v>7988</v>
      </c>
      <c r="E503" s="5" t="s">
        <v>4205</v>
      </c>
      <c r="F503" s="44" t="s">
        <v>9777</v>
      </c>
      <c r="G503" s="38">
        <v>20</v>
      </c>
      <c r="H503" s="38" t="s">
        <v>4150</v>
      </c>
      <c r="I503" s="44" t="s">
        <v>4154</v>
      </c>
      <c r="J503" s="5" t="s">
        <v>10</v>
      </c>
      <c r="K503" s="5" t="s">
        <v>4148</v>
      </c>
    </row>
    <row r="504" spans="1:20" ht="18" customHeight="1" thickBot="1" x14ac:dyDescent="0.3">
      <c r="C504" s="49" t="s">
        <v>4199</v>
      </c>
      <c r="D504" s="44" t="s">
        <v>7988</v>
      </c>
      <c r="E504" s="5" t="s">
        <v>4202</v>
      </c>
      <c r="F504" s="44" t="s">
        <v>4203</v>
      </c>
      <c r="G504" s="38">
        <v>19</v>
      </c>
      <c r="H504" s="38" t="s">
        <v>4150</v>
      </c>
      <c r="I504" s="44" t="s">
        <v>4154</v>
      </c>
      <c r="J504" s="5" t="s">
        <v>10</v>
      </c>
      <c r="K504" s="5" t="s">
        <v>4148</v>
      </c>
    </row>
    <row r="505" spans="1:20" ht="18" customHeight="1" thickBot="1" x14ac:dyDescent="0.3">
      <c r="C505" s="241" t="s">
        <v>4199</v>
      </c>
      <c r="D505" s="242" t="s">
        <v>7825</v>
      </c>
      <c r="E505" s="472">
        <f>COUNTA(E483:E504)</f>
        <v>22</v>
      </c>
      <c r="F505" s="242" t="s">
        <v>7826</v>
      </c>
      <c r="G505" s="473">
        <f>SUM(G483:G504)</f>
        <v>4756</v>
      </c>
      <c r="H505" s="36"/>
      <c r="I505" s="17"/>
      <c r="J505" s="18"/>
      <c r="K505" s="19"/>
    </row>
    <row r="506" spans="1:20" ht="18" customHeight="1" x14ac:dyDescent="0.25">
      <c r="C506" s="7"/>
      <c r="D506" s="13"/>
      <c r="E506" s="175"/>
      <c r="F506" s="228"/>
      <c r="G506" s="174"/>
      <c r="H506" s="14"/>
      <c r="I506" s="13"/>
      <c r="J506" s="1"/>
      <c r="K506" s="1"/>
    </row>
    <row r="507" spans="1:20" ht="18" customHeight="1" x14ac:dyDescent="0.25">
      <c r="C507" s="7"/>
      <c r="D507" s="13"/>
      <c r="E507" s="175"/>
      <c r="F507" s="228"/>
      <c r="G507" s="174"/>
      <c r="H507" s="14"/>
      <c r="I507" s="13"/>
      <c r="J507" s="1"/>
      <c r="K507" s="1"/>
    </row>
    <row r="508" spans="1:20" ht="18" customHeight="1" x14ac:dyDescent="0.25">
      <c r="C508" s="235" t="s">
        <v>8</v>
      </c>
      <c r="D508" s="235" t="s">
        <v>7</v>
      </c>
      <c r="E508" s="235" t="s">
        <v>6</v>
      </c>
      <c r="F508" s="235" t="s">
        <v>5</v>
      </c>
      <c r="G508" s="237" t="s">
        <v>4</v>
      </c>
      <c r="H508" s="237" t="s">
        <v>3</v>
      </c>
      <c r="I508" s="235" t="s">
        <v>2</v>
      </c>
      <c r="J508" s="235" t="s">
        <v>1</v>
      </c>
      <c r="K508" s="235" t="s">
        <v>0</v>
      </c>
    </row>
    <row r="509" spans="1:20" ht="18" customHeight="1" x14ac:dyDescent="0.25">
      <c r="C509" s="49" t="s">
        <v>4153</v>
      </c>
      <c r="D509" s="44" t="s">
        <v>7988</v>
      </c>
      <c r="E509" s="5" t="s">
        <v>4176</v>
      </c>
      <c r="F509" s="44" t="s">
        <v>4177</v>
      </c>
      <c r="G509" s="38">
        <v>926</v>
      </c>
      <c r="H509" s="38" t="s">
        <v>4150</v>
      </c>
      <c r="I509" s="44" t="s">
        <v>4154</v>
      </c>
      <c r="J509" s="5" t="s">
        <v>10</v>
      </c>
      <c r="K509" s="5" t="s">
        <v>4148</v>
      </c>
    </row>
    <row r="510" spans="1:20" ht="18" customHeight="1" x14ac:dyDescent="0.25">
      <c r="C510" s="49" t="s">
        <v>4153</v>
      </c>
      <c r="D510" s="44" t="s">
        <v>7988</v>
      </c>
      <c r="E510" s="5" t="s">
        <v>4191</v>
      </c>
      <c r="F510" s="44" t="s">
        <v>4192</v>
      </c>
      <c r="G510" s="38">
        <v>658</v>
      </c>
      <c r="H510" s="38" t="s">
        <v>4150</v>
      </c>
      <c r="I510" s="44" t="s">
        <v>4154</v>
      </c>
      <c r="J510" s="5" t="s">
        <v>10</v>
      </c>
      <c r="K510" s="5" t="s">
        <v>4148</v>
      </c>
    </row>
    <row r="511" spans="1:20" ht="18" customHeight="1" x14ac:dyDescent="0.25">
      <c r="C511" s="49" t="s">
        <v>4153</v>
      </c>
      <c r="D511" s="44" t="s">
        <v>7988</v>
      </c>
      <c r="E511" s="5" t="s">
        <v>4166</v>
      </c>
      <c r="F511" s="44" t="s">
        <v>9778</v>
      </c>
      <c r="G511" s="38">
        <v>650</v>
      </c>
      <c r="H511" s="38" t="s">
        <v>4150</v>
      </c>
      <c r="I511" s="44" t="s">
        <v>4154</v>
      </c>
      <c r="J511" s="5" t="s">
        <v>10</v>
      </c>
      <c r="K511" s="5" t="s">
        <v>4148</v>
      </c>
    </row>
    <row r="512" spans="1:20" ht="18" customHeight="1" x14ac:dyDescent="0.25">
      <c r="C512" s="49" t="s">
        <v>4153</v>
      </c>
      <c r="D512" s="44" t="s">
        <v>7988</v>
      </c>
      <c r="E512" s="5" t="s">
        <v>4151</v>
      </c>
      <c r="F512" s="44" t="s">
        <v>4152</v>
      </c>
      <c r="G512" s="38">
        <v>678</v>
      </c>
      <c r="H512" s="38" t="s">
        <v>4150</v>
      </c>
      <c r="I512" s="44" t="s">
        <v>4154</v>
      </c>
      <c r="J512" s="5" t="s">
        <v>10</v>
      </c>
      <c r="K512" s="5" t="s">
        <v>4148</v>
      </c>
    </row>
    <row r="513" spans="3:11" ht="18" customHeight="1" x14ac:dyDescent="0.25">
      <c r="C513" s="49" t="s">
        <v>4153</v>
      </c>
      <c r="D513" s="44" t="s">
        <v>7988</v>
      </c>
      <c r="E513" s="5" t="s">
        <v>4178</v>
      </c>
      <c r="F513" s="44" t="s">
        <v>3134</v>
      </c>
      <c r="G513" s="38">
        <v>444</v>
      </c>
      <c r="H513" s="38" t="s">
        <v>4150</v>
      </c>
      <c r="I513" s="44" t="s">
        <v>4154</v>
      </c>
      <c r="J513" s="5" t="s">
        <v>10</v>
      </c>
      <c r="K513" s="5" t="s">
        <v>4148</v>
      </c>
    </row>
    <row r="514" spans="3:11" ht="18" customHeight="1" x14ac:dyDescent="0.25">
      <c r="C514" s="49" t="s">
        <v>4153</v>
      </c>
      <c r="D514" s="44" t="s">
        <v>7988</v>
      </c>
      <c r="E514" s="5" t="s">
        <v>4189</v>
      </c>
      <c r="F514" s="44" t="s">
        <v>4190</v>
      </c>
      <c r="G514" s="38">
        <v>453</v>
      </c>
      <c r="H514" s="38" t="s">
        <v>4150</v>
      </c>
      <c r="I514" s="44" t="s">
        <v>4154</v>
      </c>
      <c r="J514" s="5" t="s">
        <v>10</v>
      </c>
      <c r="K514" s="5" t="s">
        <v>4148</v>
      </c>
    </row>
    <row r="515" spans="3:11" ht="18" customHeight="1" x14ac:dyDescent="0.25">
      <c r="C515" s="49" t="s">
        <v>4153</v>
      </c>
      <c r="D515" s="44" t="s">
        <v>7988</v>
      </c>
      <c r="E515" s="5" t="s">
        <v>4179</v>
      </c>
      <c r="F515" s="44" t="s">
        <v>179</v>
      </c>
      <c r="G515" s="38">
        <v>466</v>
      </c>
      <c r="H515" s="38" t="s">
        <v>4150</v>
      </c>
      <c r="I515" s="44" t="s">
        <v>4154</v>
      </c>
      <c r="J515" s="5" t="s">
        <v>10</v>
      </c>
      <c r="K515" s="5" t="s">
        <v>4148</v>
      </c>
    </row>
    <row r="516" spans="3:11" ht="18" customHeight="1" x14ac:dyDescent="0.25">
      <c r="C516" s="49" t="s">
        <v>4153</v>
      </c>
      <c r="D516" s="44" t="s">
        <v>7988</v>
      </c>
      <c r="E516" s="5" t="s">
        <v>4164</v>
      </c>
      <c r="F516" s="44" t="s">
        <v>4165</v>
      </c>
      <c r="G516" s="38">
        <v>519</v>
      </c>
      <c r="H516" s="38" t="s">
        <v>4150</v>
      </c>
      <c r="I516" s="44" t="s">
        <v>4154</v>
      </c>
      <c r="J516" s="5" t="s">
        <v>10</v>
      </c>
      <c r="K516" s="5" t="s">
        <v>4148</v>
      </c>
    </row>
    <row r="517" spans="3:11" ht="18" customHeight="1" x14ac:dyDescent="0.25">
      <c r="C517" s="49" t="s">
        <v>4153</v>
      </c>
      <c r="D517" s="44" t="s">
        <v>7988</v>
      </c>
      <c r="E517" s="5" t="s">
        <v>4187</v>
      </c>
      <c r="F517" s="44" t="s">
        <v>4188</v>
      </c>
      <c r="G517" s="38">
        <v>472</v>
      </c>
      <c r="H517" s="38" t="s">
        <v>4150</v>
      </c>
      <c r="I517" s="44" t="s">
        <v>4154</v>
      </c>
      <c r="J517" s="5" t="s">
        <v>10</v>
      </c>
      <c r="K517" s="5" t="s">
        <v>4148</v>
      </c>
    </row>
    <row r="518" spans="3:11" ht="18" customHeight="1" x14ac:dyDescent="0.25">
      <c r="C518" s="49" t="s">
        <v>4153</v>
      </c>
      <c r="D518" s="44" t="s">
        <v>7988</v>
      </c>
      <c r="E518" s="5" t="s">
        <v>4184</v>
      </c>
      <c r="F518" s="44" t="s">
        <v>4167</v>
      </c>
      <c r="G518" s="38">
        <v>384</v>
      </c>
      <c r="H518" s="38" t="s">
        <v>4150</v>
      </c>
      <c r="I518" s="44" t="s">
        <v>4154</v>
      </c>
      <c r="J518" s="5" t="s">
        <v>10</v>
      </c>
      <c r="K518" s="5" t="s">
        <v>4148</v>
      </c>
    </row>
    <row r="519" spans="3:11" ht="18" customHeight="1" x14ac:dyDescent="0.25">
      <c r="C519" s="49" t="s">
        <v>4153</v>
      </c>
      <c r="D519" s="44" t="s">
        <v>7988</v>
      </c>
      <c r="E519" s="5" t="s">
        <v>4170</v>
      </c>
      <c r="F519" s="44" t="s">
        <v>4171</v>
      </c>
      <c r="G519" s="38">
        <v>241</v>
      </c>
      <c r="H519" s="38" t="s">
        <v>4150</v>
      </c>
      <c r="I519" s="44" t="s">
        <v>4154</v>
      </c>
      <c r="J519" s="5" t="s">
        <v>10</v>
      </c>
      <c r="K519" s="5" t="s">
        <v>4148</v>
      </c>
    </row>
    <row r="520" spans="3:11" ht="18" customHeight="1" x14ac:dyDescent="0.25">
      <c r="C520" s="49" t="s">
        <v>4153</v>
      </c>
      <c r="D520" s="44" t="s">
        <v>7988</v>
      </c>
      <c r="E520" s="5" t="s">
        <v>4174</v>
      </c>
      <c r="F520" s="44" t="s">
        <v>4175</v>
      </c>
      <c r="G520" s="38">
        <v>325</v>
      </c>
      <c r="H520" s="38" t="s">
        <v>4150</v>
      </c>
      <c r="I520" s="44" t="s">
        <v>4154</v>
      </c>
      <c r="J520" s="5" t="s">
        <v>10</v>
      </c>
      <c r="K520" s="5" t="s">
        <v>4148</v>
      </c>
    </row>
    <row r="521" spans="3:11" ht="18" customHeight="1" x14ac:dyDescent="0.25">
      <c r="C521" s="49" t="s">
        <v>4153</v>
      </c>
      <c r="D521" s="44" t="s">
        <v>7988</v>
      </c>
      <c r="E521" s="5" t="s">
        <v>4169</v>
      </c>
      <c r="F521" s="44" t="s">
        <v>9779</v>
      </c>
      <c r="G521" s="38">
        <v>243</v>
      </c>
      <c r="H521" s="38" t="s">
        <v>4150</v>
      </c>
      <c r="I521" s="44" t="s">
        <v>4154</v>
      </c>
      <c r="J521" s="5" t="s">
        <v>10</v>
      </c>
      <c r="K521" s="5" t="s">
        <v>4148</v>
      </c>
    </row>
    <row r="522" spans="3:11" ht="27.75" customHeight="1" x14ac:dyDescent="0.25">
      <c r="C522" s="49" t="s">
        <v>4153</v>
      </c>
      <c r="D522" s="44" t="s">
        <v>7988</v>
      </c>
      <c r="E522" s="5" t="s">
        <v>4172</v>
      </c>
      <c r="F522" s="44" t="s">
        <v>9780</v>
      </c>
      <c r="G522" s="38">
        <v>260</v>
      </c>
      <c r="H522" s="38" t="s">
        <v>4150</v>
      </c>
      <c r="I522" s="44" t="s">
        <v>4154</v>
      </c>
      <c r="J522" s="5" t="s">
        <v>10</v>
      </c>
      <c r="K522" s="5" t="s">
        <v>4148</v>
      </c>
    </row>
    <row r="523" spans="3:11" ht="18" customHeight="1" x14ac:dyDescent="0.25">
      <c r="C523" s="49" t="s">
        <v>4153</v>
      </c>
      <c r="D523" s="44" t="s">
        <v>7988</v>
      </c>
      <c r="E523" s="5" t="s">
        <v>4181</v>
      </c>
      <c r="F523" s="44" t="s">
        <v>4182</v>
      </c>
      <c r="G523" s="38">
        <v>258</v>
      </c>
      <c r="H523" s="38" t="s">
        <v>4150</v>
      </c>
      <c r="I523" s="44" t="s">
        <v>4154</v>
      </c>
      <c r="J523" s="5" t="s">
        <v>10</v>
      </c>
      <c r="K523" s="5" t="s">
        <v>4148</v>
      </c>
    </row>
    <row r="524" spans="3:11" ht="18" customHeight="1" x14ac:dyDescent="0.25">
      <c r="C524" s="49" t="s">
        <v>4153</v>
      </c>
      <c r="D524" s="44" t="s">
        <v>7988</v>
      </c>
      <c r="E524" s="5" t="s">
        <v>4193</v>
      </c>
      <c r="F524" s="44" t="s">
        <v>4194</v>
      </c>
      <c r="G524" s="38">
        <v>227</v>
      </c>
      <c r="H524" s="38" t="s">
        <v>4150</v>
      </c>
      <c r="I524" s="44" t="s">
        <v>4154</v>
      </c>
      <c r="J524" s="5" t="s">
        <v>10</v>
      </c>
      <c r="K524" s="5" t="s">
        <v>4148</v>
      </c>
    </row>
    <row r="525" spans="3:11" ht="18" customHeight="1" x14ac:dyDescent="0.25">
      <c r="C525" s="49" t="s">
        <v>4153</v>
      </c>
      <c r="D525" s="44" t="s">
        <v>7988</v>
      </c>
      <c r="E525" s="5" t="s">
        <v>4162</v>
      </c>
      <c r="F525" s="44" t="s">
        <v>257</v>
      </c>
      <c r="G525" s="38">
        <v>214</v>
      </c>
      <c r="H525" s="38" t="s">
        <v>4150</v>
      </c>
      <c r="I525" s="44" t="s">
        <v>4154</v>
      </c>
      <c r="J525" s="5" t="s">
        <v>10</v>
      </c>
      <c r="K525" s="5" t="s">
        <v>4148</v>
      </c>
    </row>
    <row r="526" spans="3:11" ht="18" customHeight="1" x14ac:dyDescent="0.25">
      <c r="C526" s="49" t="s">
        <v>4153</v>
      </c>
      <c r="D526" s="44" t="s">
        <v>7988</v>
      </c>
      <c r="E526" s="5" t="s">
        <v>4180</v>
      </c>
      <c r="F526" s="44" t="s">
        <v>9781</v>
      </c>
      <c r="G526" s="38">
        <v>220</v>
      </c>
      <c r="H526" s="38" t="s">
        <v>4150</v>
      </c>
      <c r="I526" s="44" t="s">
        <v>4154</v>
      </c>
      <c r="J526" s="5" t="s">
        <v>10</v>
      </c>
      <c r="K526" s="5" t="s">
        <v>4148</v>
      </c>
    </row>
    <row r="527" spans="3:11" ht="18" customHeight="1" x14ac:dyDescent="0.25">
      <c r="C527" s="49" t="s">
        <v>4153</v>
      </c>
      <c r="D527" s="44" t="s">
        <v>7988</v>
      </c>
      <c r="E527" s="5" t="s">
        <v>4185</v>
      </c>
      <c r="F527" s="44" t="s">
        <v>4186</v>
      </c>
      <c r="G527" s="38">
        <v>202</v>
      </c>
      <c r="H527" s="38" t="s">
        <v>4150</v>
      </c>
      <c r="I527" s="44" t="s">
        <v>4154</v>
      </c>
      <c r="J527" s="5" t="s">
        <v>10</v>
      </c>
      <c r="K527" s="5" t="s">
        <v>4148</v>
      </c>
    </row>
    <row r="528" spans="3:11" ht="18" customHeight="1" x14ac:dyDescent="0.25">
      <c r="C528" s="49" t="s">
        <v>4153</v>
      </c>
      <c r="D528" s="44" t="s">
        <v>7988</v>
      </c>
      <c r="E528" s="5" t="s">
        <v>4161</v>
      </c>
      <c r="F528" s="44" t="s">
        <v>4156</v>
      </c>
      <c r="G528" s="38">
        <v>145</v>
      </c>
      <c r="H528" s="38" t="s">
        <v>4150</v>
      </c>
      <c r="I528" s="44" t="s">
        <v>4154</v>
      </c>
      <c r="J528" s="5" t="s">
        <v>10</v>
      </c>
      <c r="K528" s="5" t="s">
        <v>4148</v>
      </c>
    </row>
    <row r="529" spans="1:20" ht="18" customHeight="1" x14ac:dyDescent="0.25">
      <c r="C529" s="49" t="s">
        <v>4153</v>
      </c>
      <c r="D529" s="44" t="s">
        <v>7988</v>
      </c>
      <c r="E529" s="5" t="s">
        <v>4160</v>
      </c>
      <c r="F529" s="44" t="s">
        <v>113</v>
      </c>
      <c r="G529" s="38">
        <v>135</v>
      </c>
      <c r="H529" s="38" t="s">
        <v>4150</v>
      </c>
      <c r="I529" s="44" t="s">
        <v>4154</v>
      </c>
      <c r="J529" s="5" t="s">
        <v>10</v>
      </c>
      <c r="K529" s="5" t="s">
        <v>4148</v>
      </c>
    </row>
    <row r="530" spans="1:20" s="7" customFormat="1" ht="31.5" customHeight="1" x14ac:dyDescent="0.25">
      <c r="A530"/>
      <c r="B530"/>
      <c r="C530" s="49" t="s">
        <v>4153</v>
      </c>
      <c r="D530" s="44" t="s">
        <v>7988</v>
      </c>
      <c r="E530" s="5" t="s">
        <v>4183</v>
      </c>
      <c r="F530" s="44" t="s">
        <v>9782</v>
      </c>
      <c r="G530" s="38">
        <v>97</v>
      </c>
      <c r="H530" s="38" t="s">
        <v>4150</v>
      </c>
      <c r="I530" s="44" t="s">
        <v>4154</v>
      </c>
      <c r="J530" s="5" t="s">
        <v>10</v>
      </c>
      <c r="K530" s="5" t="s">
        <v>4148</v>
      </c>
      <c r="L530"/>
      <c r="M530"/>
      <c r="N530"/>
      <c r="O530"/>
      <c r="P530"/>
      <c r="Q530"/>
      <c r="R530"/>
      <c r="S530"/>
      <c r="T530"/>
    </row>
    <row r="531" spans="1:20" s="7" customFormat="1" ht="20.25" customHeight="1" x14ac:dyDescent="0.25">
      <c r="A531"/>
      <c r="B531"/>
      <c r="C531" s="49" t="s">
        <v>4153</v>
      </c>
      <c r="D531" s="44" t="s">
        <v>7988</v>
      </c>
      <c r="E531" s="5" t="s">
        <v>4195</v>
      </c>
      <c r="F531" s="44" t="s">
        <v>4196</v>
      </c>
      <c r="G531" s="38">
        <v>53</v>
      </c>
      <c r="H531" s="38" t="s">
        <v>4150</v>
      </c>
      <c r="I531" s="44" t="s">
        <v>4154</v>
      </c>
      <c r="J531" s="5" t="s">
        <v>10</v>
      </c>
      <c r="K531" s="5" t="s">
        <v>4148</v>
      </c>
      <c r="L531"/>
      <c r="M531"/>
      <c r="N531"/>
      <c r="O531"/>
      <c r="P531"/>
      <c r="Q531"/>
      <c r="R531"/>
      <c r="S531"/>
      <c r="T531"/>
    </row>
    <row r="532" spans="1:20" s="7" customFormat="1" ht="21" customHeight="1" x14ac:dyDescent="0.25">
      <c r="A532"/>
      <c r="B532"/>
      <c r="C532" s="49" t="s">
        <v>4153</v>
      </c>
      <c r="D532" s="44" t="s">
        <v>7988</v>
      </c>
      <c r="E532" s="5" t="s">
        <v>4168</v>
      </c>
      <c r="F532" s="44" t="s">
        <v>9189</v>
      </c>
      <c r="G532" s="38">
        <v>57</v>
      </c>
      <c r="H532" s="38" t="s">
        <v>4150</v>
      </c>
      <c r="I532" s="44" t="s">
        <v>4154</v>
      </c>
      <c r="J532" s="5" t="s">
        <v>10</v>
      </c>
      <c r="K532" s="5" t="s">
        <v>4148</v>
      </c>
      <c r="L532"/>
      <c r="M532"/>
      <c r="N532"/>
      <c r="O532"/>
      <c r="P532"/>
      <c r="Q532"/>
      <c r="R532"/>
      <c r="S532"/>
      <c r="T532"/>
    </row>
    <row r="533" spans="1:20" s="7" customFormat="1" ht="31.5" customHeight="1" x14ac:dyDescent="0.25">
      <c r="A533"/>
      <c r="B533"/>
      <c r="C533" s="49" t="s">
        <v>4153</v>
      </c>
      <c r="D533" s="44" t="s">
        <v>7988</v>
      </c>
      <c r="E533" s="5" t="s">
        <v>4158</v>
      </c>
      <c r="F533" s="44" t="s">
        <v>414</v>
      </c>
      <c r="G533" s="38">
        <v>20</v>
      </c>
      <c r="H533" s="38" t="s">
        <v>4150</v>
      </c>
      <c r="I533" s="44" t="s">
        <v>4154</v>
      </c>
      <c r="J533" s="5" t="s">
        <v>10</v>
      </c>
      <c r="K533" s="5" t="s">
        <v>4148</v>
      </c>
      <c r="L533"/>
      <c r="M533"/>
      <c r="N533"/>
      <c r="O533"/>
      <c r="P533"/>
      <c r="Q533"/>
      <c r="R533"/>
      <c r="S533"/>
      <c r="T533"/>
    </row>
    <row r="534" spans="1:20" ht="18" customHeight="1" x14ac:dyDescent="0.25">
      <c r="C534" s="49" t="s">
        <v>4153</v>
      </c>
      <c r="D534" s="44" t="s">
        <v>7988</v>
      </c>
      <c r="E534" s="5" t="s">
        <v>4155</v>
      </c>
      <c r="F534" s="44" t="s">
        <v>9783</v>
      </c>
      <c r="G534" s="38">
        <v>13</v>
      </c>
      <c r="H534" s="38" t="s">
        <v>4150</v>
      </c>
      <c r="I534" s="44" t="s">
        <v>4154</v>
      </c>
      <c r="J534" s="5" t="s">
        <v>10</v>
      </c>
      <c r="K534" s="5" t="s">
        <v>4148</v>
      </c>
    </row>
    <row r="535" spans="1:20" ht="18" customHeight="1" thickBot="1" x14ac:dyDescent="0.3">
      <c r="C535" s="49" t="s">
        <v>4153</v>
      </c>
      <c r="D535" s="44" t="s">
        <v>7988</v>
      </c>
      <c r="E535" s="5" t="s">
        <v>4157</v>
      </c>
      <c r="F535" s="44" t="s">
        <v>536</v>
      </c>
      <c r="G535" s="38">
        <v>12</v>
      </c>
      <c r="H535" s="38" t="s">
        <v>4150</v>
      </c>
      <c r="I535" s="44" t="s">
        <v>4154</v>
      </c>
      <c r="J535" s="5" t="s">
        <v>10</v>
      </c>
      <c r="K535" s="5" t="s">
        <v>4148</v>
      </c>
    </row>
    <row r="536" spans="1:20" ht="18" customHeight="1" thickBot="1" x14ac:dyDescent="0.3">
      <c r="C536" s="241" t="s">
        <v>4153</v>
      </c>
      <c r="D536" s="242" t="s">
        <v>7825</v>
      </c>
      <c r="E536" s="472">
        <f>COUNTA(E509:E535)</f>
        <v>27</v>
      </c>
      <c r="F536" s="242" t="s">
        <v>7826</v>
      </c>
      <c r="G536" s="473">
        <f>SUM(G509:G535)</f>
        <v>8372</v>
      </c>
      <c r="H536" s="36"/>
      <c r="I536" s="17"/>
      <c r="J536" s="18"/>
      <c r="K536" s="19"/>
    </row>
    <row r="537" spans="1:20" ht="18" customHeight="1" x14ac:dyDescent="0.25">
      <c r="C537" s="7"/>
      <c r="D537" s="13"/>
      <c r="E537" s="175"/>
      <c r="F537" s="228"/>
      <c r="G537" s="174"/>
      <c r="H537" s="14"/>
      <c r="I537" s="13"/>
      <c r="J537" s="1"/>
      <c r="K537" s="1"/>
    </row>
    <row r="538" spans="1:20" ht="18" customHeight="1" x14ac:dyDescent="0.25">
      <c r="C538" s="7"/>
      <c r="D538" s="13"/>
      <c r="E538" s="175"/>
      <c r="F538" s="228"/>
      <c r="G538" s="174"/>
      <c r="H538" s="14"/>
      <c r="I538" s="13"/>
      <c r="J538" s="1"/>
      <c r="K538" s="1"/>
    </row>
    <row r="539" spans="1:20" ht="18" customHeight="1" x14ac:dyDescent="0.25">
      <c r="C539" s="235" t="s">
        <v>8</v>
      </c>
      <c r="D539" s="235" t="s">
        <v>7</v>
      </c>
      <c r="E539" s="235" t="s">
        <v>6</v>
      </c>
      <c r="F539" s="235" t="s">
        <v>5</v>
      </c>
      <c r="G539" s="237" t="s">
        <v>4</v>
      </c>
      <c r="H539" s="237" t="s">
        <v>3</v>
      </c>
      <c r="I539" s="235" t="s">
        <v>2</v>
      </c>
      <c r="J539" s="235" t="s">
        <v>1</v>
      </c>
      <c r="K539" s="235" t="s">
        <v>0</v>
      </c>
    </row>
    <row r="540" spans="1:20" ht="18" customHeight="1" x14ac:dyDescent="0.25">
      <c r="C540" s="49" t="s">
        <v>4261</v>
      </c>
      <c r="D540" s="44" t="s">
        <v>7988</v>
      </c>
      <c r="E540" s="5" t="s">
        <v>4295</v>
      </c>
      <c r="F540" s="44" t="s">
        <v>4296</v>
      </c>
      <c r="G540" s="38">
        <v>404</v>
      </c>
      <c r="H540" s="38" t="s">
        <v>4150</v>
      </c>
      <c r="I540" s="44" t="s">
        <v>4262</v>
      </c>
      <c r="J540" s="5" t="s">
        <v>10</v>
      </c>
      <c r="K540" s="5" t="s">
        <v>4254</v>
      </c>
    </row>
    <row r="541" spans="1:20" ht="18" customHeight="1" x14ac:dyDescent="0.25">
      <c r="C541" s="49" t="s">
        <v>4261</v>
      </c>
      <c r="D541" s="44" t="s">
        <v>7988</v>
      </c>
      <c r="E541" s="5" t="s">
        <v>4259</v>
      </c>
      <c r="F541" s="44" t="s">
        <v>4260</v>
      </c>
      <c r="G541" s="38">
        <v>464</v>
      </c>
      <c r="H541" s="38" t="s">
        <v>4150</v>
      </c>
      <c r="I541" s="44" t="s">
        <v>4262</v>
      </c>
      <c r="J541" s="5" t="s">
        <v>10</v>
      </c>
      <c r="K541" s="5" t="s">
        <v>4254</v>
      </c>
    </row>
    <row r="542" spans="1:20" s="7" customFormat="1" ht="31.5" customHeight="1" x14ac:dyDescent="0.25">
      <c r="A542"/>
      <c r="B542"/>
      <c r="C542" s="49" t="s">
        <v>4261</v>
      </c>
      <c r="D542" s="44" t="s">
        <v>7988</v>
      </c>
      <c r="E542" s="5" t="s">
        <v>4300</v>
      </c>
      <c r="F542" s="44" t="s">
        <v>4301</v>
      </c>
      <c r="G542" s="38">
        <v>474</v>
      </c>
      <c r="H542" s="38" t="s">
        <v>4150</v>
      </c>
      <c r="I542" s="44" t="s">
        <v>4262</v>
      </c>
      <c r="J542" s="5" t="s">
        <v>10</v>
      </c>
      <c r="K542" s="5" t="s">
        <v>4254</v>
      </c>
      <c r="L542"/>
      <c r="M542"/>
      <c r="N542"/>
      <c r="O542"/>
      <c r="P542"/>
      <c r="Q542"/>
      <c r="R542"/>
      <c r="S542"/>
      <c r="T542"/>
    </row>
    <row r="543" spans="1:20" s="7" customFormat="1" ht="20.25" customHeight="1" x14ac:dyDescent="0.25">
      <c r="A543"/>
      <c r="B543"/>
      <c r="C543" s="49" t="s">
        <v>4261</v>
      </c>
      <c r="D543" s="44" t="s">
        <v>7988</v>
      </c>
      <c r="E543" s="5" t="s">
        <v>4305</v>
      </c>
      <c r="F543" s="44" t="s">
        <v>4304</v>
      </c>
      <c r="G543" s="38">
        <v>446</v>
      </c>
      <c r="H543" s="38" t="s">
        <v>4150</v>
      </c>
      <c r="I543" s="44" t="s">
        <v>4262</v>
      </c>
      <c r="J543" s="5" t="s">
        <v>10</v>
      </c>
      <c r="K543" s="5" t="s">
        <v>4254</v>
      </c>
      <c r="L543"/>
      <c r="M543"/>
      <c r="N543"/>
      <c r="O543"/>
      <c r="P543"/>
      <c r="Q543"/>
      <c r="R543"/>
      <c r="S543"/>
      <c r="T543"/>
    </row>
    <row r="544" spans="1:20" s="7" customFormat="1" ht="21" customHeight="1" x14ac:dyDescent="0.25">
      <c r="A544"/>
      <c r="B544"/>
      <c r="C544" s="49" t="s">
        <v>4261</v>
      </c>
      <c r="D544" s="44" t="s">
        <v>7988</v>
      </c>
      <c r="E544" s="5" t="s">
        <v>4302</v>
      </c>
      <c r="F544" s="44" t="s">
        <v>4303</v>
      </c>
      <c r="G544" s="38">
        <v>266</v>
      </c>
      <c r="H544" s="38" t="s">
        <v>4150</v>
      </c>
      <c r="I544" s="44" t="s">
        <v>4262</v>
      </c>
      <c r="J544" s="5" t="s">
        <v>10</v>
      </c>
      <c r="K544" s="5" t="s">
        <v>4254</v>
      </c>
      <c r="L544"/>
      <c r="M544"/>
      <c r="N544"/>
      <c r="O544"/>
      <c r="P544"/>
      <c r="Q544"/>
      <c r="R544"/>
      <c r="S544"/>
      <c r="T544"/>
    </row>
    <row r="545" spans="1:20" s="7" customFormat="1" ht="31.5" customHeight="1" x14ac:dyDescent="0.25">
      <c r="A545"/>
      <c r="B545"/>
      <c r="C545" s="49" t="s">
        <v>4261</v>
      </c>
      <c r="D545" s="44" t="s">
        <v>7988</v>
      </c>
      <c r="E545" s="5" t="s">
        <v>4298</v>
      </c>
      <c r="F545" s="44" t="s">
        <v>4299</v>
      </c>
      <c r="G545" s="38">
        <v>257</v>
      </c>
      <c r="H545" s="38" t="s">
        <v>4150</v>
      </c>
      <c r="I545" s="44" t="s">
        <v>4262</v>
      </c>
      <c r="J545" s="5" t="s">
        <v>10</v>
      </c>
      <c r="K545" s="5" t="s">
        <v>4254</v>
      </c>
      <c r="L545"/>
      <c r="M545"/>
      <c r="N545"/>
      <c r="O545"/>
      <c r="P545"/>
      <c r="Q545"/>
      <c r="R545"/>
      <c r="S545"/>
      <c r="T545"/>
    </row>
    <row r="546" spans="1:20" ht="18" customHeight="1" x14ac:dyDescent="0.25">
      <c r="C546" s="49" t="s">
        <v>4261</v>
      </c>
      <c r="D546" s="44" t="s">
        <v>7988</v>
      </c>
      <c r="E546" s="5" t="s">
        <v>4297</v>
      </c>
      <c r="F546" s="44" t="s">
        <v>8134</v>
      </c>
      <c r="G546" s="38">
        <v>127</v>
      </c>
      <c r="H546" s="38" t="s">
        <v>4150</v>
      </c>
      <c r="I546" s="44" t="s">
        <v>4262</v>
      </c>
      <c r="J546" s="5" t="s">
        <v>10</v>
      </c>
      <c r="K546" s="5" t="s">
        <v>4254</v>
      </c>
    </row>
    <row r="547" spans="1:20" ht="18" customHeight="1" thickBot="1" x14ac:dyDescent="0.3">
      <c r="C547" s="49" t="s">
        <v>4261</v>
      </c>
      <c r="D547" s="44" t="s">
        <v>7988</v>
      </c>
      <c r="E547" s="5" t="s">
        <v>4293</v>
      </c>
      <c r="F547" s="44" t="s">
        <v>4294</v>
      </c>
      <c r="G547" s="38">
        <v>96</v>
      </c>
      <c r="H547" s="38" t="s">
        <v>4150</v>
      </c>
      <c r="I547" s="44" t="s">
        <v>4262</v>
      </c>
      <c r="J547" s="5" t="s">
        <v>10</v>
      </c>
      <c r="K547" s="5" t="s">
        <v>4254</v>
      </c>
    </row>
    <row r="548" spans="1:20" ht="18" customHeight="1" thickBot="1" x14ac:dyDescent="0.3">
      <c r="C548" s="241" t="s">
        <v>4261</v>
      </c>
      <c r="D548" s="242" t="s">
        <v>7825</v>
      </c>
      <c r="E548" s="472">
        <f>COUNTA(E540:E547)</f>
        <v>8</v>
      </c>
      <c r="F548" s="242" t="s">
        <v>7826</v>
      </c>
      <c r="G548" s="473">
        <f>SUM(G540:G547)</f>
        <v>2534</v>
      </c>
      <c r="H548" s="36"/>
      <c r="I548" s="17"/>
      <c r="J548" s="18"/>
      <c r="K548" s="19"/>
    </row>
    <row r="549" spans="1:20" ht="18" customHeight="1" x14ac:dyDescent="0.25">
      <c r="C549" s="7"/>
      <c r="D549" s="13"/>
      <c r="E549" s="175"/>
      <c r="F549" s="228"/>
      <c r="G549" s="174"/>
      <c r="H549" s="14"/>
      <c r="I549" s="13"/>
      <c r="J549" s="1"/>
      <c r="K549" s="1"/>
    </row>
    <row r="550" spans="1:20" ht="18" customHeight="1" x14ac:dyDescent="0.25">
      <c r="C550" s="7"/>
      <c r="D550" s="13"/>
      <c r="E550" s="175"/>
      <c r="F550" s="228"/>
      <c r="G550" s="174"/>
      <c r="H550" s="14"/>
      <c r="I550" s="13"/>
      <c r="J550" s="1"/>
      <c r="K550" s="1"/>
    </row>
    <row r="551" spans="1:20" ht="18" customHeight="1" x14ac:dyDescent="0.25">
      <c r="C551" s="235" t="s">
        <v>8</v>
      </c>
      <c r="D551" s="235" t="s">
        <v>7</v>
      </c>
      <c r="E551" s="235" t="s">
        <v>6</v>
      </c>
      <c r="F551" s="235" t="s">
        <v>5</v>
      </c>
      <c r="G551" s="237" t="s">
        <v>4</v>
      </c>
      <c r="H551" s="237" t="s">
        <v>3</v>
      </c>
      <c r="I551" s="235" t="s">
        <v>2</v>
      </c>
      <c r="J551" s="235" t="s">
        <v>1</v>
      </c>
      <c r="K551" s="235" t="s">
        <v>0</v>
      </c>
    </row>
    <row r="552" spans="1:20" ht="18" customHeight="1" x14ac:dyDescent="0.25">
      <c r="C552" s="49" t="s">
        <v>4308</v>
      </c>
      <c r="D552" s="44" t="s">
        <v>7988</v>
      </c>
      <c r="E552" s="5" t="s">
        <v>4314</v>
      </c>
      <c r="F552" s="44" t="s">
        <v>1967</v>
      </c>
      <c r="G552" s="38">
        <v>952</v>
      </c>
      <c r="H552" s="38" t="s">
        <v>4150</v>
      </c>
      <c r="I552" s="44" t="s">
        <v>4256</v>
      </c>
      <c r="J552" s="5" t="s">
        <v>10</v>
      </c>
      <c r="K552" s="5" t="s">
        <v>4254</v>
      </c>
    </row>
    <row r="553" spans="1:20" ht="18" customHeight="1" x14ac:dyDescent="0.25">
      <c r="C553" s="49" t="s">
        <v>4308</v>
      </c>
      <c r="D553" s="44" t="s">
        <v>7988</v>
      </c>
      <c r="E553" s="5" t="s">
        <v>4315</v>
      </c>
      <c r="F553" s="44" t="s">
        <v>4311</v>
      </c>
      <c r="G553" s="38">
        <v>833</v>
      </c>
      <c r="H553" s="38" t="s">
        <v>4150</v>
      </c>
      <c r="I553" s="44" t="s">
        <v>4256</v>
      </c>
      <c r="J553" s="5" t="s">
        <v>10</v>
      </c>
      <c r="K553" s="5" t="s">
        <v>4254</v>
      </c>
    </row>
    <row r="554" spans="1:20" ht="18" customHeight="1" x14ac:dyDescent="0.25">
      <c r="C554" s="49" t="s">
        <v>4308</v>
      </c>
      <c r="D554" s="44" t="s">
        <v>7988</v>
      </c>
      <c r="E554" s="5" t="s">
        <v>4317</v>
      </c>
      <c r="F554" s="44" t="s">
        <v>678</v>
      </c>
      <c r="G554" s="38">
        <v>508</v>
      </c>
      <c r="H554" s="38" t="s">
        <v>4150</v>
      </c>
      <c r="I554" s="44" t="s">
        <v>4256</v>
      </c>
      <c r="J554" s="5" t="s">
        <v>10</v>
      </c>
      <c r="K554" s="5" t="s">
        <v>4254</v>
      </c>
    </row>
    <row r="555" spans="1:20" ht="18" customHeight="1" x14ac:dyDescent="0.25">
      <c r="C555" s="49" t="s">
        <v>4308</v>
      </c>
      <c r="D555" s="44" t="s">
        <v>7988</v>
      </c>
      <c r="E555" s="5" t="s">
        <v>4318</v>
      </c>
      <c r="F555" s="44" t="s">
        <v>1460</v>
      </c>
      <c r="G555" s="38">
        <v>441</v>
      </c>
      <c r="H555" s="38" t="s">
        <v>4150</v>
      </c>
      <c r="I555" s="44" t="s">
        <v>4256</v>
      </c>
      <c r="J555" s="5" t="s">
        <v>10</v>
      </c>
      <c r="K555" s="5" t="s">
        <v>4254</v>
      </c>
    </row>
    <row r="556" spans="1:20" s="7" customFormat="1" ht="31.5" customHeight="1" x14ac:dyDescent="0.25">
      <c r="A556"/>
      <c r="B556"/>
      <c r="C556" s="49" t="s">
        <v>4308</v>
      </c>
      <c r="D556" s="44" t="s">
        <v>7988</v>
      </c>
      <c r="E556" s="5" t="s">
        <v>4319</v>
      </c>
      <c r="F556" s="44" t="s">
        <v>4320</v>
      </c>
      <c r="G556" s="38">
        <v>193</v>
      </c>
      <c r="H556" s="38" t="s">
        <v>4150</v>
      </c>
      <c r="I556" s="44" t="s">
        <v>4256</v>
      </c>
      <c r="J556" s="5" t="s">
        <v>10</v>
      </c>
      <c r="K556" s="5" t="s">
        <v>4254</v>
      </c>
      <c r="L556"/>
      <c r="M556"/>
      <c r="N556"/>
      <c r="O556"/>
      <c r="P556"/>
      <c r="Q556"/>
      <c r="R556"/>
      <c r="S556"/>
      <c r="T556"/>
    </row>
    <row r="557" spans="1:20" s="7" customFormat="1" ht="20.25" customHeight="1" x14ac:dyDescent="0.25">
      <c r="A557"/>
      <c r="B557"/>
      <c r="C557" s="49" t="s">
        <v>4308</v>
      </c>
      <c r="D557" s="44" t="s">
        <v>7988</v>
      </c>
      <c r="E557" s="5" t="s">
        <v>4312</v>
      </c>
      <c r="F557" s="44" t="s">
        <v>4313</v>
      </c>
      <c r="G557" s="38">
        <v>123</v>
      </c>
      <c r="H557" s="38" t="s">
        <v>4150</v>
      </c>
      <c r="I557" s="44" t="s">
        <v>4256</v>
      </c>
      <c r="J557" s="5" t="s">
        <v>10</v>
      </c>
      <c r="K557" s="5" t="s">
        <v>4254</v>
      </c>
      <c r="L557"/>
      <c r="M557"/>
      <c r="N557"/>
      <c r="O557"/>
      <c r="P557"/>
      <c r="Q557"/>
      <c r="R557"/>
      <c r="S557"/>
      <c r="T557"/>
    </row>
    <row r="558" spans="1:20" s="7" customFormat="1" ht="21" customHeight="1" x14ac:dyDescent="0.25">
      <c r="A558"/>
      <c r="B558"/>
      <c r="C558" s="49" t="s">
        <v>4308</v>
      </c>
      <c r="D558" s="44" t="s">
        <v>7988</v>
      </c>
      <c r="E558" s="5" t="s">
        <v>4316</v>
      </c>
      <c r="F558" s="44" t="s">
        <v>160</v>
      </c>
      <c r="G558" s="38">
        <v>158</v>
      </c>
      <c r="H558" s="38" t="s">
        <v>4150</v>
      </c>
      <c r="I558" s="44" t="s">
        <v>4256</v>
      </c>
      <c r="J558" s="5" t="s">
        <v>10</v>
      </c>
      <c r="K558" s="5" t="s">
        <v>4254</v>
      </c>
      <c r="L558"/>
      <c r="M558"/>
      <c r="N558"/>
      <c r="O558"/>
      <c r="P558"/>
      <c r="Q558"/>
      <c r="R558"/>
      <c r="S558"/>
      <c r="T558"/>
    </row>
    <row r="559" spans="1:20" s="7" customFormat="1" ht="31.5" customHeight="1" x14ac:dyDescent="0.25">
      <c r="A559"/>
      <c r="B559"/>
      <c r="C559" s="49" t="s">
        <v>4308</v>
      </c>
      <c r="D559" s="44" t="s">
        <v>7988</v>
      </c>
      <c r="E559" s="5" t="s">
        <v>4321</v>
      </c>
      <c r="F559" s="44" t="s">
        <v>9784</v>
      </c>
      <c r="G559" s="38">
        <v>128</v>
      </c>
      <c r="H559" s="38" t="s">
        <v>4150</v>
      </c>
      <c r="I559" s="44" t="s">
        <v>4256</v>
      </c>
      <c r="J559" s="5" t="s">
        <v>10</v>
      </c>
      <c r="K559" s="5" t="s">
        <v>4254</v>
      </c>
      <c r="L559"/>
      <c r="M559"/>
      <c r="N559"/>
      <c r="O559"/>
      <c r="P559"/>
      <c r="Q559"/>
      <c r="R559"/>
      <c r="S559"/>
      <c r="T559"/>
    </row>
    <row r="560" spans="1:20" ht="28.5" customHeight="1" x14ac:dyDescent="0.25">
      <c r="C560" s="49" t="s">
        <v>4308</v>
      </c>
      <c r="D560" s="44" t="s">
        <v>7988</v>
      </c>
      <c r="E560" s="5" t="s">
        <v>4309</v>
      </c>
      <c r="F560" s="44" t="s">
        <v>4310</v>
      </c>
      <c r="G560" s="38">
        <v>66</v>
      </c>
      <c r="H560" s="38" t="s">
        <v>4150</v>
      </c>
      <c r="I560" s="44" t="s">
        <v>4256</v>
      </c>
      <c r="J560" s="5" t="s">
        <v>10</v>
      </c>
      <c r="K560" s="5" t="s">
        <v>4254</v>
      </c>
    </row>
    <row r="561" spans="1:20" ht="18" customHeight="1" x14ac:dyDescent="0.25">
      <c r="C561" s="49" t="s">
        <v>4308</v>
      </c>
      <c r="D561" s="44" t="s">
        <v>7988</v>
      </c>
      <c r="E561" s="5" t="s">
        <v>4306</v>
      </c>
      <c r="F561" s="44" t="s">
        <v>4307</v>
      </c>
      <c r="G561" s="38">
        <v>20</v>
      </c>
      <c r="H561" s="38" t="s">
        <v>4150</v>
      </c>
      <c r="I561" s="44" t="s">
        <v>4256</v>
      </c>
      <c r="J561" s="5" t="s">
        <v>10</v>
      </c>
      <c r="K561" s="5" t="s">
        <v>4254</v>
      </c>
    </row>
    <row r="562" spans="1:20" ht="18" customHeight="1" thickBot="1" x14ac:dyDescent="0.3">
      <c r="A562" s="251"/>
      <c r="B562" s="251"/>
      <c r="C562" s="49" t="s">
        <v>4308</v>
      </c>
      <c r="D562" s="44" t="s">
        <v>7988</v>
      </c>
      <c r="E562" s="5" t="s">
        <v>9785</v>
      </c>
      <c r="F562" s="44" t="s">
        <v>678</v>
      </c>
      <c r="G562" s="38">
        <v>1070</v>
      </c>
      <c r="H562" s="38" t="s">
        <v>4150</v>
      </c>
      <c r="I562" s="44" t="s">
        <v>1732</v>
      </c>
      <c r="J562" s="5" t="s">
        <v>10</v>
      </c>
      <c r="K562" s="5" t="s">
        <v>4254</v>
      </c>
      <c r="L562" s="251"/>
      <c r="M562" s="251"/>
      <c r="N562" s="251"/>
      <c r="O562" s="251"/>
      <c r="P562" s="251"/>
      <c r="Q562" s="251"/>
      <c r="R562" s="251"/>
      <c r="S562" s="251"/>
      <c r="T562" s="251"/>
    </row>
    <row r="563" spans="1:20" ht="18" customHeight="1" thickBot="1" x14ac:dyDescent="0.3">
      <c r="C563" s="241" t="s">
        <v>4308</v>
      </c>
      <c r="D563" s="242" t="s">
        <v>7825</v>
      </c>
      <c r="E563" s="472">
        <f>COUNTA(E552:E562)</f>
        <v>11</v>
      </c>
      <c r="F563" s="242" t="s">
        <v>7826</v>
      </c>
      <c r="G563" s="473">
        <f>SUM(G552:G562)</f>
        <v>4492</v>
      </c>
      <c r="H563" s="36"/>
      <c r="I563" s="17"/>
      <c r="J563" s="18"/>
      <c r="K563" s="19"/>
    </row>
    <row r="564" spans="1:20" ht="18" customHeight="1" x14ac:dyDescent="0.25">
      <c r="C564" s="7"/>
      <c r="D564" s="13"/>
      <c r="E564" s="175"/>
      <c r="F564" s="228"/>
      <c r="G564" s="174"/>
      <c r="H564" s="14"/>
      <c r="I564" s="13"/>
      <c r="J564" s="1"/>
      <c r="K564" s="1"/>
    </row>
    <row r="565" spans="1:20" ht="18" customHeight="1" x14ac:dyDescent="0.25">
      <c r="C565" s="7"/>
      <c r="D565" s="13"/>
      <c r="E565" s="175"/>
      <c r="F565" s="228"/>
      <c r="G565" s="174"/>
      <c r="H565" s="14"/>
      <c r="I565" s="13"/>
      <c r="J565" s="1"/>
      <c r="K565" s="1"/>
    </row>
    <row r="566" spans="1:20" ht="18" customHeight="1" x14ac:dyDescent="0.25">
      <c r="C566" s="235" t="s">
        <v>8</v>
      </c>
      <c r="D566" s="235" t="s">
        <v>7</v>
      </c>
      <c r="E566" s="235" t="s">
        <v>6</v>
      </c>
      <c r="F566" s="235" t="s">
        <v>5</v>
      </c>
      <c r="G566" s="237" t="s">
        <v>4</v>
      </c>
      <c r="H566" s="237" t="s">
        <v>3</v>
      </c>
      <c r="I566" s="235" t="s">
        <v>2</v>
      </c>
      <c r="J566" s="235" t="s">
        <v>1</v>
      </c>
      <c r="K566" s="235" t="s">
        <v>0</v>
      </c>
    </row>
    <row r="567" spans="1:20" ht="27.75" customHeight="1" x14ac:dyDescent="0.25">
      <c r="C567" s="49" t="s">
        <v>4370</v>
      </c>
      <c r="D567" s="44" t="s">
        <v>7988</v>
      </c>
      <c r="E567" s="5" t="s">
        <v>4383</v>
      </c>
      <c r="F567" s="44" t="s">
        <v>4384</v>
      </c>
      <c r="G567" s="38">
        <v>701</v>
      </c>
      <c r="H567" s="38" t="s">
        <v>4367</v>
      </c>
      <c r="I567" s="44" t="s">
        <v>4368</v>
      </c>
      <c r="J567" s="5" t="s">
        <v>10</v>
      </c>
      <c r="K567" s="5" t="s">
        <v>11</v>
      </c>
    </row>
    <row r="568" spans="1:20" ht="27.75" customHeight="1" x14ac:dyDescent="0.25">
      <c r="C568" s="49" t="s">
        <v>4370</v>
      </c>
      <c r="D568" s="44" t="s">
        <v>7988</v>
      </c>
      <c r="E568" s="5" t="s">
        <v>4379</v>
      </c>
      <c r="F568" s="44" t="s">
        <v>4380</v>
      </c>
      <c r="G568" s="38">
        <v>857</v>
      </c>
      <c r="H568" s="38" t="s">
        <v>4367</v>
      </c>
      <c r="I568" s="44" t="s">
        <v>4368</v>
      </c>
      <c r="J568" s="5" t="s">
        <v>10</v>
      </c>
      <c r="K568" s="5" t="s">
        <v>11</v>
      </c>
    </row>
    <row r="569" spans="1:20" ht="27.75" customHeight="1" x14ac:dyDescent="0.25">
      <c r="C569" s="49" t="s">
        <v>4370</v>
      </c>
      <c r="D569" s="44" t="s">
        <v>7988</v>
      </c>
      <c r="E569" s="5" t="s">
        <v>9</v>
      </c>
      <c r="F569" s="44" t="s">
        <v>9786</v>
      </c>
      <c r="G569" s="38">
        <v>111</v>
      </c>
      <c r="H569" s="38" t="s">
        <v>4367</v>
      </c>
      <c r="I569" s="44" t="s">
        <v>12</v>
      </c>
      <c r="J569" s="5" t="s">
        <v>10</v>
      </c>
      <c r="K569" s="5" t="s">
        <v>11</v>
      </c>
    </row>
    <row r="570" spans="1:20" ht="27.75" customHeight="1" x14ac:dyDescent="0.25">
      <c r="C570" s="49" t="s">
        <v>4370</v>
      </c>
      <c r="D570" s="44" t="s">
        <v>7988</v>
      </c>
      <c r="E570" s="5" t="s">
        <v>4382</v>
      </c>
      <c r="F570" s="44" t="s">
        <v>9787</v>
      </c>
      <c r="G570" s="38">
        <v>607</v>
      </c>
      <c r="H570" s="38" t="s">
        <v>4367</v>
      </c>
      <c r="I570" s="44" t="s">
        <v>4368</v>
      </c>
      <c r="J570" s="5" t="s">
        <v>10</v>
      </c>
      <c r="K570" s="5" t="s">
        <v>11</v>
      </c>
    </row>
    <row r="571" spans="1:20" ht="27.75" customHeight="1" x14ac:dyDescent="0.25">
      <c r="C571" s="49" t="s">
        <v>4370</v>
      </c>
      <c r="D571" s="44" t="s">
        <v>7988</v>
      </c>
      <c r="E571" s="5" t="s">
        <v>4374</v>
      </c>
      <c r="F571" s="44" t="s">
        <v>4375</v>
      </c>
      <c r="G571" s="38">
        <v>460</v>
      </c>
      <c r="H571" s="38" t="s">
        <v>4367</v>
      </c>
      <c r="I571" s="44" t="s">
        <v>4368</v>
      </c>
      <c r="J571" s="5" t="s">
        <v>10</v>
      </c>
      <c r="K571" s="5" t="s">
        <v>11</v>
      </c>
    </row>
    <row r="572" spans="1:20" ht="27.75" customHeight="1" x14ac:dyDescent="0.25">
      <c r="C572" s="49" t="s">
        <v>4370</v>
      </c>
      <c r="D572" s="44" t="s">
        <v>7988</v>
      </c>
      <c r="E572" s="5" t="s">
        <v>4387</v>
      </c>
      <c r="F572" s="44" t="s">
        <v>9788</v>
      </c>
      <c r="G572" s="38">
        <v>197</v>
      </c>
      <c r="H572" s="38" t="s">
        <v>4367</v>
      </c>
      <c r="I572" s="44" t="s">
        <v>12</v>
      </c>
      <c r="J572" s="5" t="s">
        <v>10</v>
      </c>
      <c r="K572" s="5" t="s">
        <v>11</v>
      </c>
    </row>
    <row r="573" spans="1:20" ht="27.75" customHeight="1" x14ac:dyDescent="0.25">
      <c r="C573" s="49" t="s">
        <v>4370</v>
      </c>
      <c r="D573" s="44" t="s">
        <v>7988</v>
      </c>
      <c r="E573" s="5" t="s">
        <v>4372</v>
      </c>
      <c r="F573" s="44" t="s">
        <v>940</v>
      </c>
      <c r="G573" s="38">
        <v>142</v>
      </c>
      <c r="H573" s="38" t="s">
        <v>4367</v>
      </c>
      <c r="I573" s="44" t="s">
        <v>4368</v>
      </c>
      <c r="J573" s="5" t="s">
        <v>10</v>
      </c>
      <c r="K573" s="5" t="s">
        <v>11</v>
      </c>
    </row>
    <row r="574" spans="1:20" ht="27.75" customHeight="1" x14ac:dyDescent="0.25">
      <c r="C574" s="49" t="s">
        <v>4370</v>
      </c>
      <c r="D574" s="44" t="s">
        <v>7988</v>
      </c>
      <c r="E574" s="5" t="s">
        <v>4371</v>
      </c>
      <c r="F574" s="44" t="s">
        <v>940</v>
      </c>
      <c r="G574" s="38">
        <v>177</v>
      </c>
      <c r="H574" s="38" t="s">
        <v>4367</v>
      </c>
      <c r="I574" s="44" t="s">
        <v>4368</v>
      </c>
      <c r="J574" s="5" t="s">
        <v>10</v>
      </c>
      <c r="K574" s="5" t="s">
        <v>11</v>
      </c>
    </row>
    <row r="575" spans="1:20" ht="27.75" customHeight="1" x14ac:dyDescent="0.25">
      <c r="C575" s="49" t="s">
        <v>4370</v>
      </c>
      <c r="D575" s="44" t="s">
        <v>7988</v>
      </c>
      <c r="E575" s="5" t="s">
        <v>4377</v>
      </c>
      <c r="F575" s="44" t="s">
        <v>9789</v>
      </c>
      <c r="G575" s="38">
        <v>148</v>
      </c>
      <c r="H575" s="38" t="s">
        <v>4367</v>
      </c>
      <c r="I575" s="44" t="s">
        <v>4368</v>
      </c>
      <c r="J575" s="5" t="s">
        <v>10</v>
      </c>
      <c r="K575" s="5" t="s">
        <v>11</v>
      </c>
    </row>
    <row r="576" spans="1:20" ht="27.75" customHeight="1" x14ac:dyDescent="0.25">
      <c r="C576" s="49" t="s">
        <v>4370</v>
      </c>
      <c r="D576" s="44" t="s">
        <v>7988</v>
      </c>
      <c r="E576" s="5" t="s">
        <v>4385</v>
      </c>
      <c r="F576" s="44" t="s">
        <v>4386</v>
      </c>
      <c r="G576" s="38">
        <v>130</v>
      </c>
      <c r="H576" s="38" t="s">
        <v>4367</v>
      </c>
      <c r="I576" s="44" t="s">
        <v>12</v>
      </c>
      <c r="J576" s="5" t="s">
        <v>10</v>
      </c>
      <c r="K576" s="5" t="s">
        <v>11</v>
      </c>
    </row>
    <row r="577" spans="1:20" ht="27.75" customHeight="1" x14ac:dyDescent="0.25">
      <c r="C577" s="49" t="s">
        <v>4370</v>
      </c>
      <c r="D577" s="44" t="s">
        <v>7988</v>
      </c>
      <c r="E577" s="5" t="s">
        <v>4369</v>
      </c>
      <c r="F577" s="44" t="s">
        <v>9790</v>
      </c>
      <c r="G577" s="38">
        <v>89</v>
      </c>
      <c r="H577" s="38" t="s">
        <v>4367</v>
      </c>
      <c r="I577" s="44" t="s">
        <v>4368</v>
      </c>
      <c r="J577" s="5" t="s">
        <v>10</v>
      </c>
      <c r="K577" s="5" t="s">
        <v>11</v>
      </c>
    </row>
    <row r="578" spans="1:20" s="7" customFormat="1" ht="27.75" customHeight="1" x14ac:dyDescent="0.25">
      <c r="A578"/>
      <c r="B578"/>
      <c r="C578" s="49" t="s">
        <v>4370</v>
      </c>
      <c r="D578" s="44" t="s">
        <v>7988</v>
      </c>
      <c r="E578" s="5" t="s">
        <v>4373</v>
      </c>
      <c r="F578" s="44" t="s">
        <v>9791</v>
      </c>
      <c r="G578" s="38">
        <v>71</v>
      </c>
      <c r="H578" s="38" t="s">
        <v>4367</v>
      </c>
      <c r="I578" s="44" t="s">
        <v>4368</v>
      </c>
      <c r="J578" s="5" t="s">
        <v>10</v>
      </c>
      <c r="K578" s="5" t="s">
        <v>11</v>
      </c>
      <c r="L578"/>
      <c r="M578"/>
      <c r="N578"/>
      <c r="O578"/>
      <c r="P578"/>
      <c r="Q578"/>
      <c r="R578"/>
      <c r="S578"/>
      <c r="T578"/>
    </row>
    <row r="579" spans="1:20" s="7" customFormat="1" ht="27.75" customHeight="1" x14ac:dyDescent="0.25">
      <c r="A579"/>
      <c r="B579"/>
      <c r="C579" s="49" t="s">
        <v>4370</v>
      </c>
      <c r="D579" s="44" t="s">
        <v>7988</v>
      </c>
      <c r="E579" s="5" t="s">
        <v>4378</v>
      </c>
      <c r="F579" s="44" t="s">
        <v>9792</v>
      </c>
      <c r="G579" s="38">
        <v>82</v>
      </c>
      <c r="H579" s="38" t="s">
        <v>4367</v>
      </c>
      <c r="I579" s="44" t="s">
        <v>4368</v>
      </c>
      <c r="J579" s="5" t="s">
        <v>10</v>
      </c>
      <c r="K579" s="5" t="s">
        <v>11</v>
      </c>
      <c r="L579"/>
      <c r="M579"/>
      <c r="N579"/>
      <c r="O579"/>
      <c r="P579"/>
      <c r="Q579"/>
      <c r="R579"/>
      <c r="S579"/>
      <c r="T579"/>
    </row>
    <row r="580" spans="1:20" s="7" customFormat="1" ht="27.75" customHeight="1" x14ac:dyDescent="0.25">
      <c r="A580"/>
      <c r="B580"/>
      <c r="C580" s="49" t="s">
        <v>4370</v>
      </c>
      <c r="D580" s="44" t="s">
        <v>7988</v>
      </c>
      <c r="E580" s="5" t="s">
        <v>4381</v>
      </c>
      <c r="F580" s="44" t="s">
        <v>9793</v>
      </c>
      <c r="G580" s="38">
        <v>60</v>
      </c>
      <c r="H580" s="38" t="s">
        <v>4367</v>
      </c>
      <c r="I580" s="44" t="s">
        <v>4368</v>
      </c>
      <c r="J580" s="5" t="s">
        <v>10</v>
      </c>
      <c r="K580" s="5" t="s">
        <v>11</v>
      </c>
      <c r="L580"/>
      <c r="M580"/>
      <c r="N580"/>
      <c r="O580"/>
      <c r="P580"/>
      <c r="Q580"/>
      <c r="R580"/>
      <c r="S580"/>
      <c r="T580"/>
    </row>
    <row r="581" spans="1:20" s="7" customFormat="1" ht="27.75" customHeight="1" x14ac:dyDescent="0.25">
      <c r="A581"/>
      <c r="B581"/>
      <c r="C581" s="49" t="s">
        <v>4370</v>
      </c>
      <c r="D581" s="44" t="s">
        <v>7988</v>
      </c>
      <c r="E581" s="5" t="s">
        <v>4376</v>
      </c>
      <c r="F581" s="44" t="s">
        <v>919</v>
      </c>
      <c r="G581" s="38">
        <v>38</v>
      </c>
      <c r="H581" s="38" t="s">
        <v>4367</v>
      </c>
      <c r="I581" s="44" t="s">
        <v>4368</v>
      </c>
      <c r="J581" s="5" t="s">
        <v>10</v>
      </c>
      <c r="K581" s="5" t="s">
        <v>11</v>
      </c>
      <c r="L581"/>
      <c r="M581"/>
      <c r="N581"/>
      <c r="O581"/>
      <c r="P581"/>
      <c r="Q581"/>
      <c r="R581"/>
      <c r="S581"/>
      <c r="T581"/>
    </row>
    <row r="582" spans="1:20" s="45" customFormat="1" ht="27.75" customHeight="1" x14ac:dyDescent="0.25">
      <c r="A582"/>
      <c r="B582"/>
      <c r="C582" s="49" t="s">
        <v>4370</v>
      </c>
      <c r="D582" s="44" t="s">
        <v>7988</v>
      </c>
      <c r="E582" s="5" t="s">
        <v>4408</v>
      </c>
      <c r="F582" s="44" t="s">
        <v>4409</v>
      </c>
      <c r="G582" s="38">
        <v>74</v>
      </c>
      <c r="H582" s="38" t="s">
        <v>4367</v>
      </c>
      <c r="I582" s="44" t="s">
        <v>670</v>
      </c>
      <c r="J582" s="5" t="s">
        <v>10</v>
      </c>
      <c r="K582" s="5" t="s">
        <v>4402</v>
      </c>
      <c r="L582"/>
      <c r="M582"/>
      <c r="N582"/>
      <c r="O582"/>
      <c r="P582"/>
      <c r="Q582"/>
      <c r="R582"/>
      <c r="S582"/>
      <c r="T582"/>
    </row>
    <row r="583" spans="1:20" ht="27.75" customHeight="1" thickBot="1" x14ac:dyDescent="0.3">
      <c r="C583" s="49" t="s">
        <v>4370</v>
      </c>
      <c r="D583" s="44" t="s">
        <v>7988</v>
      </c>
      <c r="E583" s="5" t="s">
        <v>4406</v>
      </c>
      <c r="F583" s="44" t="s">
        <v>4407</v>
      </c>
      <c r="G583" s="38">
        <v>50</v>
      </c>
      <c r="H583" s="38" t="s">
        <v>4367</v>
      </c>
      <c r="I583" s="44" t="s">
        <v>670</v>
      </c>
      <c r="J583" s="5" t="s">
        <v>10</v>
      </c>
      <c r="K583" s="5" t="s">
        <v>4402</v>
      </c>
    </row>
    <row r="584" spans="1:20" ht="18" customHeight="1" thickBot="1" x14ac:dyDescent="0.3">
      <c r="C584" s="241" t="s">
        <v>4370</v>
      </c>
      <c r="D584" s="242" t="s">
        <v>7825</v>
      </c>
      <c r="E584" s="472">
        <f>COUNTA(E567:E583)</f>
        <v>17</v>
      </c>
      <c r="F584" s="242" t="s">
        <v>7826</v>
      </c>
      <c r="G584" s="473">
        <f>SUM(G567:G583)</f>
        <v>3994</v>
      </c>
      <c r="H584" s="36"/>
      <c r="I584" s="17"/>
      <c r="J584" s="18"/>
      <c r="K584" s="19"/>
    </row>
    <row r="585" spans="1:20" ht="18" customHeight="1" x14ac:dyDescent="0.25">
      <c r="C585" s="7"/>
      <c r="D585" s="13"/>
      <c r="E585" s="175"/>
      <c r="F585" s="228"/>
      <c r="G585" s="184"/>
      <c r="H585" s="14"/>
      <c r="I585" s="13"/>
      <c r="J585" s="1"/>
      <c r="K585" s="1"/>
    </row>
    <row r="586" spans="1:20" ht="18" customHeight="1" x14ac:dyDescent="0.25">
      <c r="C586" s="7"/>
      <c r="D586" s="13"/>
      <c r="E586" s="175"/>
      <c r="F586" s="228"/>
      <c r="G586" s="174"/>
      <c r="H586" s="14"/>
      <c r="I586" s="13"/>
      <c r="J586" s="1"/>
      <c r="K586" s="1"/>
    </row>
    <row r="587" spans="1:20" ht="18" customHeight="1" x14ac:dyDescent="0.25">
      <c r="C587" s="235" t="s">
        <v>8</v>
      </c>
      <c r="D587" s="235" t="s">
        <v>7</v>
      </c>
      <c r="E587" s="235" t="s">
        <v>6</v>
      </c>
      <c r="F587" s="235" t="s">
        <v>5</v>
      </c>
      <c r="G587" s="237" t="s">
        <v>4</v>
      </c>
      <c r="H587" s="237" t="s">
        <v>3</v>
      </c>
      <c r="I587" s="235" t="s">
        <v>2</v>
      </c>
      <c r="J587" s="235" t="s">
        <v>1</v>
      </c>
      <c r="K587" s="235" t="s">
        <v>0</v>
      </c>
    </row>
    <row r="588" spans="1:20" ht="24" customHeight="1" x14ac:dyDescent="0.25">
      <c r="C588" s="49" t="s">
        <v>5006</v>
      </c>
      <c r="D588" s="44" t="s">
        <v>7988</v>
      </c>
      <c r="E588" s="5" t="s">
        <v>5004</v>
      </c>
      <c r="F588" s="44" t="s">
        <v>5005</v>
      </c>
      <c r="G588" s="38">
        <v>16</v>
      </c>
      <c r="H588" s="38" t="s">
        <v>39</v>
      </c>
      <c r="I588" s="44" t="s">
        <v>39</v>
      </c>
      <c r="J588" s="5" t="s">
        <v>37</v>
      </c>
      <c r="K588" s="5" t="s">
        <v>38</v>
      </c>
    </row>
    <row r="589" spans="1:20" ht="24" customHeight="1" x14ac:dyDescent="0.25">
      <c r="C589" s="49" t="s">
        <v>5006</v>
      </c>
      <c r="D589" s="44" t="s">
        <v>7988</v>
      </c>
      <c r="E589" s="5" t="s">
        <v>5103</v>
      </c>
      <c r="F589" s="44" t="s">
        <v>5104</v>
      </c>
      <c r="G589" s="38">
        <v>879</v>
      </c>
      <c r="H589" s="38" t="s">
        <v>39</v>
      </c>
      <c r="I589" s="44" t="s">
        <v>5010</v>
      </c>
      <c r="J589" s="5" t="s">
        <v>37</v>
      </c>
      <c r="K589" s="5" t="s">
        <v>38</v>
      </c>
    </row>
    <row r="590" spans="1:20" ht="24" customHeight="1" x14ac:dyDescent="0.25">
      <c r="C590" s="49" t="s">
        <v>5006</v>
      </c>
      <c r="D590" s="44" t="s">
        <v>7988</v>
      </c>
      <c r="E590" s="5" t="s">
        <v>5107</v>
      </c>
      <c r="F590" s="44" t="s">
        <v>5108</v>
      </c>
      <c r="G590" s="38">
        <v>762</v>
      </c>
      <c r="H590" s="38" t="s">
        <v>39</v>
      </c>
      <c r="I590" s="44" t="s">
        <v>5010</v>
      </c>
      <c r="J590" s="5" t="s">
        <v>37</v>
      </c>
      <c r="K590" s="5" t="s">
        <v>38</v>
      </c>
    </row>
    <row r="591" spans="1:20" ht="24" customHeight="1" x14ac:dyDescent="0.25">
      <c r="C591" s="49" t="s">
        <v>5006</v>
      </c>
      <c r="D591" s="44" t="s">
        <v>7988</v>
      </c>
      <c r="E591" s="5" t="s">
        <v>5071</v>
      </c>
      <c r="F591" s="44" t="s">
        <v>9794</v>
      </c>
      <c r="G591" s="38">
        <v>620</v>
      </c>
      <c r="H591" s="38" t="s">
        <v>39</v>
      </c>
      <c r="I591" s="44" t="s">
        <v>5019</v>
      </c>
      <c r="J591" s="5" t="s">
        <v>37</v>
      </c>
      <c r="K591" s="5" t="s">
        <v>38</v>
      </c>
    </row>
    <row r="592" spans="1:20" ht="24" customHeight="1" x14ac:dyDescent="0.25">
      <c r="C592" s="49" t="s">
        <v>5006</v>
      </c>
      <c r="D592" s="44" t="s">
        <v>7988</v>
      </c>
      <c r="E592" s="5" t="s">
        <v>5069</v>
      </c>
      <c r="F592" s="44" t="s">
        <v>5070</v>
      </c>
      <c r="G592" s="38">
        <v>699</v>
      </c>
      <c r="H592" s="38" t="s">
        <v>39</v>
      </c>
      <c r="I592" s="44" t="s">
        <v>5019</v>
      </c>
      <c r="J592" s="5" t="s">
        <v>37</v>
      </c>
      <c r="K592" s="5" t="s">
        <v>38</v>
      </c>
    </row>
    <row r="593" spans="3:11" ht="24" customHeight="1" x14ac:dyDescent="0.25">
      <c r="C593" s="49" t="s">
        <v>5006</v>
      </c>
      <c r="D593" s="44" t="s">
        <v>7988</v>
      </c>
      <c r="E593" s="5" t="s">
        <v>5098</v>
      </c>
      <c r="F593" s="44" t="s">
        <v>5099</v>
      </c>
      <c r="G593" s="38">
        <v>698</v>
      </c>
      <c r="H593" s="38" t="s">
        <v>39</v>
      </c>
      <c r="I593" s="44" t="s">
        <v>5010</v>
      </c>
      <c r="J593" s="5" t="s">
        <v>37</v>
      </c>
      <c r="K593" s="5" t="s">
        <v>38</v>
      </c>
    </row>
    <row r="594" spans="3:11" ht="24" customHeight="1" x14ac:dyDescent="0.25">
      <c r="C594" s="49" t="s">
        <v>5006</v>
      </c>
      <c r="D594" s="44" t="s">
        <v>7988</v>
      </c>
      <c r="E594" s="5" t="s">
        <v>5100</v>
      </c>
      <c r="F594" s="44" t="s">
        <v>5101</v>
      </c>
      <c r="G594" s="38">
        <v>397</v>
      </c>
      <c r="H594" s="38" t="s">
        <v>39</v>
      </c>
      <c r="I594" s="44" t="s">
        <v>5010</v>
      </c>
      <c r="J594" s="5" t="s">
        <v>37</v>
      </c>
      <c r="K594" s="5" t="s">
        <v>38</v>
      </c>
    </row>
    <row r="595" spans="3:11" ht="24" customHeight="1" x14ac:dyDescent="0.25">
      <c r="C595" s="49" t="s">
        <v>5006</v>
      </c>
      <c r="D595" s="44" t="s">
        <v>7988</v>
      </c>
      <c r="E595" s="5" t="s">
        <v>5017</v>
      </c>
      <c r="F595" s="44" t="s">
        <v>5018</v>
      </c>
      <c r="G595" s="38">
        <v>273</v>
      </c>
      <c r="H595" s="38" t="s">
        <v>39</v>
      </c>
      <c r="I595" s="44" t="s">
        <v>5019</v>
      </c>
      <c r="J595" s="5" t="s">
        <v>37</v>
      </c>
      <c r="K595" s="5" t="s">
        <v>38</v>
      </c>
    </row>
    <row r="596" spans="3:11" ht="24" customHeight="1" x14ac:dyDescent="0.25">
      <c r="C596" s="49" t="s">
        <v>5006</v>
      </c>
      <c r="D596" s="44" t="s">
        <v>7988</v>
      </c>
      <c r="E596" s="5" t="s">
        <v>5091</v>
      </c>
      <c r="F596" s="44" t="s">
        <v>5092</v>
      </c>
      <c r="G596" s="38">
        <v>398</v>
      </c>
      <c r="H596" s="38" t="s">
        <v>39</v>
      </c>
      <c r="I596" s="44" t="s">
        <v>39</v>
      </c>
      <c r="J596" s="5" t="s">
        <v>37</v>
      </c>
      <c r="K596" s="5" t="s">
        <v>38</v>
      </c>
    </row>
    <row r="597" spans="3:11" ht="24" customHeight="1" x14ac:dyDescent="0.25">
      <c r="C597" s="49" t="s">
        <v>5006</v>
      </c>
      <c r="D597" s="44" t="s">
        <v>7988</v>
      </c>
      <c r="E597" s="5" t="s">
        <v>5065</v>
      </c>
      <c r="F597" s="44" t="s">
        <v>5020</v>
      </c>
      <c r="G597" s="38">
        <v>381</v>
      </c>
      <c r="H597" s="38" t="s">
        <v>39</v>
      </c>
      <c r="I597" s="44" t="s">
        <v>5019</v>
      </c>
      <c r="J597" s="5" t="s">
        <v>37</v>
      </c>
      <c r="K597" s="5" t="s">
        <v>38</v>
      </c>
    </row>
    <row r="598" spans="3:11" ht="24" customHeight="1" x14ac:dyDescent="0.25">
      <c r="C598" s="49" t="s">
        <v>5006</v>
      </c>
      <c r="D598" s="44" t="s">
        <v>7988</v>
      </c>
      <c r="E598" s="5" t="s">
        <v>5079</v>
      </c>
      <c r="F598" s="44" t="s">
        <v>5080</v>
      </c>
      <c r="G598" s="38">
        <v>355</v>
      </c>
      <c r="H598" s="38" t="s">
        <v>39</v>
      </c>
      <c r="I598" s="44" t="s">
        <v>39</v>
      </c>
      <c r="J598" s="5" t="s">
        <v>37</v>
      </c>
      <c r="K598" s="5" t="s">
        <v>38</v>
      </c>
    </row>
    <row r="599" spans="3:11" ht="24" customHeight="1" x14ac:dyDescent="0.25">
      <c r="C599" s="49" t="s">
        <v>5006</v>
      </c>
      <c r="D599" s="44" t="s">
        <v>7988</v>
      </c>
      <c r="E599" s="5" t="s">
        <v>5102</v>
      </c>
      <c r="F599" s="44" t="s">
        <v>9795</v>
      </c>
      <c r="G599" s="38">
        <v>328</v>
      </c>
      <c r="H599" s="38" t="s">
        <v>39</v>
      </c>
      <c r="I599" s="44" t="s">
        <v>5010</v>
      </c>
      <c r="J599" s="5" t="s">
        <v>37</v>
      </c>
      <c r="K599" s="5" t="s">
        <v>38</v>
      </c>
    </row>
    <row r="600" spans="3:11" ht="24" customHeight="1" x14ac:dyDescent="0.25">
      <c r="C600" s="49" t="s">
        <v>5006</v>
      </c>
      <c r="D600" s="44" t="s">
        <v>7988</v>
      </c>
      <c r="E600" s="5" t="s">
        <v>5067</v>
      </c>
      <c r="F600" s="44" t="s">
        <v>9796</v>
      </c>
      <c r="G600" s="38">
        <v>331</v>
      </c>
      <c r="H600" s="38" t="s">
        <v>39</v>
      </c>
      <c r="I600" s="44" t="s">
        <v>5019</v>
      </c>
      <c r="J600" s="5" t="s">
        <v>37</v>
      </c>
      <c r="K600" s="5" t="s">
        <v>38</v>
      </c>
    </row>
    <row r="601" spans="3:11" ht="24" customHeight="1" x14ac:dyDescent="0.25">
      <c r="C601" s="49" t="s">
        <v>5006</v>
      </c>
      <c r="D601" s="44" t="s">
        <v>7988</v>
      </c>
      <c r="E601" s="5" t="s">
        <v>5085</v>
      </c>
      <c r="F601" s="44" t="s">
        <v>9797</v>
      </c>
      <c r="G601" s="38">
        <v>314</v>
      </c>
      <c r="H601" s="38" t="s">
        <v>39</v>
      </c>
      <c r="I601" s="44" t="s">
        <v>39</v>
      </c>
      <c r="J601" s="5" t="s">
        <v>37</v>
      </c>
      <c r="K601" s="5" t="s">
        <v>38</v>
      </c>
    </row>
    <row r="602" spans="3:11" ht="24" customHeight="1" x14ac:dyDescent="0.25">
      <c r="C602" s="49" t="s">
        <v>5006</v>
      </c>
      <c r="D602" s="44" t="s">
        <v>7988</v>
      </c>
      <c r="E602" s="5" t="s">
        <v>5097</v>
      </c>
      <c r="F602" s="44" t="s">
        <v>5011</v>
      </c>
      <c r="G602" s="38">
        <v>46</v>
      </c>
      <c r="H602" s="38" t="s">
        <v>39</v>
      </c>
      <c r="I602" s="44" t="s">
        <v>5010</v>
      </c>
      <c r="J602" s="5" t="s">
        <v>37</v>
      </c>
      <c r="K602" s="5" t="s">
        <v>38</v>
      </c>
    </row>
    <row r="603" spans="3:11" ht="24" customHeight="1" x14ac:dyDescent="0.25">
      <c r="C603" s="49" t="s">
        <v>5006</v>
      </c>
      <c r="D603" s="44" t="s">
        <v>7988</v>
      </c>
      <c r="E603" s="5" t="s">
        <v>5013</v>
      </c>
      <c r="F603" s="44" t="s">
        <v>5014</v>
      </c>
      <c r="G603" s="38">
        <v>344</v>
      </c>
      <c r="H603" s="38" t="s">
        <v>39</v>
      </c>
      <c r="I603" s="44" t="s">
        <v>39</v>
      </c>
      <c r="J603" s="5" t="s">
        <v>37</v>
      </c>
      <c r="K603" s="5" t="s">
        <v>38</v>
      </c>
    </row>
    <row r="604" spans="3:11" ht="24" customHeight="1" x14ac:dyDescent="0.25">
      <c r="C604" s="49" t="s">
        <v>5006</v>
      </c>
      <c r="D604" s="44" t="s">
        <v>7988</v>
      </c>
      <c r="E604" s="5" t="s">
        <v>5050</v>
      </c>
      <c r="F604" s="44" t="s">
        <v>5051</v>
      </c>
      <c r="G604" s="38">
        <v>219</v>
      </c>
      <c r="H604" s="38" t="s">
        <v>39</v>
      </c>
      <c r="I604" s="44" t="s">
        <v>5019</v>
      </c>
      <c r="J604" s="5" t="s">
        <v>37</v>
      </c>
      <c r="K604" s="5" t="s">
        <v>38</v>
      </c>
    </row>
    <row r="605" spans="3:11" ht="24" customHeight="1" x14ac:dyDescent="0.25">
      <c r="C605" s="49" t="s">
        <v>5006</v>
      </c>
      <c r="D605" s="44" t="s">
        <v>7988</v>
      </c>
      <c r="E605" s="5" t="s">
        <v>5089</v>
      </c>
      <c r="F605" s="44" t="s">
        <v>5090</v>
      </c>
      <c r="G605" s="38">
        <v>171</v>
      </c>
      <c r="H605" s="38" t="s">
        <v>39</v>
      </c>
      <c r="I605" s="44" t="s">
        <v>39</v>
      </c>
      <c r="J605" s="5" t="s">
        <v>37</v>
      </c>
      <c r="K605" s="5" t="s">
        <v>38</v>
      </c>
    </row>
    <row r="606" spans="3:11" ht="24" customHeight="1" x14ac:dyDescent="0.25">
      <c r="C606" s="49" t="s">
        <v>5006</v>
      </c>
      <c r="D606" s="44" t="s">
        <v>7988</v>
      </c>
      <c r="E606" s="5" t="s">
        <v>5088</v>
      </c>
      <c r="F606" s="44" t="s">
        <v>5007</v>
      </c>
      <c r="G606" s="38">
        <v>181</v>
      </c>
      <c r="H606" s="38" t="s">
        <v>39</v>
      </c>
      <c r="I606" s="44" t="s">
        <v>39</v>
      </c>
      <c r="J606" s="5" t="s">
        <v>37</v>
      </c>
      <c r="K606" s="5" t="s">
        <v>38</v>
      </c>
    </row>
    <row r="607" spans="3:11" ht="24" customHeight="1" x14ac:dyDescent="0.25">
      <c r="C607" s="49" t="s">
        <v>5006</v>
      </c>
      <c r="D607" s="44" t="s">
        <v>7988</v>
      </c>
      <c r="E607" s="5" t="s">
        <v>5082</v>
      </c>
      <c r="F607" s="44" t="s">
        <v>5075</v>
      </c>
      <c r="G607" s="38">
        <v>159</v>
      </c>
      <c r="H607" s="38" t="s">
        <v>39</v>
      </c>
      <c r="I607" s="44" t="s">
        <v>39</v>
      </c>
      <c r="J607" s="5" t="s">
        <v>37</v>
      </c>
      <c r="K607" s="5" t="s">
        <v>38</v>
      </c>
    </row>
    <row r="608" spans="3:11" ht="24" customHeight="1" x14ac:dyDescent="0.25">
      <c r="C608" s="49" t="s">
        <v>5006</v>
      </c>
      <c r="D608" s="44" t="s">
        <v>7988</v>
      </c>
      <c r="E608" s="5" t="s">
        <v>5083</v>
      </c>
      <c r="F608" s="44" t="s">
        <v>5084</v>
      </c>
      <c r="G608" s="38">
        <v>152</v>
      </c>
      <c r="H608" s="38" t="s">
        <v>39</v>
      </c>
      <c r="I608" s="44" t="s">
        <v>39</v>
      </c>
      <c r="J608" s="5" t="s">
        <v>37</v>
      </c>
      <c r="K608" s="5" t="s">
        <v>38</v>
      </c>
    </row>
    <row r="609" spans="3:11" ht="24" customHeight="1" x14ac:dyDescent="0.25">
      <c r="C609" s="49" t="s">
        <v>5006</v>
      </c>
      <c r="D609" s="44" t="s">
        <v>7988</v>
      </c>
      <c r="E609" s="5" t="s">
        <v>5066</v>
      </c>
      <c r="F609" s="44" t="s">
        <v>9798</v>
      </c>
      <c r="G609" s="38">
        <v>113</v>
      </c>
      <c r="H609" s="38" t="s">
        <v>39</v>
      </c>
      <c r="I609" s="44" t="s">
        <v>5019</v>
      </c>
      <c r="J609" s="5" t="s">
        <v>37</v>
      </c>
      <c r="K609" s="5" t="s">
        <v>38</v>
      </c>
    </row>
    <row r="610" spans="3:11" ht="24" customHeight="1" x14ac:dyDescent="0.25">
      <c r="C610" s="49" t="s">
        <v>5006</v>
      </c>
      <c r="D610" s="44" t="s">
        <v>7988</v>
      </c>
      <c r="E610" s="5" t="s">
        <v>5105</v>
      </c>
      <c r="F610" s="44" t="s">
        <v>5106</v>
      </c>
      <c r="G610" s="38">
        <v>91</v>
      </c>
      <c r="H610" s="38" t="s">
        <v>39</v>
      </c>
      <c r="I610" s="44" t="s">
        <v>5010</v>
      </c>
      <c r="J610" s="5" t="s">
        <v>37</v>
      </c>
      <c r="K610" s="5" t="s">
        <v>38</v>
      </c>
    </row>
    <row r="611" spans="3:11" ht="24" customHeight="1" x14ac:dyDescent="0.25">
      <c r="C611" s="49" t="s">
        <v>5006</v>
      </c>
      <c r="D611" s="44" t="s">
        <v>7988</v>
      </c>
      <c r="E611" s="5" t="s">
        <v>5068</v>
      </c>
      <c r="F611" s="44" t="s">
        <v>9799</v>
      </c>
      <c r="G611" s="38">
        <v>82</v>
      </c>
      <c r="H611" s="38" t="s">
        <v>39</v>
      </c>
      <c r="I611" s="44" t="s">
        <v>5019</v>
      </c>
      <c r="J611" s="5" t="s">
        <v>37</v>
      </c>
      <c r="K611" s="5" t="s">
        <v>38</v>
      </c>
    </row>
    <row r="612" spans="3:11" ht="24" customHeight="1" x14ac:dyDescent="0.25">
      <c r="C612" s="49" t="s">
        <v>5006</v>
      </c>
      <c r="D612" s="44" t="s">
        <v>7988</v>
      </c>
      <c r="E612" s="5" t="s">
        <v>5021</v>
      </c>
      <c r="F612" s="44" t="s">
        <v>5022</v>
      </c>
      <c r="G612" s="38">
        <v>77</v>
      </c>
      <c r="H612" s="38" t="s">
        <v>39</v>
      </c>
      <c r="I612" s="44" t="s">
        <v>39</v>
      </c>
      <c r="J612" s="5" t="s">
        <v>37</v>
      </c>
      <c r="K612" s="5" t="s">
        <v>38</v>
      </c>
    </row>
    <row r="613" spans="3:11" ht="24" customHeight="1" x14ac:dyDescent="0.25">
      <c r="C613" s="49" t="s">
        <v>5006</v>
      </c>
      <c r="D613" s="44" t="s">
        <v>7988</v>
      </c>
      <c r="E613" s="5" t="s">
        <v>5064</v>
      </c>
      <c r="F613" s="44" t="s">
        <v>9800</v>
      </c>
      <c r="G613" s="38">
        <v>71</v>
      </c>
      <c r="H613" s="38" t="s">
        <v>39</v>
      </c>
      <c r="I613" s="44" t="s">
        <v>5019</v>
      </c>
      <c r="J613" s="5" t="s">
        <v>37</v>
      </c>
      <c r="K613" s="5" t="s">
        <v>38</v>
      </c>
    </row>
    <row r="614" spans="3:11" ht="24" customHeight="1" x14ac:dyDescent="0.25">
      <c r="C614" s="49" t="s">
        <v>5006</v>
      </c>
      <c r="D614" s="44" t="s">
        <v>7988</v>
      </c>
      <c r="E614" s="5" t="s">
        <v>5081</v>
      </c>
      <c r="F614" s="44" t="s">
        <v>9801</v>
      </c>
      <c r="G614" s="38">
        <v>56</v>
      </c>
      <c r="H614" s="38" t="s">
        <v>39</v>
      </c>
      <c r="I614" s="44" t="s">
        <v>39</v>
      </c>
      <c r="J614" s="5" t="s">
        <v>37</v>
      </c>
      <c r="K614" s="5" t="s">
        <v>38</v>
      </c>
    </row>
    <row r="615" spans="3:11" ht="24" customHeight="1" x14ac:dyDescent="0.25">
      <c r="C615" s="49" t="s">
        <v>5006</v>
      </c>
      <c r="D615" s="44" t="s">
        <v>7988</v>
      </c>
      <c r="E615" s="5" t="s">
        <v>5086</v>
      </c>
      <c r="F615" s="44" t="s">
        <v>5087</v>
      </c>
      <c r="G615" s="38">
        <v>63</v>
      </c>
      <c r="H615" s="38" t="s">
        <v>39</v>
      </c>
      <c r="I615" s="44" t="s">
        <v>39</v>
      </c>
      <c r="J615" s="5" t="s">
        <v>37</v>
      </c>
      <c r="K615" s="5" t="s">
        <v>38</v>
      </c>
    </row>
    <row r="616" spans="3:11" ht="24" customHeight="1" x14ac:dyDescent="0.25">
      <c r="C616" s="49" t="s">
        <v>5006</v>
      </c>
      <c r="D616" s="44" t="s">
        <v>7988</v>
      </c>
      <c r="E616" s="5" t="s">
        <v>5016</v>
      </c>
      <c r="F616" s="44" t="s">
        <v>9543</v>
      </c>
      <c r="G616" s="38">
        <v>45</v>
      </c>
      <c r="H616" s="38" t="s">
        <v>39</v>
      </c>
      <c r="I616" s="44" t="s">
        <v>39</v>
      </c>
      <c r="J616" s="5" t="s">
        <v>37</v>
      </c>
      <c r="K616" s="5" t="s">
        <v>38</v>
      </c>
    </row>
    <row r="617" spans="3:11" ht="24" customHeight="1" x14ac:dyDescent="0.25">
      <c r="C617" s="49" t="s">
        <v>5006</v>
      </c>
      <c r="D617" s="44" t="s">
        <v>7988</v>
      </c>
      <c r="E617" s="5" t="s">
        <v>5058</v>
      </c>
      <c r="F617" s="44" t="s">
        <v>5059</v>
      </c>
      <c r="G617" s="38">
        <v>48</v>
      </c>
      <c r="H617" s="38" t="s">
        <v>39</v>
      </c>
      <c r="I617" s="44" t="s">
        <v>5019</v>
      </c>
      <c r="J617" s="5" t="s">
        <v>37</v>
      </c>
      <c r="K617" s="5" t="s">
        <v>38</v>
      </c>
    </row>
    <row r="618" spans="3:11" ht="24" customHeight="1" x14ac:dyDescent="0.25">
      <c r="C618" s="49" t="s">
        <v>5006</v>
      </c>
      <c r="D618" s="44" t="s">
        <v>7988</v>
      </c>
      <c r="E618" s="5" t="s">
        <v>5109</v>
      </c>
      <c r="F618" s="44" t="s">
        <v>5110</v>
      </c>
      <c r="G618" s="38">
        <v>46</v>
      </c>
      <c r="H618" s="38" t="s">
        <v>39</v>
      </c>
      <c r="I618" s="44" t="s">
        <v>5010</v>
      </c>
      <c r="J618" s="5" t="s">
        <v>37</v>
      </c>
      <c r="K618" s="5" t="s">
        <v>38</v>
      </c>
    </row>
    <row r="619" spans="3:11" ht="24" customHeight="1" x14ac:dyDescent="0.25">
      <c r="C619" s="49" t="s">
        <v>5006</v>
      </c>
      <c r="D619" s="44" t="s">
        <v>7988</v>
      </c>
      <c r="E619" s="5" t="s">
        <v>5095</v>
      </c>
      <c r="F619" s="44" t="s">
        <v>9802</v>
      </c>
      <c r="G619" s="38">
        <v>42</v>
      </c>
      <c r="H619" s="38" t="s">
        <v>39</v>
      </c>
      <c r="I619" s="44" t="s">
        <v>39</v>
      </c>
      <c r="J619" s="5" t="s">
        <v>37</v>
      </c>
      <c r="K619" s="5" t="s">
        <v>38</v>
      </c>
    </row>
    <row r="620" spans="3:11" ht="24" customHeight="1" x14ac:dyDescent="0.25">
      <c r="C620" s="49" t="s">
        <v>5006</v>
      </c>
      <c r="D620" s="44" t="s">
        <v>7988</v>
      </c>
      <c r="E620" s="5" t="s">
        <v>7978</v>
      </c>
      <c r="F620" s="44" t="s">
        <v>7979</v>
      </c>
      <c r="G620" s="38">
        <v>495</v>
      </c>
      <c r="H620" s="38" t="s">
        <v>39</v>
      </c>
      <c r="I620" s="44" t="s">
        <v>40</v>
      </c>
      <c r="J620" s="5" t="s">
        <v>37</v>
      </c>
      <c r="K620" s="5" t="s">
        <v>38</v>
      </c>
    </row>
    <row r="621" spans="3:11" ht="24" customHeight="1" x14ac:dyDescent="0.25">
      <c r="C621" s="49" t="s">
        <v>5006</v>
      </c>
      <c r="D621" s="44" t="s">
        <v>7988</v>
      </c>
      <c r="E621" s="5" t="s">
        <v>5093</v>
      </c>
      <c r="F621" s="44" t="s">
        <v>5094</v>
      </c>
      <c r="G621" s="38">
        <v>48</v>
      </c>
      <c r="H621" s="38" t="s">
        <v>39</v>
      </c>
      <c r="I621" s="44" t="s">
        <v>39</v>
      </c>
      <c r="J621" s="5" t="s">
        <v>37</v>
      </c>
      <c r="K621" s="5" t="s">
        <v>38</v>
      </c>
    </row>
    <row r="622" spans="3:11" ht="24" customHeight="1" x14ac:dyDescent="0.25">
      <c r="C622" s="49" t="s">
        <v>5006</v>
      </c>
      <c r="D622" s="44" t="s">
        <v>7988</v>
      </c>
      <c r="E622" s="5" t="s">
        <v>5096</v>
      </c>
      <c r="F622" s="44" t="s">
        <v>9803</v>
      </c>
      <c r="G622" s="38">
        <v>36</v>
      </c>
      <c r="H622" s="38" t="s">
        <v>39</v>
      </c>
      <c r="I622" s="44" t="s">
        <v>39</v>
      </c>
      <c r="J622" s="5" t="s">
        <v>37</v>
      </c>
      <c r="K622" s="5" t="s">
        <v>38</v>
      </c>
    </row>
    <row r="623" spans="3:11" ht="24" customHeight="1" x14ac:dyDescent="0.25">
      <c r="C623" s="49" t="s">
        <v>5006</v>
      </c>
      <c r="D623" s="44" t="s">
        <v>7988</v>
      </c>
      <c r="E623" s="5" t="s">
        <v>5015</v>
      </c>
      <c r="F623" s="44" t="s">
        <v>9804</v>
      </c>
      <c r="G623" s="38">
        <v>37</v>
      </c>
      <c r="H623" s="38" t="s">
        <v>39</v>
      </c>
      <c r="I623" s="44" t="s">
        <v>39</v>
      </c>
      <c r="J623" s="5" t="s">
        <v>37</v>
      </c>
      <c r="K623" s="5" t="s">
        <v>38</v>
      </c>
    </row>
    <row r="624" spans="3:11" ht="24" customHeight="1" x14ac:dyDescent="0.25">
      <c r="C624" s="49" t="s">
        <v>5006</v>
      </c>
      <c r="D624" s="44" t="s">
        <v>7988</v>
      </c>
      <c r="E624" s="5" t="s">
        <v>5077</v>
      </c>
      <c r="F624" s="44" t="s">
        <v>9805</v>
      </c>
      <c r="G624" s="38">
        <v>32</v>
      </c>
      <c r="H624" s="38" t="s">
        <v>39</v>
      </c>
      <c r="I624" s="44" t="s">
        <v>39</v>
      </c>
      <c r="J624" s="5" t="s">
        <v>37</v>
      </c>
      <c r="K624" s="5" t="s">
        <v>38</v>
      </c>
    </row>
    <row r="625" spans="1:16384" ht="24" customHeight="1" x14ac:dyDescent="0.25">
      <c r="C625" s="49" t="s">
        <v>5006</v>
      </c>
      <c r="D625" s="44" t="s">
        <v>7988</v>
      </c>
      <c r="E625" s="5" t="s">
        <v>5078</v>
      </c>
      <c r="F625" s="44" t="s">
        <v>9806</v>
      </c>
      <c r="G625" s="38">
        <v>29</v>
      </c>
      <c r="H625" s="38" t="s">
        <v>39</v>
      </c>
      <c r="I625" s="44" t="s">
        <v>39</v>
      </c>
      <c r="J625" s="5" t="s">
        <v>37</v>
      </c>
      <c r="K625" s="5" t="s">
        <v>38</v>
      </c>
    </row>
    <row r="626" spans="1:16384" ht="24" customHeight="1" x14ac:dyDescent="0.25">
      <c r="C626" s="49" t="s">
        <v>5006</v>
      </c>
      <c r="D626" s="44" t="s">
        <v>7988</v>
      </c>
      <c r="E626" s="5" t="s">
        <v>5052</v>
      </c>
      <c r="F626" s="44" t="s">
        <v>5053</v>
      </c>
      <c r="G626" s="38">
        <v>24</v>
      </c>
      <c r="H626" s="38" t="s">
        <v>39</v>
      </c>
      <c r="I626" s="44" t="s">
        <v>5019</v>
      </c>
      <c r="J626" s="5" t="s">
        <v>37</v>
      </c>
      <c r="K626" s="5" t="s">
        <v>38</v>
      </c>
    </row>
    <row r="627" spans="1:16384" ht="24" customHeight="1" x14ac:dyDescent="0.25">
      <c r="C627" s="49" t="s">
        <v>5006</v>
      </c>
      <c r="D627" s="44" t="s">
        <v>7988</v>
      </c>
      <c r="E627" s="5" t="s">
        <v>5012</v>
      </c>
      <c r="F627" s="44" t="s">
        <v>9807</v>
      </c>
      <c r="G627" s="38">
        <v>34</v>
      </c>
      <c r="H627" s="38" t="s">
        <v>39</v>
      </c>
      <c r="I627" s="44" t="s">
        <v>39</v>
      </c>
      <c r="J627" s="5" t="s">
        <v>37</v>
      </c>
      <c r="K627" s="5" t="s">
        <v>38</v>
      </c>
    </row>
    <row r="628" spans="1:16384" ht="24" customHeight="1" x14ac:dyDescent="0.25">
      <c r="C628" s="49" t="s">
        <v>5006</v>
      </c>
      <c r="D628" s="44" t="s">
        <v>7988</v>
      </c>
      <c r="E628" s="5" t="s">
        <v>5076</v>
      </c>
      <c r="F628" s="44" t="s">
        <v>9808</v>
      </c>
      <c r="G628" s="38">
        <v>23</v>
      </c>
      <c r="H628" s="38" t="s">
        <v>39</v>
      </c>
      <c r="I628" s="44" t="s">
        <v>39</v>
      </c>
      <c r="J628" s="5" t="s">
        <v>37</v>
      </c>
      <c r="K628" s="5" t="s">
        <v>38</v>
      </c>
    </row>
    <row r="629" spans="1:16384" ht="24" customHeight="1" x14ac:dyDescent="0.25">
      <c r="B629" s="49"/>
      <c r="C629" s="49" t="s">
        <v>5006</v>
      </c>
      <c r="D629" s="49" t="s">
        <v>7988</v>
      </c>
      <c r="E629" s="49" t="s">
        <v>7914</v>
      </c>
      <c r="F629" s="49" t="s">
        <v>7915</v>
      </c>
      <c r="G629" s="49">
        <v>244</v>
      </c>
      <c r="H629" s="49" t="s">
        <v>39</v>
      </c>
      <c r="I629" s="49" t="s">
        <v>5019</v>
      </c>
      <c r="J629" s="49" t="s">
        <v>37</v>
      </c>
      <c r="K629" s="49" t="s">
        <v>38</v>
      </c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9"/>
      <c r="BZ629" s="49"/>
      <c r="CA629" s="49"/>
      <c r="CB629" s="49"/>
      <c r="CC629" s="49"/>
      <c r="CD629" s="49"/>
      <c r="CE629" s="49"/>
      <c r="CF629" s="49"/>
      <c r="CG629" s="49"/>
      <c r="CH629" s="49"/>
      <c r="CI629" s="49"/>
      <c r="CJ629" s="49"/>
      <c r="CK629" s="49"/>
      <c r="CL629" s="49"/>
      <c r="CM629" s="49"/>
      <c r="CN629" s="49"/>
      <c r="CO629" s="49"/>
      <c r="CP629" s="49"/>
      <c r="CQ629" s="49"/>
      <c r="CR629" s="49"/>
      <c r="CS629" s="49"/>
      <c r="CT629" s="49"/>
      <c r="CU629" s="49"/>
      <c r="CV629" s="49"/>
      <c r="CW629" s="49"/>
      <c r="CX629" s="49"/>
      <c r="CY629" s="49"/>
      <c r="CZ629" s="49"/>
      <c r="DA629" s="49"/>
      <c r="DB629" s="49"/>
      <c r="DC629" s="49"/>
      <c r="DD629" s="49"/>
      <c r="DE629" s="49"/>
      <c r="DF629" s="49"/>
      <c r="DG629" s="49"/>
      <c r="DH629" s="49"/>
      <c r="DI629" s="49"/>
      <c r="DJ629" s="49"/>
      <c r="DK629" s="49"/>
      <c r="DL629" s="49"/>
      <c r="DM629" s="49"/>
      <c r="DN629" s="49"/>
      <c r="DO629" s="49"/>
      <c r="DP629" s="49"/>
      <c r="DQ629" s="49"/>
      <c r="DR629" s="49"/>
      <c r="DS629" s="49"/>
      <c r="DT629" s="49"/>
      <c r="DU629" s="49"/>
      <c r="DV629" s="49"/>
      <c r="DW629" s="49"/>
      <c r="DX629" s="49"/>
      <c r="DY629" s="49"/>
      <c r="DZ629" s="49"/>
      <c r="EA629" s="49"/>
      <c r="EB629" s="49"/>
      <c r="EC629" s="49"/>
      <c r="ED629" s="49"/>
      <c r="EE629" s="49"/>
      <c r="EF629" s="49"/>
      <c r="EG629" s="49"/>
      <c r="EH629" s="49"/>
      <c r="EI629" s="49"/>
      <c r="EJ629" s="49"/>
      <c r="EK629" s="49"/>
      <c r="EL629" s="49"/>
      <c r="EM629" s="49"/>
      <c r="EN629" s="49"/>
      <c r="EO629" s="49"/>
      <c r="EP629" s="49"/>
      <c r="EQ629" s="49"/>
      <c r="ER629" s="49"/>
      <c r="ES629" s="49"/>
      <c r="ET629" s="49"/>
      <c r="EU629" s="49"/>
      <c r="EV629" s="49"/>
      <c r="EW629" s="49"/>
      <c r="EX629" s="49"/>
      <c r="EY629" s="49"/>
      <c r="EZ629" s="49"/>
      <c r="FA629" s="49"/>
      <c r="FB629" s="49"/>
      <c r="FC629" s="49"/>
      <c r="FD629" s="49"/>
      <c r="FE629" s="49"/>
      <c r="FF629" s="49"/>
      <c r="FG629" s="49"/>
      <c r="FH629" s="49"/>
      <c r="FI629" s="49"/>
      <c r="FJ629" s="49"/>
      <c r="FK629" s="49"/>
      <c r="FL629" s="49"/>
      <c r="FM629" s="49"/>
      <c r="FN629" s="49"/>
      <c r="FO629" s="49"/>
      <c r="FP629" s="49"/>
      <c r="FQ629" s="49"/>
      <c r="FR629" s="49"/>
      <c r="FS629" s="49"/>
      <c r="FT629" s="49"/>
      <c r="FU629" s="49"/>
      <c r="FV629" s="49"/>
      <c r="FW629" s="49"/>
      <c r="FX629" s="49"/>
      <c r="FY629" s="49"/>
      <c r="FZ629" s="49"/>
      <c r="GA629" s="49"/>
      <c r="GB629" s="49"/>
      <c r="GC629" s="49"/>
      <c r="GD629" s="49"/>
      <c r="GE629" s="49"/>
      <c r="GF629" s="49"/>
      <c r="GG629" s="49"/>
      <c r="GH629" s="49"/>
      <c r="GI629" s="49"/>
      <c r="GJ629" s="49"/>
      <c r="GK629" s="49"/>
      <c r="GL629" s="49"/>
      <c r="GM629" s="49"/>
      <c r="GN629" s="49"/>
      <c r="GO629" s="49"/>
      <c r="GP629" s="49"/>
      <c r="GQ629" s="49"/>
      <c r="GR629" s="49"/>
      <c r="GS629" s="49"/>
      <c r="GT629" s="49"/>
      <c r="GU629" s="49"/>
      <c r="GV629" s="49"/>
      <c r="GW629" s="49"/>
      <c r="GX629" s="49"/>
      <c r="GY629" s="49"/>
      <c r="GZ629" s="49"/>
      <c r="HA629" s="49"/>
      <c r="HB629" s="49"/>
      <c r="HC629" s="49"/>
      <c r="HD629" s="49"/>
      <c r="HE629" s="49"/>
      <c r="HF629" s="49"/>
      <c r="HG629" s="49"/>
      <c r="HH629" s="49"/>
      <c r="HI629" s="49"/>
      <c r="HJ629" s="49"/>
      <c r="HK629" s="49"/>
      <c r="HL629" s="49"/>
      <c r="HM629" s="49"/>
      <c r="HN629" s="49"/>
      <c r="HO629" s="49"/>
      <c r="HP629" s="49"/>
      <c r="HQ629" s="49"/>
      <c r="HR629" s="49"/>
      <c r="HS629" s="49"/>
      <c r="HT629" s="49"/>
      <c r="HU629" s="49"/>
      <c r="HV629" s="49"/>
      <c r="HW629" s="49"/>
      <c r="HX629" s="49"/>
      <c r="HY629" s="49"/>
      <c r="HZ629" s="49"/>
      <c r="IA629" s="49"/>
      <c r="IB629" s="49"/>
      <c r="IC629" s="49"/>
      <c r="ID629" s="49"/>
      <c r="IE629" s="49"/>
      <c r="IF629" s="49"/>
      <c r="IG629" s="49"/>
      <c r="IH629" s="49"/>
      <c r="II629" s="49"/>
      <c r="IJ629" s="49"/>
      <c r="IK629" s="49"/>
      <c r="IL629" s="49"/>
      <c r="IM629" s="49"/>
      <c r="IN629" s="49"/>
      <c r="IO629" s="49"/>
      <c r="IP629" s="49"/>
      <c r="IQ629" s="49"/>
      <c r="IR629" s="49"/>
      <c r="IS629" s="49"/>
      <c r="IT629" s="49"/>
      <c r="IU629" s="49"/>
      <c r="IV629" s="49"/>
      <c r="IW629" s="49"/>
      <c r="IX629" s="49"/>
      <c r="IY629" s="49"/>
      <c r="IZ629" s="49"/>
      <c r="JA629" s="49"/>
      <c r="JB629" s="49"/>
      <c r="JC629" s="49"/>
      <c r="JD629" s="49"/>
      <c r="JE629" s="49"/>
      <c r="JF629" s="49"/>
      <c r="JG629" s="49"/>
      <c r="JH629" s="49"/>
      <c r="JI629" s="49"/>
      <c r="JJ629" s="49"/>
      <c r="JK629" s="49"/>
      <c r="JL629" s="49"/>
      <c r="JM629" s="49"/>
      <c r="JN629" s="49"/>
      <c r="JO629" s="49"/>
      <c r="JP629" s="49"/>
      <c r="JQ629" s="49"/>
      <c r="JR629" s="49"/>
      <c r="JS629" s="49"/>
      <c r="JT629" s="49"/>
      <c r="JU629" s="49"/>
      <c r="JV629" s="49"/>
      <c r="JW629" s="49"/>
      <c r="JX629" s="49"/>
      <c r="JY629" s="49"/>
      <c r="JZ629" s="49"/>
      <c r="KA629" s="49"/>
      <c r="KB629" s="49"/>
      <c r="KC629" s="49"/>
      <c r="KD629" s="49"/>
      <c r="KE629" s="49"/>
      <c r="KF629" s="49"/>
      <c r="KG629" s="49"/>
      <c r="KH629" s="49"/>
      <c r="KI629" s="49"/>
      <c r="KJ629" s="49"/>
      <c r="KK629" s="49"/>
      <c r="KL629" s="49"/>
      <c r="KM629" s="49"/>
      <c r="KN629" s="49"/>
      <c r="KO629" s="49"/>
      <c r="KP629" s="49"/>
      <c r="KQ629" s="49"/>
      <c r="KR629" s="49"/>
      <c r="KS629" s="49"/>
      <c r="KT629" s="49"/>
      <c r="KU629" s="49"/>
      <c r="KV629" s="49"/>
      <c r="KW629" s="49"/>
      <c r="KX629" s="49"/>
      <c r="KY629" s="49"/>
      <c r="KZ629" s="49"/>
      <c r="LA629" s="49"/>
      <c r="LB629" s="49"/>
      <c r="LC629" s="49"/>
      <c r="LD629" s="49"/>
      <c r="LE629" s="49"/>
      <c r="LF629" s="49"/>
      <c r="LG629" s="49"/>
      <c r="LH629" s="49"/>
      <c r="LI629" s="49"/>
      <c r="LJ629" s="49"/>
      <c r="LK629" s="49"/>
      <c r="LL629" s="49"/>
      <c r="LM629" s="49"/>
      <c r="LN629" s="49"/>
      <c r="LO629" s="49"/>
      <c r="LP629" s="49"/>
      <c r="LQ629" s="49"/>
      <c r="LR629" s="49"/>
      <c r="LS629" s="49"/>
      <c r="LT629" s="49"/>
      <c r="LU629" s="49"/>
      <c r="LV629" s="49"/>
      <c r="LW629" s="49"/>
      <c r="LX629" s="49"/>
      <c r="LY629" s="49"/>
      <c r="LZ629" s="49"/>
      <c r="MA629" s="49"/>
      <c r="MB629" s="49"/>
      <c r="MC629" s="49"/>
      <c r="MD629" s="49"/>
      <c r="ME629" s="49"/>
      <c r="MF629" s="49"/>
      <c r="MG629" s="49"/>
      <c r="MH629" s="49"/>
      <c r="MI629" s="49"/>
      <c r="MJ629" s="49"/>
      <c r="MK629" s="49"/>
      <c r="ML629" s="49"/>
      <c r="MM629" s="49"/>
      <c r="MN629" s="49"/>
      <c r="MO629" s="49"/>
      <c r="MP629" s="49"/>
      <c r="MQ629" s="49"/>
      <c r="MR629" s="49"/>
      <c r="MS629" s="49"/>
      <c r="MT629" s="49"/>
      <c r="MU629" s="49"/>
      <c r="MV629" s="49"/>
      <c r="MW629" s="49"/>
      <c r="MX629" s="49"/>
      <c r="MY629" s="49"/>
      <c r="MZ629" s="49"/>
      <c r="NA629" s="49"/>
      <c r="NB629" s="49"/>
      <c r="NC629" s="49"/>
      <c r="ND629" s="49"/>
      <c r="NE629" s="49"/>
      <c r="NF629" s="49"/>
      <c r="NG629" s="49"/>
      <c r="NH629" s="49"/>
      <c r="NI629" s="49"/>
      <c r="NJ629" s="49"/>
      <c r="NK629" s="49"/>
      <c r="NL629" s="49"/>
      <c r="NM629" s="49"/>
      <c r="NN629" s="49"/>
      <c r="NO629" s="49"/>
      <c r="NP629" s="49"/>
      <c r="NQ629" s="49"/>
      <c r="NR629" s="49"/>
      <c r="NS629" s="49"/>
      <c r="NT629" s="49"/>
      <c r="NU629" s="49"/>
      <c r="NV629" s="49"/>
      <c r="NW629" s="49"/>
      <c r="NX629" s="49"/>
      <c r="NY629" s="49"/>
      <c r="NZ629" s="49"/>
      <c r="OA629" s="49"/>
      <c r="OB629" s="49"/>
      <c r="OC629" s="49"/>
      <c r="OD629" s="49"/>
      <c r="OE629" s="49"/>
      <c r="OF629" s="49"/>
      <c r="OG629" s="49"/>
      <c r="OH629" s="49"/>
      <c r="OI629" s="49"/>
      <c r="OJ629" s="49"/>
      <c r="OK629" s="49"/>
      <c r="OL629" s="49"/>
      <c r="OM629" s="49"/>
      <c r="ON629" s="49"/>
      <c r="OO629" s="49"/>
      <c r="OP629" s="49"/>
      <c r="OQ629" s="49"/>
      <c r="OR629" s="49"/>
      <c r="OS629" s="49"/>
      <c r="OT629" s="49"/>
      <c r="OU629" s="49"/>
      <c r="OV629" s="49"/>
      <c r="OW629" s="49"/>
      <c r="OX629" s="49"/>
      <c r="OY629" s="49"/>
      <c r="OZ629" s="49"/>
      <c r="PA629" s="49"/>
      <c r="PB629" s="49"/>
      <c r="PC629" s="49"/>
      <c r="PD629" s="49"/>
      <c r="PE629" s="49"/>
      <c r="PF629" s="49"/>
      <c r="PG629" s="49"/>
      <c r="PH629" s="49"/>
      <c r="PI629" s="49"/>
      <c r="PJ629" s="49"/>
      <c r="PK629" s="49"/>
      <c r="PL629" s="49"/>
      <c r="PM629" s="49"/>
      <c r="PN629" s="49"/>
      <c r="PO629" s="49"/>
      <c r="PP629" s="49"/>
      <c r="PQ629" s="49"/>
      <c r="PR629" s="49"/>
      <c r="PS629" s="49"/>
      <c r="PT629" s="49"/>
      <c r="PU629" s="49"/>
      <c r="PV629" s="49"/>
      <c r="PW629" s="49"/>
      <c r="PX629" s="49"/>
      <c r="PY629" s="49"/>
      <c r="PZ629" s="49"/>
      <c r="QA629" s="49"/>
      <c r="QB629" s="49"/>
      <c r="QC629" s="49"/>
      <c r="QD629" s="49"/>
      <c r="QE629" s="49"/>
      <c r="QF629" s="49"/>
      <c r="QG629" s="49"/>
      <c r="QH629" s="49"/>
      <c r="QI629" s="49"/>
      <c r="QJ629" s="49"/>
      <c r="QK629" s="49"/>
      <c r="QL629" s="49"/>
      <c r="QM629" s="49"/>
      <c r="QN629" s="49"/>
      <c r="QO629" s="49"/>
      <c r="QP629" s="49"/>
      <c r="QQ629" s="49"/>
      <c r="QR629" s="49"/>
      <c r="QS629" s="49"/>
      <c r="QT629" s="49"/>
      <c r="QU629" s="49"/>
      <c r="QV629" s="49"/>
      <c r="QW629" s="49"/>
      <c r="QX629" s="49"/>
      <c r="QY629" s="49"/>
      <c r="QZ629" s="49"/>
      <c r="RA629" s="49"/>
      <c r="RB629" s="49"/>
      <c r="RC629" s="49"/>
      <c r="RD629" s="49"/>
      <c r="RE629" s="49"/>
      <c r="RF629" s="49"/>
      <c r="RG629" s="49"/>
      <c r="RH629" s="49"/>
      <c r="RI629" s="49"/>
      <c r="RJ629" s="49"/>
      <c r="RK629" s="49"/>
      <c r="RL629" s="49"/>
      <c r="RM629" s="49"/>
      <c r="RN629" s="49"/>
      <c r="RO629" s="49"/>
      <c r="RP629" s="49"/>
      <c r="RQ629" s="49"/>
      <c r="RR629" s="49"/>
      <c r="RS629" s="49"/>
      <c r="RT629" s="49"/>
      <c r="RU629" s="49"/>
      <c r="RV629" s="49"/>
      <c r="RW629" s="49"/>
      <c r="RX629" s="49"/>
      <c r="RY629" s="49"/>
      <c r="RZ629" s="49"/>
      <c r="SA629" s="49"/>
      <c r="SB629" s="49"/>
      <c r="SC629" s="49"/>
      <c r="SD629" s="49"/>
      <c r="SE629" s="49"/>
      <c r="SF629" s="49"/>
      <c r="SG629" s="49"/>
      <c r="SH629" s="49"/>
      <c r="SI629" s="49"/>
      <c r="SJ629" s="49"/>
      <c r="SK629" s="49"/>
      <c r="SL629" s="49"/>
      <c r="SM629" s="49"/>
      <c r="SN629" s="49"/>
      <c r="SO629" s="49"/>
      <c r="SP629" s="49"/>
      <c r="SQ629" s="49"/>
      <c r="SR629" s="49"/>
      <c r="SS629" s="49"/>
      <c r="ST629" s="49"/>
      <c r="SU629" s="49"/>
      <c r="SV629" s="49"/>
      <c r="SW629" s="49"/>
      <c r="SX629" s="49"/>
      <c r="SY629" s="49"/>
      <c r="SZ629" s="49"/>
      <c r="TA629" s="49"/>
      <c r="TB629" s="49"/>
      <c r="TC629" s="49"/>
      <c r="TD629" s="49"/>
      <c r="TE629" s="49"/>
      <c r="TF629" s="49"/>
      <c r="TG629" s="49"/>
      <c r="TH629" s="49"/>
      <c r="TI629" s="49"/>
      <c r="TJ629" s="49"/>
      <c r="TK629" s="49"/>
      <c r="TL629" s="49"/>
      <c r="TM629" s="49"/>
      <c r="TN629" s="49"/>
      <c r="TO629" s="49"/>
      <c r="TP629" s="49"/>
      <c r="TQ629" s="49"/>
      <c r="TR629" s="49"/>
      <c r="TS629" s="49"/>
      <c r="TT629" s="49"/>
      <c r="TU629" s="49"/>
      <c r="TV629" s="49"/>
      <c r="TW629" s="49"/>
      <c r="TX629" s="49"/>
      <c r="TY629" s="49"/>
      <c r="TZ629" s="49"/>
      <c r="UA629" s="49"/>
      <c r="UB629" s="49"/>
      <c r="UC629" s="49"/>
      <c r="UD629" s="49"/>
      <c r="UE629" s="49"/>
      <c r="UF629" s="49"/>
      <c r="UG629" s="49"/>
      <c r="UH629" s="49"/>
      <c r="UI629" s="49"/>
      <c r="UJ629" s="49"/>
      <c r="UK629" s="49"/>
      <c r="UL629" s="49"/>
      <c r="UM629" s="49"/>
      <c r="UN629" s="49"/>
      <c r="UO629" s="49"/>
      <c r="UP629" s="49"/>
      <c r="UQ629" s="49"/>
      <c r="UR629" s="49"/>
      <c r="US629" s="49"/>
      <c r="UT629" s="49"/>
      <c r="UU629" s="49"/>
      <c r="UV629" s="49"/>
      <c r="UW629" s="49"/>
      <c r="UX629" s="49"/>
      <c r="UY629" s="49"/>
      <c r="UZ629" s="49"/>
      <c r="VA629" s="49"/>
      <c r="VB629" s="49"/>
      <c r="VC629" s="49"/>
      <c r="VD629" s="49"/>
      <c r="VE629" s="49"/>
      <c r="VF629" s="49"/>
      <c r="VG629" s="49"/>
      <c r="VH629" s="49"/>
      <c r="VI629" s="49"/>
      <c r="VJ629" s="49"/>
      <c r="VK629" s="49"/>
      <c r="VL629" s="49"/>
      <c r="VM629" s="49"/>
      <c r="VN629" s="49"/>
      <c r="VO629" s="49"/>
      <c r="VP629" s="49"/>
      <c r="VQ629" s="49"/>
      <c r="VR629" s="49"/>
      <c r="VS629" s="49"/>
      <c r="VT629" s="49"/>
      <c r="VU629" s="49"/>
      <c r="VV629" s="49"/>
      <c r="VW629" s="49"/>
      <c r="VX629" s="49"/>
      <c r="VY629" s="49"/>
      <c r="VZ629" s="49"/>
      <c r="WA629" s="49"/>
      <c r="WB629" s="49"/>
      <c r="WC629" s="49"/>
      <c r="WD629" s="49"/>
      <c r="WE629" s="49"/>
      <c r="WF629" s="49"/>
      <c r="WG629" s="49"/>
      <c r="WH629" s="49"/>
      <c r="WI629" s="49"/>
      <c r="WJ629" s="49"/>
      <c r="WK629" s="49"/>
      <c r="WL629" s="49"/>
      <c r="WM629" s="49"/>
      <c r="WN629" s="49"/>
      <c r="WO629" s="49"/>
      <c r="WP629" s="49"/>
      <c r="WQ629" s="49"/>
      <c r="WR629" s="49"/>
      <c r="WS629" s="49"/>
      <c r="WT629" s="49"/>
      <c r="WU629" s="49"/>
      <c r="WV629" s="49"/>
      <c r="WW629" s="49"/>
      <c r="WX629" s="49"/>
      <c r="WY629" s="49"/>
      <c r="WZ629" s="49"/>
      <c r="XA629" s="49"/>
      <c r="XB629" s="49"/>
      <c r="XC629" s="49"/>
      <c r="XD629" s="49"/>
      <c r="XE629" s="49"/>
      <c r="XF629" s="49"/>
      <c r="XG629" s="49"/>
      <c r="XH629" s="49"/>
      <c r="XI629" s="49"/>
      <c r="XJ629" s="49"/>
      <c r="XK629" s="49"/>
      <c r="XL629" s="49"/>
      <c r="XM629" s="49"/>
      <c r="XN629" s="49"/>
      <c r="XO629" s="49"/>
      <c r="XP629" s="49"/>
      <c r="XQ629" s="49"/>
      <c r="XR629" s="49"/>
      <c r="XS629" s="49"/>
      <c r="XT629" s="49"/>
      <c r="XU629" s="49"/>
      <c r="XV629" s="49"/>
      <c r="XW629" s="49"/>
      <c r="XX629" s="49"/>
      <c r="XY629" s="49"/>
      <c r="XZ629" s="49"/>
      <c r="YA629" s="49"/>
      <c r="YB629" s="49"/>
      <c r="YC629" s="49"/>
      <c r="YD629" s="49"/>
      <c r="YE629" s="49"/>
      <c r="YF629" s="49"/>
      <c r="YG629" s="49"/>
      <c r="YH629" s="49"/>
      <c r="YI629" s="49"/>
      <c r="YJ629" s="49"/>
      <c r="YK629" s="49"/>
      <c r="YL629" s="49"/>
      <c r="YM629" s="49"/>
      <c r="YN629" s="49"/>
      <c r="YO629" s="49"/>
      <c r="YP629" s="49"/>
      <c r="YQ629" s="49"/>
      <c r="YR629" s="49"/>
      <c r="YS629" s="49"/>
      <c r="YT629" s="49"/>
      <c r="YU629" s="49"/>
      <c r="YV629" s="49"/>
      <c r="YW629" s="49"/>
      <c r="YX629" s="49"/>
      <c r="YY629" s="49"/>
      <c r="YZ629" s="49"/>
      <c r="ZA629" s="49"/>
      <c r="ZB629" s="49"/>
      <c r="ZC629" s="49"/>
      <c r="ZD629" s="49"/>
      <c r="ZE629" s="49"/>
      <c r="ZF629" s="49"/>
      <c r="ZG629" s="49"/>
      <c r="ZH629" s="49"/>
      <c r="ZI629" s="49"/>
      <c r="ZJ629" s="49"/>
      <c r="ZK629" s="49"/>
      <c r="ZL629" s="49"/>
      <c r="ZM629" s="49"/>
      <c r="ZN629" s="49"/>
      <c r="ZO629" s="49"/>
      <c r="ZP629" s="49"/>
      <c r="ZQ629" s="49"/>
      <c r="ZR629" s="49"/>
      <c r="ZS629" s="49"/>
      <c r="ZT629" s="49"/>
      <c r="ZU629" s="49"/>
      <c r="ZV629" s="49"/>
      <c r="ZW629" s="49"/>
      <c r="ZX629" s="49"/>
      <c r="ZY629" s="49"/>
      <c r="ZZ629" s="49"/>
      <c r="AAA629" s="49"/>
      <c r="AAB629" s="49"/>
      <c r="AAC629" s="49"/>
      <c r="AAD629" s="49"/>
      <c r="AAE629" s="49"/>
      <c r="AAF629" s="49"/>
      <c r="AAG629" s="49"/>
      <c r="AAH629" s="49"/>
      <c r="AAI629" s="49"/>
      <c r="AAJ629" s="49"/>
      <c r="AAK629" s="49"/>
      <c r="AAL629" s="49"/>
      <c r="AAM629" s="49"/>
      <c r="AAN629" s="49"/>
      <c r="AAO629" s="49"/>
      <c r="AAP629" s="49"/>
      <c r="AAQ629" s="49"/>
      <c r="AAR629" s="49"/>
      <c r="AAS629" s="49"/>
      <c r="AAT629" s="49"/>
      <c r="AAU629" s="49"/>
      <c r="AAV629" s="49"/>
      <c r="AAW629" s="49"/>
      <c r="AAX629" s="49"/>
      <c r="AAY629" s="49"/>
      <c r="AAZ629" s="49"/>
      <c r="ABA629" s="49"/>
      <c r="ABB629" s="49"/>
      <c r="ABC629" s="49"/>
      <c r="ABD629" s="49"/>
      <c r="ABE629" s="49"/>
      <c r="ABF629" s="49"/>
      <c r="ABG629" s="49"/>
      <c r="ABH629" s="49"/>
      <c r="ABI629" s="49"/>
      <c r="ABJ629" s="49"/>
      <c r="ABK629" s="49"/>
      <c r="ABL629" s="49"/>
      <c r="ABM629" s="49"/>
      <c r="ABN629" s="49"/>
      <c r="ABO629" s="49"/>
      <c r="ABP629" s="49"/>
      <c r="ABQ629" s="49"/>
      <c r="ABR629" s="49"/>
      <c r="ABS629" s="49"/>
      <c r="ABT629" s="49"/>
      <c r="ABU629" s="49"/>
      <c r="ABV629" s="49"/>
      <c r="ABW629" s="49"/>
      <c r="ABX629" s="49"/>
      <c r="ABY629" s="49"/>
      <c r="ABZ629" s="49"/>
      <c r="ACA629" s="49"/>
      <c r="ACB629" s="49"/>
      <c r="ACC629" s="49"/>
      <c r="ACD629" s="49"/>
      <c r="ACE629" s="49"/>
      <c r="ACF629" s="49"/>
      <c r="ACG629" s="49"/>
      <c r="ACH629" s="49"/>
      <c r="ACI629" s="49"/>
      <c r="ACJ629" s="49"/>
      <c r="ACK629" s="49"/>
      <c r="ACL629" s="49"/>
      <c r="ACM629" s="49"/>
      <c r="ACN629" s="49"/>
      <c r="ACO629" s="49"/>
      <c r="ACP629" s="49"/>
      <c r="ACQ629" s="49"/>
      <c r="ACR629" s="49"/>
      <c r="ACS629" s="49"/>
      <c r="ACT629" s="49"/>
      <c r="ACU629" s="49"/>
      <c r="ACV629" s="49"/>
      <c r="ACW629" s="49"/>
      <c r="ACX629" s="49"/>
      <c r="ACY629" s="49"/>
      <c r="ACZ629" s="49"/>
      <c r="ADA629" s="49"/>
      <c r="ADB629" s="49"/>
      <c r="ADC629" s="49"/>
      <c r="ADD629" s="49"/>
      <c r="ADE629" s="49"/>
      <c r="ADF629" s="49"/>
      <c r="ADG629" s="49"/>
      <c r="ADH629" s="49"/>
      <c r="ADI629" s="49"/>
      <c r="ADJ629" s="49"/>
      <c r="ADK629" s="49"/>
      <c r="ADL629" s="49"/>
      <c r="ADM629" s="49"/>
      <c r="ADN629" s="49"/>
      <c r="ADO629" s="49"/>
      <c r="ADP629" s="49"/>
      <c r="ADQ629" s="49"/>
      <c r="ADR629" s="49"/>
      <c r="ADS629" s="49"/>
      <c r="ADT629" s="49"/>
      <c r="ADU629" s="49"/>
      <c r="ADV629" s="49"/>
      <c r="ADW629" s="49"/>
      <c r="ADX629" s="49"/>
      <c r="ADY629" s="49"/>
      <c r="ADZ629" s="49"/>
      <c r="AEA629" s="49"/>
      <c r="AEB629" s="49"/>
      <c r="AEC629" s="49"/>
      <c r="AED629" s="49"/>
      <c r="AEE629" s="49"/>
      <c r="AEF629" s="49"/>
      <c r="AEG629" s="49"/>
      <c r="AEH629" s="49"/>
      <c r="AEI629" s="49"/>
      <c r="AEJ629" s="49"/>
      <c r="AEK629" s="49"/>
      <c r="AEL629" s="49"/>
      <c r="AEM629" s="49"/>
      <c r="AEN629" s="49"/>
      <c r="AEO629" s="49"/>
      <c r="AEP629" s="49"/>
      <c r="AEQ629" s="49"/>
      <c r="AER629" s="49"/>
      <c r="AES629" s="49"/>
      <c r="AET629" s="49"/>
      <c r="AEU629" s="49"/>
      <c r="AEV629" s="49"/>
      <c r="AEW629" s="49"/>
      <c r="AEX629" s="49"/>
      <c r="AEY629" s="49"/>
      <c r="AEZ629" s="49"/>
      <c r="AFA629" s="49"/>
      <c r="AFB629" s="49"/>
      <c r="AFC629" s="49"/>
      <c r="AFD629" s="49"/>
      <c r="AFE629" s="49"/>
      <c r="AFF629" s="49"/>
      <c r="AFG629" s="49"/>
      <c r="AFH629" s="49"/>
      <c r="AFI629" s="49"/>
      <c r="AFJ629" s="49"/>
      <c r="AFK629" s="49"/>
      <c r="AFL629" s="49"/>
      <c r="AFM629" s="49"/>
      <c r="AFN629" s="49"/>
      <c r="AFO629" s="49"/>
      <c r="AFP629" s="49"/>
      <c r="AFQ629" s="49"/>
      <c r="AFR629" s="49"/>
      <c r="AFS629" s="49"/>
      <c r="AFT629" s="49"/>
      <c r="AFU629" s="49"/>
      <c r="AFV629" s="49"/>
      <c r="AFW629" s="49"/>
      <c r="AFX629" s="49"/>
      <c r="AFY629" s="49"/>
      <c r="AFZ629" s="49"/>
      <c r="AGA629" s="49"/>
      <c r="AGB629" s="49"/>
      <c r="AGC629" s="49"/>
      <c r="AGD629" s="49"/>
      <c r="AGE629" s="49"/>
      <c r="AGF629" s="49"/>
      <c r="AGG629" s="49"/>
      <c r="AGH629" s="49"/>
      <c r="AGI629" s="49"/>
      <c r="AGJ629" s="49"/>
      <c r="AGK629" s="49"/>
      <c r="AGL629" s="49"/>
      <c r="AGM629" s="49"/>
      <c r="AGN629" s="49"/>
      <c r="AGO629" s="49"/>
      <c r="AGP629" s="49"/>
      <c r="AGQ629" s="49"/>
      <c r="AGR629" s="49"/>
      <c r="AGS629" s="49"/>
      <c r="AGT629" s="49"/>
      <c r="AGU629" s="49"/>
      <c r="AGV629" s="49"/>
      <c r="AGW629" s="49"/>
      <c r="AGX629" s="49"/>
      <c r="AGY629" s="49"/>
      <c r="AGZ629" s="49"/>
      <c r="AHA629" s="49"/>
      <c r="AHB629" s="49"/>
      <c r="AHC629" s="49"/>
      <c r="AHD629" s="49"/>
      <c r="AHE629" s="49"/>
      <c r="AHF629" s="49"/>
      <c r="AHG629" s="49"/>
      <c r="AHH629" s="49"/>
      <c r="AHI629" s="49"/>
      <c r="AHJ629" s="49"/>
      <c r="AHK629" s="49"/>
      <c r="AHL629" s="49"/>
      <c r="AHM629" s="49"/>
      <c r="AHN629" s="49"/>
      <c r="AHO629" s="49"/>
      <c r="AHP629" s="49"/>
      <c r="AHQ629" s="49"/>
      <c r="AHR629" s="49"/>
      <c r="AHS629" s="49"/>
      <c r="AHT629" s="49"/>
      <c r="AHU629" s="49"/>
      <c r="AHV629" s="49"/>
      <c r="AHW629" s="49"/>
      <c r="AHX629" s="49"/>
      <c r="AHY629" s="49"/>
      <c r="AHZ629" s="49"/>
      <c r="AIA629" s="49"/>
      <c r="AIB629" s="49"/>
      <c r="AIC629" s="49"/>
      <c r="AID629" s="49"/>
      <c r="AIE629" s="49"/>
      <c r="AIF629" s="49"/>
      <c r="AIG629" s="49"/>
      <c r="AIH629" s="49"/>
      <c r="AII629" s="49"/>
      <c r="AIJ629" s="49"/>
      <c r="AIK629" s="49"/>
      <c r="AIL629" s="49"/>
      <c r="AIM629" s="49"/>
      <c r="AIN629" s="49"/>
      <c r="AIO629" s="49"/>
      <c r="AIP629" s="49"/>
      <c r="AIQ629" s="49"/>
      <c r="AIR629" s="49"/>
      <c r="AIS629" s="49"/>
      <c r="AIT629" s="49"/>
      <c r="AIU629" s="49"/>
      <c r="AIV629" s="49"/>
      <c r="AIW629" s="49"/>
      <c r="AIX629" s="49"/>
      <c r="AIY629" s="49"/>
      <c r="AIZ629" s="49"/>
      <c r="AJA629" s="49"/>
      <c r="AJB629" s="49"/>
      <c r="AJC629" s="49"/>
      <c r="AJD629" s="49"/>
      <c r="AJE629" s="49"/>
      <c r="AJF629" s="49"/>
      <c r="AJG629" s="49"/>
      <c r="AJH629" s="49"/>
      <c r="AJI629" s="49"/>
      <c r="AJJ629" s="49"/>
      <c r="AJK629" s="49"/>
      <c r="AJL629" s="49"/>
      <c r="AJM629" s="49"/>
      <c r="AJN629" s="49"/>
      <c r="AJO629" s="49"/>
      <c r="AJP629" s="49"/>
      <c r="AJQ629" s="49"/>
      <c r="AJR629" s="49"/>
      <c r="AJS629" s="49"/>
      <c r="AJT629" s="49"/>
      <c r="AJU629" s="49"/>
      <c r="AJV629" s="49"/>
      <c r="AJW629" s="49"/>
      <c r="AJX629" s="49"/>
      <c r="AJY629" s="49"/>
      <c r="AJZ629" s="49"/>
      <c r="AKA629" s="49"/>
      <c r="AKB629" s="49"/>
      <c r="AKC629" s="49"/>
      <c r="AKD629" s="49"/>
      <c r="AKE629" s="49"/>
      <c r="AKF629" s="49"/>
      <c r="AKG629" s="49"/>
      <c r="AKH629" s="49"/>
      <c r="AKI629" s="49"/>
      <c r="AKJ629" s="49"/>
      <c r="AKK629" s="49"/>
      <c r="AKL629" s="49"/>
      <c r="AKM629" s="49"/>
      <c r="AKN629" s="49"/>
      <c r="AKO629" s="49"/>
      <c r="AKP629" s="49"/>
      <c r="AKQ629" s="49"/>
      <c r="AKR629" s="49"/>
      <c r="AKS629" s="49"/>
      <c r="AKT629" s="49"/>
      <c r="AKU629" s="49"/>
      <c r="AKV629" s="49"/>
      <c r="AKW629" s="49"/>
      <c r="AKX629" s="49"/>
      <c r="AKY629" s="49"/>
      <c r="AKZ629" s="49"/>
      <c r="ALA629" s="49"/>
      <c r="ALB629" s="49"/>
      <c r="ALC629" s="49"/>
      <c r="ALD629" s="49"/>
      <c r="ALE629" s="49"/>
      <c r="ALF629" s="49"/>
      <c r="ALG629" s="49"/>
      <c r="ALH629" s="49"/>
      <c r="ALI629" s="49"/>
      <c r="ALJ629" s="49"/>
      <c r="ALK629" s="49"/>
      <c r="ALL629" s="49"/>
      <c r="ALM629" s="49"/>
      <c r="ALN629" s="49"/>
      <c r="ALO629" s="49"/>
      <c r="ALP629" s="49"/>
      <c r="ALQ629" s="49"/>
      <c r="ALR629" s="49"/>
      <c r="ALS629" s="49"/>
      <c r="ALT629" s="49"/>
      <c r="ALU629" s="49"/>
      <c r="ALV629" s="49"/>
      <c r="ALW629" s="49"/>
      <c r="ALX629" s="49"/>
      <c r="ALY629" s="49"/>
      <c r="ALZ629" s="49"/>
      <c r="AMA629" s="49"/>
      <c r="AMB629" s="49"/>
      <c r="AMC629" s="49"/>
      <c r="AMD629" s="49"/>
      <c r="AME629" s="49"/>
      <c r="AMF629" s="49"/>
      <c r="AMG629" s="49"/>
      <c r="AMH629" s="49"/>
      <c r="AMI629" s="49"/>
      <c r="AMJ629" s="49"/>
      <c r="AMK629" s="49"/>
      <c r="AML629" s="49"/>
      <c r="AMM629" s="49"/>
      <c r="AMN629" s="49"/>
      <c r="AMO629" s="49"/>
      <c r="AMP629" s="49"/>
      <c r="AMQ629" s="49"/>
      <c r="AMR629" s="49"/>
      <c r="AMS629" s="49"/>
      <c r="AMT629" s="49"/>
      <c r="AMU629" s="49"/>
      <c r="AMV629" s="49"/>
      <c r="AMW629" s="49"/>
      <c r="AMX629" s="49"/>
      <c r="AMY629" s="49"/>
      <c r="AMZ629" s="49"/>
      <c r="ANA629" s="49"/>
      <c r="ANB629" s="49"/>
      <c r="ANC629" s="49"/>
      <c r="AND629" s="49"/>
      <c r="ANE629" s="49"/>
      <c r="ANF629" s="49"/>
      <c r="ANG629" s="49"/>
      <c r="ANH629" s="49"/>
      <c r="ANI629" s="49"/>
      <c r="ANJ629" s="49"/>
      <c r="ANK629" s="49"/>
      <c r="ANL629" s="49"/>
      <c r="ANM629" s="49"/>
      <c r="ANN629" s="49"/>
      <c r="ANO629" s="49"/>
      <c r="ANP629" s="49"/>
      <c r="ANQ629" s="49"/>
      <c r="ANR629" s="49"/>
      <c r="ANS629" s="49"/>
      <c r="ANT629" s="49"/>
      <c r="ANU629" s="49"/>
      <c r="ANV629" s="49"/>
      <c r="ANW629" s="49"/>
      <c r="ANX629" s="49"/>
      <c r="ANY629" s="49"/>
      <c r="ANZ629" s="49"/>
      <c r="AOA629" s="49"/>
      <c r="AOB629" s="49"/>
      <c r="AOC629" s="49"/>
      <c r="AOD629" s="49"/>
      <c r="AOE629" s="49"/>
      <c r="AOF629" s="49"/>
      <c r="AOG629" s="49"/>
      <c r="AOH629" s="49"/>
      <c r="AOI629" s="49"/>
      <c r="AOJ629" s="49"/>
      <c r="AOK629" s="49"/>
      <c r="AOL629" s="49"/>
      <c r="AOM629" s="49"/>
      <c r="AON629" s="49"/>
      <c r="AOO629" s="49"/>
      <c r="AOP629" s="49"/>
      <c r="AOQ629" s="49"/>
      <c r="AOR629" s="49"/>
      <c r="AOS629" s="49"/>
      <c r="AOT629" s="49"/>
      <c r="AOU629" s="49"/>
      <c r="AOV629" s="49"/>
      <c r="AOW629" s="49"/>
      <c r="AOX629" s="49"/>
      <c r="AOY629" s="49"/>
      <c r="AOZ629" s="49"/>
      <c r="APA629" s="49"/>
      <c r="APB629" s="49"/>
      <c r="APC629" s="49"/>
      <c r="APD629" s="49"/>
      <c r="APE629" s="49"/>
      <c r="APF629" s="49"/>
      <c r="APG629" s="49"/>
      <c r="APH629" s="49"/>
      <c r="API629" s="49"/>
      <c r="APJ629" s="49"/>
      <c r="APK629" s="49"/>
      <c r="APL629" s="49"/>
      <c r="APM629" s="49"/>
      <c r="APN629" s="49"/>
      <c r="APO629" s="49"/>
      <c r="APP629" s="49"/>
      <c r="APQ629" s="49"/>
      <c r="APR629" s="49"/>
      <c r="APS629" s="49"/>
      <c r="APT629" s="49"/>
      <c r="APU629" s="49"/>
      <c r="APV629" s="49"/>
      <c r="APW629" s="49"/>
      <c r="APX629" s="49"/>
      <c r="APY629" s="49"/>
      <c r="APZ629" s="49"/>
      <c r="AQA629" s="49"/>
      <c r="AQB629" s="49"/>
      <c r="AQC629" s="49"/>
      <c r="AQD629" s="49"/>
      <c r="AQE629" s="49"/>
      <c r="AQF629" s="49"/>
      <c r="AQG629" s="49"/>
      <c r="AQH629" s="49"/>
      <c r="AQI629" s="49"/>
      <c r="AQJ629" s="49"/>
      <c r="AQK629" s="49"/>
      <c r="AQL629" s="49"/>
      <c r="AQM629" s="49"/>
      <c r="AQN629" s="49"/>
      <c r="AQO629" s="49"/>
      <c r="AQP629" s="49"/>
      <c r="AQQ629" s="49"/>
      <c r="AQR629" s="49"/>
      <c r="AQS629" s="49"/>
      <c r="AQT629" s="49"/>
      <c r="AQU629" s="49"/>
      <c r="AQV629" s="49"/>
      <c r="AQW629" s="49"/>
      <c r="AQX629" s="49"/>
      <c r="AQY629" s="49"/>
      <c r="AQZ629" s="49"/>
      <c r="ARA629" s="49"/>
      <c r="ARB629" s="49"/>
      <c r="ARC629" s="49"/>
      <c r="ARD629" s="49"/>
      <c r="ARE629" s="49"/>
      <c r="ARF629" s="49"/>
      <c r="ARG629" s="49"/>
      <c r="ARH629" s="49"/>
      <c r="ARI629" s="49"/>
      <c r="ARJ629" s="49"/>
      <c r="ARK629" s="49"/>
      <c r="ARL629" s="49"/>
      <c r="ARM629" s="49"/>
      <c r="ARN629" s="49"/>
      <c r="ARO629" s="49"/>
      <c r="ARP629" s="49"/>
      <c r="ARQ629" s="49"/>
      <c r="ARR629" s="49"/>
      <c r="ARS629" s="49"/>
      <c r="ART629" s="49"/>
      <c r="ARU629" s="49"/>
      <c r="ARV629" s="49"/>
      <c r="ARW629" s="49"/>
      <c r="ARX629" s="49"/>
      <c r="ARY629" s="49"/>
      <c r="ARZ629" s="49"/>
      <c r="ASA629" s="49"/>
      <c r="ASB629" s="49"/>
      <c r="ASC629" s="49"/>
      <c r="ASD629" s="49"/>
      <c r="ASE629" s="49"/>
      <c r="ASF629" s="49"/>
      <c r="ASG629" s="49"/>
      <c r="ASH629" s="49"/>
      <c r="ASI629" s="49"/>
      <c r="ASJ629" s="49"/>
      <c r="ASK629" s="49"/>
      <c r="ASL629" s="49"/>
      <c r="ASM629" s="49"/>
      <c r="ASN629" s="49"/>
      <c r="ASO629" s="49"/>
      <c r="ASP629" s="49"/>
      <c r="ASQ629" s="49"/>
      <c r="ASR629" s="49"/>
      <c r="ASS629" s="49"/>
      <c r="AST629" s="49"/>
      <c r="ASU629" s="49"/>
      <c r="ASV629" s="49"/>
      <c r="ASW629" s="49"/>
      <c r="ASX629" s="49"/>
      <c r="ASY629" s="49"/>
      <c r="ASZ629" s="49"/>
      <c r="ATA629" s="49"/>
      <c r="ATB629" s="49"/>
      <c r="ATC629" s="49"/>
      <c r="ATD629" s="49"/>
      <c r="ATE629" s="49"/>
      <c r="ATF629" s="49"/>
      <c r="ATG629" s="49"/>
      <c r="ATH629" s="49"/>
      <c r="ATI629" s="49"/>
      <c r="ATJ629" s="49"/>
      <c r="ATK629" s="49"/>
      <c r="ATL629" s="49"/>
      <c r="ATM629" s="49"/>
      <c r="ATN629" s="49"/>
      <c r="ATO629" s="49"/>
      <c r="ATP629" s="49"/>
      <c r="ATQ629" s="49"/>
      <c r="ATR629" s="49"/>
      <c r="ATS629" s="49"/>
      <c r="ATT629" s="49"/>
      <c r="ATU629" s="49"/>
      <c r="ATV629" s="49"/>
      <c r="ATW629" s="49"/>
      <c r="ATX629" s="49"/>
      <c r="ATY629" s="49"/>
      <c r="ATZ629" s="49"/>
      <c r="AUA629" s="49"/>
      <c r="AUB629" s="49"/>
      <c r="AUC629" s="49"/>
      <c r="AUD629" s="49"/>
      <c r="AUE629" s="49"/>
      <c r="AUF629" s="49"/>
      <c r="AUG629" s="49"/>
      <c r="AUH629" s="49"/>
      <c r="AUI629" s="49"/>
      <c r="AUJ629" s="49"/>
      <c r="AUK629" s="49"/>
      <c r="AUL629" s="49"/>
      <c r="AUM629" s="49"/>
      <c r="AUN629" s="49"/>
      <c r="AUO629" s="49"/>
      <c r="AUP629" s="49"/>
      <c r="AUQ629" s="49"/>
      <c r="AUR629" s="49"/>
      <c r="AUS629" s="49"/>
      <c r="AUT629" s="49"/>
      <c r="AUU629" s="49"/>
      <c r="AUV629" s="49"/>
      <c r="AUW629" s="49"/>
      <c r="AUX629" s="49"/>
      <c r="AUY629" s="49"/>
      <c r="AUZ629" s="49"/>
      <c r="AVA629" s="49"/>
      <c r="AVB629" s="49"/>
      <c r="AVC629" s="49"/>
      <c r="AVD629" s="49"/>
      <c r="AVE629" s="49"/>
      <c r="AVF629" s="49"/>
      <c r="AVG629" s="49"/>
      <c r="AVH629" s="49"/>
      <c r="AVI629" s="49"/>
      <c r="AVJ629" s="49"/>
      <c r="AVK629" s="49"/>
      <c r="AVL629" s="49"/>
      <c r="AVM629" s="49"/>
      <c r="AVN629" s="49"/>
      <c r="AVO629" s="49"/>
      <c r="AVP629" s="49"/>
      <c r="AVQ629" s="49"/>
      <c r="AVR629" s="49"/>
      <c r="AVS629" s="49"/>
      <c r="AVT629" s="49"/>
      <c r="AVU629" s="49"/>
      <c r="AVV629" s="49"/>
      <c r="AVW629" s="49"/>
      <c r="AVX629" s="49"/>
      <c r="AVY629" s="49"/>
      <c r="AVZ629" s="49"/>
      <c r="AWA629" s="49"/>
      <c r="AWB629" s="49"/>
      <c r="AWC629" s="49"/>
      <c r="AWD629" s="49"/>
      <c r="AWE629" s="49"/>
      <c r="AWF629" s="49"/>
      <c r="AWG629" s="49"/>
      <c r="AWH629" s="49"/>
      <c r="AWI629" s="49"/>
      <c r="AWJ629" s="49"/>
      <c r="AWK629" s="49"/>
      <c r="AWL629" s="49"/>
      <c r="AWM629" s="49"/>
      <c r="AWN629" s="49"/>
      <c r="AWO629" s="49"/>
      <c r="AWP629" s="49"/>
      <c r="AWQ629" s="49"/>
      <c r="AWR629" s="49"/>
      <c r="AWS629" s="49"/>
      <c r="AWT629" s="49"/>
      <c r="AWU629" s="49"/>
      <c r="AWV629" s="49"/>
      <c r="AWW629" s="49"/>
      <c r="AWX629" s="49"/>
      <c r="AWY629" s="49"/>
      <c r="AWZ629" s="49"/>
      <c r="AXA629" s="49"/>
      <c r="AXB629" s="49"/>
      <c r="AXC629" s="49"/>
      <c r="AXD629" s="49"/>
      <c r="AXE629" s="49"/>
      <c r="AXF629" s="49"/>
      <c r="AXG629" s="49"/>
      <c r="AXH629" s="49"/>
      <c r="AXI629" s="49"/>
      <c r="AXJ629" s="49"/>
      <c r="AXK629" s="49"/>
      <c r="AXL629" s="49"/>
      <c r="AXM629" s="49"/>
      <c r="AXN629" s="49"/>
      <c r="AXO629" s="49"/>
      <c r="AXP629" s="49"/>
      <c r="AXQ629" s="49"/>
      <c r="AXR629" s="49"/>
      <c r="AXS629" s="49"/>
      <c r="AXT629" s="49"/>
      <c r="AXU629" s="49"/>
      <c r="AXV629" s="49"/>
      <c r="AXW629" s="49"/>
      <c r="AXX629" s="49"/>
      <c r="AXY629" s="49"/>
      <c r="AXZ629" s="49"/>
      <c r="AYA629" s="49"/>
      <c r="AYB629" s="49"/>
      <c r="AYC629" s="49"/>
      <c r="AYD629" s="49"/>
      <c r="AYE629" s="49"/>
      <c r="AYF629" s="49"/>
      <c r="AYG629" s="49"/>
      <c r="AYH629" s="49"/>
      <c r="AYI629" s="49"/>
      <c r="AYJ629" s="49"/>
      <c r="AYK629" s="49"/>
      <c r="AYL629" s="49"/>
      <c r="AYM629" s="49"/>
      <c r="AYN629" s="49"/>
      <c r="AYO629" s="49"/>
      <c r="AYP629" s="49"/>
      <c r="AYQ629" s="49"/>
      <c r="AYR629" s="49"/>
      <c r="AYS629" s="49"/>
      <c r="AYT629" s="49"/>
      <c r="AYU629" s="49"/>
      <c r="AYV629" s="49"/>
      <c r="AYW629" s="49"/>
      <c r="AYX629" s="49"/>
      <c r="AYY629" s="49"/>
      <c r="AYZ629" s="49"/>
      <c r="AZA629" s="49"/>
      <c r="AZB629" s="49"/>
      <c r="AZC629" s="49"/>
      <c r="AZD629" s="49"/>
      <c r="AZE629" s="49"/>
      <c r="AZF629" s="49"/>
      <c r="AZG629" s="49"/>
      <c r="AZH629" s="49"/>
      <c r="AZI629" s="49"/>
      <c r="AZJ629" s="49"/>
      <c r="AZK629" s="49"/>
      <c r="AZL629" s="49"/>
      <c r="AZM629" s="49"/>
      <c r="AZN629" s="49"/>
      <c r="AZO629" s="49"/>
      <c r="AZP629" s="49"/>
      <c r="AZQ629" s="49"/>
      <c r="AZR629" s="49"/>
      <c r="AZS629" s="49"/>
      <c r="AZT629" s="49"/>
      <c r="AZU629" s="49"/>
      <c r="AZV629" s="49"/>
      <c r="AZW629" s="49"/>
      <c r="AZX629" s="49"/>
      <c r="AZY629" s="49"/>
      <c r="AZZ629" s="49"/>
      <c r="BAA629" s="49"/>
      <c r="BAB629" s="49"/>
      <c r="BAC629" s="49"/>
      <c r="BAD629" s="49"/>
      <c r="BAE629" s="49"/>
      <c r="BAF629" s="49"/>
      <c r="BAG629" s="49"/>
      <c r="BAH629" s="49"/>
      <c r="BAI629" s="49"/>
      <c r="BAJ629" s="49"/>
      <c r="BAK629" s="49"/>
      <c r="BAL629" s="49"/>
      <c r="BAM629" s="49"/>
      <c r="BAN629" s="49"/>
      <c r="BAO629" s="49"/>
      <c r="BAP629" s="49"/>
      <c r="BAQ629" s="49"/>
      <c r="BAR629" s="49"/>
      <c r="BAS629" s="49"/>
      <c r="BAT629" s="49"/>
      <c r="BAU629" s="49"/>
      <c r="BAV629" s="49"/>
      <c r="BAW629" s="49"/>
      <c r="BAX629" s="49"/>
      <c r="BAY629" s="49"/>
      <c r="BAZ629" s="49"/>
      <c r="BBA629" s="49"/>
      <c r="BBB629" s="49"/>
      <c r="BBC629" s="49"/>
      <c r="BBD629" s="49"/>
      <c r="BBE629" s="49"/>
      <c r="BBF629" s="49"/>
      <c r="BBG629" s="49"/>
      <c r="BBH629" s="49"/>
      <c r="BBI629" s="49"/>
      <c r="BBJ629" s="49"/>
      <c r="BBK629" s="49"/>
      <c r="BBL629" s="49"/>
      <c r="BBM629" s="49"/>
      <c r="BBN629" s="49"/>
      <c r="BBO629" s="49"/>
      <c r="BBP629" s="49"/>
      <c r="BBQ629" s="49"/>
      <c r="BBR629" s="49"/>
      <c r="BBS629" s="49"/>
      <c r="BBT629" s="49"/>
      <c r="BBU629" s="49"/>
      <c r="BBV629" s="49"/>
      <c r="BBW629" s="49"/>
      <c r="BBX629" s="49"/>
      <c r="BBY629" s="49"/>
      <c r="BBZ629" s="49"/>
      <c r="BCA629" s="49"/>
      <c r="BCB629" s="49"/>
      <c r="BCC629" s="49"/>
      <c r="BCD629" s="49"/>
      <c r="BCE629" s="49"/>
      <c r="BCF629" s="49"/>
      <c r="BCG629" s="49"/>
      <c r="BCH629" s="49"/>
      <c r="BCI629" s="49"/>
      <c r="BCJ629" s="49"/>
      <c r="BCK629" s="49"/>
      <c r="BCL629" s="49"/>
      <c r="BCM629" s="49"/>
      <c r="BCN629" s="49"/>
      <c r="BCO629" s="49"/>
      <c r="BCP629" s="49"/>
      <c r="BCQ629" s="49"/>
      <c r="BCR629" s="49"/>
      <c r="BCS629" s="49"/>
      <c r="BCT629" s="49"/>
      <c r="BCU629" s="49"/>
      <c r="BCV629" s="49"/>
      <c r="BCW629" s="49"/>
      <c r="BCX629" s="49"/>
      <c r="BCY629" s="49"/>
      <c r="BCZ629" s="49"/>
      <c r="BDA629" s="49"/>
      <c r="BDB629" s="49"/>
      <c r="BDC629" s="49"/>
      <c r="BDD629" s="49"/>
      <c r="BDE629" s="49"/>
      <c r="BDF629" s="49"/>
      <c r="BDG629" s="49"/>
      <c r="BDH629" s="49"/>
      <c r="BDI629" s="49"/>
      <c r="BDJ629" s="49"/>
      <c r="BDK629" s="49"/>
      <c r="BDL629" s="49"/>
      <c r="BDM629" s="49"/>
      <c r="BDN629" s="49"/>
      <c r="BDO629" s="49"/>
      <c r="BDP629" s="49"/>
      <c r="BDQ629" s="49"/>
      <c r="BDR629" s="49"/>
      <c r="BDS629" s="49"/>
      <c r="BDT629" s="49"/>
      <c r="BDU629" s="49"/>
      <c r="BDV629" s="49"/>
      <c r="BDW629" s="49"/>
      <c r="BDX629" s="49"/>
      <c r="BDY629" s="49"/>
      <c r="BDZ629" s="49"/>
      <c r="BEA629" s="49"/>
      <c r="BEB629" s="49"/>
      <c r="BEC629" s="49"/>
      <c r="BED629" s="49"/>
      <c r="BEE629" s="49"/>
      <c r="BEF629" s="49"/>
      <c r="BEG629" s="49"/>
      <c r="BEH629" s="49"/>
      <c r="BEI629" s="49"/>
      <c r="BEJ629" s="49"/>
      <c r="BEK629" s="49"/>
      <c r="BEL629" s="49"/>
      <c r="BEM629" s="49"/>
      <c r="BEN629" s="49"/>
      <c r="BEO629" s="49"/>
      <c r="BEP629" s="49"/>
      <c r="BEQ629" s="49"/>
      <c r="BER629" s="49"/>
      <c r="BES629" s="49"/>
      <c r="BET629" s="49"/>
      <c r="BEU629" s="49"/>
      <c r="BEV629" s="49"/>
      <c r="BEW629" s="49"/>
      <c r="BEX629" s="49"/>
      <c r="BEY629" s="49"/>
      <c r="BEZ629" s="49"/>
      <c r="BFA629" s="49"/>
      <c r="BFB629" s="49"/>
      <c r="BFC629" s="49"/>
      <c r="BFD629" s="49"/>
      <c r="BFE629" s="49"/>
      <c r="BFF629" s="49"/>
      <c r="BFG629" s="49"/>
      <c r="BFH629" s="49"/>
      <c r="BFI629" s="49"/>
      <c r="BFJ629" s="49"/>
      <c r="BFK629" s="49"/>
      <c r="BFL629" s="49"/>
      <c r="BFM629" s="49"/>
      <c r="BFN629" s="49"/>
      <c r="BFO629" s="49"/>
      <c r="BFP629" s="49"/>
      <c r="BFQ629" s="49"/>
      <c r="BFR629" s="49"/>
      <c r="BFS629" s="49"/>
      <c r="BFT629" s="49"/>
      <c r="BFU629" s="49"/>
      <c r="BFV629" s="49"/>
      <c r="BFW629" s="49"/>
      <c r="BFX629" s="49"/>
      <c r="BFY629" s="49"/>
      <c r="BFZ629" s="49"/>
      <c r="BGA629" s="49"/>
      <c r="BGB629" s="49"/>
      <c r="BGC629" s="49"/>
      <c r="BGD629" s="49"/>
      <c r="BGE629" s="49"/>
      <c r="BGF629" s="49"/>
      <c r="BGG629" s="49"/>
      <c r="BGH629" s="49"/>
      <c r="BGI629" s="49"/>
      <c r="BGJ629" s="49"/>
      <c r="BGK629" s="49"/>
      <c r="BGL629" s="49"/>
      <c r="BGM629" s="49"/>
      <c r="BGN629" s="49"/>
      <c r="BGO629" s="49"/>
      <c r="BGP629" s="49"/>
      <c r="BGQ629" s="49"/>
      <c r="BGR629" s="49"/>
      <c r="BGS629" s="49"/>
      <c r="BGT629" s="49"/>
      <c r="BGU629" s="49"/>
      <c r="BGV629" s="49"/>
      <c r="BGW629" s="49"/>
      <c r="BGX629" s="49"/>
      <c r="BGY629" s="49"/>
      <c r="BGZ629" s="49"/>
      <c r="BHA629" s="49"/>
      <c r="BHB629" s="49"/>
      <c r="BHC629" s="49"/>
      <c r="BHD629" s="49"/>
      <c r="BHE629" s="49"/>
      <c r="BHF629" s="49"/>
      <c r="BHG629" s="49"/>
      <c r="BHH629" s="49"/>
      <c r="BHI629" s="49"/>
      <c r="BHJ629" s="49"/>
      <c r="BHK629" s="49"/>
      <c r="BHL629" s="49"/>
      <c r="BHM629" s="49"/>
      <c r="BHN629" s="49"/>
      <c r="BHO629" s="49"/>
      <c r="BHP629" s="49"/>
      <c r="BHQ629" s="49"/>
      <c r="BHR629" s="49"/>
      <c r="BHS629" s="49"/>
      <c r="BHT629" s="49"/>
      <c r="BHU629" s="49"/>
      <c r="BHV629" s="49"/>
      <c r="BHW629" s="49"/>
      <c r="BHX629" s="49"/>
      <c r="BHY629" s="49"/>
      <c r="BHZ629" s="49"/>
      <c r="BIA629" s="49"/>
      <c r="BIB629" s="49"/>
      <c r="BIC629" s="49"/>
      <c r="BID629" s="49"/>
      <c r="BIE629" s="49"/>
      <c r="BIF629" s="49"/>
      <c r="BIG629" s="49"/>
      <c r="BIH629" s="49"/>
      <c r="BII629" s="49"/>
      <c r="BIJ629" s="49"/>
      <c r="BIK629" s="49"/>
      <c r="BIL629" s="49"/>
      <c r="BIM629" s="49"/>
      <c r="BIN629" s="49"/>
      <c r="BIO629" s="49"/>
      <c r="BIP629" s="49"/>
      <c r="BIQ629" s="49"/>
      <c r="BIR629" s="49"/>
      <c r="BIS629" s="49"/>
      <c r="BIT629" s="49"/>
      <c r="BIU629" s="49"/>
      <c r="BIV629" s="49"/>
      <c r="BIW629" s="49"/>
      <c r="BIX629" s="49"/>
      <c r="BIY629" s="49"/>
      <c r="BIZ629" s="49"/>
      <c r="BJA629" s="49"/>
      <c r="BJB629" s="49"/>
      <c r="BJC629" s="49"/>
      <c r="BJD629" s="49"/>
      <c r="BJE629" s="49"/>
      <c r="BJF629" s="49"/>
      <c r="BJG629" s="49"/>
      <c r="BJH629" s="49"/>
      <c r="BJI629" s="49"/>
      <c r="BJJ629" s="49"/>
      <c r="BJK629" s="49"/>
      <c r="BJL629" s="49"/>
      <c r="BJM629" s="49"/>
      <c r="BJN629" s="49"/>
      <c r="BJO629" s="49"/>
      <c r="BJP629" s="49"/>
      <c r="BJQ629" s="49"/>
      <c r="BJR629" s="49"/>
      <c r="BJS629" s="49"/>
      <c r="BJT629" s="49"/>
      <c r="BJU629" s="49"/>
      <c r="BJV629" s="49"/>
      <c r="BJW629" s="49"/>
      <c r="BJX629" s="49"/>
      <c r="BJY629" s="49"/>
      <c r="BJZ629" s="49"/>
      <c r="BKA629" s="49"/>
      <c r="BKB629" s="49"/>
      <c r="BKC629" s="49"/>
      <c r="BKD629" s="49"/>
      <c r="BKE629" s="49"/>
      <c r="BKF629" s="49"/>
      <c r="BKG629" s="49"/>
      <c r="BKH629" s="49"/>
      <c r="BKI629" s="49"/>
      <c r="BKJ629" s="49"/>
      <c r="BKK629" s="49"/>
      <c r="BKL629" s="49"/>
      <c r="BKM629" s="49"/>
      <c r="BKN629" s="49"/>
      <c r="BKO629" s="49"/>
      <c r="BKP629" s="49"/>
      <c r="BKQ629" s="49"/>
      <c r="BKR629" s="49"/>
      <c r="BKS629" s="49"/>
      <c r="BKT629" s="49"/>
      <c r="BKU629" s="49"/>
      <c r="BKV629" s="49"/>
      <c r="BKW629" s="49"/>
      <c r="BKX629" s="49"/>
      <c r="BKY629" s="49"/>
      <c r="BKZ629" s="49"/>
      <c r="BLA629" s="49"/>
      <c r="BLB629" s="49"/>
      <c r="BLC629" s="49"/>
      <c r="BLD629" s="49"/>
      <c r="BLE629" s="49"/>
      <c r="BLF629" s="49"/>
      <c r="BLG629" s="49"/>
      <c r="BLH629" s="49"/>
      <c r="BLI629" s="49"/>
      <c r="BLJ629" s="49"/>
      <c r="BLK629" s="49"/>
      <c r="BLL629" s="49"/>
      <c r="BLM629" s="49"/>
      <c r="BLN629" s="49"/>
      <c r="BLO629" s="49"/>
      <c r="BLP629" s="49"/>
      <c r="BLQ629" s="49"/>
      <c r="BLR629" s="49"/>
      <c r="BLS629" s="49"/>
      <c r="BLT629" s="49"/>
      <c r="BLU629" s="49"/>
      <c r="BLV629" s="49"/>
      <c r="BLW629" s="49"/>
      <c r="BLX629" s="49"/>
      <c r="BLY629" s="49"/>
      <c r="BLZ629" s="49"/>
      <c r="BMA629" s="49"/>
      <c r="BMB629" s="49"/>
      <c r="BMC629" s="49"/>
      <c r="BMD629" s="49"/>
      <c r="BME629" s="49"/>
      <c r="BMF629" s="49"/>
      <c r="BMG629" s="49"/>
      <c r="BMH629" s="49"/>
      <c r="BMI629" s="49"/>
      <c r="BMJ629" s="49"/>
      <c r="BMK629" s="49"/>
      <c r="BML629" s="49"/>
      <c r="BMM629" s="49"/>
      <c r="BMN629" s="49"/>
      <c r="BMO629" s="49"/>
      <c r="BMP629" s="49"/>
      <c r="BMQ629" s="49"/>
      <c r="BMR629" s="49"/>
      <c r="BMS629" s="49"/>
      <c r="BMT629" s="49"/>
      <c r="BMU629" s="49"/>
      <c r="BMV629" s="49"/>
      <c r="BMW629" s="49"/>
      <c r="BMX629" s="49"/>
      <c r="BMY629" s="49"/>
      <c r="BMZ629" s="49"/>
      <c r="BNA629" s="49"/>
      <c r="BNB629" s="49"/>
      <c r="BNC629" s="49"/>
      <c r="BND629" s="49"/>
      <c r="BNE629" s="49"/>
      <c r="BNF629" s="49"/>
      <c r="BNG629" s="49"/>
      <c r="BNH629" s="49"/>
      <c r="BNI629" s="49"/>
      <c r="BNJ629" s="49"/>
      <c r="BNK629" s="49"/>
      <c r="BNL629" s="49"/>
      <c r="BNM629" s="49"/>
      <c r="BNN629" s="49"/>
      <c r="BNO629" s="49"/>
      <c r="BNP629" s="49"/>
      <c r="BNQ629" s="49"/>
      <c r="BNR629" s="49"/>
      <c r="BNS629" s="49"/>
      <c r="BNT629" s="49"/>
      <c r="BNU629" s="49"/>
      <c r="BNV629" s="49"/>
      <c r="BNW629" s="49"/>
      <c r="BNX629" s="49"/>
      <c r="BNY629" s="49"/>
      <c r="BNZ629" s="49"/>
      <c r="BOA629" s="49"/>
      <c r="BOB629" s="49"/>
      <c r="BOC629" s="49"/>
      <c r="BOD629" s="49"/>
      <c r="BOE629" s="49"/>
      <c r="BOF629" s="49"/>
      <c r="BOG629" s="49"/>
      <c r="BOH629" s="49"/>
      <c r="BOI629" s="49"/>
      <c r="BOJ629" s="49"/>
      <c r="BOK629" s="49"/>
      <c r="BOL629" s="49"/>
      <c r="BOM629" s="49"/>
      <c r="BON629" s="49"/>
      <c r="BOO629" s="49"/>
      <c r="BOP629" s="49"/>
      <c r="BOQ629" s="49"/>
      <c r="BOR629" s="49"/>
      <c r="BOS629" s="49"/>
      <c r="BOT629" s="49"/>
      <c r="BOU629" s="49"/>
      <c r="BOV629" s="49"/>
      <c r="BOW629" s="49"/>
      <c r="BOX629" s="49"/>
      <c r="BOY629" s="49"/>
      <c r="BOZ629" s="49"/>
      <c r="BPA629" s="49"/>
      <c r="BPB629" s="49"/>
      <c r="BPC629" s="49"/>
      <c r="BPD629" s="49"/>
      <c r="BPE629" s="49"/>
      <c r="BPF629" s="49"/>
      <c r="BPG629" s="49"/>
      <c r="BPH629" s="49"/>
      <c r="BPI629" s="49"/>
      <c r="BPJ629" s="49"/>
      <c r="BPK629" s="49"/>
      <c r="BPL629" s="49"/>
      <c r="BPM629" s="49"/>
      <c r="BPN629" s="49"/>
      <c r="BPO629" s="49"/>
      <c r="BPP629" s="49"/>
      <c r="BPQ629" s="49"/>
      <c r="BPR629" s="49"/>
      <c r="BPS629" s="49"/>
      <c r="BPT629" s="49"/>
      <c r="BPU629" s="49"/>
      <c r="BPV629" s="49"/>
      <c r="BPW629" s="49"/>
      <c r="BPX629" s="49"/>
      <c r="BPY629" s="49"/>
      <c r="BPZ629" s="49"/>
      <c r="BQA629" s="49"/>
      <c r="BQB629" s="49"/>
      <c r="BQC629" s="49"/>
      <c r="BQD629" s="49"/>
      <c r="BQE629" s="49"/>
      <c r="BQF629" s="49"/>
      <c r="BQG629" s="49"/>
      <c r="BQH629" s="49"/>
      <c r="BQI629" s="49"/>
      <c r="BQJ629" s="49"/>
      <c r="BQK629" s="49"/>
      <c r="BQL629" s="49"/>
      <c r="BQM629" s="49"/>
      <c r="BQN629" s="49"/>
      <c r="BQO629" s="49"/>
      <c r="BQP629" s="49"/>
      <c r="BQQ629" s="49"/>
      <c r="BQR629" s="49"/>
      <c r="BQS629" s="49"/>
      <c r="BQT629" s="49"/>
      <c r="BQU629" s="49"/>
      <c r="BQV629" s="49"/>
      <c r="BQW629" s="49"/>
      <c r="BQX629" s="49"/>
      <c r="BQY629" s="49"/>
      <c r="BQZ629" s="49"/>
      <c r="BRA629" s="49"/>
      <c r="BRB629" s="49"/>
      <c r="BRC629" s="49"/>
      <c r="BRD629" s="49"/>
      <c r="BRE629" s="49"/>
      <c r="BRF629" s="49"/>
      <c r="BRG629" s="49"/>
      <c r="BRH629" s="49"/>
      <c r="BRI629" s="49"/>
      <c r="BRJ629" s="49"/>
      <c r="BRK629" s="49"/>
      <c r="BRL629" s="49"/>
      <c r="BRM629" s="49"/>
      <c r="BRN629" s="49"/>
      <c r="BRO629" s="49"/>
      <c r="BRP629" s="49"/>
      <c r="BRQ629" s="49"/>
      <c r="BRR629" s="49"/>
      <c r="BRS629" s="49"/>
      <c r="BRT629" s="49"/>
      <c r="BRU629" s="49"/>
      <c r="BRV629" s="49"/>
      <c r="BRW629" s="49"/>
      <c r="BRX629" s="49"/>
      <c r="BRY629" s="49"/>
      <c r="BRZ629" s="49"/>
      <c r="BSA629" s="49"/>
      <c r="BSB629" s="49"/>
      <c r="BSC629" s="49"/>
      <c r="BSD629" s="49"/>
      <c r="BSE629" s="49"/>
      <c r="BSF629" s="49"/>
      <c r="BSG629" s="49"/>
      <c r="BSH629" s="49"/>
      <c r="BSI629" s="49"/>
      <c r="BSJ629" s="49"/>
      <c r="BSK629" s="49"/>
      <c r="BSL629" s="49"/>
      <c r="BSM629" s="49"/>
      <c r="BSN629" s="49"/>
      <c r="BSO629" s="49"/>
      <c r="BSP629" s="49"/>
      <c r="BSQ629" s="49"/>
      <c r="BSR629" s="49"/>
      <c r="BSS629" s="49"/>
      <c r="BST629" s="49"/>
      <c r="BSU629" s="49"/>
      <c r="BSV629" s="49"/>
      <c r="BSW629" s="49"/>
      <c r="BSX629" s="49"/>
      <c r="BSY629" s="49"/>
      <c r="BSZ629" s="49"/>
      <c r="BTA629" s="49"/>
      <c r="BTB629" s="49"/>
      <c r="BTC629" s="49"/>
      <c r="BTD629" s="49"/>
      <c r="BTE629" s="49"/>
      <c r="BTF629" s="49"/>
      <c r="BTG629" s="49"/>
      <c r="BTH629" s="49"/>
      <c r="BTI629" s="49"/>
      <c r="BTJ629" s="49"/>
      <c r="BTK629" s="49"/>
      <c r="BTL629" s="49"/>
      <c r="BTM629" s="49"/>
      <c r="BTN629" s="49"/>
      <c r="BTO629" s="49"/>
      <c r="BTP629" s="49"/>
      <c r="BTQ629" s="49"/>
      <c r="BTR629" s="49"/>
      <c r="BTS629" s="49"/>
      <c r="BTT629" s="49"/>
      <c r="BTU629" s="49"/>
      <c r="BTV629" s="49"/>
      <c r="BTW629" s="49"/>
      <c r="BTX629" s="49"/>
      <c r="BTY629" s="49"/>
      <c r="BTZ629" s="49"/>
      <c r="BUA629" s="49"/>
      <c r="BUB629" s="49"/>
      <c r="BUC629" s="49"/>
      <c r="BUD629" s="49"/>
      <c r="BUE629" s="49"/>
      <c r="BUF629" s="49"/>
      <c r="BUG629" s="49"/>
      <c r="BUH629" s="49"/>
      <c r="BUI629" s="49"/>
      <c r="BUJ629" s="49"/>
      <c r="BUK629" s="49"/>
      <c r="BUL629" s="49"/>
      <c r="BUM629" s="49"/>
      <c r="BUN629" s="49"/>
      <c r="BUO629" s="49"/>
      <c r="BUP629" s="49"/>
      <c r="BUQ629" s="49"/>
      <c r="BUR629" s="49"/>
      <c r="BUS629" s="49"/>
      <c r="BUT629" s="49"/>
      <c r="BUU629" s="49"/>
      <c r="BUV629" s="49"/>
      <c r="BUW629" s="49"/>
      <c r="BUX629" s="49"/>
      <c r="BUY629" s="49"/>
      <c r="BUZ629" s="49"/>
      <c r="BVA629" s="49"/>
      <c r="BVB629" s="49"/>
      <c r="BVC629" s="49"/>
      <c r="BVD629" s="49"/>
      <c r="BVE629" s="49"/>
      <c r="BVF629" s="49"/>
      <c r="BVG629" s="49"/>
      <c r="BVH629" s="49"/>
      <c r="BVI629" s="49"/>
      <c r="BVJ629" s="49"/>
      <c r="BVK629" s="49"/>
      <c r="BVL629" s="49"/>
      <c r="BVM629" s="49"/>
      <c r="BVN629" s="49"/>
      <c r="BVO629" s="49"/>
      <c r="BVP629" s="49"/>
      <c r="BVQ629" s="49"/>
      <c r="BVR629" s="49"/>
      <c r="BVS629" s="49"/>
      <c r="BVT629" s="49"/>
      <c r="BVU629" s="49"/>
      <c r="BVV629" s="49"/>
      <c r="BVW629" s="49"/>
      <c r="BVX629" s="49"/>
      <c r="BVY629" s="49"/>
      <c r="BVZ629" s="49"/>
      <c r="BWA629" s="49"/>
      <c r="BWB629" s="49"/>
      <c r="BWC629" s="49"/>
      <c r="BWD629" s="49"/>
      <c r="BWE629" s="49"/>
      <c r="BWF629" s="49"/>
      <c r="BWG629" s="49"/>
      <c r="BWH629" s="49"/>
      <c r="BWI629" s="49"/>
      <c r="BWJ629" s="49"/>
      <c r="BWK629" s="49"/>
      <c r="BWL629" s="49"/>
      <c r="BWM629" s="49"/>
      <c r="BWN629" s="49"/>
      <c r="BWO629" s="49"/>
      <c r="BWP629" s="49"/>
      <c r="BWQ629" s="49"/>
      <c r="BWR629" s="49"/>
      <c r="BWS629" s="49"/>
      <c r="BWT629" s="49"/>
      <c r="BWU629" s="49"/>
      <c r="BWV629" s="49"/>
      <c r="BWW629" s="49"/>
      <c r="BWX629" s="49"/>
      <c r="BWY629" s="49"/>
      <c r="BWZ629" s="49"/>
      <c r="BXA629" s="49"/>
      <c r="BXB629" s="49"/>
      <c r="BXC629" s="49"/>
      <c r="BXD629" s="49"/>
      <c r="BXE629" s="49"/>
      <c r="BXF629" s="49"/>
      <c r="BXG629" s="49"/>
      <c r="BXH629" s="49"/>
      <c r="BXI629" s="49"/>
      <c r="BXJ629" s="49"/>
      <c r="BXK629" s="49"/>
      <c r="BXL629" s="49"/>
      <c r="BXM629" s="49"/>
      <c r="BXN629" s="49"/>
      <c r="BXO629" s="49"/>
      <c r="BXP629" s="49"/>
      <c r="BXQ629" s="49"/>
      <c r="BXR629" s="49"/>
      <c r="BXS629" s="49"/>
      <c r="BXT629" s="49"/>
      <c r="BXU629" s="49"/>
      <c r="BXV629" s="49"/>
      <c r="BXW629" s="49"/>
      <c r="BXX629" s="49"/>
      <c r="BXY629" s="49"/>
      <c r="BXZ629" s="49"/>
      <c r="BYA629" s="49"/>
      <c r="BYB629" s="49"/>
      <c r="BYC629" s="49"/>
      <c r="BYD629" s="49"/>
      <c r="BYE629" s="49"/>
      <c r="BYF629" s="49"/>
      <c r="BYG629" s="49"/>
      <c r="BYH629" s="49"/>
      <c r="BYI629" s="49"/>
      <c r="BYJ629" s="49"/>
      <c r="BYK629" s="49"/>
      <c r="BYL629" s="49"/>
      <c r="BYM629" s="49"/>
      <c r="BYN629" s="49"/>
      <c r="BYO629" s="49"/>
      <c r="BYP629" s="49"/>
      <c r="BYQ629" s="49"/>
      <c r="BYR629" s="49"/>
      <c r="BYS629" s="49"/>
      <c r="BYT629" s="49"/>
      <c r="BYU629" s="49"/>
      <c r="BYV629" s="49"/>
      <c r="BYW629" s="49"/>
      <c r="BYX629" s="49"/>
      <c r="BYY629" s="49"/>
      <c r="BYZ629" s="49"/>
      <c r="BZA629" s="49"/>
      <c r="BZB629" s="49"/>
      <c r="BZC629" s="49"/>
      <c r="BZD629" s="49"/>
      <c r="BZE629" s="49"/>
      <c r="BZF629" s="49"/>
      <c r="BZG629" s="49"/>
      <c r="BZH629" s="49"/>
      <c r="BZI629" s="49"/>
      <c r="BZJ629" s="49"/>
      <c r="BZK629" s="49"/>
      <c r="BZL629" s="49"/>
      <c r="BZM629" s="49"/>
      <c r="BZN629" s="49"/>
      <c r="BZO629" s="49"/>
      <c r="BZP629" s="49"/>
      <c r="BZQ629" s="49"/>
      <c r="BZR629" s="49"/>
      <c r="BZS629" s="49"/>
      <c r="BZT629" s="49"/>
      <c r="BZU629" s="49"/>
      <c r="BZV629" s="49"/>
      <c r="BZW629" s="49"/>
      <c r="BZX629" s="49"/>
      <c r="BZY629" s="49"/>
      <c r="BZZ629" s="49"/>
      <c r="CAA629" s="49"/>
      <c r="CAB629" s="49"/>
      <c r="CAC629" s="49"/>
      <c r="CAD629" s="49"/>
      <c r="CAE629" s="49"/>
      <c r="CAF629" s="49"/>
      <c r="CAG629" s="49"/>
      <c r="CAH629" s="49"/>
      <c r="CAI629" s="49"/>
      <c r="CAJ629" s="49"/>
      <c r="CAK629" s="49"/>
      <c r="CAL629" s="49"/>
      <c r="CAM629" s="49"/>
      <c r="CAN629" s="49"/>
      <c r="CAO629" s="49"/>
      <c r="CAP629" s="49"/>
      <c r="CAQ629" s="49"/>
      <c r="CAR629" s="49"/>
      <c r="CAS629" s="49"/>
      <c r="CAT629" s="49"/>
      <c r="CAU629" s="49"/>
      <c r="CAV629" s="49"/>
      <c r="CAW629" s="49"/>
      <c r="CAX629" s="49"/>
      <c r="CAY629" s="49"/>
      <c r="CAZ629" s="49"/>
      <c r="CBA629" s="49"/>
      <c r="CBB629" s="49"/>
      <c r="CBC629" s="49"/>
      <c r="CBD629" s="49"/>
      <c r="CBE629" s="49"/>
      <c r="CBF629" s="49"/>
      <c r="CBG629" s="49"/>
      <c r="CBH629" s="49"/>
      <c r="CBI629" s="49"/>
      <c r="CBJ629" s="49"/>
      <c r="CBK629" s="49"/>
      <c r="CBL629" s="49"/>
      <c r="CBM629" s="49"/>
      <c r="CBN629" s="49"/>
      <c r="CBO629" s="49"/>
      <c r="CBP629" s="49"/>
      <c r="CBQ629" s="49"/>
      <c r="CBR629" s="49"/>
      <c r="CBS629" s="49"/>
      <c r="CBT629" s="49"/>
      <c r="CBU629" s="49"/>
      <c r="CBV629" s="49"/>
      <c r="CBW629" s="49"/>
      <c r="CBX629" s="49"/>
      <c r="CBY629" s="49"/>
      <c r="CBZ629" s="49"/>
      <c r="CCA629" s="49"/>
      <c r="CCB629" s="49"/>
      <c r="CCC629" s="49"/>
      <c r="CCD629" s="49"/>
      <c r="CCE629" s="49"/>
      <c r="CCF629" s="49"/>
      <c r="CCG629" s="49"/>
      <c r="CCH629" s="49"/>
      <c r="CCI629" s="49"/>
      <c r="CCJ629" s="49"/>
      <c r="CCK629" s="49"/>
      <c r="CCL629" s="49"/>
      <c r="CCM629" s="49"/>
      <c r="CCN629" s="49"/>
      <c r="CCO629" s="49"/>
      <c r="CCP629" s="49"/>
      <c r="CCQ629" s="49"/>
      <c r="CCR629" s="49"/>
      <c r="CCS629" s="49"/>
      <c r="CCT629" s="49"/>
      <c r="CCU629" s="49"/>
      <c r="CCV629" s="49"/>
      <c r="CCW629" s="49"/>
      <c r="CCX629" s="49"/>
      <c r="CCY629" s="49"/>
      <c r="CCZ629" s="49"/>
      <c r="CDA629" s="49"/>
      <c r="CDB629" s="49"/>
      <c r="CDC629" s="49"/>
      <c r="CDD629" s="49"/>
      <c r="CDE629" s="49"/>
      <c r="CDF629" s="49"/>
      <c r="CDG629" s="49"/>
      <c r="CDH629" s="49"/>
      <c r="CDI629" s="49"/>
      <c r="CDJ629" s="49"/>
      <c r="CDK629" s="49"/>
      <c r="CDL629" s="49"/>
      <c r="CDM629" s="49"/>
      <c r="CDN629" s="49"/>
      <c r="CDO629" s="49"/>
      <c r="CDP629" s="49"/>
      <c r="CDQ629" s="49"/>
      <c r="CDR629" s="49"/>
      <c r="CDS629" s="49"/>
      <c r="CDT629" s="49"/>
      <c r="CDU629" s="49"/>
      <c r="CDV629" s="49"/>
      <c r="CDW629" s="49"/>
      <c r="CDX629" s="49"/>
      <c r="CDY629" s="49"/>
      <c r="CDZ629" s="49"/>
      <c r="CEA629" s="49"/>
      <c r="CEB629" s="49"/>
      <c r="CEC629" s="49"/>
      <c r="CED629" s="49"/>
      <c r="CEE629" s="49"/>
      <c r="CEF629" s="49"/>
      <c r="CEG629" s="49"/>
      <c r="CEH629" s="49"/>
      <c r="CEI629" s="49"/>
      <c r="CEJ629" s="49"/>
      <c r="CEK629" s="49"/>
      <c r="CEL629" s="49"/>
      <c r="CEM629" s="49"/>
      <c r="CEN629" s="49"/>
      <c r="CEO629" s="49"/>
      <c r="CEP629" s="49"/>
      <c r="CEQ629" s="49"/>
      <c r="CER629" s="49"/>
      <c r="CES629" s="49"/>
      <c r="CET629" s="49"/>
      <c r="CEU629" s="49"/>
      <c r="CEV629" s="49"/>
      <c r="CEW629" s="49"/>
      <c r="CEX629" s="49"/>
      <c r="CEY629" s="49"/>
      <c r="CEZ629" s="49"/>
      <c r="CFA629" s="49"/>
      <c r="CFB629" s="49"/>
      <c r="CFC629" s="49"/>
      <c r="CFD629" s="49"/>
      <c r="CFE629" s="49"/>
      <c r="CFF629" s="49"/>
      <c r="CFG629" s="49"/>
      <c r="CFH629" s="49"/>
      <c r="CFI629" s="49"/>
      <c r="CFJ629" s="49"/>
      <c r="CFK629" s="49"/>
      <c r="CFL629" s="49"/>
      <c r="CFM629" s="49"/>
      <c r="CFN629" s="49"/>
      <c r="CFO629" s="49"/>
      <c r="CFP629" s="49"/>
      <c r="CFQ629" s="49"/>
      <c r="CFR629" s="49"/>
      <c r="CFS629" s="49"/>
      <c r="CFT629" s="49"/>
      <c r="CFU629" s="49"/>
      <c r="CFV629" s="49"/>
      <c r="CFW629" s="49"/>
      <c r="CFX629" s="49"/>
      <c r="CFY629" s="49"/>
      <c r="CFZ629" s="49"/>
      <c r="CGA629" s="49"/>
      <c r="CGB629" s="49"/>
      <c r="CGC629" s="49"/>
      <c r="CGD629" s="49"/>
      <c r="CGE629" s="49"/>
      <c r="CGF629" s="49"/>
      <c r="CGG629" s="49"/>
      <c r="CGH629" s="49"/>
      <c r="CGI629" s="49"/>
      <c r="CGJ629" s="49"/>
      <c r="CGK629" s="49"/>
      <c r="CGL629" s="49"/>
      <c r="CGM629" s="49"/>
      <c r="CGN629" s="49"/>
      <c r="CGO629" s="49"/>
      <c r="CGP629" s="49"/>
      <c r="CGQ629" s="49"/>
      <c r="CGR629" s="49"/>
      <c r="CGS629" s="49"/>
      <c r="CGT629" s="49"/>
      <c r="CGU629" s="49"/>
      <c r="CGV629" s="49"/>
      <c r="CGW629" s="49"/>
      <c r="CGX629" s="49"/>
      <c r="CGY629" s="49"/>
      <c r="CGZ629" s="49"/>
      <c r="CHA629" s="49"/>
      <c r="CHB629" s="49"/>
      <c r="CHC629" s="49"/>
      <c r="CHD629" s="49"/>
      <c r="CHE629" s="49"/>
      <c r="CHF629" s="49"/>
      <c r="CHG629" s="49"/>
      <c r="CHH629" s="49"/>
      <c r="CHI629" s="49"/>
      <c r="CHJ629" s="49"/>
      <c r="CHK629" s="49"/>
      <c r="CHL629" s="49"/>
      <c r="CHM629" s="49"/>
      <c r="CHN629" s="49"/>
      <c r="CHO629" s="49"/>
      <c r="CHP629" s="49"/>
      <c r="CHQ629" s="49"/>
      <c r="CHR629" s="49"/>
      <c r="CHS629" s="49"/>
      <c r="CHT629" s="49"/>
      <c r="CHU629" s="49"/>
      <c r="CHV629" s="49"/>
      <c r="CHW629" s="49"/>
      <c r="CHX629" s="49"/>
      <c r="CHY629" s="49"/>
      <c r="CHZ629" s="49"/>
      <c r="CIA629" s="49"/>
      <c r="CIB629" s="49"/>
      <c r="CIC629" s="49"/>
      <c r="CID629" s="49"/>
      <c r="CIE629" s="49"/>
      <c r="CIF629" s="49"/>
      <c r="CIG629" s="49"/>
      <c r="CIH629" s="49"/>
      <c r="CII629" s="49"/>
      <c r="CIJ629" s="49"/>
      <c r="CIK629" s="49"/>
      <c r="CIL629" s="49"/>
      <c r="CIM629" s="49"/>
      <c r="CIN629" s="49"/>
      <c r="CIO629" s="49"/>
      <c r="CIP629" s="49"/>
      <c r="CIQ629" s="49"/>
      <c r="CIR629" s="49"/>
      <c r="CIS629" s="49"/>
      <c r="CIT629" s="49"/>
      <c r="CIU629" s="49"/>
      <c r="CIV629" s="49"/>
      <c r="CIW629" s="49"/>
      <c r="CIX629" s="49"/>
      <c r="CIY629" s="49"/>
      <c r="CIZ629" s="49"/>
      <c r="CJA629" s="49"/>
      <c r="CJB629" s="49"/>
      <c r="CJC629" s="49"/>
      <c r="CJD629" s="49"/>
      <c r="CJE629" s="49"/>
      <c r="CJF629" s="49"/>
      <c r="CJG629" s="49"/>
      <c r="CJH629" s="49"/>
      <c r="CJI629" s="49"/>
      <c r="CJJ629" s="49"/>
      <c r="CJK629" s="49"/>
      <c r="CJL629" s="49"/>
      <c r="CJM629" s="49"/>
      <c r="CJN629" s="49"/>
      <c r="CJO629" s="49"/>
      <c r="CJP629" s="49"/>
      <c r="CJQ629" s="49"/>
      <c r="CJR629" s="49"/>
      <c r="CJS629" s="49"/>
      <c r="CJT629" s="49"/>
      <c r="CJU629" s="49"/>
      <c r="CJV629" s="49"/>
      <c r="CJW629" s="49"/>
      <c r="CJX629" s="49"/>
      <c r="CJY629" s="49"/>
      <c r="CJZ629" s="49"/>
      <c r="CKA629" s="49"/>
      <c r="CKB629" s="49"/>
      <c r="CKC629" s="49"/>
      <c r="CKD629" s="49"/>
      <c r="CKE629" s="49"/>
      <c r="CKF629" s="49"/>
      <c r="CKG629" s="49"/>
      <c r="CKH629" s="49"/>
      <c r="CKI629" s="49"/>
      <c r="CKJ629" s="49"/>
      <c r="CKK629" s="49"/>
      <c r="CKL629" s="49"/>
      <c r="CKM629" s="49"/>
      <c r="CKN629" s="49"/>
      <c r="CKO629" s="49"/>
      <c r="CKP629" s="49"/>
      <c r="CKQ629" s="49"/>
      <c r="CKR629" s="49"/>
      <c r="CKS629" s="49"/>
      <c r="CKT629" s="49"/>
      <c r="CKU629" s="49"/>
      <c r="CKV629" s="49"/>
      <c r="CKW629" s="49"/>
      <c r="CKX629" s="49"/>
      <c r="CKY629" s="49"/>
      <c r="CKZ629" s="49"/>
      <c r="CLA629" s="49"/>
      <c r="CLB629" s="49"/>
      <c r="CLC629" s="49"/>
      <c r="CLD629" s="49"/>
      <c r="CLE629" s="49"/>
      <c r="CLF629" s="49"/>
      <c r="CLG629" s="49"/>
      <c r="CLH629" s="49"/>
      <c r="CLI629" s="49"/>
      <c r="CLJ629" s="49"/>
      <c r="CLK629" s="49"/>
      <c r="CLL629" s="49"/>
      <c r="CLM629" s="49"/>
      <c r="CLN629" s="49"/>
      <c r="CLO629" s="49"/>
      <c r="CLP629" s="49"/>
      <c r="CLQ629" s="49"/>
      <c r="CLR629" s="49"/>
      <c r="CLS629" s="49"/>
      <c r="CLT629" s="49"/>
      <c r="CLU629" s="49"/>
      <c r="CLV629" s="49"/>
      <c r="CLW629" s="49"/>
      <c r="CLX629" s="49"/>
      <c r="CLY629" s="49"/>
      <c r="CLZ629" s="49"/>
      <c r="CMA629" s="49"/>
      <c r="CMB629" s="49"/>
      <c r="CMC629" s="49"/>
      <c r="CMD629" s="49"/>
      <c r="CME629" s="49"/>
      <c r="CMF629" s="49"/>
      <c r="CMG629" s="49"/>
      <c r="CMH629" s="49"/>
      <c r="CMI629" s="49"/>
      <c r="CMJ629" s="49"/>
      <c r="CMK629" s="49"/>
      <c r="CML629" s="49"/>
      <c r="CMM629" s="49"/>
      <c r="CMN629" s="49"/>
      <c r="CMO629" s="49"/>
      <c r="CMP629" s="49"/>
      <c r="CMQ629" s="49"/>
      <c r="CMR629" s="49"/>
      <c r="CMS629" s="49"/>
      <c r="CMT629" s="49"/>
      <c r="CMU629" s="49"/>
      <c r="CMV629" s="49"/>
      <c r="CMW629" s="49"/>
      <c r="CMX629" s="49"/>
      <c r="CMY629" s="49"/>
      <c r="CMZ629" s="49"/>
      <c r="CNA629" s="49"/>
      <c r="CNB629" s="49"/>
      <c r="CNC629" s="49"/>
      <c r="CND629" s="49"/>
      <c r="CNE629" s="49"/>
      <c r="CNF629" s="49"/>
      <c r="CNG629" s="49"/>
      <c r="CNH629" s="49"/>
      <c r="CNI629" s="49"/>
      <c r="CNJ629" s="49"/>
      <c r="CNK629" s="49"/>
      <c r="CNL629" s="49"/>
      <c r="CNM629" s="49"/>
      <c r="CNN629" s="49"/>
      <c r="CNO629" s="49"/>
      <c r="CNP629" s="49"/>
      <c r="CNQ629" s="49"/>
      <c r="CNR629" s="49"/>
      <c r="CNS629" s="49"/>
      <c r="CNT629" s="49"/>
      <c r="CNU629" s="49"/>
      <c r="CNV629" s="49"/>
      <c r="CNW629" s="49"/>
      <c r="CNX629" s="49"/>
      <c r="CNY629" s="49"/>
      <c r="CNZ629" s="49"/>
      <c r="COA629" s="49"/>
      <c r="COB629" s="49"/>
      <c r="COC629" s="49"/>
      <c r="COD629" s="49"/>
      <c r="COE629" s="49"/>
      <c r="COF629" s="49"/>
      <c r="COG629" s="49"/>
      <c r="COH629" s="49"/>
      <c r="COI629" s="49"/>
      <c r="COJ629" s="49"/>
      <c r="COK629" s="49"/>
      <c r="COL629" s="49"/>
      <c r="COM629" s="49"/>
      <c r="CON629" s="49"/>
      <c r="COO629" s="49"/>
      <c r="COP629" s="49"/>
      <c r="COQ629" s="49"/>
      <c r="COR629" s="49"/>
      <c r="COS629" s="49"/>
      <c r="COT629" s="49"/>
      <c r="COU629" s="49"/>
      <c r="COV629" s="49"/>
      <c r="COW629" s="49"/>
      <c r="COX629" s="49"/>
      <c r="COY629" s="49"/>
      <c r="COZ629" s="49"/>
      <c r="CPA629" s="49"/>
      <c r="CPB629" s="49"/>
      <c r="CPC629" s="49"/>
      <c r="CPD629" s="49"/>
      <c r="CPE629" s="49"/>
      <c r="CPF629" s="49"/>
      <c r="CPG629" s="49"/>
      <c r="CPH629" s="49"/>
      <c r="CPI629" s="49"/>
      <c r="CPJ629" s="49"/>
      <c r="CPK629" s="49"/>
      <c r="CPL629" s="49"/>
      <c r="CPM629" s="49"/>
      <c r="CPN629" s="49"/>
      <c r="CPO629" s="49"/>
      <c r="CPP629" s="49"/>
      <c r="CPQ629" s="49"/>
      <c r="CPR629" s="49"/>
      <c r="CPS629" s="49"/>
      <c r="CPT629" s="49"/>
      <c r="CPU629" s="49"/>
      <c r="CPV629" s="49"/>
      <c r="CPW629" s="49"/>
      <c r="CPX629" s="49"/>
      <c r="CPY629" s="49"/>
      <c r="CPZ629" s="49"/>
      <c r="CQA629" s="49"/>
      <c r="CQB629" s="49"/>
      <c r="CQC629" s="49"/>
      <c r="CQD629" s="49"/>
      <c r="CQE629" s="49"/>
      <c r="CQF629" s="49"/>
      <c r="CQG629" s="49"/>
      <c r="CQH629" s="49"/>
      <c r="CQI629" s="49"/>
      <c r="CQJ629" s="49"/>
      <c r="CQK629" s="49"/>
      <c r="CQL629" s="49"/>
      <c r="CQM629" s="49"/>
      <c r="CQN629" s="49"/>
      <c r="CQO629" s="49"/>
      <c r="CQP629" s="49"/>
      <c r="CQQ629" s="49"/>
      <c r="CQR629" s="49"/>
      <c r="CQS629" s="49"/>
      <c r="CQT629" s="49"/>
      <c r="CQU629" s="49"/>
      <c r="CQV629" s="49"/>
      <c r="CQW629" s="49"/>
      <c r="CQX629" s="49"/>
      <c r="CQY629" s="49"/>
      <c r="CQZ629" s="49"/>
      <c r="CRA629" s="49"/>
      <c r="CRB629" s="49"/>
      <c r="CRC629" s="49"/>
      <c r="CRD629" s="49"/>
      <c r="CRE629" s="49"/>
      <c r="CRF629" s="49"/>
      <c r="CRG629" s="49"/>
      <c r="CRH629" s="49"/>
      <c r="CRI629" s="49"/>
      <c r="CRJ629" s="49"/>
      <c r="CRK629" s="49"/>
      <c r="CRL629" s="49"/>
      <c r="CRM629" s="49"/>
      <c r="CRN629" s="49"/>
      <c r="CRO629" s="49"/>
      <c r="CRP629" s="49"/>
      <c r="CRQ629" s="49"/>
      <c r="CRR629" s="49"/>
      <c r="CRS629" s="49"/>
      <c r="CRT629" s="49"/>
      <c r="CRU629" s="49"/>
      <c r="CRV629" s="49"/>
      <c r="CRW629" s="49"/>
      <c r="CRX629" s="49"/>
      <c r="CRY629" s="49"/>
      <c r="CRZ629" s="49"/>
      <c r="CSA629" s="49"/>
      <c r="CSB629" s="49"/>
      <c r="CSC629" s="49"/>
      <c r="CSD629" s="49"/>
      <c r="CSE629" s="49"/>
      <c r="CSF629" s="49"/>
      <c r="CSG629" s="49"/>
      <c r="CSH629" s="49"/>
      <c r="CSI629" s="49"/>
      <c r="CSJ629" s="49"/>
      <c r="CSK629" s="49"/>
      <c r="CSL629" s="49"/>
      <c r="CSM629" s="49"/>
      <c r="CSN629" s="49"/>
      <c r="CSO629" s="49"/>
      <c r="CSP629" s="49"/>
      <c r="CSQ629" s="49"/>
      <c r="CSR629" s="49"/>
      <c r="CSS629" s="49"/>
      <c r="CST629" s="49"/>
      <c r="CSU629" s="49"/>
      <c r="CSV629" s="49"/>
      <c r="CSW629" s="49"/>
      <c r="CSX629" s="49"/>
      <c r="CSY629" s="49"/>
      <c r="CSZ629" s="49"/>
      <c r="CTA629" s="49"/>
      <c r="CTB629" s="49"/>
      <c r="CTC629" s="49"/>
      <c r="CTD629" s="49"/>
      <c r="CTE629" s="49"/>
      <c r="CTF629" s="49"/>
      <c r="CTG629" s="49"/>
      <c r="CTH629" s="49"/>
      <c r="CTI629" s="49"/>
      <c r="CTJ629" s="49"/>
      <c r="CTK629" s="49"/>
      <c r="CTL629" s="49"/>
      <c r="CTM629" s="49"/>
      <c r="CTN629" s="49"/>
      <c r="CTO629" s="49"/>
      <c r="CTP629" s="49"/>
      <c r="CTQ629" s="49"/>
      <c r="CTR629" s="49"/>
      <c r="CTS629" s="49"/>
      <c r="CTT629" s="49"/>
      <c r="CTU629" s="49"/>
      <c r="CTV629" s="49"/>
      <c r="CTW629" s="49"/>
      <c r="CTX629" s="49"/>
      <c r="CTY629" s="49"/>
      <c r="CTZ629" s="49"/>
      <c r="CUA629" s="49"/>
      <c r="CUB629" s="49"/>
      <c r="CUC629" s="49"/>
      <c r="CUD629" s="49"/>
      <c r="CUE629" s="49"/>
      <c r="CUF629" s="49"/>
      <c r="CUG629" s="49"/>
      <c r="CUH629" s="49"/>
      <c r="CUI629" s="49"/>
      <c r="CUJ629" s="49"/>
      <c r="CUK629" s="49"/>
      <c r="CUL629" s="49"/>
      <c r="CUM629" s="49"/>
      <c r="CUN629" s="49"/>
      <c r="CUO629" s="49"/>
      <c r="CUP629" s="49"/>
      <c r="CUQ629" s="49"/>
      <c r="CUR629" s="49"/>
      <c r="CUS629" s="49"/>
      <c r="CUT629" s="49"/>
      <c r="CUU629" s="49"/>
      <c r="CUV629" s="49"/>
      <c r="CUW629" s="49"/>
      <c r="CUX629" s="49"/>
      <c r="CUY629" s="49"/>
      <c r="CUZ629" s="49"/>
      <c r="CVA629" s="49"/>
      <c r="CVB629" s="49"/>
      <c r="CVC629" s="49"/>
      <c r="CVD629" s="49"/>
      <c r="CVE629" s="49"/>
      <c r="CVF629" s="49"/>
      <c r="CVG629" s="49"/>
      <c r="CVH629" s="49"/>
      <c r="CVI629" s="49"/>
      <c r="CVJ629" s="49"/>
      <c r="CVK629" s="49"/>
      <c r="CVL629" s="49"/>
      <c r="CVM629" s="49"/>
      <c r="CVN629" s="49"/>
      <c r="CVO629" s="49"/>
      <c r="CVP629" s="49"/>
      <c r="CVQ629" s="49"/>
      <c r="CVR629" s="49"/>
      <c r="CVS629" s="49"/>
      <c r="CVT629" s="49"/>
      <c r="CVU629" s="49"/>
      <c r="CVV629" s="49"/>
      <c r="CVW629" s="49"/>
      <c r="CVX629" s="49"/>
      <c r="CVY629" s="49"/>
      <c r="CVZ629" s="49"/>
      <c r="CWA629" s="49"/>
      <c r="CWB629" s="49"/>
      <c r="CWC629" s="49"/>
      <c r="CWD629" s="49"/>
      <c r="CWE629" s="49"/>
      <c r="CWF629" s="49"/>
      <c r="CWG629" s="49"/>
      <c r="CWH629" s="49"/>
      <c r="CWI629" s="49"/>
      <c r="CWJ629" s="49"/>
      <c r="CWK629" s="49"/>
      <c r="CWL629" s="49"/>
      <c r="CWM629" s="49"/>
      <c r="CWN629" s="49"/>
      <c r="CWO629" s="49"/>
      <c r="CWP629" s="49"/>
      <c r="CWQ629" s="49"/>
      <c r="CWR629" s="49"/>
      <c r="CWS629" s="49"/>
      <c r="CWT629" s="49"/>
      <c r="CWU629" s="49"/>
      <c r="CWV629" s="49"/>
      <c r="CWW629" s="49"/>
      <c r="CWX629" s="49"/>
      <c r="CWY629" s="49"/>
      <c r="CWZ629" s="49"/>
      <c r="CXA629" s="49"/>
      <c r="CXB629" s="49"/>
      <c r="CXC629" s="49"/>
      <c r="CXD629" s="49"/>
      <c r="CXE629" s="49"/>
      <c r="CXF629" s="49"/>
      <c r="CXG629" s="49"/>
      <c r="CXH629" s="49"/>
      <c r="CXI629" s="49"/>
      <c r="CXJ629" s="49"/>
      <c r="CXK629" s="49"/>
      <c r="CXL629" s="49"/>
      <c r="CXM629" s="49"/>
      <c r="CXN629" s="49"/>
      <c r="CXO629" s="49"/>
      <c r="CXP629" s="49"/>
      <c r="CXQ629" s="49"/>
      <c r="CXR629" s="49"/>
      <c r="CXS629" s="49"/>
      <c r="CXT629" s="49"/>
      <c r="CXU629" s="49"/>
      <c r="CXV629" s="49"/>
      <c r="CXW629" s="49"/>
      <c r="CXX629" s="49"/>
      <c r="CXY629" s="49"/>
      <c r="CXZ629" s="49"/>
      <c r="CYA629" s="49"/>
      <c r="CYB629" s="49"/>
      <c r="CYC629" s="49"/>
      <c r="CYD629" s="49"/>
      <c r="CYE629" s="49"/>
      <c r="CYF629" s="49"/>
      <c r="CYG629" s="49"/>
      <c r="CYH629" s="49"/>
      <c r="CYI629" s="49"/>
      <c r="CYJ629" s="49"/>
      <c r="CYK629" s="49"/>
      <c r="CYL629" s="49"/>
      <c r="CYM629" s="49"/>
      <c r="CYN629" s="49"/>
      <c r="CYO629" s="49"/>
      <c r="CYP629" s="49"/>
      <c r="CYQ629" s="49"/>
      <c r="CYR629" s="49"/>
      <c r="CYS629" s="49"/>
      <c r="CYT629" s="49"/>
      <c r="CYU629" s="49"/>
      <c r="CYV629" s="49"/>
      <c r="CYW629" s="49"/>
      <c r="CYX629" s="49"/>
      <c r="CYY629" s="49"/>
      <c r="CYZ629" s="49"/>
      <c r="CZA629" s="49"/>
      <c r="CZB629" s="49"/>
      <c r="CZC629" s="49"/>
      <c r="CZD629" s="49"/>
      <c r="CZE629" s="49"/>
      <c r="CZF629" s="49"/>
      <c r="CZG629" s="49"/>
      <c r="CZH629" s="49"/>
      <c r="CZI629" s="49"/>
      <c r="CZJ629" s="49"/>
      <c r="CZK629" s="49"/>
      <c r="CZL629" s="49"/>
      <c r="CZM629" s="49"/>
      <c r="CZN629" s="49"/>
      <c r="CZO629" s="49"/>
      <c r="CZP629" s="49"/>
      <c r="CZQ629" s="49"/>
      <c r="CZR629" s="49"/>
      <c r="CZS629" s="49"/>
      <c r="CZT629" s="49"/>
      <c r="CZU629" s="49"/>
      <c r="CZV629" s="49"/>
      <c r="CZW629" s="49"/>
      <c r="CZX629" s="49"/>
      <c r="CZY629" s="49"/>
      <c r="CZZ629" s="49"/>
      <c r="DAA629" s="49"/>
      <c r="DAB629" s="49"/>
      <c r="DAC629" s="49"/>
      <c r="DAD629" s="49"/>
      <c r="DAE629" s="49"/>
      <c r="DAF629" s="49"/>
      <c r="DAG629" s="49"/>
      <c r="DAH629" s="49"/>
      <c r="DAI629" s="49"/>
      <c r="DAJ629" s="49"/>
      <c r="DAK629" s="49"/>
      <c r="DAL629" s="49"/>
      <c r="DAM629" s="49"/>
      <c r="DAN629" s="49"/>
      <c r="DAO629" s="49"/>
      <c r="DAP629" s="49"/>
      <c r="DAQ629" s="49"/>
      <c r="DAR629" s="49"/>
      <c r="DAS629" s="49"/>
      <c r="DAT629" s="49"/>
      <c r="DAU629" s="49"/>
      <c r="DAV629" s="49"/>
      <c r="DAW629" s="49"/>
      <c r="DAX629" s="49"/>
      <c r="DAY629" s="49"/>
      <c r="DAZ629" s="49"/>
      <c r="DBA629" s="49"/>
      <c r="DBB629" s="49"/>
      <c r="DBC629" s="49"/>
      <c r="DBD629" s="49"/>
      <c r="DBE629" s="49"/>
      <c r="DBF629" s="49"/>
      <c r="DBG629" s="49"/>
      <c r="DBH629" s="49"/>
      <c r="DBI629" s="49"/>
      <c r="DBJ629" s="49"/>
      <c r="DBK629" s="49"/>
      <c r="DBL629" s="49"/>
      <c r="DBM629" s="49"/>
      <c r="DBN629" s="49"/>
      <c r="DBO629" s="49"/>
      <c r="DBP629" s="49"/>
      <c r="DBQ629" s="49"/>
      <c r="DBR629" s="49"/>
      <c r="DBS629" s="49"/>
      <c r="DBT629" s="49"/>
      <c r="DBU629" s="49"/>
      <c r="DBV629" s="49"/>
      <c r="DBW629" s="49"/>
      <c r="DBX629" s="49"/>
      <c r="DBY629" s="49"/>
      <c r="DBZ629" s="49"/>
      <c r="DCA629" s="49"/>
      <c r="DCB629" s="49"/>
      <c r="DCC629" s="49"/>
      <c r="DCD629" s="49"/>
      <c r="DCE629" s="49"/>
      <c r="DCF629" s="49"/>
      <c r="DCG629" s="49"/>
      <c r="DCH629" s="49"/>
      <c r="DCI629" s="49"/>
      <c r="DCJ629" s="49"/>
      <c r="DCK629" s="49"/>
      <c r="DCL629" s="49"/>
      <c r="DCM629" s="49"/>
      <c r="DCN629" s="49"/>
      <c r="DCO629" s="49"/>
      <c r="DCP629" s="49"/>
      <c r="DCQ629" s="49"/>
      <c r="DCR629" s="49"/>
      <c r="DCS629" s="49"/>
      <c r="DCT629" s="49"/>
      <c r="DCU629" s="49"/>
      <c r="DCV629" s="49"/>
      <c r="DCW629" s="49"/>
      <c r="DCX629" s="49"/>
      <c r="DCY629" s="49"/>
      <c r="DCZ629" s="49"/>
      <c r="DDA629" s="49"/>
      <c r="DDB629" s="49"/>
      <c r="DDC629" s="49"/>
      <c r="DDD629" s="49"/>
      <c r="DDE629" s="49"/>
      <c r="DDF629" s="49"/>
      <c r="DDG629" s="49"/>
      <c r="DDH629" s="49"/>
      <c r="DDI629" s="49"/>
      <c r="DDJ629" s="49"/>
      <c r="DDK629" s="49"/>
      <c r="DDL629" s="49"/>
      <c r="DDM629" s="49"/>
      <c r="DDN629" s="49"/>
      <c r="DDO629" s="49"/>
      <c r="DDP629" s="49"/>
      <c r="DDQ629" s="49"/>
      <c r="DDR629" s="49"/>
      <c r="DDS629" s="49"/>
      <c r="DDT629" s="49"/>
      <c r="DDU629" s="49"/>
      <c r="DDV629" s="49"/>
      <c r="DDW629" s="49"/>
      <c r="DDX629" s="49"/>
      <c r="DDY629" s="49"/>
      <c r="DDZ629" s="49"/>
      <c r="DEA629" s="49"/>
      <c r="DEB629" s="49"/>
      <c r="DEC629" s="49"/>
      <c r="DED629" s="49"/>
      <c r="DEE629" s="49"/>
      <c r="DEF629" s="49"/>
      <c r="DEG629" s="49"/>
      <c r="DEH629" s="49"/>
      <c r="DEI629" s="49"/>
      <c r="DEJ629" s="49"/>
      <c r="DEK629" s="49"/>
      <c r="DEL629" s="49"/>
      <c r="DEM629" s="49"/>
      <c r="DEN629" s="49"/>
      <c r="DEO629" s="49"/>
      <c r="DEP629" s="49"/>
      <c r="DEQ629" s="49"/>
      <c r="DER629" s="49"/>
      <c r="DES629" s="49"/>
      <c r="DET629" s="49"/>
      <c r="DEU629" s="49"/>
      <c r="DEV629" s="49"/>
      <c r="DEW629" s="49"/>
      <c r="DEX629" s="49"/>
      <c r="DEY629" s="49"/>
      <c r="DEZ629" s="49"/>
      <c r="DFA629" s="49"/>
      <c r="DFB629" s="49"/>
      <c r="DFC629" s="49"/>
      <c r="DFD629" s="49"/>
      <c r="DFE629" s="49"/>
      <c r="DFF629" s="49"/>
      <c r="DFG629" s="49"/>
      <c r="DFH629" s="49"/>
      <c r="DFI629" s="49"/>
      <c r="DFJ629" s="49"/>
      <c r="DFK629" s="49"/>
      <c r="DFL629" s="49"/>
      <c r="DFM629" s="49"/>
      <c r="DFN629" s="49"/>
      <c r="DFO629" s="49"/>
      <c r="DFP629" s="49"/>
      <c r="DFQ629" s="49"/>
      <c r="DFR629" s="49"/>
      <c r="DFS629" s="49"/>
      <c r="DFT629" s="49"/>
      <c r="DFU629" s="49"/>
      <c r="DFV629" s="49"/>
      <c r="DFW629" s="49"/>
      <c r="DFX629" s="49"/>
      <c r="DFY629" s="49"/>
      <c r="DFZ629" s="49"/>
      <c r="DGA629" s="49"/>
      <c r="DGB629" s="49"/>
      <c r="DGC629" s="49"/>
      <c r="DGD629" s="49"/>
      <c r="DGE629" s="49"/>
      <c r="DGF629" s="49"/>
      <c r="DGG629" s="49"/>
      <c r="DGH629" s="49"/>
      <c r="DGI629" s="49"/>
      <c r="DGJ629" s="49"/>
      <c r="DGK629" s="49"/>
      <c r="DGL629" s="49"/>
      <c r="DGM629" s="49"/>
      <c r="DGN629" s="49"/>
      <c r="DGO629" s="49"/>
      <c r="DGP629" s="49"/>
      <c r="DGQ629" s="49"/>
      <c r="DGR629" s="49"/>
      <c r="DGS629" s="49"/>
      <c r="DGT629" s="49"/>
      <c r="DGU629" s="49"/>
      <c r="DGV629" s="49"/>
      <c r="DGW629" s="49"/>
      <c r="DGX629" s="49"/>
      <c r="DGY629" s="49"/>
      <c r="DGZ629" s="49"/>
      <c r="DHA629" s="49"/>
      <c r="DHB629" s="49"/>
      <c r="DHC629" s="49"/>
      <c r="DHD629" s="49"/>
      <c r="DHE629" s="49"/>
      <c r="DHF629" s="49"/>
      <c r="DHG629" s="49"/>
      <c r="DHH629" s="49"/>
      <c r="DHI629" s="49"/>
      <c r="DHJ629" s="49"/>
      <c r="DHK629" s="49"/>
      <c r="DHL629" s="49"/>
      <c r="DHM629" s="49"/>
      <c r="DHN629" s="49"/>
      <c r="DHO629" s="49"/>
      <c r="DHP629" s="49"/>
      <c r="DHQ629" s="49"/>
      <c r="DHR629" s="49"/>
      <c r="DHS629" s="49"/>
      <c r="DHT629" s="49"/>
      <c r="DHU629" s="49"/>
      <c r="DHV629" s="49"/>
      <c r="DHW629" s="49"/>
      <c r="DHX629" s="49"/>
      <c r="DHY629" s="49"/>
      <c r="DHZ629" s="49"/>
      <c r="DIA629" s="49"/>
      <c r="DIB629" s="49"/>
      <c r="DIC629" s="49"/>
      <c r="DID629" s="49"/>
      <c r="DIE629" s="49"/>
      <c r="DIF629" s="49"/>
      <c r="DIG629" s="49"/>
      <c r="DIH629" s="49"/>
      <c r="DII629" s="49"/>
      <c r="DIJ629" s="49"/>
      <c r="DIK629" s="49"/>
      <c r="DIL629" s="49"/>
      <c r="DIM629" s="49"/>
      <c r="DIN629" s="49"/>
      <c r="DIO629" s="49"/>
      <c r="DIP629" s="49"/>
      <c r="DIQ629" s="49"/>
      <c r="DIR629" s="49"/>
      <c r="DIS629" s="49"/>
      <c r="DIT629" s="49"/>
      <c r="DIU629" s="49"/>
      <c r="DIV629" s="49"/>
      <c r="DIW629" s="49"/>
      <c r="DIX629" s="49"/>
      <c r="DIY629" s="49"/>
      <c r="DIZ629" s="49"/>
      <c r="DJA629" s="49"/>
      <c r="DJB629" s="49"/>
      <c r="DJC629" s="49"/>
      <c r="DJD629" s="49"/>
      <c r="DJE629" s="49"/>
      <c r="DJF629" s="49"/>
      <c r="DJG629" s="49"/>
      <c r="DJH629" s="49"/>
      <c r="DJI629" s="49"/>
      <c r="DJJ629" s="49"/>
      <c r="DJK629" s="49"/>
      <c r="DJL629" s="49"/>
      <c r="DJM629" s="49"/>
      <c r="DJN629" s="49"/>
      <c r="DJO629" s="49"/>
      <c r="DJP629" s="49"/>
      <c r="DJQ629" s="49"/>
      <c r="DJR629" s="49"/>
      <c r="DJS629" s="49"/>
      <c r="DJT629" s="49"/>
      <c r="DJU629" s="49"/>
      <c r="DJV629" s="49"/>
      <c r="DJW629" s="49"/>
      <c r="DJX629" s="49"/>
      <c r="DJY629" s="49"/>
      <c r="DJZ629" s="49"/>
      <c r="DKA629" s="49"/>
      <c r="DKB629" s="49"/>
      <c r="DKC629" s="49"/>
      <c r="DKD629" s="49"/>
      <c r="DKE629" s="49"/>
      <c r="DKF629" s="49"/>
      <c r="DKG629" s="49"/>
      <c r="DKH629" s="49"/>
      <c r="DKI629" s="49"/>
      <c r="DKJ629" s="49"/>
      <c r="DKK629" s="49"/>
      <c r="DKL629" s="49"/>
      <c r="DKM629" s="49"/>
      <c r="DKN629" s="49"/>
      <c r="DKO629" s="49"/>
      <c r="DKP629" s="49"/>
      <c r="DKQ629" s="49"/>
      <c r="DKR629" s="49"/>
      <c r="DKS629" s="49"/>
      <c r="DKT629" s="49"/>
      <c r="DKU629" s="49"/>
      <c r="DKV629" s="49"/>
      <c r="DKW629" s="49"/>
      <c r="DKX629" s="49"/>
      <c r="DKY629" s="49"/>
      <c r="DKZ629" s="49"/>
      <c r="DLA629" s="49"/>
      <c r="DLB629" s="49"/>
      <c r="DLC629" s="49"/>
      <c r="DLD629" s="49"/>
      <c r="DLE629" s="49"/>
      <c r="DLF629" s="49"/>
      <c r="DLG629" s="49"/>
      <c r="DLH629" s="49"/>
      <c r="DLI629" s="49"/>
      <c r="DLJ629" s="49"/>
      <c r="DLK629" s="49"/>
      <c r="DLL629" s="49"/>
      <c r="DLM629" s="49"/>
      <c r="DLN629" s="49"/>
      <c r="DLO629" s="49"/>
      <c r="DLP629" s="49"/>
      <c r="DLQ629" s="49"/>
      <c r="DLR629" s="49"/>
      <c r="DLS629" s="49"/>
      <c r="DLT629" s="49"/>
      <c r="DLU629" s="49"/>
      <c r="DLV629" s="49"/>
      <c r="DLW629" s="49"/>
      <c r="DLX629" s="49"/>
      <c r="DLY629" s="49"/>
      <c r="DLZ629" s="49"/>
      <c r="DMA629" s="49"/>
      <c r="DMB629" s="49"/>
      <c r="DMC629" s="49"/>
      <c r="DMD629" s="49"/>
      <c r="DME629" s="49"/>
      <c r="DMF629" s="49"/>
      <c r="DMG629" s="49"/>
      <c r="DMH629" s="49"/>
      <c r="DMI629" s="49"/>
      <c r="DMJ629" s="49"/>
      <c r="DMK629" s="49"/>
      <c r="DML629" s="49"/>
      <c r="DMM629" s="49"/>
      <c r="DMN629" s="49"/>
      <c r="DMO629" s="49"/>
      <c r="DMP629" s="49"/>
      <c r="DMQ629" s="49"/>
      <c r="DMR629" s="49"/>
      <c r="DMS629" s="49"/>
      <c r="DMT629" s="49"/>
      <c r="DMU629" s="49"/>
      <c r="DMV629" s="49"/>
      <c r="DMW629" s="49"/>
      <c r="DMX629" s="49"/>
      <c r="DMY629" s="49"/>
      <c r="DMZ629" s="49"/>
      <c r="DNA629" s="49"/>
      <c r="DNB629" s="49"/>
      <c r="DNC629" s="49"/>
      <c r="DND629" s="49"/>
      <c r="DNE629" s="49"/>
      <c r="DNF629" s="49"/>
      <c r="DNG629" s="49"/>
      <c r="DNH629" s="49"/>
      <c r="DNI629" s="49"/>
      <c r="DNJ629" s="49"/>
      <c r="DNK629" s="49"/>
      <c r="DNL629" s="49"/>
      <c r="DNM629" s="49"/>
      <c r="DNN629" s="49"/>
      <c r="DNO629" s="49"/>
      <c r="DNP629" s="49"/>
      <c r="DNQ629" s="49"/>
      <c r="DNR629" s="49"/>
      <c r="DNS629" s="49"/>
      <c r="DNT629" s="49"/>
      <c r="DNU629" s="49"/>
      <c r="DNV629" s="49"/>
      <c r="DNW629" s="49"/>
      <c r="DNX629" s="49"/>
      <c r="DNY629" s="49"/>
      <c r="DNZ629" s="49"/>
      <c r="DOA629" s="49"/>
      <c r="DOB629" s="49"/>
      <c r="DOC629" s="49"/>
      <c r="DOD629" s="49"/>
      <c r="DOE629" s="49"/>
      <c r="DOF629" s="49"/>
      <c r="DOG629" s="49"/>
      <c r="DOH629" s="49"/>
      <c r="DOI629" s="49"/>
      <c r="DOJ629" s="49"/>
      <c r="DOK629" s="49"/>
      <c r="DOL629" s="49"/>
      <c r="DOM629" s="49"/>
      <c r="DON629" s="49"/>
      <c r="DOO629" s="49"/>
      <c r="DOP629" s="49"/>
      <c r="DOQ629" s="49"/>
      <c r="DOR629" s="49"/>
      <c r="DOS629" s="49"/>
      <c r="DOT629" s="49"/>
      <c r="DOU629" s="49"/>
      <c r="DOV629" s="49"/>
      <c r="DOW629" s="49"/>
      <c r="DOX629" s="49"/>
      <c r="DOY629" s="49"/>
      <c r="DOZ629" s="49"/>
      <c r="DPA629" s="49"/>
      <c r="DPB629" s="49"/>
      <c r="DPC629" s="49"/>
      <c r="DPD629" s="49"/>
      <c r="DPE629" s="49"/>
      <c r="DPF629" s="49"/>
      <c r="DPG629" s="49"/>
      <c r="DPH629" s="49"/>
      <c r="DPI629" s="49"/>
      <c r="DPJ629" s="49"/>
      <c r="DPK629" s="49"/>
      <c r="DPL629" s="49"/>
      <c r="DPM629" s="49"/>
      <c r="DPN629" s="49"/>
      <c r="DPO629" s="49"/>
      <c r="DPP629" s="49"/>
      <c r="DPQ629" s="49"/>
      <c r="DPR629" s="49"/>
      <c r="DPS629" s="49"/>
      <c r="DPT629" s="49"/>
      <c r="DPU629" s="49"/>
      <c r="DPV629" s="49"/>
      <c r="DPW629" s="49"/>
      <c r="DPX629" s="49"/>
      <c r="DPY629" s="49"/>
      <c r="DPZ629" s="49"/>
      <c r="DQA629" s="49"/>
      <c r="DQB629" s="49"/>
      <c r="DQC629" s="49"/>
      <c r="DQD629" s="49"/>
      <c r="DQE629" s="49"/>
      <c r="DQF629" s="49"/>
      <c r="DQG629" s="49"/>
      <c r="DQH629" s="49"/>
      <c r="DQI629" s="49"/>
      <c r="DQJ629" s="49"/>
      <c r="DQK629" s="49"/>
      <c r="DQL629" s="49"/>
      <c r="DQM629" s="49"/>
      <c r="DQN629" s="49"/>
      <c r="DQO629" s="49"/>
      <c r="DQP629" s="49"/>
      <c r="DQQ629" s="49"/>
      <c r="DQR629" s="49"/>
      <c r="DQS629" s="49"/>
      <c r="DQT629" s="49"/>
      <c r="DQU629" s="49"/>
      <c r="DQV629" s="49"/>
      <c r="DQW629" s="49"/>
      <c r="DQX629" s="49"/>
      <c r="DQY629" s="49"/>
      <c r="DQZ629" s="49"/>
      <c r="DRA629" s="49"/>
      <c r="DRB629" s="49"/>
      <c r="DRC629" s="49"/>
      <c r="DRD629" s="49"/>
      <c r="DRE629" s="49"/>
      <c r="DRF629" s="49"/>
      <c r="DRG629" s="49"/>
      <c r="DRH629" s="49"/>
      <c r="DRI629" s="49"/>
      <c r="DRJ629" s="49"/>
      <c r="DRK629" s="49"/>
      <c r="DRL629" s="49"/>
      <c r="DRM629" s="49"/>
      <c r="DRN629" s="49"/>
      <c r="DRO629" s="49"/>
      <c r="DRP629" s="49"/>
      <c r="DRQ629" s="49"/>
      <c r="DRR629" s="49"/>
      <c r="DRS629" s="49"/>
      <c r="DRT629" s="49"/>
      <c r="DRU629" s="49"/>
      <c r="DRV629" s="49"/>
      <c r="DRW629" s="49"/>
      <c r="DRX629" s="49"/>
      <c r="DRY629" s="49"/>
      <c r="DRZ629" s="49"/>
      <c r="DSA629" s="49"/>
      <c r="DSB629" s="49"/>
      <c r="DSC629" s="49"/>
      <c r="DSD629" s="49"/>
      <c r="DSE629" s="49"/>
      <c r="DSF629" s="49"/>
      <c r="DSG629" s="49"/>
      <c r="DSH629" s="49"/>
      <c r="DSI629" s="49"/>
      <c r="DSJ629" s="49"/>
      <c r="DSK629" s="49"/>
      <c r="DSL629" s="49"/>
      <c r="DSM629" s="49"/>
      <c r="DSN629" s="49"/>
      <c r="DSO629" s="49"/>
      <c r="DSP629" s="49"/>
      <c r="DSQ629" s="49"/>
      <c r="DSR629" s="49"/>
      <c r="DSS629" s="49"/>
      <c r="DST629" s="49"/>
      <c r="DSU629" s="49"/>
      <c r="DSV629" s="49"/>
      <c r="DSW629" s="49"/>
      <c r="DSX629" s="49"/>
      <c r="DSY629" s="49"/>
      <c r="DSZ629" s="49"/>
      <c r="DTA629" s="49"/>
      <c r="DTB629" s="49"/>
      <c r="DTC629" s="49"/>
      <c r="DTD629" s="49"/>
      <c r="DTE629" s="49"/>
      <c r="DTF629" s="49"/>
      <c r="DTG629" s="49"/>
      <c r="DTH629" s="49"/>
      <c r="DTI629" s="49"/>
      <c r="DTJ629" s="49"/>
      <c r="DTK629" s="49"/>
      <c r="DTL629" s="49"/>
      <c r="DTM629" s="49"/>
      <c r="DTN629" s="49"/>
      <c r="DTO629" s="49"/>
      <c r="DTP629" s="49"/>
      <c r="DTQ629" s="49"/>
      <c r="DTR629" s="49"/>
      <c r="DTS629" s="49"/>
      <c r="DTT629" s="49"/>
      <c r="DTU629" s="49"/>
      <c r="DTV629" s="49"/>
      <c r="DTW629" s="49"/>
      <c r="DTX629" s="49"/>
      <c r="DTY629" s="49"/>
      <c r="DTZ629" s="49"/>
      <c r="DUA629" s="49"/>
      <c r="DUB629" s="49"/>
      <c r="DUC629" s="49"/>
      <c r="DUD629" s="49"/>
      <c r="DUE629" s="49"/>
      <c r="DUF629" s="49"/>
      <c r="DUG629" s="49"/>
      <c r="DUH629" s="49"/>
      <c r="DUI629" s="49"/>
      <c r="DUJ629" s="49"/>
      <c r="DUK629" s="49"/>
      <c r="DUL629" s="49"/>
      <c r="DUM629" s="49"/>
      <c r="DUN629" s="49"/>
      <c r="DUO629" s="49"/>
      <c r="DUP629" s="49"/>
      <c r="DUQ629" s="49"/>
      <c r="DUR629" s="49"/>
      <c r="DUS629" s="49"/>
      <c r="DUT629" s="49"/>
      <c r="DUU629" s="49"/>
      <c r="DUV629" s="49"/>
      <c r="DUW629" s="49"/>
      <c r="DUX629" s="49"/>
      <c r="DUY629" s="49"/>
      <c r="DUZ629" s="49"/>
      <c r="DVA629" s="49"/>
      <c r="DVB629" s="49"/>
      <c r="DVC629" s="49"/>
      <c r="DVD629" s="49"/>
      <c r="DVE629" s="49"/>
      <c r="DVF629" s="49"/>
      <c r="DVG629" s="49"/>
      <c r="DVH629" s="49"/>
      <c r="DVI629" s="49"/>
      <c r="DVJ629" s="49"/>
      <c r="DVK629" s="49"/>
      <c r="DVL629" s="49"/>
      <c r="DVM629" s="49"/>
      <c r="DVN629" s="49"/>
      <c r="DVO629" s="49"/>
      <c r="DVP629" s="49"/>
      <c r="DVQ629" s="49"/>
      <c r="DVR629" s="49"/>
      <c r="DVS629" s="49"/>
      <c r="DVT629" s="49"/>
      <c r="DVU629" s="49"/>
      <c r="DVV629" s="49"/>
      <c r="DVW629" s="49"/>
      <c r="DVX629" s="49"/>
      <c r="DVY629" s="49"/>
      <c r="DVZ629" s="49"/>
      <c r="DWA629" s="49"/>
      <c r="DWB629" s="49"/>
      <c r="DWC629" s="49"/>
      <c r="DWD629" s="49"/>
      <c r="DWE629" s="49"/>
      <c r="DWF629" s="49"/>
      <c r="DWG629" s="49"/>
      <c r="DWH629" s="49"/>
      <c r="DWI629" s="49"/>
      <c r="DWJ629" s="49"/>
      <c r="DWK629" s="49"/>
      <c r="DWL629" s="49"/>
      <c r="DWM629" s="49"/>
      <c r="DWN629" s="49"/>
      <c r="DWO629" s="49"/>
      <c r="DWP629" s="49"/>
      <c r="DWQ629" s="49"/>
      <c r="DWR629" s="49"/>
      <c r="DWS629" s="49"/>
      <c r="DWT629" s="49"/>
      <c r="DWU629" s="49"/>
      <c r="DWV629" s="49"/>
      <c r="DWW629" s="49"/>
      <c r="DWX629" s="49"/>
      <c r="DWY629" s="49"/>
      <c r="DWZ629" s="49"/>
      <c r="DXA629" s="49"/>
      <c r="DXB629" s="49"/>
      <c r="DXC629" s="49"/>
      <c r="DXD629" s="49"/>
      <c r="DXE629" s="49"/>
      <c r="DXF629" s="49"/>
      <c r="DXG629" s="49"/>
      <c r="DXH629" s="49"/>
      <c r="DXI629" s="49"/>
      <c r="DXJ629" s="49"/>
      <c r="DXK629" s="49"/>
      <c r="DXL629" s="49"/>
      <c r="DXM629" s="49"/>
      <c r="DXN629" s="49"/>
      <c r="DXO629" s="49"/>
      <c r="DXP629" s="49"/>
      <c r="DXQ629" s="49"/>
      <c r="DXR629" s="49"/>
      <c r="DXS629" s="49"/>
      <c r="DXT629" s="49"/>
      <c r="DXU629" s="49"/>
      <c r="DXV629" s="49"/>
      <c r="DXW629" s="49"/>
      <c r="DXX629" s="49"/>
      <c r="DXY629" s="49"/>
      <c r="DXZ629" s="49"/>
      <c r="DYA629" s="49"/>
      <c r="DYB629" s="49"/>
      <c r="DYC629" s="49"/>
      <c r="DYD629" s="49"/>
      <c r="DYE629" s="49"/>
      <c r="DYF629" s="49"/>
      <c r="DYG629" s="49"/>
      <c r="DYH629" s="49"/>
      <c r="DYI629" s="49"/>
      <c r="DYJ629" s="49"/>
      <c r="DYK629" s="49"/>
      <c r="DYL629" s="49"/>
      <c r="DYM629" s="49"/>
      <c r="DYN629" s="49"/>
      <c r="DYO629" s="49"/>
      <c r="DYP629" s="49"/>
      <c r="DYQ629" s="49"/>
      <c r="DYR629" s="49"/>
      <c r="DYS629" s="49"/>
      <c r="DYT629" s="49"/>
      <c r="DYU629" s="49"/>
      <c r="DYV629" s="49"/>
      <c r="DYW629" s="49"/>
      <c r="DYX629" s="49"/>
      <c r="DYY629" s="49"/>
      <c r="DYZ629" s="49"/>
      <c r="DZA629" s="49"/>
      <c r="DZB629" s="49"/>
      <c r="DZC629" s="49"/>
      <c r="DZD629" s="49"/>
      <c r="DZE629" s="49"/>
      <c r="DZF629" s="49"/>
      <c r="DZG629" s="49"/>
      <c r="DZH629" s="49"/>
      <c r="DZI629" s="49"/>
      <c r="DZJ629" s="49"/>
      <c r="DZK629" s="49"/>
      <c r="DZL629" s="49"/>
      <c r="DZM629" s="49"/>
      <c r="DZN629" s="49"/>
      <c r="DZO629" s="49"/>
      <c r="DZP629" s="49"/>
      <c r="DZQ629" s="49"/>
      <c r="DZR629" s="49"/>
      <c r="DZS629" s="49"/>
      <c r="DZT629" s="49"/>
      <c r="DZU629" s="49"/>
      <c r="DZV629" s="49"/>
      <c r="DZW629" s="49"/>
      <c r="DZX629" s="49"/>
      <c r="DZY629" s="49"/>
      <c r="DZZ629" s="49"/>
      <c r="EAA629" s="49"/>
      <c r="EAB629" s="49"/>
      <c r="EAC629" s="49"/>
      <c r="EAD629" s="49"/>
      <c r="EAE629" s="49"/>
      <c r="EAF629" s="49"/>
      <c r="EAG629" s="49"/>
      <c r="EAH629" s="49"/>
      <c r="EAI629" s="49"/>
      <c r="EAJ629" s="49"/>
      <c r="EAK629" s="49"/>
      <c r="EAL629" s="49"/>
      <c r="EAM629" s="49"/>
      <c r="EAN629" s="49"/>
      <c r="EAO629" s="49"/>
      <c r="EAP629" s="49"/>
      <c r="EAQ629" s="49"/>
      <c r="EAR629" s="49"/>
      <c r="EAS629" s="49"/>
      <c r="EAT629" s="49"/>
      <c r="EAU629" s="49"/>
      <c r="EAV629" s="49"/>
      <c r="EAW629" s="49"/>
      <c r="EAX629" s="49"/>
      <c r="EAY629" s="49"/>
      <c r="EAZ629" s="49"/>
      <c r="EBA629" s="49"/>
      <c r="EBB629" s="49"/>
      <c r="EBC629" s="49"/>
      <c r="EBD629" s="49"/>
      <c r="EBE629" s="49"/>
      <c r="EBF629" s="49"/>
      <c r="EBG629" s="49"/>
      <c r="EBH629" s="49"/>
      <c r="EBI629" s="49"/>
      <c r="EBJ629" s="49"/>
      <c r="EBK629" s="49"/>
      <c r="EBL629" s="49"/>
      <c r="EBM629" s="49"/>
      <c r="EBN629" s="49"/>
      <c r="EBO629" s="49"/>
      <c r="EBP629" s="49"/>
      <c r="EBQ629" s="49"/>
      <c r="EBR629" s="49"/>
      <c r="EBS629" s="49"/>
      <c r="EBT629" s="49"/>
      <c r="EBU629" s="49"/>
      <c r="EBV629" s="49"/>
      <c r="EBW629" s="49"/>
      <c r="EBX629" s="49"/>
      <c r="EBY629" s="49"/>
      <c r="EBZ629" s="49"/>
      <c r="ECA629" s="49"/>
      <c r="ECB629" s="49"/>
      <c r="ECC629" s="49"/>
      <c r="ECD629" s="49"/>
      <c r="ECE629" s="49"/>
      <c r="ECF629" s="49"/>
      <c r="ECG629" s="49"/>
      <c r="ECH629" s="49"/>
      <c r="ECI629" s="49"/>
      <c r="ECJ629" s="49"/>
      <c r="ECK629" s="49"/>
      <c r="ECL629" s="49"/>
      <c r="ECM629" s="49"/>
      <c r="ECN629" s="49"/>
      <c r="ECO629" s="49"/>
      <c r="ECP629" s="49"/>
      <c r="ECQ629" s="49"/>
      <c r="ECR629" s="49"/>
      <c r="ECS629" s="49"/>
      <c r="ECT629" s="49"/>
      <c r="ECU629" s="49"/>
      <c r="ECV629" s="49"/>
      <c r="ECW629" s="49"/>
      <c r="ECX629" s="49"/>
      <c r="ECY629" s="49"/>
      <c r="ECZ629" s="49"/>
      <c r="EDA629" s="49"/>
      <c r="EDB629" s="49"/>
      <c r="EDC629" s="49"/>
      <c r="EDD629" s="49"/>
      <c r="EDE629" s="49"/>
      <c r="EDF629" s="49"/>
      <c r="EDG629" s="49"/>
      <c r="EDH629" s="49"/>
      <c r="EDI629" s="49"/>
      <c r="EDJ629" s="49"/>
      <c r="EDK629" s="49"/>
      <c r="EDL629" s="49"/>
      <c r="EDM629" s="49"/>
      <c r="EDN629" s="49"/>
      <c r="EDO629" s="49"/>
      <c r="EDP629" s="49"/>
      <c r="EDQ629" s="49"/>
      <c r="EDR629" s="49"/>
      <c r="EDS629" s="49"/>
      <c r="EDT629" s="49"/>
      <c r="EDU629" s="49"/>
      <c r="EDV629" s="49"/>
      <c r="EDW629" s="49"/>
      <c r="EDX629" s="49"/>
      <c r="EDY629" s="49"/>
      <c r="EDZ629" s="49"/>
      <c r="EEA629" s="49"/>
      <c r="EEB629" s="49"/>
      <c r="EEC629" s="49"/>
      <c r="EED629" s="49"/>
      <c r="EEE629" s="49"/>
      <c r="EEF629" s="49"/>
      <c r="EEG629" s="49"/>
      <c r="EEH629" s="49"/>
      <c r="EEI629" s="49"/>
      <c r="EEJ629" s="49"/>
      <c r="EEK629" s="49"/>
      <c r="EEL629" s="49"/>
      <c r="EEM629" s="49"/>
      <c r="EEN629" s="49"/>
      <c r="EEO629" s="49"/>
      <c r="EEP629" s="49"/>
      <c r="EEQ629" s="49"/>
      <c r="EER629" s="49"/>
      <c r="EES629" s="49"/>
      <c r="EET629" s="49"/>
      <c r="EEU629" s="49"/>
      <c r="EEV629" s="49"/>
      <c r="EEW629" s="49"/>
      <c r="EEX629" s="49"/>
      <c r="EEY629" s="49"/>
      <c r="EEZ629" s="49"/>
      <c r="EFA629" s="49"/>
      <c r="EFB629" s="49"/>
      <c r="EFC629" s="49"/>
      <c r="EFD629" s="49"/>
      <c r="EFE629" s="49"/>
      <c r="EFF629" s="49"/>
      <c r="EFG629" s="49"/>
      <c r="EFH629" s="49"/>
      <c r="EFI629" s="49"/>
      <c r="EFJ629" s="49"/>
      <c r="EFK629" s="49"/>
      <c r="EFL629" s="49"/>
      <c r="EFM629" s="49"/>
      <c r="EFN629" s="49"/>
      <c r="EFO629" s="49"/>
      <c r="EFP629" s="49"/>
      <c r="EFQ629" s="49"/>
      <c r="EFR629" s="49"/>
      <c r="EFS629" s="49"/>
      <c r="EFT629" s="49"/>
      <c r="EFU629" s="49"/>
      <c r="EFV629" s="49"/>
      <c r="EFW629" s="49"/>
      <c r="EFX629" s="49"/>
      <c r="EFY629" s="49"/>
      <c r="EFZ629" s="49"/>
      <c r="EGA629" s="49"/>
      <c r="EGB629" s="49"/>
      <c r="EGC629" s="49"/>
      <c r="EGD629" s="49"/>
      <c r="EGE629" s="49"/>
      <c r="EGF629" s="49"/>
      <c r="EGG629" s="49"/>
      <c r="EGH629" s="49"/>
      <c r="EGI629" s="49"/>
      <c r="EGJ629" s="49"/>
      <c r="EGK629" s="49"/>
      <c r="EGL629" s="49"/>
      <c r="EGM629" s="49"/>
      <c r="EGN629" s="49"/>
      <c r="EGO629" s="49"/>
      <c r="EGP629" s="49"/>
      <c r="EGQ629" s="49"/>
      <c r="EGR629" s="49"/>
      <c r="EGS629" s="49"/>
      <c r="EGT629" s="49"/>
      <c r="EGU629" s="49"/>
      <c r="EGV629" s="49"/>
      <c r="EGW629" s="49"/>
      <c r="EGX629" s="49"/>
      <c r="EGY629" s="49"/>
      <c r="EGZ629" s="49"/>
      <c r="EHA629" s="49"/>
      <c r="EHB629" s="49"/>
      <c r="EHC629" s="49"/>
      <c r="EHD629" s="49"/>
      <c r="EHE629" s="49"/>
      <c r="EHF629" s="49"/>
      <c r="EHG629" s="49"/>
      <c r="EHH629" s="49"/>
      <c r="EHI629" s="49"/>
      <c r="EHJ629" s="49"/>
      <c r="EHK629" s="49"/>
      <c r="EHL629" s="49"/>
      <c r="EHM629" s="49"/>
      <c r="EHN629" s="49"/>
      <c r="EHO629" s="49"/>
      <c r="EHP629" s="49"/>
      <c r="EHQ629" s="49"/>
      <c r="EHR629" s="49"/>
      <c r="EHS629" s="49"/>
      <c r="EHT629" s="49"/>
      <c r="EHU629" s="49"/>
      <c r="EHV629" s="49"/>
      <c r="EHW629" s="49"/>
      <c r="EHX629" s="49"/>
      <c r="EHY629" s="49"/>
      <c r="EHZ629" s="49"/>
      <c r="EIA629" s="49"/>
      <c r="EIB629" s="49"/>
      <c r="EIC629" s="49"/>
      <c r="EID629" s="49"/>
      <c r="EIE629" s="49"/>
      <c r="EIF629" s="49"/>
      <c r="EIG629" s="49"/>
      <c r="EIH629" s="49"/>
      <c r="EII629" s="49"/>
      <c r="EIJ629" s="49"/>
      <c r="EIK629" s="49"/>
      <c r="EIL629" s="49"/>
      <c r="EIM629" s="49"/>
      <c r="EIN629" s="49"/>
      <c r="EIO629" s="49"/>
      <c r="EIP629" s="49"/>
      <c r="EIQ629" s="49"/>
      <c r="EIR629" s="49"/>
      <c r="EIS629" s="49"/>
      <c r="EIT629" s="49"/>
      <c r="EIU629" s="49"/>
      <c r="EIV629" s="49"/>
      <c r="EIW629" s="49"/>
      <c r="EIX629" s="49"/>
      <c r="EIY629" s="49"/>
      <c r="EIZ629" s="49"/>
      <c r="EJA629" s="49"/>
      <c r="EJB629" s="49"/>
      <c r="EJC629" s="49"/>
      <c r="EJD629" s="49"/>
      <c r="EJE629" s="49"/>
      <c r="EJF629" s="49"/>
      <c r="EJG629" s="49"/>
      <c r="EJH629" s="49"/>
      <c r="EJI629" s="49"/>
      <c r="EJJ629" s="49"/>
      <c r="EJK629" s="49"/>
      <c r="EJL629" s="49"/>
      <c r="EJM629" s="49"/>
      <c r="EJN629" s="49"/>
      <c r="EJO629" s="49"/>
      <c r="EJP629" s="49"/>
      <c r="EJQ629" s="49"/>
      <c r="EJR629" s="49"/>
      <c r="EJS629" s="49"/>
      <c r="EJT629" s="49"/>
      <c r="EJU629" s="49"/>
      <c r="EJV629" s="49"/>
      <c r="EJW629" s="49"/>
      <c r="EJX629" s="49"/>
      <c r="EJY629" s="49"/>
      <c r="EJZ629" s="49"/>
      <c r="EKA629" s="49"/>
      <c r="EKB629" s="49"/>
      <c r="EKC629" s="49"/>
      <c r="EKD629" s="49"/>
      <c r="EKE629" s="49"/>
      <c r="EKF629" s="49"/>
      <c r="EKG629" s="49"/>
      <c r="EKH629" s="49"/>
      <c r="EKI629" s="49"/>
      <c r="EKJ629" s="49"/>
      <c r="EKK629" s="49"/>
      <c r="EKL629" s="49"/>
      <c r="EKM629" s="49"/>
      <c r="EKN629" s="49"/>
      <c r="EKO629" s="49"/>
      <c r="EKP629" s="49"/>
      <c r="EKQ629" s="49"/>
      <c r="EKR629" s="49"/>
      <c r="EKS629" s="49"/>
      <c r="EKT629" s="49"/>
      <c r="EKU629" s="49"/>
      <c r="EKV629" s="49"/>
      <c r="EKW629" s="49"/>
      <c r="EKX629" s="49"/>
      <c r="EKY629" s="49"/>
      <c r="EKZ629" s="49"/>
      <c r="ELA629" s="49"/>
      <c r="ELB629" s="49"/>
      <c r="ELC629" s="49"/>
      <c r="ELD629" s="49"/>
      <c r="ELE629" s="49"/>
      <c r="ELF629" s="49"/>
      <c r="ELG629" s="49"/>
      <c r="ELH629" s="49"/>
      <c r="ELI629" s="49"/>
      <c r="ELJ629" s="49"/>
      <c r="ELK629" s="49"/>
      <c r="ELL629" s="49"/>
      <c r="ELM629" s="49"/>
      <c r="ELN629" s="49"/>
      <c r="ELO629" s="49"/>
      <c r="ELP629" s="49"/>
      <c r="ELQ629" s="49"/>
      <c r="ELR629" s="49"/>
      <c r="ELS629" s="49"/>
      <c r="ELT629" s="49"/>
      <c r="ELU629" s="49"/>
      <c r="ELV629" s="49"/>
      <c r="ELW629" s="49"/>
      <c r="ELX629" s="49"/>
      <c r="ELY629" s="49"/>
      <c r="ELZ629" s="49"/>
      <c r="EMA629" s="49"/>
      <c r="EMB629" s="49"/>
      <c r="EMC629" s="49"/>
      <c r="EMD629" s="49"/>
      <c r="EME629" s="49"/>
      <c r="EMF629" s="49"/>
      <c r="EMG629" s="49"/>
      <c r="EMH629" s="49"/>
      <c r="EMI629" s="49"/>
      <c r="EMJ629" s="49"/>
      <c r="EMK629" s="49"/>
      <c r="EML629" s="49"/>
      <c r="EMM629" s="49"/>
      <c r="EMN629" s="49"/>
      <c r="EMO629" s="49"/>
      <c r="EMP629" s="49"/>
      <c r="EMQ629" s="49"/>
      <c r="EMR629" s="49"/>
      <c r="EMS629" s="49"/>
      <c r="EMT629" s="49"/>
      <c r="EMU629" s="49"/>
      <c r="EMV629" s="49"/>
      <c r="EMW629" s="49"/>
      <c r="EMX629" s="49"/>
      <c r="EMY629" s="49"/>
      <c r="EMZ629" s="49"/>
      <c r="ENA629" s="49"/>
      <c r="ENB629" s="49"/>
      <c r="ENC629" s="49"/>
      <c r="END629" s="49"/>
      <c r="ENE629" s="49"/>
      <c r="ENF629" s="49"/>
      <c r="ENG629" s="49"/>
      <c r="ENH629" s="49"/>
      <c r="ENI629" s="49"/>
      <c r="ENJ629" s="49"/>
      <c r="ENK629" s="49"/>
      <c r="ENL629" s="49"/>
      <c r="ENM629" s="49"/>
      <c r="ENN629" s="49"/>
      <c r="ENO629" s="49"/>
      <c r="ENP629" s="49"/>
      <c r="ENQ629" s="49"/>
      <c r="ENR629" s="49"/>
      <c r="ENS629" s="49"/>
      <c r="ENT629" s="49"/>
      <c r="ENU629" s="49"/>
      <c r="ENV629" s="49"/>
      <c r="ENW629" s="49"/>
      <c r="ENX629" s="49"/>
      <c r="ENY629" s="49"/>
      <c r="ENZ629" s="49"/>
      <c r="EOA629" s="49"/>
      <c r="EOB629" s="49"/>
      <c r="EOC629" s="49"/>
      <c r="EOD629" s="49"/>
      <c r="EOE629" s="49"/>
      <c r="EOF629" s="49"/>
      <c r="EOG629" s="49"/>
      <c r="EOH629" s="49"/>
      <c r="EOI629" s="49"/>
      <c r="EOJ629" s="49"/>
      <c r="EOK629" s="49"/>
      <c r="EOL629" s="49"/>
      <c r="EOM629" s="49"/>
      <c r="EON629" s="49"/>
      <c r="EOO629" s="49"/>
      <c r="EOP629" s="49"/>
      <c r="EOQ629" s="49"/>
      <c r="EOR629" s="49"/>
      <c r="EOS629" s="49"/>
      <c r="EOT629" s="49"/>
      <c r="EOU629" s="49"/>
      <c r="EOV629" s="49"/>
      <c r="EOW629" s="49"/>
      <c r="EOX629" s="49"/>
      <c r="EOY629" s="49"/>
      <c r="EOZ629" s="49"/>
      <c r="EPA629" s="49"/>
      <c r="EPB629" s="49"/>
      <c r="EPC629" s="49"/>
      <c r="EPD629" s="49"/>
      <c r="EPE629" s="49"/>
      <c r="EPF629" s="49"/>
      <c r="EPG629" s="49"/>
      <c r="EPH629" s="49"/>
      <c r="EPI629" s="49"/>
      <c r="EPJ629" s="49"/>
      <c r="EPK629" s="49"/>
      <c r="EPL629" s="49"/>
      <c r="EPM629" s="49"/>
      <c r="EPN629" s="49"/>
      <c r="EPO629" s="49"/>
      <c r="EPP629" s="49"/>
      <c r="EPQ629" s="49"/>
      <c r="EPR629" s="49"/>
      <c r="EPS629" s="49"/>
      <c r="EPT629" s="49"/>
      <c r="EPU629" s="49"/>
      <c r="EPV629" s="49"/>
      <c r="EPW629" s="49"/>
      <c r="EPX629" s="49"/>
      <c r="EPY629" s="49"/>
      <c r="EPZ629" s="49"/>
      <c r="EQA629" s="49"/>
      <c r="EQB629" s="49"/>
      <c r="EQC629" s="49"/>
      <c r="EQD629" s="49"/>
      <c r="EQE629" s="49"/>
      <c r="EQF629" s="49"/>
      <c r="EQG629" s="49"/>
      <c r="EQH629" s="49"/>
      <c r="EQI629" s="49"/>
      <c r="EQJ629" s="49"/>
      <c r="EQK629" s="49"/>
      <c r="EQL629" s="49"/>
      <c r="EQM629" s="49"/>
      <c r="EQN629" s="49"/>
      <c r="EQO629" s="49"/>
      <c r="EQP629" s="49"/>
      <c r="EQQ629" s="49"/>
      <c r="EQR629" s="49"/>
      <c r="EQS629" s="49"/>
      <c r="EQT629" s="49"/>
      <c r="EQU629" s="49"/>
      <c r="EQV629" s="49"/>
      <c r="EQW629" s="49"/>
      <c r="EQX629" s="49"/>
      <c r="EQY629" s="49"/>
      <c r="EQZ629" s="49"/>
      <c r="ERA629" s="49"/>
      <c r="ERB629" s="49"/>
      <c r="ERC629" s="49"/>
      <c r="ERD629" s="49"/>
      <c r="ERE629" s="49"/>
      <c r="ERF629" s="49"/>
      <c r="ERG629" s="49"/>
      <c r="ERH629" s="49"/>
      <c r="ERI629" s="49"/>
      <c r="ERJ629" s="49"/>
      <c r="ERK629" s="49"/>
      <c r="ERL629" s="49"/>
      <c r="ERM629" s="49"/>
      <c r="ERN629" s="49"/>
      <c r="ERO629" s="49"/>
      <c r="ERP629" s="49"/>
      <c r="ERQ629" s="49"/>
      <c r="ERR629" s="49"/>
      <c r="ERS629" s="49"/>
      <c r="ERT629" s="49"/>
      <c r="ERU629" s="49"/>
      <c r="ERV629" s="49"/>
      <c r="ERW629" s="49"/>
      <c r="ERX629" s="49"/>
      <c r="ERY629" s="49"/>
      <c r="ERZ629" s="49"/>
      <c r="ESA629" s="49"/>
      <c r="ESB629" s="49"/>
      <c r="ESC629" s="49"/>
      <c r="ESD629" s="49"/>
      <c r="ESE629" s="49"/>
      <c r="ESF629" s="49"/>
      <c r="ESG629" s="49"/>
      <c r="ESH629" s="49"/>
      <c r="ESI629" s="49"/>
      <c r="ESJ629" s="49"/>
      <c r="ESK629" s="49"/>
      <c r="ESL629" s="49"/>
      <c r="ESM629" s="49"/>
      <c r="ESN629" s="49"/>
      <c r="ESO629" s="49"/>
      <c r="ESP629" s="49"/>
      <c r="ESQ629" s="49"/>
      <c r="ESR629" s="49"/>
      <c r="ESS629" s="49"/>
      <c r="EST629" s="49"/>
      <c r="ESU629" s="49"/>
      <c r="ESV629" s="49"/>
      <c r="ESW629" s="49"/>
      <c r="ESX629" s="49"/>
      <c r="ESY629" s="49"/>
      <c r="ESZ629" s="49"/>
      <c r="ETA629" s="49"/>
      <c r="ETB629" s="49"/>
      <c r="ETC629" s="49"/>
      <c r="ETD629" s="49"/>
      <c r="ETE629" s="49"/>
      <c r="ETF629" s="49"/>
      <c r="ETG629" s="49"/>
      <c r="ETH629" s="49"/>
      <c r="ETI629" s="49"/>
      <c r="ETJ629" s="49"/>
      <c r="ETK629" s="49"/>
      <c r="ETL629" s="49"/>
      <c r="ETM629" s="49"/>
      <c r="ETN629" s="49"/>
      <c r="ETO629" s="49"/>
      <c r="ETP629" s="49"/>
      <c r="ETQ629" s="49"/>
      <c r="ETR629" s="49"/>
      <c r="ETS629" s="49"/>
      <c r="ETT629" s="49"/>
      <c r="ETU629" s="49"/>
      <c r="ETV629" s="49"/>
      <c r="ETW629" s="49"/>
      <c r="ETX629" s="49"/>
      <c r="ETY629" s="49"/>
      <c r="ETZ629" s="49"/>
      <c r="EUA629" s="49"/>
      <c r="EUB629" s="49"/>
      <c r="EUC629" s="49"/>
      <c r="EUD629" s="49"/>
      <c r="EUE629" s="49"/>
      <c r="EUF629" s="49"/>
      <c r="EUG629" s="49"/>
      <c r="EUH629" s="49"/>
      <c r="EUI629" s="49"/>
      <c r="EUJ629" s="49"/>
      <c r="EUK629" s="49"/>
      <c r="EUL629" s="49"/>
      <c r="EUM629" s="49"/>
      <c r="EUN629" s="49"/>
      <c r="EUO629" s="49"/>
      <c r="EUP629" s="49"/>
      <c r="EUQ629" s="49"/>
      <c r="EUR629" s="49"/>
      <c r="EUS629" s="49"/>
      <c r="EUT629" s="49"/>
      <c r="EUU629" s="49"/>
      <c r="EUV629" s="49"/>
      <c r="EUW629" s="49"/>
      <c r="EUX629" s="49"/>
      <c r="EUY629" s="49"/>
      <c r="EUZ629" s="49"/>
      <c r="EVA629" s="49"/>
      <c r="EVB629" s="49"/>
      <c r="EVC629" s="49"/>
      <c r="EVD629" s="49"/>
      <c r="EVE629" s="49"/>
      <c r="EVF629" s="49"/>
      <c r="EVG629" s="49"/>
      <c r="EVH629" s="49"/>
      <c r="EVI629" s="49"/>
      <c r="EVJ629" s="49"/>
      <c r="EVK629" s="49"/>
      <c r="EVL629" s="49"/>
      <c r="EVM629" s="49"/>
      <c r="EVN629" s="49"/>
      <c r="EVO629" s="49"/>
      <c r="EVP629" s="49"/>
      <c r="EVQ629" s="49"/>
      <c r="EVR629" s="49"/>
      <c r="EVS629" s="49"/>
      <c r="EVT629" s="49"/>
      <c r="EVU629" s="49"/>
      <c r="EVV629" s="49"/>
      <c r="EVW629" s="49"/>
      <c r="EVX629" s="49"/>
      <c r="EVY629" s="49"/>
      <c r="EVZ629" s="49"/>
      <c r="EWA629" s="49"/>
      <c r="EWB629" s="49"/>
      <c r="EWC629" s="49"/>
      <c r="EWD629" s="49"/>
      <c r="EWE629" s="49"/>
      <c r="EWF629" s="49"/>
      <c r="EWG629" s="49"/>
      <c r="EWH629" s="49"/>
      <c r="EWI629" s="49"/>
      <c r="EWJ629" s="49"/>
      <c r="EWK629" s="49"/>
      <c r="EWL629" s="49"/>
      <c r="EWM629" s="49"/>
      <c r="EWN629" s="49"/>
      <c r="EWO629" s="49"/>
      <c r="EWP629" s="49"/>
      <c r="EWQ629" s="49"/>
      <c r="EWR629" s="49"/>
      <c r="EWS629" s="49"/>
      <c r="EWT629" s="49"/>
      <c r="EWU629" s="49"/>
      <c r="EWV629" s="49"/>
      <c r="EWW629" s="49"/>
      <c r="EWX629" s="49"/>
      <c r="EWY629" s="49"/>
      <c r="EWZ629" s="49"/>
      <c r="EXA629" s="49"/>
      <c r="EXB629" s="49"/>
      <c r="EXC629" s="49"/>
      <c r="EXD629" s="49"/>
      <c r="EXE629" s="49"/>
      <c r="EXF629" s="49"/>
      <c r="EXG629" s="49"/>
      <c r="EXH629" s="49"/>
      <c r="EXI629" s="49"/>
      <c r="EXJ629" s="49"/>
      <c r="EXK629" s="49"/>
      <c r="EXL629" s="49"/>
      <c r="EXM629" s="49"/>
      <c r="EXN629" s="49"/>
      <c r="EXO629" s="49"/>
      <c r="EXP629" s="49"/>
      <c r="EXQ629" s="49"/>
      <c r="EXR629" s="49"/>
      <c r="EXS629" s="49"/>
      <c r="EXT629" s="49"/>
      <c r="EXU629" s="49"/>
      <c r="EXV629" s="49"/>
      <c r="EXW629" s="49"/>
      <c r="EXX629" s="49"/>
      <c r="EXY629" s="49"/>
      <c r="EXZ629" s="49"/>
      <c r="EYA629" s="49"/>
      <c r="EYB629" s="49"/>
      <c r="EYC629" s="49"/>
      <c r="EYD629" s="49"/>
      <c r="EYE629" s="49"/>
      <c r="EYF629" s="49"/>
      <c r="EYG629" s="49"/>
      <c r="EYH629" s="49"/>
      <c r="EYI629" s="49"/>
      <c r="EYJ629" s="49"/>
      <c r="EYK629" s="49"/>
      <c r="EYL629" s="49"/>
      <c r="EYM629" s="49"/>
      <c r="EYN629" s="49"/>
      <c r="EYO629" s="49"/>
      <c r="EYP629" s="49"/>
      <c r="EYQ629" s="49"/>
      <c r="EYR629" s="49"/>
      <c r="EYS629" s="49"/>
      <c r="EYT629" s="49"/>
      <c r="EYU629" s="49"/>
      <c r="EYV629" s="49"/>
      <c r="EYW629" s="49"/>
      <c r="EYX629" s="49"/>
      <c r="EYY629" s="49"/>
      <c r="EYZ629" s="49"/>
      <c r="EZA629" s="49"/>
      <c r="EZB629" s="49"/>
      <c r="EZC629" s="49"/>
      <c r="EZD629" s="49"/>
      <c r="EZE629" s="49"/>
      <c r="EZF629" s="49"/>
      <c r="EZG629" s="49"/>
      <c r="EZH629" s="49"/>
      <c r="EZI629" s="49"/>
      <c r="EZJ629" s="49"/>
      <c r="EZK629" s="49"/>
      <c r="EZL629" s="49"/>
      <c r="EZM629" s="49"/>
      <c r="EZN629" s="49"/>
      <c r="EZO629" s="49"/>
      <c r="EZP629" s="49"/>
      <c r="EZQ629" s="49"/>
      <c r="EZR629" s="49"/>
      <c r="EZS629" s="49"/>
      <c r="EZT629" s="49"/>
      <c r="EZU629" s="49"/>
      <c r="EZV629" s="49"/>
      <c r="EZW629" s="49"/>
      <c r="EZX629" s="49"/>
      <c r="EZY629" s="49"/>
      <c r="EZZ629" s="49"/>
      <c r="FAA629" s="49"/>
      <c r="FAB629" s="49"/>
      <c r="FAC629" s="49"/>
      <c r="FAD629" s="49"/>
      <c r="FAE629" s="49"/>
      <c r="FAF629" s="49"/>
      <c r="FAG629" s="49"/>
      <c r="FAH629" s="49"/>
      <c r="FAI629" s="49"/>
      <c r="FAJ629" s="49"/>
      <c r="FAK629" s="49"/>
      <c r="FAL629" s="49"/>
      <c r="FAM629" s="49"/>
      <c r="FAN629" s="49"/>
      <c r="FAO629" s="49"/>
      <c r="FAP629" s="49"/>
      <c r="FAQ629" s="49"/>
      <c r="FAR629" s="49"/>
      <c r="FAS629" s="49"/>
      <c r="FAT629" s="49"/>
      <c r="FAU629" s="49"/>
      <c r="FAV629" s="49"/>
      <c r="FAW629" s="49"/>
      <c r="FAX629" s="49"/>
      <c r="FAY629" s="49"/>
      <c r="FAZ629" s="49"/>
      <c r="FBA629" s="49"/>
      <c r="FBB629" s="49"/>
      <c r="FBC629" s="49"/>
      <c r="FBD629" s="49"/>
      <c r="FBE629" s="49"/>
      <c r="FBF629" s="49"/>
      <c r="FBG629" s="49"/>
      <c r="FBH629" s="49"/>
      <c r="FBI629" s="49"/>
      <c r="FBJ629" s="49"/>
      <c r="FBK629" s="49"/>
      <c r="FBL629" s="49"/>
      <c r="FBM629" s="49"/>
      <c r="FBN629" s="49"/>
      <c r="FBO629" s="49"/>
      <c r="FBP629" s="49"/>
      <c r="FBQ629" s="49"/>
      <c r="FBR629" s="49"/>
      <c r="FBS629" s="49"/>
      <c r="FBT629" s="49"/>
      <c r="FBU629" s="49"/>
      <c r="FBV629" s="49"/>
      <c r="FBW629" s="49"/>
      <c r="FBX629" s="49"/>
      <c r="FBY629" s="49"/>
      <c r="FBZ629" s="49"/>
      <c r="FCA629" s="49"/>
      <c r="FCB629" s="49"/>
      <c r="FCC629" s="49"/>
      <c r="FCD629" s="49"/>
      <c r="FCE629" s="49"/>
      <c r="FCF629" s="49"/>
      <c r="FCG629" s="49"/>
      <c r="FCH629" s="49"/>
      <c r="FCI629" s="49"/>
      <c r="FCJ629" s="49"/>
      <c r="FCK629" s="49"/>
      <c r="FCL629" s="49"/>
      <c r="FCM629" s="49"/>
      <c r="FCN629" s="49"/>
      <c r="FCO629" s="49"/>
      <c r="FCP629" s="49"/>
      <c r="FCQ629" s="49"/>
      <c r="FCR629" s="49"/>
      <c r="FCS629" s="49"/>
      <c r="FCT629" s="49"/>
      <c r="FCU629" s="49"/>
      <c r="FCV629" s="49"/>
      <c r="FCW629" s="49"/>
      <c r="FCX629" s="49"/>
      <c r="FCY629" s="49"/>
      <c r="FCZ629" s="49"/>
      <c r="FDA629" s="49"/>
      <c r="FDB629" s="49"/>
      <c r="FDC629" s="49"/>
      <c r="FDD629" s="49"/>
      <c r="FDE629" s="49"/>
      <c r="FDF629" s="49"/>
      <c r="FDG629" s="49"/>
      <c r="FDH629" s="49"/>
      <c r="FDI629" s="49"/>
      <c r="FDJ629" s="49"/>
      <c r="FDK629" s="49"/>
      <c r="FDL629" s="49"/>
      <c r="FDM629" s="49"/>
      <c r="FDN629" s="49"/>
      <c r="FDO629" s="49"/>
      <c r="FDP629" s="49"/>
      <c r="FDQ629" s="49"/>
      <c r="FDR629" s="49"/>
      <c r="FDS629" s="49"/>
      <c r="FDT629" s="49"/>
      <c r="FDU629" s="49"/>
      <c r="FDV629" s="49"/>
      <c r="FDW629" s="49"/>
      <c r="FDX629" s="49"/>
      <c r="FDY629" s="49"/>
      <c r="FDZ629" s="49"/>
      <c r="FEA629" s="49"/>
      <c r="FEB629" s="49"/>
      <c r="FEC629" s="49"/>
      <c r="FED629" s="49"/>
      <c r="FEE629" s="49"/>
      <c r="FEF629" s="49"/>
      <c r="FEG629" s="49"/>
      <c r="FEH629" s="49"/>
      <c r="FEI629" s="49"/>
      <c r="FEJ629" s="49"/>
      <c r="FEK629" s="49"/>
      <c r="FEL629" s="49"/>
      <c r="FEM629" s="49"/>
      <c r="FEN629" s="49"/>
      <c r="FEO629" s="49"/>
      <c r="FEP629" s="49"/>
      <c r="FEQ629" s="49"/>
      <c r="FER629" s="49"/>
      <c r="FES629" s="49"/>
      <c r="FET629" s="49"/>
      <c r="FEU629" s="49"/>
      <c r="FEV629" s="49"/>
      <c r="FEW629" s="49"/>
      <c r="FEX629" s="49"/>
      <c r="FEY629" s="49"/>
      <c r="FEZ629" s="49"/>
      <c r="FFA629" s="49"/>
      <c r="FFB629" s="49"/>
      <c r="FFC629" s="49"/>
      <c r="FFD629" s="49"/>
      <c r="FFE629" s="49"/>
      <c r="FFF629" s="49"/>
      <c r="FFG629" s="49"/>
      <c r="FFH629" s="49"/>
      <c r="FFI629" s="49"/>
      <c r="FFJ629" s="49"/>
      <c r="FFK629" s="49"/>
      <c r="FFL629" s="49"/>
      <c r="FFM629" s="49"/>
      <c r="FFN629" s="49"/>
      <c r="FFO629" s="49"/>
      <c r="FFP629" s="49"/>
      <c r="FFQ629" s="49"/>
      <c r="FFR629" s="49"/>
      <c r="FFS629" s="49"/>
      <c r="FFT629" s="49"/>
      <c r="FFU629" s="49"/>
      <c r="FFV629" s="49"/>
      <c r="FFW629" s="49"/>
      <c r="FFX629" s="49"/>
      <c r="FFY629" s="49"/>
      <c r="FFZ629" s="49"/>
      <c r="FGA629" s="49"/>
      <c r="FGB629" s="49"/>
      <c r="FGC629" s="49"/>
      <c r="FGD629" s="49"/>
      <c r="FGE629" s="49"/>
      <c r="FGF629" s="49"/>
      <c r="FGG629" s="49"/>
      <c r="FGH629" s="49"/>
      <c r="FGI629" s="49"/>
      <c r="FGJ629" s="49"/>
      <c r="FGK629" s="49"/>
      <c r="FGL629" s="49"/>
      <c r="FGM629" s="49"/>
      <c r="FGN629" s="49"/>
      <c r="FGO629" s="49"/>
      <c r="FGP629" s="49"/>
      <c r="FGQ629" s="49"/>
      <c r="FGR629" s="49"/>
      <c r="FGS629" s="49"/>
      <c r="FGT629" s="49"/>
      <c r="FGU629" s="49"/>
      <c r="FGV629" s="49"/>
      <c r="FGW629" s="49"/>
      <c r="FGX629" s="49"/>
      <c r="FGY629" s="49"/>
      <c r="FGZ629" s="49"/>
      <c r="FHA629" s="49"/>
      <c r="FHB629" s="49"/>
      <c r="FHC629" s="49"/>
      <c r="FHD629" s="49"/>
      <c r="FHE629" s="49"/>
      <c r="FHF629" s="49"/>
      <c r="FHG629" s="49"/>
      <c r="FHH629" s="49"/>
      <c r="FHI629" s="49"/>
      <c r="FHJ629" s="49"/>
      <c r="FHK629" s="49"/>
      <c r="FHL629" s="49"/>
      <c r="FHM629" s="49"/>
      <c r="FHN629" s="49"/>
      <c r="FHO629" s="49"/>
      <c r="FHP629" s="49"/>
      <c r="FHQ629" s="49"/>
      <c r="FHR629" s="49"/>
      <c r="FHS629" s="49"/>
      <c r="FHT629" s="49"/>
      <c r="FHU629" s="49"/>
      <c r="FHV629" s="49"/>
      <c r="FHW629" s="49"/>
      <c r="FHX629" s="49"/>
      <c r="FHY629" s="49"/>
      <c r="FHZ629" s="49"/>
      <c r="FIA629" s="49"/>
      <c r="FIB629" s="49"/>
      <c r="FIC629" s="49"/>
      <c r="FID629" s="49"/>
      <c r="FIE629" s="49"/>
      <c r="FIF629" s="49"/>
      <c r="FIG629" s="49"/>
      <c r="FIH629" s="49"/>
      <c r="FII629" s="49"/>
      <c r="FIJ629" s="49"/>
      <c r="FIK629" s="49"/>
      <c r="FIL629" s="49"/>
      <c r="FIM629" s="49"/>
      <c r="FIN629" s="49"/>
      <c r="FIO629" s="49"/>
      <c r="FIP629" s="49"/>
      <c r="FIQ629" s="49"/>
      <c r="FIR629" s="49"/>
      <c r="FIS629" s="49"/>
      <c r="FIT629" s="49"/>
      <c r="FIU629" s="49"/>
      <c r="FIV629" s="49"/>
      <c r="FIW629" s="49"/>
      <c r="FIX629" s="49"/>
      <c r="FIY629" s="49"/>
      <c r="FIZ629" s="49"/>
      <c r="FJA629" s="49"/>
      <c r="FJB629" s="49"/>
      <c r="FJC629" s="49"/>
      <c r="FJD629" s="49"/>
      <c r="FJE629" s="49"/>
      <c r="FJF629" s="49"/>
      <c r="FJG629" s="49"/>
      <c r="FJH629" s="49"/>
      <c r="FJI629" s="49"/>
      <c r="FJJ629" s="49"/>
      <c r="FJK629" s="49"/>
      <c r="FJL629" s="49"/>
      <c r="FJM629" s="49"/>
      <c r="FJN629" s="49"/>
      <c r="FJO629" s="49"/>
      <c r="FJP629" s="49"/>
      <c r="FJQ629" s="49"/>
      <c r="FJR629" s="49"/>
      <c r="FJS629" s="49"/>
      <c r="FJT629" s="49"/>
      <c r="FJU629" s="49"/>
      <c r="FJV629" s="49"/>
      <c r="FJW629" s="49"/>
      <c r="FJX629" s="49"/>
      <c r="FJY629" s="49"/>
      <c r="FJZ629" s="49"/>
      <c r="FKA629" s="49"/>
      <c r="FKB629" s="49"/>
      <c r="FKC629" s="49"/>
      <c r="FKD629" s="49"/>
      <c r="FKE629" s="49"/>
      <c r="FKF629" s="49"/>
      <c r="FKG629" s="49"/>
      <c r="FKH629" s="49"/>
      <c r="FKI629" s="49"/>
      <c r="FKJ629" s="49"/>
      <c r="FKK629" s="49"/>
      <c r="FKL629" s="49"/>
      <c r="FKM629" s="49"/>
      <c r="FKN629" s="49"/>
      <c r="FKO629" s="49"/>
      <c r="FKP629" s="49"/>
      <c r="FKQ629" s="49"/>
      <c r="FKR629" s="49"/>
      <c r="FKS629" s="49"/>
      <c r="FKT629" s="49"/>
      <c r="FKU629" s="49"/>
      <c r="FKV629" s="49"/>
      <c r="FKW629" s="49"/>
      <c r="FKX629" s="49"/>
      <c r="FKY629" s="49"/>
      <c r="FKZ629" s="49"/>
      <c r="FLA629" s="49"/>
      <c r="FLB629" s="49"/>
      <c r="FLC629" s="49"/>
      <c r="FLD629" s="49"/>
      <c r="FLE629" s="49"/>
      <c r="FLF629" s="49"/>
      <c r="FLG629" s="49"/>
      <c r="FLH629" s="49"/>
      <c r="FLI629" s="49"/>
      <c r="FLJ629" s="49"/>
      <c r="FLK629" s="49"/>
      <c r="FLL629" s="49"/>
      <c r="FLM629" s="49"/>
      <c r="FLN629" s="49"/>
      <c r="FLO629" s="49"/>
      <c r="FLP629" s="49"/>
      <c r="FLQ629" s="49"/>
      <c r="FLR629" s="49"/>
      <c r="FLS629" s="49"/>
      <c r="FLT629" s="49"/>
      <c r="FLU629" s="49"/>
      <c r="FLV629" s="49"/>
      <c r="FLW629" s="49"/>
      <c r="FLX629" s="49"/>
      <c r="FLY629" s="49"/>
      <c r="FLZ629" s="49"/>
      <c r="FMA629" s="49"/>
      <c r="FMB629" s="49"/>
      <c r="FMC629" s="49"/>
      <c r="FMD629" s="49"/>
      <c r="FME629" s="49"/>
      <c r="FMF629" s="49"/>
      <c r="FMG629" s="49"/>
      <c r="FMH629" s="49"/>
      <c r="FMI629" s="49"/>
      <c r="FMJ629" s="49"/>
      <c r="FMK629" s="49"/>
      <c r="FML629" s="49"/>
      <c r="FMM629" s="49"/>
      <c r="FMN629" s="49"/>
      <c r="FMO629" s="49"/>
      <c r="FMP629" s="49"/>
      <c r="FMQ629" s="49"/>
      <c r="FMR629" s="49"/>
      <c r="FMS629" s="49"/>
      <c r="FMT629" s="49"/>
      <c r="FMU629" s="49"/>
      <c r="FMV629" s="49"/>
      <c r="FMW629" s="49"/>
      <c r="FMX629" s="49"/>
      <c r="FMY629" s="49"/>
      <c r="FMZ629" s="49"/>
      <c r="FNA629" s="49"/>
      <c r="FNB629" s="49"/>
      <c r="FNC629" s="49"/>
      <c r="FND629" s="49"/>
      <c r="FNE629" s="49"/>
      <c r="FNF629" s="49"/>
      <c r="FNG629" s="49"/>
      <c r="FNH629" s="49"/>
      <c r="FNI629" s="49"/>
      <c r="FNJ629" s="49"/>
      <c r="FNK629" s="49"/>
      <c r="FNL629" s="49"/>
      <c r="FNM629" s="49"/>
      <c r="FNN629" s="49"/>
      <c r="FNO629" s="49"/>
      <c r="FNP629" s="49"/>
      <c r="FNQ629" s="49"/>
      <c r="FNR629" s="49"/>
      <c r="FNS629" s="49"/>
      <c r="FNT629" s="49"/>
      <c r="FNU629" s="49"/>
      <c r="FNV629" s="49"/>
      <c r="FNW629" s="49"/>
      <c r="FNX629" s="49"/>
      <c r="FNY629" s="49"/>
      <c r="FNZ629" s="49"/>
      <c r="FOA629" s="49"/>
      <c r="FOB629" s="49"/>
      <c r="FOC629" s="49"/>
      <c r="FOD629" s="49"/>
      <c r="FOE629" s="49"/>
      <c r="FOF629" s="49"/>
      <c r="FOG629" s="49"/>
      <c r="FOH629" s="49"/>
      <c r="FOI629" s="49"/>
      <c r="FOJ629" s="49"/>
      <c r="FOK629" s="49"/>
      <c r="FOL629" s="49"/>
      <c r="FOM629" s="49"/>
      <c r="FON629" s="49"/>
      <c r="FOO629" s="49"/>
      <c r="FOP629" s="49"/>
      <c r="FOQ629" s="49"/>
      <c r="FOR629" s="49"/>
      <c r="FOS629" s="49"/>
      <c r="FOT629" s="49"/>
      <c r="FOU629" s="49"/>
      <c r="FOV629" s="49"/>
      <c r="FOW629" s="49"/>
      <c r="FOX629" s="49"/>
      <c r="FOY629" s="49"/>
      <c r="FOZ629" s="49"/>
      <c r="FPA629" s="49"/>
      <c r="FPB629" s="49"/>
      <c r="FPC629" s="49"/>
      <c r="FPD629" s="49"/>
      <c r="FPE629" s="49"/>
      <c r="FPF629" s="49"/>
      <c r="FPG629" s="49"/>
      <c r="FPH629" s="49"/>
      <c r="FPI629" s="49"/>
      <c r="FPJ629" s="49"/>
      <c r="FPK629" s="49"/>
      <c r="FPL629" s="49"/>
      <c r="FPM629" s="49"/>
      <c r="FPN629" s="49"/>
      <c r="FPO629" s="49"/>
      <c r="FPP629" s="49"/>
      <c r="FPQ629" s="49"/>
      <c r="FPR629" s="49"/>
      <c r="FPS629" s="49"/>
      <c r="FPT629" s="49"/>
      <c r="FPU629" s="49"/>
      <c r="FPV629" s="49"/>
      <c r="FPW629" s="49"/>
      <c r="FPX629" s="49"/>
      <c r="FPY629" s="49"/>
      <c r="FPZ629" s="49"/>
      <c r="FQA629" s="49"/>
      <c r="FQB629" s="49"/>
      <c r="FQC629" s="49"/>
      <c r="FQD629" s="49"/>
      <c r="FQE629" s="49"/>
      <c r="FQF629" s="49"/>
      <c r="FQG629" s="49"/>
      <c r="FQH629" s="49"/>
      <c r="FQI629" s="49"/>
      <c r="FQJ629" s="49"/>
      <c r="FQK629" s="49"/>
      <c r="FQL629" s="49"/>
      <c r="FQM629" s="49"/>
      <c r="FQN629" s="49"/>
      <c r="FQO629" s="49"/>
      <c r="FQP629" s="49"/>
      <c r="FQQ629" s="49"/>
      <c r="FQR629" s="49"/>
      <c r="FQS629" s="49"/>
      <c r="FQT629" s="49"/>
      <c r="FQU629" s="49"/>
      <c r="FQV629" s="49"/>
      <c r="FQW629" s="49"/>
      <c r="FQX629" s="49"/>
      <c r="FQY629" s="49"/>
      <c r="FQZ629" s="49"/>
      <c r="FRA629" s="49"/>
      <c r="FRB629" s="49"/>
      <c r="FRC629" s="49"/>
      <c r="FRD629" s="49"/>
      <c r="FRE629" s="49"/>
      <c r="FRF629" s="49"/>
      <c r="FRG629" s="49"/>
      <c r="FRH629" s="49"/>
      <c r="FRI629" s="49"/>
      <c r="FRJ629" s="49"/>
      <c r="FRK629" s="49"/>
      <c r="FRL629" s="49"/>
      <c r="FRM629" s="49"/>
      <c r="FRN629" s="49"/>
      <c r="FRO629" s="49"/>
      <c r="FRP629" s="49"/>
      <c r="FRQ629" s="49"/>
      <c r="FRR629" s="49"/>
      <c r="FRS629" s="49"/>
      <c r="FRT629" s="49"/>
      <c r="FRU629" s="49"/>
      <c r="FRV629" s="49"/>
      <c r="FRW629" s="49"/>
      <c r="FRX629" s="49"/>
      <c r="FRY629" s="49"/>
      <c r="FRZ629" s="49"/>
      <c r="FSA629" s="49"/>
      <c r="FSB629" s="49"/>
      <c r="FSC629" s="49"/>
      <c r="FSD629" s="49"/>
      <c r="FSE629" s="49"/>
      <c r="FSF629" s="49"/>
      <c r="FSG629" s="49"/>
      <c r="FSH629" s="49"/>
      <c r="FSI629" s="49"/>
      <c r="FSJ629" s="49"/>
      <c r="FSK629" s="49"/>
      <c r="FSL629" s="49"/>
      <c r="FSM629" s="49"/>
      <c r="FSN629" s="49"/>
      <c r="FSO629" s="49"/>
      <c r="FSP629" s="49"/>
      <c r="FSQ629" s="49"/>
      <c r="FSR629" s="49"/>
      <c r="FSS629" s="49"/>
      <c r="FST629" s="49"/>
      <c r="FSU629" s="49"/>
      <c r="FSV629" s="49"/>
      <c r="FSW629" s="49"/>
      <c r="FSX629" s="49"/>
      <c r="FSY629" s="49"/>
      <c r="FSZ629" s="49"/>
      <c r="FTA629" s="49"/>
      <c r="FTB629" s="49"/>
      <c r="FTC629" s="49"/>
      <c r="FTD629" s="49"/>
      <c r="FTE629" s="49"/>
      <c r="FTF629" s="49"/>
      <c r="FTG629" s="49"/>
      <c r="FTH629" s="49"/>
      <c r="FTI629" s="49"/>
      <c r="FTJ629" s="49"/>
      <c r="FTK629" s="49"/>
      <c r="FTL629" s="49"/>
      <c r="FTM629" s="49"/>
      <c r="FTN629" s="49"/>
      <c r="FTO629" s="49"/>
      <c r="FTP629" s="49"/>
      <c r="FTQ629" s="49"/>
      <c r="FTR629" s="49"/>
      <c r="FTS629" s="49"/>
      <c r="FTT629" s="49"/>
      <c r="FTU629" s="49"/>
      <c r="FTV629" s="49"/>
      <c r="FTW629" s="49"/>
      <c r="FTX629" s="49"/>
      <c r="FTY629" s="49"/>
      <c r="FTZ629" s="49"/>
      <c r="FUA629" s="49"/>
      <c r="FUB629" s="49"/>
      <c r="FUC629" s="49"/>
      <c r="FUD629" s="49"/>
      <c r="FUE629" s="49"/>
      <c r="FUF629" s="49"/>
      <c r="FUG629" s="49"/>
      <c r="FUH629" s="49"/>
      <c r="FUI629" s="49"/>
      <c r="FUJ629" s="49"/>
      <c r="FUK629" s="49"/>
      <c r="FUL629" s="49"/>
      <c r="FUM629" s="49"/>
      <c r="FUN629" s="49"/>
      <c r="FUO629" s="49"/>
      <c r="FUP629" s="49"/>
      <c r="FUQ629" s="49"/>
      <c r="FUR629" s="49"/>
      <c r="FUS629" s="49"/>
      <c r="FUT629" s="49"/>
      <c r="FUU629" s="49"/>
      <c r="FUV629" s="49"/>
      <c r="FUW629" s="49"/>
      <c r="FUX629" s="49"/>
      <c r="FUY629" s="49"/>
      <c r="FUZ629" s="49"/>
      <c r="FVA629" s="49"/>
      <c r="FVB629" s="49"/>
      <c r="FVC629" s="49"/>
      <c r="FVD629" s="49"/>
      <c r="FVE629" s="49"/>
      <c r="FVF629" s="49"/>
      <c r="FVG629" s="49"/>
      <c r="FVH629" s="49"/>
      <c r="FVI629" s="49"/>
      <c r="FVJ629" s="49"/>
      <c r="FVK629" s="49"/>
      <c r="FVL629" s="49"/>
      <c r="FVM629" s="49"/>
      <c r="FVN629" s="49"/>
      <c r="FVO629" s="49"/>
      <c r="FVP629" s="49"/>
      <c r="FVQ629" s="49"/>
      <c r="FVR629" s="49"/>
      <c r="FVS629" s="49"/>
      <c r="FVT629" s="49"/>
      <c r="FVU629" s="49"/>
      <c r="FVV629" s="49"/>
      <c r="FVW629" s="49"/>
      <c r="FVX629" s="49"/>
      <c r="FVY629" s="49"/>
      <c r="FVZ629" s="49"/>
      <c r="FWA629" s="49"/>
      <c r="FWB629" s="49"/>
      <c r="FWC629" s="49"/>
      <c r="FWD629" s="49"/>
      <c r="FWE629" s="49"/>
      <c r="FWF629" s="49"/>
      <c r="FWG629" s="49"/>
      <c r="FWH629" s="49"/>
      <c r="FWI629" s="49"/>
      <c r="FWJ629" s="49"/>
      <c r="FWK629" s="49"/>
      <c r="FWL629" s="49"/>
      <c r="FWM629" s="49"/>
      <c r="FWN629" s="49"/>
      <c r="FWO629" s="49"/>
      <c r="FWP629" s="49"/>
      <c r="FWQ629" s="49"/>
      <c r="FWR629" s="49"/>
      <c r="FWS629" s="49"/>
      <c r="FWT629" s="49"/>
      <c r="FWU629" s="49"/>
      <c r="FWV629" s="49"/>
      <c r="FWW629" s="49"/>
      <c r="FWX629" s="49"/>
      <c r="FWY629" s="49"/>
      <c r="FWZ629" s="49"/>
      <c r="FXA629" s="49"/>
      <c r="FXB629" s="49"/>
      <c r="FXC629" s="49"/>
      <c r="FXD629" s="49"/>
      <c r="FXE629" s="49"/>
      <c r="FXF629" s="49"/>
      <c r="FXG629" s="49"/>
      <c r="FXH629" s="49"/>
      <c r="FXI629" s="49"/>
      <c r="FXJ629" s="49"/>
      <c r="FXK629" s="49"/>
      <c r="FXL629" s="49"/>
      <c r="FXM629" s="49"/>
      <c r="FXN629" s="49"/>
      <c r="FXO629" s="49"/>
      <c r="FXP629" s="49"/>
      <c r="FXQ629" s="49"/>
      <c r="FXR629" s="49"/>
      <c r="FXS629" s="49"/>
      <c r="FXT629" s="49"/>
      <c r="FXU629" s="49"/>
      <c r="FXV629" s="49"/>
      <c r="FXW629" s="49"/>
      <c r="FXX629" s="49"/>
      <c r="FXY629" s="49"/>
      <c r="FXZ629" s="49"/>
      <c r="FYA629" s="49"/>
      <c r="FYB629" s="49"/>
      <c r="FYC629" s="49"/>
      <c r="FYD629" s="49"/>
      <c r="FYE629" s="49"/>
      <c r="FYF629" s="49"/>
      <c r="FYG629" s="49"/>
      <c r="FYH629" s="49"/>
      <c r="FYI629" s="49"/>
      <c r="FYJ629" s="49"/>
      <c r="FYK629" s="49"/>
      <c r="FYL629" s="49"/>
      <c r="FYM629" s="49"/>
      <c r="FYN629" s="49"/>
      <c r="FYO629" s="49"/>
      <c r="FYP629" s="49"/>
      <c r="FYQ629" s="49"/>
      <c r="FYR629" s="49"/>
      <c r="FYS629" s="49"/>
      <c r="FYT629" s="49"/>
      <c r="FYU629" s="49"/>
      <c r="FYV629" s="49"/>
      <c r="FYW629" s="49"/>
      <c r="FYX629" s="49"/>
      <c r="FYY629" s="49"/>
      <c r="FYZ629" s="49"/>
      <c r="FZA629" s="49"/>
      <c r="FZB629" s="49"/>
      <c r="FZC629" s="49"/>
      <c r="FZD629" s="49"/>
      <c r="FZE629" s="49"/>
      <c r="FZF629" s="49"/>
      <c r="FZG629" s="49"/>
      <c r="FZH629" s="49"/>
      <c r="FZI629" s="49"/>
      <c r="FZJ629" s="49"/>
      <c r="FZK629" s="49"/>
      <c r="FZL629" s="49"/>
      <c r="FZM629" s="49"/>
      <c r="FZN629" s="49"/>
      <c r="FZO629" s="49"/>
      <c r="FZP629" s="49"/>
      <c r="FZQ629" s="49"/>
      <c r="FZR629" s="49"/>
      <c r="FZS629" s="49"/>
      <c r="FZT629" s="49"/>
      <c r="FZU629" s="49"/>
      <c r="FZV629" s="49"/>
      <c r="FZW629" s="49"/>
      <c r="FZX629" s="49"/>
      <c r="FZY629" s="49"/>
      <c r="FZZ629" s="49"/>
      <c r="GAA629" s="49"/>
      <c r="GAB629" s="49"/>
      <c r="GAC629" s="49"/>
      <c r="GAD629" s="49"/>
      <c r="GAE629" s="49"/>
      <c r="GAF629" s="49"/>
      <c r="GAG629" s="49"/>
      <c r="GAH629" s="49"/>
      <c r="GAI629" s="49"/>
      <c r="GAJ629" s="49"/>
      <c r="GAK629" s="49"/>
      <c r="GAL629" s="49"/>
      <c r="GAM629" s="49"/>
      <c r="GAN629" s="49"/>
      <c r="GAO629" s="49"/>
      <c r="GAP629" s="49"/>
      <c r="GAQ629" s="49"/>
      <c r="GAR629" s="49"/>
      <c r="GAS629" s="49"/>
      <c r="GAT629" s="49"/>
      <c r="GAU629" s="49"/>
      <c r="GAV629" s="49"/>
      <c r="GAW629" s="49"/>
      <c r="GAX629" s="49"/>
      <c r="GAY629" s="49"/>
      <c r="GAZ629" s="49"/>
      <c r="GBA629" s="49"/>
      <c r="GBB629" s="49"/>
      <c r="GBC629" s="49"/>
      <c r="GBD629" s="49"/>
      <c r="GBE629" s="49"/>
      <c r="GBF629" s="49"/>
      <c r="GBG629" s="49"/>
      <c r="GBH629" s="49"/>
      <c r="GBI629" s="49"/>
      <c r="GBJ629" s="49"/>
      <c r="GBK629" s="49"/>
      <c r="GBL629" s="49"/>
      <c r="GBM629" s="49"/>
      <c r="GBN629" s="49"/>
      <c r="GBO629" s="49"/>
      <c r="GBP629" s="49"/>
      <c r="GBQ629" s="49"/>
      <c r="GBR629" s="49"/>
      <c r="GBS629" s="49"/>
      <c r="GBT629" s="49"/>
      <c r="GBU629" s="49"/>
      <c r="GBV629" s="49"/>
      <c r="GBW629" s="49"/>
      <c r="GBX629" s="49"/>
      <c r="GBY629" s="49"/>
      <c r="GBZ629" s="49"/>
      <c r="GCA629" s="49"/>
      <c r="GCB629" s="49"/>
      <c r="GCC629" s="49"/>
      <c r="GCD629" s="49"/>
      <c r="GCE629" s="49"/>
      <c r="GCF629" s="49"/>
      <c r="GCG629" s="49"/>
      <c r="GCH629" s="49"/>
      <c r="GCI629" s="49"/>
      <c r="GCJ629" s="49"/>
      <c r="GCK629" s="49"/>
      <c r="GCL629" s="49"/>
      <c r="GCM629" s="49"/>
      <c r="GCN629" s="49"/>
      <c r="GCO629" s="49"/>
      <c r="GCP629" s="49"/>
      <c r="GCQ629" s="49"/>
      <c r="GCR629" s="49"/>
      <c r="GCS629" s="49"/>
      <c r="GCT629" s="49"/>
      <c r="GCU629" s="49"/>
      <c r="GCV629" s="49"/>
      <c r="GCW629" s="49"/>
      <c r="GCX629" s="49"/>
      <c r="GCY629" s="49"/>
      <c r="GCZ629" s="49"/>
      <c r="GDA629" s="49"/>
      <c r="GDB629" s="49"/>
      <c r="GDC629" s="49"/>
      <c r="GDD629" s="49"/>
      <c r="GDE629" s="49"/>
      <c r="GDF629" s="49"/>
      <c r="GDG629" s="49"/>
      <c r="GDH629" s="49"/>
      <c r="GDI629" s="49"/>
      <c r="GDJ629" s="49"/>
      <c r="GDK629" s="49"/>
      <c r="GDL629" s="49"/>
      <c r="GDM629" s="49"/>
      <c r="GDN629" s="49"/>
      <c r="GDO629" s="49"/>
      <c r="GDP629" s="49"/>
      <c r="GDQ629" s="49"/>
      <c r="GDR629" s="49"/>
      <c r="GDS629" s="49"/>
      <c r="GDT629" s="49"/>
      <c r="GDU629" s="49"/>
      <c r="GDV629" s="49"/>
      <c r="GDW629" s="49"/>
      <c r="GDX629" s="49"/>
      <c r="GDY629" s="49"/>
      <c r="GDZ629" s="49"/>
      <c r="GEA629" s="49"/>
      <c r="GEB629" s="49"/>
      <c r="GEC629" s="49"/>
      <c r="GED629" s="49"/>
      <c r="GEE629" s="49"/>
      <c r="GEF629" s="49"/>
      <c r="GEG629" s="49"/>
      <c r="GEH629" s="49"/>
      <c r="GEI629" s="49"/>
      <c r="GEJ629" s="49"/>
      <c r="GEK629" s="49"/>
      <c r="GEL629" s="49"/>
      <c r="GEM629" s="49"/>
      <c r="GEN629" s="49"/>
      <c r="GEO629" s="49"/>
      <c r="GEP629" s="49"/>
      <c r="GEQ629" s="49"/>
      <c r="GER629" s="49"/>
      <c r="GES629" s="49"/>
      <c r="GET629" s="49"/>
      <c r="GEU629" s="49"/>
      <c r="GEV629" s="49"/>
      <c r="GEW629" s="49"/>
      <c r="GEX629" s="49"/>
      <c r="GEY629" s="49"/>
      <c r="GEZ629" s="49"/>
      <c r="GFA629" s="49"/>
      <c r="GFB629" s="49"/>
      <c r="GFC629" s="49"/>
      <c r="GFD629" s="49"/>
      <c r="GFE629" s="49"/>
      <c r="GFF629" s="49"/>
      <c r="GFG629" s="49"/>
      <c r="GFH629" s="49"/>
      <c r="GFI629" s="49"/>
      <c r="GFJ629" s="49"/>
      <c r="GFK629" s="49"/>
      <c r="GFL629" s="49"/>
      <c r="GFM629" s="49"/>
      <c r="GFN629" s="49"/>
      <c r="GFO629" s="49"/>
      <c r="GFP629" s="49"/>
      <c r="GFQ629" s="49"/>
      <c r="GFR629" s="49"/>
      <c r="GFS629" s="49"/>
      <c r="GFT629" s="49"/>
      <c r="GFU629" s="49"/>
      <c r="GFV629" s="49"/>
      <c r="GFW629" s="49"/>
      <c r="GFX629" s="49"/>
      <c r="GFY629" s="49"/>
      <c r="GFZ629" s="49"/>
      <c r="GGA629" s="49"/>
      <c r="GGB629" s="49"/>
      <c r="GGC629" s="49"/>
      <c r="GGD629" s="49"/>
      <c r="GGE629" s="49"/>
      <c r="GGF629" s="49"/>
      <c r="GGG629" s="49"/>
      <c r="GGH629" s="49"/>
      <c r="GGI629" s="49"/>
      <c r="GGJ629" s="49"/>
      <c r="GGK629" s="49"/>
      <c r="GGL629" s="49"/>
      <c r="GGM629" s="49"/>
      <c r="GGN629" s="49"/>
      <c r="GGO629" s="49"/>
      <c r="GGP629" s="49"/>
      <c r="GGQ629" s="49"/>
      <c r="GGR629" s="49"/>
      <c r="GGS629" s="49"/>
      <c r="GGT629" s="49"/>
      <c r="GGU629" s="49"/>
      <c r="GGV629" s="49"/>
      <c r="GGW629" s="49"/>
      <c r="GGX629" s="49"/>
      <c r="GGY629" s="49"/>
      <c r="GGZ629" s="49"/>
      <c r="GHA629" s="49"/>
      <c r="GHB629" s="49"/>
      <c r="GHC629" s="49"/>
      <c r="GHD629" s="49"/>
      <c r="GHE629" s="49"/>
      <c r="GHF629" s="49"/>
      <c r="GHG629" s="49"/>
      <c r="GHH629" s="49"/>
      <c r="GHI629" s="49"/>
      <c r="GHJ629" s="49"/>
      <c r="GHK629" s="49"/>
      <c r="GHL629" s="49"/>
      <c r="GHM629" s="49"/>
      <c r="GHN629" s="49"/>
      <c r="GHO629" s="49"/>
      <c r="GHP629" s="49"/>
      <c r="GHQ629" s="49"/>
      <c r="GHR629" s="49"/>
      <c r="GHS629" s="49"/>
      <c r="GHT629" s="49"/>
      <c r="GHU629" s="49"/>
      <c r="GHV629" s="49"/>
      <c r="GHW629" s="49"/>
      <c r="GHX629" s="49"/>
      <c r="GHY629" s="49"/>
      <c r="GHZ629" s="49"/>
      <c r="GIA629" s="49"/>
      <c r="GIB629" s="49"/>
      <c r="GIC629" s="49"/>
      <c r="GID629" s="49"/>
      <c r="GIE629" s="49"/>
      <c r="GIF629" s="49"/>
      <c r="GIG629" s="49"/>
      <c r="GIH629" s="49"/>
      <c r="GII629" s="49"/>
      <c r="GIJ629" s="49"/>
      <c r="GIK629" s="49"/>
      <c r="GIL629" s="49"/>
      <c r="GIM629" s="49"/>
      <c r="GIN629" s="49"/>
      <c r="GIO629" s="49"/>
      <c r="GIP629" s="49"/>
      <c r="GIQ629" s="49"/>
      <c r="GIR629" s="49"/>
      <c r="GIS629" s="49"/>
      <c r="GIT629" s="49"/>
      <c r="GIU629" s="49"/>
      <c r="GIV629" s="49"/>
      <c r="GIW629" s="49"/>
      <c r="GIX629" s="49"/>
      <c r="GIY629" s="49"/>
      <c r="GIZ629" s="49"/>
      <c r="GJA629" s="49"/>
      <c r="GJB629" s="49"/>
      <c r="GJC629" s="49"/>
      <c r="GJD629" s="49"/>
      <c r="GJE629" s="49"/>
      <c r="GJF629" s="49"/>
      <c r="GJG629" s="49"/>
      <c r="GJH629" s="49"/>
      <c r="GJI629" s="49"/>
      <c r="GJJ629" s="49"/>
      <c r="GJK629" s="49"/>
      <c r="GJL629" s="49"/>
      <c r="GJM629" s="49"/>
      <c r="GJN629" s="49"/>
      <c r="GJO629" s="49"/>
      <c r="GJP629" s="49"/>
      <c r="GJQ629" s="49"/>
      <c r="GJR629" s="49"/>
      <c r="GJS629" s="49"/>
      <c r="GJT629" s="49"/>
      <c r="GJU629" s="49"/>
      <c r="GJV629" s="49"/>
      <c r="GJW629" s="49"/>
      <c r="GJX629" s="49"/>
      <c r="GJY629" s="49"/>
      <c r="GJZ629" s="49"/>
      <c r="GKA629" s="49"/>
      <c r="GKB629" s="49"/>
      <c r="GKC629" s="49"/>
      <c r="GKD629" s="49"/>
      <c r="GKE629" s="49"/>
      <c r="GKF629" s="49"/>
      <c r="GKG629" s="49"/>
      <c r="GKH629" s="49"/>
      <c r="GKI629" s="49"/>
      <c r="GKJ629" s="49"/>
      <c r="GKK629" s="49"/>
      <c r="GKL629" s="49"/>
      <c r="GKM629" s="49"/>
      <c r="GKN629" s="49"/>
      <c r="GKO629" s="49"/>
      <c r="GKP629" s="49"/>
      <c r="GKQ629" s="49"/>
      <c r="GKR629" s="49"/>
      <c r="GKS629" s="49"/>
      <c r="GKT629" s="49"/>
      <c r="GKU629" s="49"/>
      <c r="GKV629" s="49"/>
      <c r="GKW629" s="49"/>
      <c r="GKX629" s="49"/>
      <c r="GKY629" s="49"/>
      <c r="GKZ629" s="49"/>
      <c r="GLA629" s="49"/>
      <c r="GLB629" s="49"/>
      <c r="GLC629" s="49"/>
      <c r="GLD629" s="49"/>
      <c r="GLE629" s="49"/>
      <c r="GLF629" s="49"/>
      <c r="GLG629" s="49"/>
      <c r="GLH629" s="49"/>
      <c r="GLI629" s="49"/>
      <c r="GLJ629" s="49"/>
      <c r="GLK629" s="49"/>
      <c r="GLL629" s="49"/>
      <c r="GLM629" s="49"/>
      <c r="GLN629" s="49"/>
      <c r="GLO629" s="49"/>
      <c r="GLP629" s="49"/>
      <c r="GLQ629" s="49"/>
      <c r="GLR629" s="49"/>
      <c r="GLS629" s="49"/>
      <c r="GLT629" s="49"/>
      <c r="GLU629" s="49"/>
      <c r="GLV629" s="49"/>
      <c r="GLW629" s="49"/>
      <c r="GLX629" s="49"/>
      <c r="GLY629" s="49"/>
      <c r="GLZ629" s="49"/>
      <c r="GMA629" s="49"/>
      <c r="GMB629" s="49"/>
      <c r="GMC629" s="49"/>
      <c r="GMD629" s="49"/>
      <c r="GME629" s="49"/>
      <c r="GMF629" s="49"/>
      <c r="GMG629" s="49"/>
      <c r="GMH629" s="49"/>
      <c r="GMI629" s="49"/>
      <c r="GMJ629" s="49"/>
      <c r="GMK629" s="49"/>
      <c r="GML629" s="49"/>
      <c r="GMM629" s="49"/>
      <c r="GMN629" s="49"/>
      <c r="GMO629" s="49"/>
      <c r="GMP629" s="49"/>
      <c r="GMQ629" s="49"/>
      <c r="GMR629" s="49"/>
      <c r="GMS629" s="49"/>
      <c r="GMT629" s="49"/>
      <c r="GMU629" s="49"/>
      <c r="GMV629" s="49"/>
      <c r="GMW629" s="49"/>
      <c r="GMX629" s="49"/>
      <c r="GMY629" s="49"/>
      <c r="GMZ629" s="49"/>
      <c r="GNA629" s="49"/>
      <c r="GNB629" s="49"/>
      <c r="GNC629" s="49"/>
      <c r="GND629" s="49"/>
      <c r="GNE629" s="49"/>
      <c r="GNF629" s="49"/>
      <c r="GNG629" s="49"/>
      <c r="GNH629" s="49"/>
      <c r="GNI629" s="49"/>
      <c r="GNJ629" s="49"/>
      <c r="GNK629" s="49"/>
      <c r="GNL629" s="49"/>
      <c r="GNM629" s="49"/>
      <c r="GNN629" s="49"/>
      <c r="GNO629" s="49"/>
      <c r="GNP629" s="49"/>
      <c r="GNQ629" s="49"/>
      <c r="GNR629" s="49"/>
      <c r="GNS629" s="49"/>
      <c r="GNT629" s="49"/>
      <c r="GNU629" s="49"/>
      <c r="GNV629" s="49"/>
      <c r="GNW629" s="49"/>
      <c r="GNX629" s="49"/>
      <c r="GNY629" s="49"/>
      <c r="GNZ629" s="49"/>
      <c r="GOA629" s="49"/>
      <c r="GOB629" s="49"/>
      <c r="GOC629" s="49"/>
      <c r="GOD629" s="49"/>
      <c r="GOE629" s="49"/>
      <c r="GOF629" s="49"/>
      <c r="GOG629" s="49"/>
      <c r="GOH629" s="49"/>
      <c r="GOI629" s="49"/>
      <c r="GOJ629" s="49"/>
      <c r="GOK629" s="49"/>
      <c r="GOL629" s="49"/>
      <c r="GOM629" s="49"/>
      <c r="GON629" s="49"/>
      <c r="GOO629" s="49"/>
      <c r="GOP629" s="49"/>
      <c r="GOQ629" s="49"/>
      <c r="GOR629" s="49"/>
      <c r="GOS629" s="49"/>
      <c r="GOT629" s="49"/>
      <c r="GOU629" s="49"/>
      <c r="GOV629" s="49"/>
      <c r="GOW629" s="49"/>
      <c r="GOX629" s="49"/>
      <c r="GOY629" s="49"/>
      <c r="GOZ629" s="49"/>
      <c r="GPA629" s="49"/>
      <c r="GPB629" s="49"/>
      <c r="GPC629" s="49"/>
      <c r="GPD629" s="49"/>
      <c r="GPE629" s="49"/>
      <c r="GPF629" s="49"/>
      <c r="GPG629" s="49"/>
      <c r="GPH629" s="49"/>
      <c r="GPI629" s="49"/>
      <c r="GPJ629" s="49"/>
      <c r="GPK629" s="49"/>
      <c r="GPL629" s="49"/>
      <c r="GPM629" s="49"/>
      <c r="GPN629" s="49"/>
      <c r="GPO629" s="49"/>
      <c r="GPP629" s="49"/>
      <c r="GPQ629" s="49"/>
      <c r="GPR629" s="49"/>
      <c r="GPS629" s="49"/>
      <c r="GPT629" s="49"/>
      <c r="GPU629" s="49"/>
      <c r="GPV629" s="49"/>
      <c r="GPW629" s="49"/>
      <c r="GPX629" s="49"/>
      <c r="GPY629" s="49"/>
      <c r="GPZ629" s="49"/>
      <c r="GQA629" s="49"/>
      <c r="GQB629" s="49"/>
      <c r="GQC629" s="49"/>
      <c r="GQD629" s="49"/>
      <c r="GQE629" s="49"/>
      <c r="GQF629" s="49"/>
      <c r="GQG629" s="49"/>
      <c r="GQH629" s="49"/>
      <c r="GQI629" s="49"/>
      <c r="GQJ629" s="49"/>
      <c r="GQK629" s="49"/>
      <c r="GQL629" s="49"/>
      <c r="GQM629" s="49"/>
      <c r="GQN629" s="49"/>
      <c r="GQO629" s="49"/>
      <c r="GQP629" s="49"/>
      <c r="GQQ629" s="49"/>
      <c r="GQR629" s="49"/>
      <c r="GQS629" s="49"/>
      <c r="GQT629" s="49"/>
      <c r="GQU629" s="49"/>
      <c r="GQV629" s="49"/>
      <c r="GQW629" s="49"/>
      <c r="GQX629" s="49"/>
      <c r="GQY629" s="49"/>
      <c r="GQZ629" s="49"/>
      <c r="GRA629" s="49"/>
      <c r="GRB629" s="49"/>
      <c r="GRC629" s="49"/>
      <c r="GRD629" s="49"/>
      <c r="GRE629" s="49"/>
      <c r="GRF629" s="49"/>
      <c r="GRG629" s="49"/>
      <c r="GRH629" s="49"/>
      <c r="GRI629" s="49"/>
      <c r="GRJ629" s="49"/>
      <c r="GRK629" s="49"/>
      <c r="GRL629" s="49"/>
      <c r="GRM629" s="49"/>
      <c r="GRN629" s="49"/>
      <c r="GRO629" s="49"/>
      <c r="GRP629" s="49"/>
      <c r="GRQ629" s="49"/>
      <c r="GRR629" s="49"/>
      <c r="GRS629" s="49"/>
      <c r="GRT629" s="49"/>
      <c r="GRU629" s="49"/>
      <c r="GRV629" s="49"/>
      <c r="GRW629" s="49"/>
      <c r="GRX629" s="49"/>
      <c r="GRY629" s="49"/>
      <c r="GRZ629" s="49"/>
      <c r="GSA629" s="49"/>
      <c r="GSB629" s="49"/>
      <c r="GSC629" s="49"/>
      <c r="GSD629" s="49"/>
      <c r="GSE629" s="49"/>
      <c r="GSF629" s="49"/>
      <c r="GSG629" s="49"/>
      <c r="GSH629" s="49"/>
      <c r="GSI629" s="49"/>
      <c r="GSJ629" s="49"/>
      <c r="GSK629" s="49"/>
      <c r="GSL629" s="49"/>
      <c r="GSM629" s="49"/>
      <c r="GSN629" s="49"/>
      <c r="GSO629" s="49"/>
      <c r="GSP629" s="49"/>
      <c r="GSQ629" s="49"/>
      <c r="GSR629" s="49"/>
      <c r="GSS629" s="49"/>
      <c r="GST629" s="49"/>
      <c r="GSU629" s="49"/>
      <c r="GSV629" s="49"/>
      <c r="GSW629" s="49"/>
      <c r="GSX629" s="49"/>
      <c r="GSY629" s="49"/>
      <c r="GSZ629" s="49"/>
      <c r="GTA629" s="49"/>
      <c r="GTB629" s="49"/>
      <c r="GTC629" s="49"/>
      <c r="GTD629" s="49"/>
      <c r="GTE629" s="49"/>
      <c r="GTF629" s="49"/>
      <c r="GTG629" s="49"/>
      <c r="GTH629" s="49"/>
      <c r="GTI629" s="49"/>
      <c r="GTJ629" s="49"/>
      <c r="GTK629" s="49"/>
      <c r="GTL629" s="49"/>
      <c r="GTM629" s="49"/>
      <c r="GTN629" s="49"/>
      <c r="GTO629" s="49"/>
      <c r="GTP629" s="49"/>
      <c r="GTQ629" s="49"/>
      <c r="GTR629" s="49"/>
      <c r="GTS629" s="49"/>
      <c r="GTT629" s="49"/>
      <c r="GTU629" s="49"/>
      <c r="GTV629" s="49"/>
      <c r="GTW629" s="49"/>
      <c r="GTX629" s="49"/>
      <c r="GTY629" s="49"/>
      <c r="GTZ629" s="49"/>
      <c r="GUA629" s="49"/>
      <c r="GUB629" s="49"/>
      <c r="GUC629" s="49"/>
      <c r="GUD629" s="49"/>
      <c r="GUE629" s="49"/>
      <c r="GUF629" s="49"/>
      <c r="GUG629" s="49"/>
      <c r="GUH629" s="49"/>
      <c r="GUI629" s="49"/>
      <c r="GUJ629" s="49"/>
      <c r="GUK629" s="49"/>
      <c r="GUL629" s="49"/>
      <c r="GUM629" s="49"/>
      <c r="GUN629" s="49"/>
      <c r="GUO629" s="49"/>
      <c r="GUP629" s="49"/>
      <c r="GUQ629" s="49"/>
      <c r="GUR629" s="49"/>
      <c r="GUS629" s="49"/>
      <c r="GUT629" s="49"/>
      <c r="GUU629" s="49"/>
      <c r="GUV629" s="49"/>
      <c r="GUW629" s="49"/>
      <c r="GUX629" s="49"/>
      <c r="GUY629" s="49"/>
      <c r="GUZ629" s="49"/>
      <c r="GVA629" s="49"/>
      <c r="GVB629" s="49"/>
      <c r="GVC629" s="49"/>
      <c r="GVD629" s="49"/>
      <c r="GVE629" s="49"/>
      <c r="GVF629" s="49"/>
      <c r="GVG629" s="49"/>
      <c r="GVH629" s="49"/>
      <c r="GVI629" s="49"/>
      <c r="GVJ629" s="49"/>
      <c r="GVK629" s="49"/>
      <c r="GVL629" s="49"/>
      <c r="GVM629" s="49"/>
      <c r="GVN629" s="49"/>
      <c r="GVO629" s="49"/>
      <c r="GVP629" s="49"/>
      <c r="GVQ629" s="49"/>
      <c r="GVR629" s="49"/>
      <c r="GVS629" s="49"/>
      <c r="GVT629" s="49"/>
      <c r="GVU629" s="49"/>
      <c r="GVV629" s="49"/>
      <c r="GVW629" s="49"/>
      <c r="GVX629" s="49"/>
      <c r="GVY629" s="49"/>
      <c r="GVZ629" s="49"/>
      <c r="GWA629" s="49"/>
      <c r="GWB629" s="49"/>
      <c r="GWC629" s="49"/>
      <c r="GWD629" s="49"/>
      <c r="GWE629" s="49"/>
      <c r="GWF629" s="49"/>
      <c r="GWG629" s="49"/>
      <c r="GWH629" s="49"/>
      <c r="GWI629" s="49"/>
      <c r="GWJ629" s="49"/>
      <c r="GWK629" s="49"/>
      <c r="GWL629" s="49"/>
      <c r="GWM629" s="49"/>
      <c r="GWN629" s="49"/>
      <c r="GWO629" s="49"/>
      <c r="GWP629" s="49"/>
      <c r="GWQ629" s="49"/>
      <c r="GWR629" s="49"/>
      <c r="GWS629" s="49"/>
      <c r="GWT629" s="49"/>
      <c r="GWU629" s="49"/>
      <c r="GWV629" s="49"/>
      <c r="GWW629" s="49"/>
      <c r="GWX629" s="49"/>
      <c r="GWY629" s="49"/>
      <c r="GWZ629" s="49"/>
      <c r="GXA629" s="49"/>
      <c r="GXB629" s="49"/>
      <c r="GXC629" s="49"/>
      <c r="GXD629" s="49"/>
      <c r="GXE629" s="49"/>
      <c r="GXF629" s="49"/>
      <c r="GXG629" s="49"/>
      <c r="GXH629" s="49"/>
      <c r="GXI629" s="49"/>
      <c r="GXJ629" s="49"/>
      <c r="GXK629" s="49"/>
      <c r="GXL629" s="49"/>
      <c r="GXM629" s="49"/>
      <c r="GXN629" s="49"/>
      <c r="GXO629" s="49"/>
      <c r="GXP629" s="49"/>
      <c r="GXQ629" s="49"/>
      <c r="GXR629" s="49"/>
      <c r="GXS629" s="49"/>
      <c r="GXT629" s="49"/>
      <c r="GXU629" s="49"/>
      <c r="GXV629" s="49"/>
      <c r="GXW629" s="49"/>
      <c r="GXX629" s="49"/>
      <c r="GXY629" s="49"/>
      <c r="GXZ629" s="49"/>
      <c r="GYA629" s="49"/>
      <c r="GYB629" s="49"/>
      <c r="GYC629" s="49"/>
      <c r="GYD629" s="49"/>
      <c r="GYE629" s="49"/>
      <c r="GYF629" s="49"/>
      <c r="GYG629" s="49"/>
      <c r="GYH629" s="49"/>
      <c r="GYI629" s="49"/>
      <c r="GYJ629" s="49"/>
      <c r="GYK629" s="49"/>
      <c r="GYL629" s="49"/>
      <c r="GYM629" s="49"/>
      <c r="GYN629" s="49"/>
      <c r="GYO629" s="49"/>
      <c r="GYP629" s="49"/>
      <c r="GYQ629" s="49"/>
      <c r="GYR629" s="49"/>
      <c r="GYS629" s="49"/>
      <c r="GYT629" s="49"/>
      <c r="GYU629" s="49"/>
      <c r="GYV629" s="49"/>
      <c r="GYW629" s="49"/>
      <c r="GYX629" s="49"/>
      <c r="GYY629" s="49"/>
      <c r="GYZ629" s="49"/>
      <c r="GZA629" s="49"/>
      <c r="GZB629" s="49"/>
      <c r="GZC629" s="49"/>
      <c r="GZD629" s="49"/>
      <c r="GZE629" s="49"/>
      <c r="GZF629" s="49"/>
      <c r="GZG629" s="49"/>
      <c r="GZH629" s="49"/>
      <c r="GZI629" s="49"/>
      <c r="GZJ629" s="49"/>
      <c r="GZK629" s="49"/>
      <c r="GZL629" s="49"/>
      <c r="GZM629" s="49"/>
      <c r="GZN629" s="49"/>
      <c r="GZO629" s="49"/>
      <c r="GZP629" s="49"/>
      <c r="GZQ629" s="49"/>
      <c r="GZR629" s="49"/>
      <c r="GZS629" s="49"/>
      <c r="GZT629" s="49"/>
      <c r="GZU629" s="49"/>
      <c r="GZV629" s="49"/>
      <c r="GZW629" s="49"/>
      <c r="GZX629" s="49"/>
      <c r="GZY629" s="49"/>
      <c r="GZZ629" s="49"/>
      <c r="HAA629" s="49"/>
      <c r="HAB629" s="49"/>
      <c r="HAC629" s="49"/>
      <c r="HAD629" s="49"/>
      <c r="HAE629" s="49"/>
      <c r="HAF629" s="49"/>
      <c r="HAG629" s="49"/>
      <c r="HAH629" s="49"/>
      <c r="HAI629" s="49"/>
      <c r="HAJ629" s="49"/>
      <c r="HAK629" s="49"/>
      <c r="HAL629" s="49"/>
      <c r="HAM629" s="49"/>
      <c r="HAN629" s="49"/>
      <c r="HAO629" s="49"/>
      <c r="HAP629" s="49"/>
      <c r="HAQ629" s="49"/>
      <c r="HAR629" s="49"/>
      <c r="HAS629" s="49"/>
      <c r="HAT629" s="49"/>
      <c r="HAU629" s="49"/>
      <c r="HAV629" s="49"/>
      <c r="HAW629" s="49"/>
      <c r="HAX629" s="49"/>
      <c r="HAY629" s="49"/>
      <c r="HAZ629" s="49"/>
      <c r="HBA629" s="49"/>
      <c r="HBB629" s="49"/>
      <c r="HBC629" s="49"/>
      <c r="HBD629" s="49"/>
      <c r="HBE629" s="49"/>
      <c r="HBF629" s="49"/>
      <c r="HBG629" s="49"/>
      <c r="HBH629" s="49"/>
      <c r="HBI629" s="49"/>
      <c r="HBJ629" s="49"/>
      <c r="HBK629" s="49"/>
      <c r="HBL629" s="49"/>
      <c r="HBM629" s="49"/>
      <c r="HBN629" s="49"/>
      <c r="HBO629" s="49"/>
      <c r="HBP629" s="49"/>
      <c r="HBQ629" s="49"/>
      <c r="HBR629" s="49"/>
      <c r="HBS629" s="49"/>
      <c r="HBT629" s="49"/>
      <c r="HBU629" s="49"/>
      <c r="HBV629" s="49"/>
      <c r="HBW629" s="49"/>
      <c r="HBX629" s="49"/>
      <c r="HBY629" s="49"/>
      <c r="HBZ629" s="49"/>
      <c r="HCA629" s="49"/>
      <c r="HCB629" s="49"/>
      <c r="HCC629" s="49"/>
      <c r="HCD629" s="49"/>
      <c r="HCE629" s="49"/>
      <c r="HCF629" s="49"/>
      <c r="HCG629" s="49"/>
      <c r="HCH629" s="49"/>
      <c r="HCI629" s="49"/>
      <c r="HCJ629" s="49"/>
      <c r="HCK629" s="49"/>
      <c r="HCL629" s="49"/>
      <c r="HCM629" s="49"/>
      <c r="HCN629" s="49"/>
      <c r="HCO629" s="49"/>
      <c r="HCP629" s="49"/>
      <c r="HCQ629" s="49"/>
      <c r="HCR629" s="49"/>
      <c r="HCS629" s="49"/>
      <c r="HCT629" s="49"/>
      <c r="HCU629" s="49"/>
      <c r="HCV629" s="49"/>
      <c r="HCW629" s="49"/>
      <c r="HCX629" s="49"/>
      <c r="HCY629" s="49"/>
      <c r="HCZ629" s="49"/>
      <c r="HDA629" s="49"/>
      <c r="HDB629" s="49"/>
      <c r="HDC629" s="49"/>
      <c r="HDD629" s="49"/>
      <c r="HDE629" s="49"/>
      <c r="HDF629" s="49"/>
      <c r="HDG629" s="49"/>
      <c r="HDH629" s="49"/>
      <c r="HDI629" s="49"/>
      <c r="HDJ629" s="49"/>
      <c r="HDK629" s="49"/>
      <c r="HDL629" s="49"/>
      <c r="HDM629" s="49"/>
      <c r="HDN629" s="49"/>
      <c r="HDO629" s="49"/>
      <c r="HDP629" s="49"/>
      <c r="HDQ629" s="49"/>
      <c r="HDR629" s="49"/>
      <c r="HDS629" s="49"/>
      <c r="HDT629" s="49"/>
      <c r="HDU629" s="49"/>
      <c r="HDV629" s="49"/>
      <c r="HDW629" s="49"/>
      <c r="HDX629" s="49"/>
      <c r="HDY629" s="49"/>
      <c r="HDZ629" s="49"/>
      <c r="HEA629" s="49"/>
      <c r="HEB629" s="49"/>
      <c r="HEC629" s="49"/>
      <c r="HED629" s="49"/>
      <c r="HEE629" s="49"/>
      <c r="HEF629" s="49"/>
      <c r="HEG629" s="49"/>
      <c r="HEH629" s="49"/>
      <c r="HEI629" s="49"/>
      <c r="HEJ629" s="49"/>
      <c r="HEK629" s="49"/>
      <c r="HEL629" s="49"/>
      <c r="HEM629" s="49"/>
      <c r="HEN629" s="49"/>
      <c r="HEO629" s="49"/>
      <c r="HEP629" s="49"/>
      <c r="HEQ629" s="49"/>
      <c r="HER629" s="49"/>
      <c r="HES629" s="49"/>
      <c r="HET629" s="49"/>
      <c r="HEU629" s="49"/>
      <c r="HEV629" s="49"/>
      <c r="HEW629" s="49"/>
      <c r="HEX629" s="49"/>
      <c r="HEY629" s="49"/>
      <c r="HEZ629" s="49"/>
      <c r="HFA629" s="49"/>
      <c r="HFB629" s="49"/>
      <c r="HFC629" s="49"/>
      <c r="HFD629" s="49"/>
      <c r="HFE629" s="49"/>
      <c r="HFF629" s="49"/>
      <c r="HFG629" s="49"/>
      <c r="HFH629" s="49"/>
      <c r="HFI629" s="49"/>
      <c r="HFJ629" s="49"/>
      <c r="HFK629" s="49"/>
      <c r="HFL629" s="49"/>
      <c r="HFM629" s="49"/>
      <c r="HFN629" s="49"/>
      <c r="HFO629" s="49"/>
      <c r="HFP629" s="49"/>
      <c r="HFQ629" s="49"/>
      <c r="HFR629" s="49"/>
      <c r="HFS629" s="49"/>
      <c r="HFT629" s="49"/>
      <c r="HFU629" s="49"/>
      <c r="HFV629" s="49"/>
      <c r="HFW629" s="49"/>
      <c r="HFX629" s="49"/>
      <c r="HFY629" s="49"/>
      <c r="HFZ629" s="49"/>
      <c r="HGA629" s="49"/>
      <c r="HGB629" s="49"/>
      <c r="HGC629" s="49"/>
      <c r="HGD629" s="49"/>
      <c r="HGE629" s="49"/>
      <c r="HGF629" s="49"/>
      <c r="HGG629" s="49"/>
      <c r="HGH629" s="49"/>
      <c r="HGI629" s="49"/>
      <c r="HGJ629" s="49"/>
      <c r="HGK629" s="49"/>
      <c r="HGL629" s="49"/>
      <c r="HGM629" s="49"/>
      <c r="HGN629" s="49"/>
      <c r="HGO629" s="49"/>
      <c r="HGP629" s="49"/>
      <c r="HGQ629" s="49"/>
      <c r="HGR629" s="49"/>
      <c r="HGS629" s="49"/>
      <c r="HGT629" s="49"/>
      <c r="HGU629" s="49"/>
      <c r="HGV629" s="49"/>
      <c r="HGW629" s="49"/>
      <c r="HGX629" s="49"/>
      <c r="HGY629" s="49"/>
      <c r="HGZ629" s="49"/>
      <c r="HHA629" s="49"/>
      <c r="HHB629" s="49"/>
      <c r="HHC629" s="49"/>
      <c r="HHD629" s="49"/>
      <c r="HHE629" s="49"/>
      <c r="HHF629" s="49"/>
      <c r="HHG629" s="49"/>
      <c r="HHH629" s="49"/>
      <c r="HHI629" s="49"/>
      <c r="HHJ629" s="49"/>
      <c r="HHK629" s="49"/>
      <c r="HHL629" s="49"/>
      <c r="HHM629" s="49"/>
      <c r="HHN629" s="49"/>
      <c r="HHO629" s="49"/>
      <c r="HHP629" s="49"/>
      <c r="HHQ629" s="49"/>
      <c r="HHR629" s="49"/>
      <c r="HHS629" s="49"/>
      <c r="HHT629" s="49"/>
      <c r="HHU629" s="49"/>
      <c r="HHV629" s="49"/>
      <c r="HHW629" s="49"/>
      <c r="HHX629" s="49"/>
      <c r="HHY629" s="49"/>
      <c r="HHZ629" s="49"/>
      <c r="HIA629" s="49"/>
      <c r="HIB629" s="49"/>
      <c r="HIC629" s="49"/>
      <c r="HID629" s="49"/>
      <c r="HIE629" s="49"/>
      <c r="HIF629" s="49"/>
      <c r="HIG629" s="49"/>
      <c r="HIH629" s="49"/>
      <c r="HII629" s="49"/>
      <c r="HIJ629" s="49"/>
      <c r="HIK629" s="49"/>
      <c r="HIL629" s="49"/>
      <c r="HIM629" s="49"/>
      <c r="HIN629" s="49"/>
      <c r="HIO629" s="49"/>
      <c r="HIP629" s="49"/>
      <c r="HIQ629" s="49"/>
      <c r="HIR629" s="49"/>
      <c r="HIS629" s="49"/>
      <c r="HIT629" s="49"/>
      <c r="HIU629" s="49"/>
      <c r="HIV629" s="49"/>
      <c r="HIW629" s="49"/>
      <c r="HIX629" s="49"/>
      <c r="HIY629" s="49"/>
      <c r="HIZ629" s="49"/>
      <c r="HJA629" s="49"/>
      <c r="HJB629" s="49"/>
      <c r="HJC629" s="49"/>
      <c r="HJD629" s="49"/>
      <c r="HJE629" s="49"/>
      <c r="HJF629" s="49"/>
      <c r="HJG629" s="49"/>
      <c r="HJH629" s="49"/>
      <c r="HJI629" s="49"/>
      <c r="HJJ629" s="49"/>
      <c r="HJK629" s="49"/>
      <c r="HJL629" s="49"/>
      <c r="HJM629" s="49"/>
      <c r="HJN629" s="49"/>
      <c r="HJO629" s="49"/>
      <c r="HJP629" s="49"/>
      <c r="HJQ629" s="49"/>
      <c r="HJR629" s="49"/>
      <c r="HJS629" s="49"/>
      <c r="HJT629" s="49"/>
      <c r="HJU629" s="49"/>
      <c r="HJV629" s="49"/>
      <c r="HJW629" s="49"/>
      <c r="HJX629" s="49"/>
      <c r="HJY629" s="49"/>
      <c r="HJZ629" s="49"/>
      <c r="HKA629" s="49"/>
      <c r="HKB629" s="49"/>
      <c r="HKC629" s="49"/>
      <c r="HKD629" s="49"/>
      <c r="HKE629" s="49"/>
      <c r="HKF629" s="49"/>
      <c r="HKG629" s="49"/>
      <c r="HKH629" s="49"/>
      <c r="HKI629" s="49"/>
      <c r="HKJ629" s="49"/>
      <c r="HKK629" s="49"/>
      <c r="HKL629" s="49"/>
      <c r="HKM629" s="49"/>
      <c r="HKN629" s="49"/>
      <c r="HKO629" s="49"/>
      <c r="HKP629" s="49"/>
      <c r="HKQ629" s="49"/>
      <c r="HKR629" s="49"/>
      <c r="HKS629" s="49"/>
      <c r="HKT629" s="49"/>
      <c r="HKU629" s="49"/>
      <c r="HKV629" s="49"/>
      <c r="HKW629" s="49"/>
      <c r="HKX629" s="49"/>
      <c r="HKY629" s="49"/>
      <c r="HKZ629" s="49"/>
      <c r="HLA629" s="49"/>
      <c r="HLB629" s="49"/>
      <c r="HLC629" s="49"/>
      <c r="HLD629" s="49"/>
      <c r="HLE629" s="49"/>
      <c r="HLF629" s="49"/>
      <c r="HLG629" s="49"/>
      <c r="HLH629" s="49"/>
      <c r="HLI629" s="49"/>
      <c r="HLJ629" s="49"/>
      <c r="HLK629" s="49"/>
      <c r="HLL629" s="49"/>
      <c r="HLM629" s="49"/>
      <c r="HLN629" s="49"/>
      <c r="HLO629" s="49"/>
      <c r="HLP629" s="49"/>
      <c r="HLQ629" s="49"/>
      <c r="HLR629" s="49"/>
      <c r="HLS629" s="49"/>
      <c r="HLT629" s="49"/>
      <c r="HLU629" s="49"/>
      <c r="HLV629" s="49"/>
      <c r="HLW629" s="49"/>
      <c r="HLX629" s="49"/>
      <c r="HLY629" s="49"/>
      <c r="HLZ629" s="49"/>
      <c r="HMA629" s="49"/>
      <c r="HMB629" s="49"/>
      <c r="HMC629" s="49"/>
      <c r="HMD629" s="49"/>
      <c r="HME629" s="49"/>
      <c r="HMF629" s="49"/>
      <c r="HMG629" s="49"/>
      <c r="HMH629" s="49"/>
      <c r="HMI629" s="49"/>
      <c r="HMJ629" s="49"/>
      <c r="HMK629" s="49"/>
      <c r="HML629" s="49"/>
      <c r="HMM629" s="49"/>
      <c r="HMN629" s="49"/>
      <c r="HMO629" s="49"/>
      <c r="HMP629" s="49"/>
      <c r="HMQ629" s="49"/>
      <c r="HMR629" s="49"/>
      <c r="HMS629" s="49"/>
      <c r="HMT629" s="49"/>
      <c r="HMU629" s="49"/>
      <c r="HMV629" s="49"/>
      <c r="HMW629" s="49"/>
      <c r="HMX629" s="49"/>
      <c r="HMY629" s="49"/>
      <c r="HMZ629" s="49"/>
      <c r="HNA629" s="49"/>
      <c r="HNB629" s="49"/>
      <c r="HNC629" s="49"/>
      <c r="HND629" s="49"/>
      <c r="HNE629" s="49"/>
      <c r="HNF629" s="49"/>
      <c r="HNG629" s="49"/>
      <c r="HNH629" s="49"/>
      <c r="HNI629" s="49"/>
      <c r="HNJ629" s="49"/>
      <c r="HNK629" s="49"/>
      <c r="HNL629" s="49"/>
      <c r="HNM629" s="49"/>
      <c r="HNN629" s="49"/>
      <c r="HNO629" s="49"/>
      <c r="HNP629" s="49"/>
      <c r="HNQ629" s="49"/>
      <c r="HNR629" s="49"/>
      <c r="HNS629" s="49"/>
      <c r="HNT629" s="49"/>
      <c r="HNU629" s="49"/>
      <c r="HNV629" s="49"/>
      <c r="HNW629" s="49"/>
      <c r="HNX629" s="49"/>
      <c r="HNY629" s="49"/>
      <c r="HNZ629" s="49"/>
      <c r="HOA629" s="49"/>
      <c r="HOB629" s="49"/>
      <c r="HOC629" s="49"/>
      <c r="HOD629" s="49"/>
      <c r="HOE629" s="49"/>
      <c r="HOF629" s="49"/>
      <c r="HOG629" s="49"/>
      <c r="HOH629" s="49"/>
      <c r="HOI629" s="49"/>
      <c r="HOJ629" s="49"/>
      <c r="HOK629" s="49"/>
      <c r="HOL629" s="49"/>
      <c r="HOM629" s="49"/>
      <c r="HON629" s="49"/>
      <c r="HOO629" s="49"/>
      <c r="HOP629" s="49"/>
      <c r="HOQ629" s="49"/>
      <c r="HOR629" s="49"/>
      <c r="HOS629" s="49"/>
      <c r="HOT629" s="49"/>
      <c r="HOU629" s="49"/>
      <c r="HOV629" s="49"/>
      <c r="HOW629" s="49"/>
      <c r="HOX629" s="49"/>
      <c r="HOY629" s="49"/>
      <c r="HOZ629" s="49"/>
      <c r="HPA629" s="49"/>
      <c r="HPB629" s="49"/>
      <c r="HPC629" s="49"/>
      <c r="HPD629" s="49"/>
      <c r="HPE629" s="49"/>
      <c r="HPF629" s="49"/>
      <c r="HPG629" s="49"/>
      <c r="HPH629" s="49"/>
      <c r="HPI629" s="49"/>
      <c r="HPJ629" s="49"/>
      <c r="HPK629" s="49"/>
      <c r="HPL629" s="49"/>
      <c r="HPM629" s="49"/>
      <c r="HPN629" s="49"/>
      <c r="HPO629" s="49"/>
      <c r="HPP629" s="49"/>
      <c r="HPQ629" s="49"/>
      <c r="HPR629" s="49"/>
      <c r="HPS629" s="49"/>
      <c r="HPT629" s="49"/>
      <c r="HPU629" s="49"/>
      <c r="HPV629" s="49"/>
      <c r="HPW629" s="49"/>
      <c r="HPX629" s="49"/>
      <c r="HPY629" s="49"/>
      <c r="HPZ629" s="49"/>
      <c r="HQA629" s="49"/>
      <c r="HQB629" s="49"/>
      <c r="HQC629" s="49"/>
      <c r="HQD629" s="49"/>
      <c r="HQE629" s="49"/>
      <c r="HQF629" s="49"/>
      <c r="HQG629" s="49"/>
      <c r="HQH629" s="49"/>
      <c r="HQI629" s="49"/>
      <c r="HQJ629" s="49"/>
      <c r="HQK629" s="49"/>
      <c r="HQL629" s="49"/>
      <c r="HQM629" s="49"/>
      <c r="HQN629" s="49"/>
      <c r="HQO629" s="49"/>
      <c r="HQP629" s="49"/>
      <c r="HQQ629" s="49"/>
      <c r="HQR629" s="49"/>
      <c r="HQS629" s="49"/>
      <c r="HQT629" s="49"/>
      <c r="HQU629" s="49"/>
      <c r="HQV629" s="49"/>
      <c r="HQW629" s="49"/>
      <c r="HQX629" s="49"/>
      <c r="HQY629" s="49"/>
      <c r="HQZ629" s="49"/>
      <c r="HRA629" s="49"/>
      <c r="HRB629" s="49"/>
      <c r="HRC629" s="49"/>
      <c r="HRD629" s="49"/>
      <c r="HRE629" s="49"/>
      <c r="HRF629" s="49"/>
      <c r="HRG629" s="49"/>
      <c r="HRH629" s="49"/>
      <c r="HRI629" s="49"/>
      <c r="HRJ629" s="49"/>
      <c r="HRK629" s="49"/>
      <c r="HRL629" s="49"/>
      <c r="HRM629" s="49"/>
      <c r="HRN629" s="49"/>
      <c r="HRO629" s="49"/>
      <c r="HRP629" s="49"/>
      <c r="HRQ629" s="49"/>
      <c r="HRR629" s="49"/>
      <c r="HRS629" s="49"/>
      <c r="HRT629" s="49"/>
      <c r="HRU629" s="49"/>
      <c r="HRV629" s="49"/>
      <c r="HRW629" s="49"/>
      <c r="HRX629" s="49"/>
      <c r="HRY629" s="49"/>
      <c r="HRZ629" s="49"/>
      <c r="HSA629" s="49"/>
      <c r="HSB629" s="49"/>
      <c r="HSC629" s="49"/>
      <c r="HSD629" s="49"/>
      <c r="HSE629" s="49"/>
      <c r="HSF629" s="49"/>
      <c r="HSG629" s="49"/>
      <c r="HSH629" s="49"/>
      <c r="HSI629" s="49"/>
      <c r="HSJ629" s="49"/>
      <c r="HSK629" s="49"/>
      <c r="HSL629" s="49"/>
      <c r="HSM629" s="49"/>
      <c r="HSN629" s="49"/>
      <c r="HSO629" s="49"/>
      <c r="HSP629" s="49"/>
      <c r="HSQ629" s="49"/>
      <c r="HSR629" s="49"/>
      <c r="HSS629" s="49"/>
      <c r="HST629" s="49"/>
      <c r="HSU629" s="49"/>
      <c r="HSV629" s="49"/>
      <c r="HSW629" s="49"/>
      <c r="HSX629" s="49"/>
      <c r="HSY629" s="49"/>
      <c r="HSZ629" s="49"/>
      <c r="HTA629" s="49"/>
      <c r="HTB629" s="49"/>
      <c r="HTC629" s="49"/>
      <c r="HTD629" s="49"/>
      <c r="HTE629" s="49"/>
      <c r="HTF629" s="49"/>
      <c r="HTG629" s="49"/>
      <c r="HTH629" s="49"/>
      <c r="HTI629" s="49"/>
      <c r="HTJ629" s="49"/>
      <c r="HTK629" s="49"/>
      <c r="HTL629" s="49"/>
      <c r="HTM629" s="49"/>
      <c r="HTN629" s="49"/>
      <c r="HTO629" s="49"/>
      <c r="HTP629" s="49"/>
      <c r="HTQ629" s="49"/>
      <c r="HTR629" s="49"/>
      <c r="HTS629" s="49"/>
      <c r="HTT629" s="49"/>
      <c r="HTU629" s="49"/>
      <c r="HTV629" s="49"/>
      <c r="HTW629" s="49"/>
      <c r="HTX629" s="49"/>
      <c r="HTY629" s="49"/>
      <c r="HTZ629" s="49"/>
      <c r="HUA629" s="49"/>
      <c r="HUB629" s="49"/>
      <c r="HUC629" s="49"/>
      <c r="HUD629" s="49"/>
      <c r="HUE629" s="49"/>
      <c r="HUF629" s="49"/>
      <c r="HUG629" s="49"/>
      <c r="HUH629" s="49"/>
      <c r="HUI629" s="49"/>
      <c r="HUJ629" s="49"/>
      <c r="HUK629" s="49"/>
      <c r="HUL629" s="49"/>
      <c r="HUM629" s="49"/>
      <c r="HUN629" s="49"/>
      <c r="HUO629" s="49"/>
      <c r="HUP629" s="49"/>
      <c r="HUQ629" s="49"/>
      <c r="HUR629" s="49"/>
      <c r="HUS629" s="49"/>
      <c r="HUT629" s="49"/>
      <c r="HUU629" s="49"/>
      <c r="HUV629" s="49"/>
      <c r="HUW629" s="49"/>
      <c r="HUX629" s="49"/>
      <c r="HUY629" s="49"/>
      <c r="HUZ629" s="49"/>
      <c r="HVA629" s="49"/>
      <c r="HVB629" s="49"/>
      <c r="HVC629" s="49"/>
      <c r="HVD629" s="49"/>
      <c r="HVE629" s="49"/>
      <c r="HVF629" s="49"/>
      <c r="HVG629" s="49"/>
      <c r="HVH629" s="49"/>
      <c r="HVI629" s="49"/>
      <c r="HVJ629" s="49"/>
      <c r="HVK629" s="49"/>
      <c r="HVL629" s="49"/>
      <c r="HVM629" s="49"/>
      <c r="HVN629" s="49"/>
      <c r="HVO629" s="49"/>
      <c r="HVP629" s="49"/>
      <c r="HVQ629" s="49"/>
      <c r="HVR629" s="49"/>
      <c r="HVS629" s="49"/>
      <c r="HVT629" s="49"/>
      <c r="HVU629" s="49"/>
      <c r="HVV629" s="49"/>
      <c r="HVW629" s="49"/>
      <c r="HVX629" s="49"/>
      <c r="HVY629" s="49"/>
      <c r="HVZ629" s="49"/>
      <c r="HWA629" s="49"/>
      <c r="HWB629" s="49"/>
      <c r="HWC629" s="49"/>
      <c r="HWD629" s="49"/>
      <c r="HWE629" s="49"/>
      <c r="HWF629" s="49"/>
      <c r="HWG629" s="49"/>
      <c r="HWH629" s="49"/>
      <c r="HWI629" s="49"/>
      <c r="HWJ629" s="49"/>
      <c r="HWK629" s="49"/>
      <c r="HWL629" s="49"/>
      <c r="HWM629" s="49"/>
      <c r="HWN629" s="49"/>
      <c r="HWO629" s="49"/>
      <c r="HWP629" s="49"/>
      <c r="HWQ629" s="49"/>
      <c r="HWR629" s="49"/>
      <c r="HWS629" s="49"/>
      <c r="HWT629" s="49"/>
      <c r="HWU629" s="49"/>
      <c r="HWV629" s="49"/>
      <c r="HWW629" s="49"/>
      <c r="HWX629" s="49"/>
      <c r="HWY629" s="49"/>
      <c r="HWZ629" s="49"/>
      <c r="HXA629" s="49"/>
      <c r="HXB629" s="49"/>
      <c r="HXC629" s="49"/>
      <c r="HXD629" s="49"/>
      <c r="HXE629" s="49"/>
      <c r="HXF629" s="49"/>
      <c r="HXG629" s="49"/>
      <c r="HXH629" s="49"/>
      <c r="HXI629" s="49"/>
      <c r="HXJ629" s="49"/>
      <c r="HXK629" s="49"/>
      <c r="HXL629" s="49"/>
      <c r="HXM629" s="49"/>
      <c r="HXN629" s="49"/>
      <c r="HXO629" s="49"/>
      <c r="HXP629" s="49"/>
      <c r="HXQ629" s="49"/>
      <c r="HXR629" s="49"/>
      <c r="HXS629" s="49"/>
      <c r="HXT629" s="49"/>
      <c r="HXU629" s="49"/>
      <c r="HXV629" s="49"/>
      <c r="HXW629" s="49"/>
      <c r="HXX629" s="49"/>
      <c r="HXY629" s="49"/>
      <c r="HXZ629" s="49"/>
      <c r="HYA629" s="49"/>
      <c r="HYB629" s="49"/>
      <c r="HYC629" s="49"/>
      <c r="HYD629" s="49"/>
      <c r="HYE629" s="49"/>
      <c r="HYF629" s="49"/>
      <c r="HYG629" s="49"/>
      <c r="HYH629" s="49"/>
      <c r="HYI629" s="49"/>
      <c r="HYJ629" s="49"/>
      <c r="HYK629" s="49"/>
      <c r="HYL629" s="49"/>
      <c r="HYM629" s="49"/>
      <c r="HYN629" s="49"/>
      <c r="HYO629" s="49"/>
      <c r="HYP629" s="49"/>
      <c r="HYQ629" s="49"/>
      <c r="HYR629" s="49"/>
      <c r="HYS629" s="49"/>
      <c r="HYT629" s="49"/>
      <c r="HYU629" s="49"/>
      <c r="HYV629" s="49"/>
      <c r="HYW629" s="49"/>
      <c r="HYX629" s="49"/>
      <c r="HYY629" s="49"/>
      <c r="HYZ629" s="49"/>
      <c r="HZA629" s="49"/>
      <c r="HZB629" s="49"/>
      <c r="HZC629" s="49"/>
      <c r="HZD629" s="49"/>
      <c r="HZE629" s="49"/>
      <c r="HZF629" s="49"/>
      <c r="HZG629" s="49"/>
      <c r="HZH629" s="49"/>
      <c r="HZI629" s="49"/>
      <c r="HZJ629" s="49"/>
      <c r="HZK629" s="49"/>
      <c r="HZL629" s="49"/>
      <c r="HZM629" s="49"/>
      <c r="HZN629" s="49"/>
      <c r="HZO629" s="49"/>
      <c r="HZP629" s="49"/>
      <c r="HZQ629" s="49"/>
      <c r="HZR629" s="49"/>
      <c r="HZS629" s="49"/>
      <c r="HZT629" s="49"/>
      <c r="HZU629" s="49"/>
      <c r="HZV629" s="49"/>
      <c r="HZW629" s="49"/>
      <c r="HZX629" s="49"/>
      <c r="HZY629" s="49"/>
      <c r="HZZ629" s="49"/>
      <c r="IAA629" s="49"/>
      <c r="IAB629" s="49"/>
      <c r="IAC629" s="49"/>
      <c r="IAD629" s="49"/>
      <c r="IAE629" s="49"/>
      <c r="IAF629" s="49"/>
      <c r="IAG629" s="49"/>
      <c r="IAH629" s="49"/>
      <c r="IAI629" s="49"/>
      <c r="IAJ629" s="49"/>
      <c r="IAK629" s="49"/>
      <c r="IAL629" s="49"/>
      <c r="IAM629" s="49"/>
      <c r="IAN629" s="49"/>
      <c r="IAO629" s="49"/>
      <c r="IAP629" s="49"/>
      <c r="IAQ629" s="49"/>
      <c r="IAR629" s="49"/>
      <c r="IAS629" s="49"/>
      <c r="IAT629" s="49"/>
      <c r="IAU629" s="49"/>
      <c r="IAV629" s="49"/>
      <c r="IAW629" s="49"/>
      <c r="IAX629" s="49"/>
      <c r="IAY629" s="49"/>
      <c r="IAZ629" s="49"/>
      <c r="IBA629" s="49"/>
      <c r="IBB629" s="49"/>
      <c r="IBC629" s="49"/>
      <c r="IBD629" s="49"/>
      <c r="IBE629" s="49"/>
      <c r="IBF629" s="49"/>
      <c r="IBG629" s="49"/>
      <c r="IBH629" s="49"/>
      <c r="IBI629" s="49"/>
      <c r="IBJ629" s="49"/>
      <c r="IBK629" s="49"/>
      <c r="IBL629" s="49"/>
      <c r="IBM629" s="49"/>
      <c r="IBN629" s="49"/>
      <c r="IBO629" s="49"/>
      <c r="IBP629" s="49"/>
      <c r="IBQ629" s="49"/>
      <c r="IBR629" s="49"/>
      <c r="IBS629" s="49"/>
      <c r="IBT629" s="49"/>
      <c r="IBU629" s="49"/>
      <c r="IBV629" s="49"/>
      <c r="IBW629" s="49"/>
      <c r="IBX629" s="49"/>
      <c r="IBY629" s="49"/>
      <c r="IBZ629" s="49"/>
      <c r="ICA629" s="49"/>
      <c r="ICB629" s="49"/>
      <c r="ICC629" s="49"/>
      <c r="ICD629" s="49"/>
      <c r="ICE629" s="49"/>
      <c r="ICF629" s="49"/>
      <c r="ICG629" s="49"/>
      <c r="ICH629" s="49"/>
      <c r="ICI629" s="49"/>
      <c r="ICJ629" s="49"/>
      <c r="ICK629" s="49"/>
      <c r="ICL629" s="49"/>
      <c r="ICM629" s="49"/>
      <c r="ICN629" s="49"/>
      <c r="ICO629" s="49"/>
      <c r="ICP629" s="49"/>
      <c r="ICQ629" s="49"/>
      <c r="ICR629" s="49"/>
      <c r="ICS629" s="49"/>
      <c r="ICT629" s="49"/>
      <c r="ICU629" s="49"/>
      <c r="ICV629" s="49"/>
      <c r="ICW629" s="49"/>
      <c r="ICX629" s="49"/>
      <c r="ICY629" s="49"/>
      <c r="ICZ629" s="49"/>
      <c r="IDA629" s="49"/>
      <c r="IDB629" s="49"/>
      <c r="IDC629" s="49"/>
      <c r="IDD629" s="49"/>
      <c r="IDE629" s="49"/>
      <c r="IDF629" s="49"/>
      <c r="IDG629" s="49"/>
      <c r="IDH629" s="49"/>
      <c r="IDI629" s="49"/>
      <c r="IDJ629" s="49"/>
      <c r="IDK629" s="49"/>
      <c r="IDL629" s="49"/>
      <c r="IDM629" s="49"/>
      <c r="IDN629" s="49"/>
      <c r="IDO629" s="49"/>
      <c r="IDP629" s="49"/>
      <c r="IDQ629" s="49"/>
      <c r="IDR629" s="49"/>
      <c r="IDS629" s="49"/>
      <c r="IDT629" s="49"/>
      <c r="IDU629" s="49"/>
      <c r="IDV629" s="49"/>
      <c r="IDW629" s="49"/>
      <c r="IDX629" s="49"/>
      <c r="IDY629" s="49"/>
      <c r="IDZ629" s="49"/>
      <c r="IEA629" s="49"/>
      <c r="IEB629" s="49"/>
      <c r="IEC629" s="49"/>
      <c r="IED629" s="49"/>
      <c r="IEE629" s="49"/>
      <c r="IEF629" s="49"/>
      <c r="IEG629" s="49"/>
      <c r="IEH629" s="49"/>
      <c r="IEI629" s="49"/>
      <c r="IEJ629" s="49"/>
      <c r="IEK629" s="49"/>
      <c r="IEL629" s="49"/>
      <c r="IEM629" s="49"/>
      <c r="IEN629" s="49"/>
      <c r="IEO629" s="49"/>
      <c r="IEP629" s="49"/>
      <c r="IEQ629" s="49"/>
      <c r="IER629" s="49"/>
      <c r="IES629" s="49"/>
      <c r="IET629" s="49"/>
      <c r="IEU629" s="49"/>
      <c r="IEV629" s="49"/>
      <c r="IEW629" s="49"/>
      <c r="IEX629" s="49"/>
      <c r="IEY629" s="49"/>
      <c r="IEZ629" s="49"/>
      <c r="IFA629" s="49"/>
      <c r="IFB629" s="49"/>
      <c r="IFC629" s="49"/>
      <c r="IFD629" s="49"/>
      <c r="IFE629" s="49"/>
      <c r="IFF629" s="49"/>
      <c r="IFG629" s="49"/>
      <c r="IFH629" s="49"/>
      <c r="IFI629" s="49"/>
      <c r="IFJ629" s="49"/>
      <c r="IFK629" s="49"/>
      <c r="IFL629" s="49"/>
      <c r="IFM629" s="49"/>
      <c r="IFN629" s="49"/>
      <c r="IFO629" s="49"/>
      <c r="IFP629" s="49"/>
      <c r="IFQ629" s="49"/>
      <c r="IFR629" s="49"/>
      <c r="IFS629" s="49"/>
      <c r="IFT629" s="49"/>
      <c r="IFU629" s="49"/>
      <c r="IFV629" s="49"/>
      <c r="IFW629" s="49"/>
      <c r="IFX629" s="49"/>
      <c r="IFY629" s="49"/>
      <c r="IFZ629" s="49"/>
      <c r="IGA629" s="49"/>
      <c r="IGB629" s="49"/>
      <c r="IGC629" s="49"/>
      <c r="IGD629" s="49"/>
      <c r="IGE629" s="49"/>
      <c r="IGF629" s="49"/>
      <c r="IGG629" s="49"/>
      <c r="IGH629" s="49"/>
      <c r="IGI629" s="49"/>
      <c r="IGJ629" s="49"/>
      <c r="IGK629" s="49"/>
      <c r="IGL629" s="49"/>
      <c r="IGM629" s="49"/>
      <c r="IGN629" s="49"/>
      <c r="IGO629" s="49"/>
      <c r="IGP629" s="49"/>
      <c r="IGQ629" s="49"/>
      <c r="IGR629" s="49"/>
      <c r="IGS629" s="49"/>
      <c r="IGT629" s="49"/>
      <c r="IGU629" s="49"/>
      <c r="IGV629" s="49"/>
      <c r="IGW629" s="49"/>
      <c r="IGX629" s="49"/>
      <c r="IGY629" s="49"/>
      <c r="IGZ629" s="49"/>
      <c r="IHA629" s="49"/>
      <c r="IHB629" s="49"/>
      <c r="IHC629" s="49"/>
      <c r="IHD629" s="49"/>
      <c r="IHE629" s="49"/>
      <c r="IHF629" s="49"/>
      <c r="IHG629" s="49"/>
      <c r="IHH629" s="49"/>
      <c r="IHI629" s="49"/>
      <c r="IHJ629" s="49"/>
      <c r="IHK629" s="49"/>
      <c r="IHL629" s="49"/>
      <c r="IHM629" s="49"/>
      <c r="IHN629" s="49"/>
      <c r="IHO629" s="49"/>
      <c r="IHP629" s="49"/>
      <c r="IHQ629" s="49"/>
      <c r="IHR629" s="49"/>
      <c r="IHS629" s="49"/>
      <c r="IHT629" s="49"/>
      <c r="IHU629" s="49"/>
      <c r="IHV629" s="49"/>
      <c r="IHW629" s="49"/>
      <c r="IHX629" s="49"/>
      <c r="IHY629" s="49"/>
      <c r="IHZ629" s="49"/>
      <c r="IIA629" s="49"/>
      <c r="IIB629" s="49"/>
      <c r="IIC629" s="49"/>
      <c r="IID629" s="49"/>
      <c r="IIE629" s="49"/>
      <c r="IIF629" s="49"/>
      <c r="IIG629" s="49"/>
      <c r="IIH629" s="49"/>
      <c r="III629" s="49"/>
      <c r="IIJ629" s="49"/>
      <c r="IIK629" s="49"/>
      <c r="IIL629" s="49"/>
      <c r="IIM629" s="49"/>
      <c r="IIN629" s="49"/>
      <c r="IIO629" s="49"/>
      <c r="IIP629" s="49"/>
      <c r="IIQ629" s="49"/>
      <c r="IIR629" s="49"/>
      <c r="IIS629" s="49"/>
      <c r="IIT629" s="49"/>
      <c r="IIU629" s="49"/>
      <c r="IIV629" s="49"/>
      <c r="IIW629" s="49"/>
      <c r="IIX629" s="49"/>
      <c r="IIY629" s="49"/>
      <c r="IIZ629" s="49"/>
      <c r="IJA629" s="49"/>
      <c r="IJB629" s="49"/>
      <c r="IJC629" s="49"/>
      <c r="IJD629" s="49"/>
      <c r="IJE629" s="49"/>
      <c r="IJF629" s="49"/>
      <c r="IJG629" s="49"/>
      <c r="IJH629" s="49"/>
      <c r="IJI629" s="49"/>
      <c r="IJJ629" s="49"/>
      <c r="IJK629" s="49"/>
      <c r="IJL629" s="49"/>
      <c r="IJM629" s="49"/>
      <c r="IJN629" s="49"/>
      <c r="IJO629" s="49"/>
      <c r="IJP629" s="49"/>
      <c r="IJQ629" s="49"/>
      <c r="IJR629" s="49"/>
      <c r="IJS629" s="49"/>
      <c r="IJT629" s="49"/>
      <c r="IJU629" s="49"/>
      <c r="IJV629" s="49"/>
      <c r="IJW629" s="49"/>
      <c r="IJX629" s="49"/>
      <c r="IJY629" s="49"/>
      <c r="IJZ629" s="49"/>
      <c r="IKA629" s="49"/>
      <c r="IKB629" s="49"/>
      <c r="IKC629" s="49"/>
      <c r="IKD629" s="49"/>
      <c r="IKE629" s="49"/>
      <c r="IKF629" s="49"/>
      <c r="IKG629" s="49"/>
      <c r="IKH629" s="49"/>
      <c r="IKI629" s="49"/>
      <c r="IKJ629" s="49"/>
      <c r="IKK629" s="49"/>
      <c r="IKL629" s="49"/>
      <c r="IKM629" s="49"/>
      <c r="IKN629" s="49"/>
      <c r="IKO629" s="49"/>
      <c r="IKP629" s="49"/>
      <c r="IKQ629" s="49"/>
      <c r="IKR629" s="49"/>
      <c r="IKS629" s="49"/>
      <c r="IKT629" s="49"/>
      <c r="IKU629" s="49"/>
      <c r="IKV629" s="49"/>
      <c r="IKW629" s="49"/>
      <c r="IKX629" s="49"/>
      <c r="IKY629" s="49"/>
      <c r="IKZ629" s="49"/>
      <c r="ILA629" s="49"/>
      <c r="ILB629" s="49"/>
      <c r="ILC629" s="49"/>
      <c r="ILD629" s="49"/>
      <c r="ILE629" s="49"/>
      <c r="ILF629" s="49"/>
      <c r="ILG629" s="49"/>
      <c r="ILH629" s="49"/>
      <c r="ILI629" s="49"/>
      <c r="ILJ629" s="49"/>
      <c r="ILK629" s="49"/>
      <c r="ILL629" s="49"/>
      <c r="ILM629" s="49"/>
      <c r="ILN629" s="49"/>
      <c r="ILO629" s="49"/>
      <c r="ILP629" s="49"/>
      <c r="ILQ629" s="49"/>
      <c r="ILR629" s="49"/>
      <c r="ILS629" s="49"/>
      <c r="ILT629" s="49"/>
      <c r="ILU629" s="49"/>
      <c r="ILV629" s="49"/>
      <c r="ILW629" s="49"/>
      <c r="ILX629" s="49"/>
      <c r="ILY629" s="49"/>
      <c r="ILZ629" s="49"/>
      <c r="IMA629" s="49"/>
      <c r="IMB629" s="49"/>
      <c r="IMC629" s="49"/>
      <c r="IMD629" s="49"/>
      <c r="IME629" s="49"/>
      <c r="IMF629" s="49"/>
      <c r="IMG629" s="49"/>
      <c r="IMH629" s="49"/>
      <c r="IMI629" s="49"/>
      <c r="IMJ629" s="49"/>
      <c r="IMK629" s="49"/>
      <c r="IML629" s="49"/>
      <c r="IMM629" s="49"/>
      <c r="IMN629" s="49"/>
      <c r="IMO629" s="49"/>
      <c r="IMP629" s="49"/>
      <c r="IMQ629" s="49"/>
      <c r="IMR629" s="49"/>
      <c r="IMS629" s="49"/>
      <c r="IMT629" s="49"/>
      <c r="IMU629" s="49"/>
      <c r="IMV629" s="49"/>
      <c r="IMW629" s="49"/>
      <c r="IMX629" s="49"/>
      <c r="IMY629" s="49"/>
      <c r="IMZ629" s="49"/>
      <c r="INA629" s="49"/>
      <c r="INB629" s="49"/>
      <c r="INC629" s="49"/>
      <c r="IND629" s="49"/>
      <c r="INE629" s="49"/>
      <c r="INF629" s="49"/>
      <c r="ING629" s="49"/>
      <c r="INH629" s="49"/>
      <c r="INI629" s="49"/>
      <c r="INJ629" s="49"/>
      <c r="INK629" s="49"/>
      <c r="INL629" s="49"/>
      <c r="INM629" s="49"/>
      <c r="INN629" s="49"/>
      <c r="INO629" s="49"/>
      <c r="INP629" s="49"/>
      <c r="INQ629" s="49"/>
      <c r="INR629" s="49"/>
      <c r="INS629" s="49"/>
      <c r="INT629" s="49"/>
      <c r="INU629" s="49"/>
      <c r="INV629" s="49"/>
      <c r="INW629" s="49"/>
      <c r="INX629" s="49"/>
      <c r="INY629" s="49"/>
      <c r="INZ629" s="49"/>
      <c r="IOA629" s="49"/>
      <c r="IOB629" s="49"/>
      <c r="IOC629" s="49"/>
      <c r="IOD629" s="49"/>
      <c r="IOE629" s="49"/>
      <c r="IOF629" s="49"/>
      <c r="IOG629" s="49"/>
      <c r="IOH629" s="49"/>
      <c r="IOI629" s="49"/>
      <c r="IOJ629" s="49"/>
      <c r="IOK629" s="49"/>
      <c r="IOL629" s="49"/>
      <c r="IOM629" s="49"/>
      <c r="ION629" s="49"/>
      <c r="IOO629" s="49"/>
      <c r="IOP629" s="49"/>
      <c r="IOQ629" s="49"/>
      <c r="IOR629" s="49"/>
      <c r="IOS629" s="49"/>
      <c r="IOT629" s="49"/>
      <c r="IOU629" s="49"/>
      <c r="IOV629" s="49"/>
      <c r="IOW629" s="49"/>
      <c r="IOX629" s="49"/>
      <c r="IOY629" s="49"/>
      <c r="IOZ629" s="49"/>
      <c r="IPA629" s="49"/>
      <c r="IPB629" s="49"/>
      <c r="IPC629" s="49"/>
      <c r="IPD629" s="49"/>
      <c r="IPE629" s="49"/>
      <c r="IPF629" s="49"/>
      <c r="IPG629" s="49"/>
      <c r="IPH629" s="49"/>
      <c r="IPI629" s="49"/>
      <c r="IPJ629" s="49"/>
      <c r="IPK629" s="49"/>
      <c r="IPL629" s="49"/>
      <c r="IPM629" s="49"/>
      <c r="IPN629" s="49"/>
      <c r="IPO629" s="49"/>
      <c r="IPP629" s="49"/>
      <c r="IPQ629" s="49"/>
      <c r="IPR629" s="49"/>
      <c r="IPS629" s="49"/>
      <c r="IPT629" s="49"/>
      <c r="IPU629" s="49"/>
      <c r="IPV629" s="49"/>
      <c r="IPW629" s="49"/>
      <c r="IPX629" s="49"/>
      <c r="IPY629" s="49"/>
      <c r="IPZ629" s="49"/>
      <c r="IQA629" s="49"/>
      <c r="IQB629" s="49"/>
      <c r="IQC629" s="49"/>
      <c r="IQD629" s="49"/>
      <c r="IQE629" s="49"/>
      <c r="IQF629" s="49"/>
      <c r="IQG629" s="49"/>
      <c r="IQH629" s="49"/>
      <c r="IQI629" s="49"/>
      <c r="IQJ629" s="49"/>
      <c r="IQK629" s="49"/>
      <c r="IQL629" s="49"/>
      <c r="IQM629" s="49"/>
      <c r="IQN629" s="49"/>
      <c r="IQO629" s="49"/>
      <c r="IQP629" s="49"/>
      <c r="IQQ629" s="49"/>
      <c r="IQR629" s="49"/>
      <c r="IQS629" s="49"/>
      <c r="IQT629" s="49"/>
      <c r="IQU629" s="49"/>
      <c r="IQV629" s="49"/>
      <c r="IQW629" s="49"/>
      <c r="IQX629" s="49"/>
      <c r="IQY629" s="49"/>
      <c r="IQZ629" s="49"/>
      <c r="IRA629" s="49"/>
      <c r="IRB629" s="49"/>
      <c r="IRC629" s="49"/>
      <c r="IRD629" s="49"/>
      <c r="IRE629" s="49"/>
      <c r="IRF629" s="49"/>
      <c r="IRG629" s="49"/>
      <c r="IRH629" s="49"/>
      <c r="IRI629" s="49"/>
      <c r="IRJ629" s="49"/>
      <c r="IRK629" s="49"/>
      <c r="IRL629" s="49"/>
      <c r="IRM629" s="49"/>
      <c r="IRN629" s="49"/>
      <c r="IRO629" s="49"/>
      <c r="IRP629" s="49"/>
      <c r="IRQ629" s="49"/>
      <c r="IRR629" s="49"/>
      <c r="IRS629" s="49"/>
      <c r="IRT629" s="49"/>
      <c r="IRU629" s="49"/>
      <c r="IRV629" s="49"/>
      <c r="IRW629" s="49"/>
      <c r="IRX629" s="49"/>
      <c r="IRY629" s="49"/>
      <c r="IRZ629" s="49"/>
      <c r="ISA629" s="49"/>
      <c r="ISB629" s="49"/>
      <c r="ISC629" s="49"/>
      <c r="ISD629" s="49"/>
      <c r="ISE629" s="49"/>
      <c r="ISF629" s="49"/>
      <c r="ISG629" s="49"/>
      <c r="ISH629" s="49"/>
      <c r="ISI629" s="49"/>
      <c r="ISJ629" s="49"/>
      <c r="ISK629" s="49"/>
      <c r="ISL629" s="49"/>
      <c r="ISM629" s="49"/>
      <c r="ISN629" s="49"/>
      <c r="ISO629" s="49"/>
      <c r="ISP629" s="49"/>
      <c r="ISQ629" s="49"/>
      <c r="ISR629" s="49"/>
      <c r="ISS629" s="49"/>
      <c r="IST629" s="49"/>
      <c r="ISU629" s="49"/>
      <c r="ISV629" s="49"/>
      <c r="ISW629" s="49"/>
      <c r="ISX629" s="49"/>
      <c r="ISY629" s="49"/>
      <c r="ISZ629" s="49"/>
      <c r="ITA629" s="49"/>
      <c r="ITB629" s="49"/>
      <c r="ITC629" s="49"/>
      <c r="ITD629" s="49"/>
      <c r="ITE629" s="49"/>
      <c r="ITF629" s="49"/>
      <c r="ITG629" s="49"/>
      <c r="ITH629" s="49"/>
      <c r="ITI629" s="49"/>
      <c r="ITJ629" s="49"/>
      <c r="ITK629" s="49"/>
      <c r="ITL629" s="49"/>
      <c r="ITM629" s="49"/>
      <c r="ITN629" s="49"/>
      <c r="ITO629" s="49"/>
      <c r="ITP629" s="49"/>
      <c r="ITQ629" s="49"/>
      <c r="ITR629" s="49"/>
      <c r="ITS629" s="49"/>
      <c r="ITT629" s="49"/>
      <c r="ITU629" s="49"/>
      <c r="ITV629" s="49"/>
      <c r="ITW629" s="49"/>
      <c r="ITX629" s="49"/>
      <c r="ITY629" s="49"/>
      <c r="ITZ629" s="49"/>
      <c r="IUA629" s="49"/>
      <c r="IUB629" s="49"/>
      <c r="IUC629" s="49"/>
      <c r="IUD629" s="49"/>
      <c r="IUE629" s="49"/>
      <c r="IUF629" s="49"/>
      <c r="IUG629" s="49"/>
      <c r="IUH629" s="49"/>
      <c r="IUI629" s="49"/>
      <c r="IUJ629" s="49"/>
      <c r="IUK629" s="49"/>
      <c r="IUL629" s="49"/>
      <c r="IUM629" s="49"/>
      <c r="IUN629" s="49"/>
      <c r="IUO629" s="49"/>
      <c r="IUP629" s="49"/>
      <c r="IUQ629" s="49"/>
      <c r="IUR629" s="49"/>
      <c r="IUS629" s="49"/>
      <c r="IUT629" s="49"/>
      <c r="IUU629" s="49"/>
      <c r="IUV629" s="49"/>
      <c r="IUW629" s="49"/>
      <c r="IUX629" s="49"/>
      <c r="IUY629" s="49"/>
      <c r="IUZ629" s="49"/>
      <c r="IVA629" s="49"/>
      <c r="IVB629" s="49"/>
      <c r="IVC629" s="49"/>
      <c r="IVD629" s="49"/>
      <c r="IVE629" s="49"/>
      <c r="IVF629" s="49"/>
      <c r="IVG629" s="49"/>
      <c r="IVH629" s="49"/>
      <c r="IVI629" s="49"/>
      <c r="IVJ629" s="49"/>
      <c r="IVK629" s="49"/>
      <c r="IVL629" s="49"/>
      <c r="IVM629" s="49"/>
      <c r="IVN629" s="49"/>
      <c r="IVO629" s="49"/>
      <c r="IVP629" s="49"/>
      <c r="IVQ629" s="49"/>
      <c r="IVR629" s="49"/>
      <c r="IVS629" s="49"/>
      <c r="IVT629" s="49"/>
      <c r="IVU629" s="49"/>
      <c r="IVV629" s="49"/>
      <c r="IVW629" s="49"/>
      <c r="IVX629" s="49"/>
      <c r="IVY629" s="49"/>
      <c r="IVZ629" s="49"/>
      <c r="IWA629" s="49"/>
      <c r="IWB629" s="49"/>
      <c r="IWC629" s="49"/>
      <c r="IWD629" s="49"/>
      <c r="IWE629" s="49"/>
      <c r="IWF629" s="49"/>
      <c r="IWG629" s="49"/>
      <c r="IWH629" s="49"/>
      <c r="IWI629" s="49"/>
      <c r="IWJ629" s="49"/>
      <c r="IWK629" s="49"/>
      <c r="IWL629" s="49"/>
      <c r="IWM629" s="49"/>
      <c r="IWN629" s="49"/>
      <c r="IWO629" s="49"/>
      <c r="IWP629" s="49"/>
      <c r="IWQ629" s="49"/>
      <c r="IWR629" s="49"/>
      <c r="IWS629" s="49"/>
      <c r="IWT629" s="49"/>
      <c r="IWU629" s="49"/>
      <c r="IWV629" s="49"/>
      <c r="IWW629" s="49"/>
      <c r="IWX629" s="49"/>
      <c r="IWY629" s="49"/>
      <c r="IWZ629" s="49"/>
      <c r="IXA629" s="49"/>
      <c r="IXB629" s="49"/>
      <c r="IXC629" s="49"/>
      <c r="IXD629" s="49"/>
      <c r="IXE629" s="49"/>
      <c r="IXF629" s="49"/>
      <c r="IXG629" s="49"/>
      <c r="IXH629" s="49"/>
      <c r="IXI629" s="49"/>
      <c r="IXJ629" s="49"/>
      <c r="IXK629" s="49"/>
      <c r="IXL629" s="49"/>
      <c r="IXM629" s="49"/>
      <c r="IXN629" s="49"/>
      <c r="IXO629" s="49"/>
      <c r="IXP629" s="49"/>
      <c r="IXQ629" s="49"/>
      <c r="IXR629" s="49"/>
      <c r="IXS629" s="49"/>
      <c r="IXT629" s="49"/>
      <c r="IXU629" s="49"/>
      <c r="IXV629" s="49"/>
      <c r="IXW629" s="49"/>
      <c r="IXX629" s="49"/>
      <c r="IXY629" s="49"/>
      <c r="IXZ629" s="49"/>
      <c r="IYA629" s="49"/>
      <c r="IYB629" s="49"/>
      <c r="IYC629" s="49"/>
      <c r="IYD629" s="49"/>
      <c r="IYE629" s="49"/>
      <c r="IYF629" s="49"/>
      <c r="IYG629" s="49"/>
      <c r="IYH629" s="49"/>
      <c r="IYI629" s="49"/>
      <c r="IYJ629" s="49"/>
      <c r="IYK629" s="49"/>
      <c r="IYL629" s="49"/>
      <c r="IYM629" s="49"/>
      <c r="IYN629" s="49"/>
      <c r="IYO629" s="49"/>
      <c r="IYP629" s="49"/>
      <c r="IYQ629" s="49"/>
      <c r="IYR629" s="49"/>
      <c r="IYS629" s="49"/>
      <c r="IYT629" s="49"/>
      <c r="IYU629" s="49"/>
      <c r="IYV629" s="49"/>
      <c r="IYW629" s="49"/>
      <c r="IYX629" s="49"/>
      <c r="IYY629" s="49"/>
      <c r="IYZ629" s="49"/>
      <c r="IZA629" s="49"/>
      <c r="IZB629" s="49"/>
      <c r="IZC629" s="49"/>
      <c r="IZD629" s="49"/>
      <c r="IZE629" s="49"/>
      <c r="IZF629" s="49"/>
      <c r="IZG629" s="49"/>
      <c r="IZH629" s="49"/>
      <c r="IZI629" s="49"/>
      <c r="IZJ629" s="49"/>
      <c r="IZK629" s="49"/>
      <c r="IZL629" s="49"/>
      <c r="IZM629" s="49"/>
      <c r="IZN629" s="49"/>
      <c r="IZO629" s="49"/>
      <c r="IZP629" s="49"/>
      <c r="IZQ629" s="49"/>
      <c r="IZR629" s="49"/>
      <c r="IZS629" s="49"/>
      <c r="IZT629" s="49"/>
      <c r="IZU629" s="49"/>
      <c r="IZV629" s="49"/>
      <c r="IZW629" s="49"/>
      <c r="IZX629" s="49"/>
      <c r="IZY629" s="49"/>
      <c r="IZZ629" s="49"/>
      <c r="JAA629" s="49"/>
      <c r="JAB629" s="49"/>
      <c r="JAC629" s="49"/>
      <c r="JAD629" s="49"/>
      <c r="JAE629" s="49"/>
      <c r="JAF629" s="49"/>
      <c r="JAG629" s="49"/>
      <c r="JAH629" s="49"/>
      <c r="JAI629" s="49"/>
      <c r="JAJ629" s="49"/>
      <c r="JAK629" s="49"/>
      <c r="JAL629" s="49"/>
      <c r="JAM629" s="49"/>
      <c r="JAN629" s="49"/>
      <c r="JAO629" s="49"/>
      <c r="JAP629" s="49"/>
      <c r="JAQ629" s="49"/>
      <c r="JAR629" s="49"/>
      <c r="JAS629" s="49"/>
      <c r="JAT629" s="49"/>
      <c r="JAU629" s="49"/>
      <c r="JAV629" s="49"/>
      <c r="JAW629" s="49"/>
      <c r="JAX629" s="49"/>
      <c r="JAY629" s="49"/>
      <c r="JAZ629" s="49"/>
      <c r="JBA629" s="49"/>
      <c r="JBB629" s="49"/>
      <c r="JBC629" s="49"/>
      <c r="JBD629" s="49"/>
      <c r="JBE629" s="49"/>
      <c r="JBF629" s="49"/>
      <c r="JBG629" s="49"/>
      <c r="JBH629" s="49"/>
      <c r="JBI629" s="49"/>
      <c r="JBJ629" s="49"/>
      <c r="JBK629" s="49"/>
      <c r="JBL629" s="49"/>
      <c r="JBM629" s="49"/>
      <c r="JBN629" s="49"/>
      <c r="JBO629" s="49"/>
      <c r="JBP629" s="49"/>
      <c r="JBQ629" s="49"/>
      <c r="JBR629" s="49"/>
      <c r="JBS629" s="49"/>
      <c r="JBT629" s="49"/>
      <c r="JBU629" s="49"/>
      <c r="JBV629" s="49"/>
      <c r="JBW629" s="49"/>
      <c r="JBX629" s="49"/>
      <c r="JBY629" s="49"/>
      <c r="JBZ629" s="49"/>
      <c r="JCA629" s="49"/>
      <c r="JCB629" s="49"/>
      <c r="JCC629" s="49"/>
      <c r="JCD629" s="49"/>
      <c r="JCE629" s="49"/>
      <c r="JCF629" s="49"/>
      <c r="JCG629" s="49"/>
      <c r="JCH629" s="49"/>
      <c r="JCI629" s="49"/>
      <c r="JCJ629" s="49"/>
      <c r="JCK629" s="49"/>
      <c r="JCL629" s="49"/>
      <c r="JCM629" s="49"/>
      <c r="JCN629" s="49"/>
      <c r="JCO629" s="49"/>
      <c r="JCP629" s="49"/>
      <c r="JCQ629" s="49"/>
      <c r="JCR629" s="49"/>
      <c r="JCS629" s="49"/>
      <c r="JCT629" s="49"/>
      <c r="JCU629" s="49"/>
      <c r="JCV629" s="49"/>
      <c r="JCW629" s="49"/>
      <c r="JCX629" s="49"/>
      <c r="JCY629" s="49"/>
      <c r="JCZ629" s="49"/>
      <c r="JDA629" s="49"/>
      <c r="JDB629" s="49"/>
      <c r="JDC629" s="49"/>
      <c r="JDD629" s="49"/>
      <c r="JDE629" s="49"/>
      <c r="JDF629" s="49"/>
      <c r="JDG629" s="49"/>
      <c r="JDH629" s="49"/>
      <c r="JDI629" s="49"/>
      <c r="JDJ629" s="49"/>
      <c r="JDK629" s="49"/>
      <c r="JDL629" s="49"/>
      <c r="JDM629" s="49"/>
      <c r="JDN629" s="49"/>
      <c r="JDO629" s="49"/>
      <c r="JDP629" s="49"/>
      <c r="JDQ629" s="49"/>
      <c r="JDR629" s="49"/>
      <c r="JDS629" s="49"/>
      <c r="JDT629" s="49"/>
      <c r="JDU629" s="49"/>
      <c r="JDV629" s="49"/>
      <c r="JDW629" s="49"/>
      <c r="JDX629" s="49"/>
      <c r="JDY629" s="49"/>
      <c r="JDZ629" s="49"/>
      <c r="JEA629" s="49"/>
      <c r="JEB629" s="49"/>
      <c r="JEC629" s="49"/>
      <c r="JED629" s="49"/>
      <c r="JEE629" s="49"/>
      <c r="JEF629" s="49"/>
      <c r="JEG629" s="49"/>
      <c r="JEH629" s="49"/>
      <c r="JEI629" s="49"/>
      <c r="JEJ629" s="49"/>
      <c r="JEK629" s="49"/>
      <c r="JEL629" s="49"/>
      <c r="JEM629" s="49"/>
      <c r="JEN629" s="49"/>
      <c r="JEO629" s="49"/>
      <c r="JEP629" s="49"/>
      <c r="JEQ629" s="49"/>
      <c r="JER629" s="49"/>
      <c r="JES629" s="49"/>
      <c r="JET629" s="49"/>
      <c r="JEU629" s="49"/>
      <c r="JEV629" s="49"/>
      <c r="JEW629" s="49"/>
      <c r="JEX629" s="49"/>
      <c r="JEY629" s="49"/>
      <c r="JEZ629" s="49"/>
      <c r="JFA629" s="49"/>
      <c r="JFB629" s="49"/>
      <c r="JFC629" s="49"/>
      <c r="JFD629" s="49"/>
      <c r="JFE629" s="49"/>
      <c r="JFF629" s="49"/>
      <c r="JFG629" s="49"/>
      <c r="JFH629" s="49"/>
      <c r="JFI629" s="49"/>
      <c r="JFJ629" s="49"/>
      <c r="JFK629" s="49"/>
      <c r="JFL629" s="49"/>
      <c r="JFM629" s="49"/>
      <c r="JFN629" s="49"/>
      <c r="JFO629" s="49"/>
      <c r="JFP629" s="49"/>
      <c r="JFQ629" s="49"/>
      <c r="JFR629" s="49"/>
      <c r="JFS629" s="49"/>
      <c r="JFT629" s="49"/>
      <c r="JFU629" s="49"/>
      <c r="JFV629" s="49"/>
      <c r="JFW629" s="49"/>
      <c r="JFX629" s="49"/>
      <c r="JFY629" s="49"/>
      <c r="JFZ629" s="49"/>
      <c r="JGA629" s="49"/>
      <c r="JGB629" s="49"/>
      <c r="JGC629" s="49"/>
      <c r="JGD629" s="49"/>
      <c r="JGE629" s="49"/>
      <c r="JGF629" s="49"/>
      <c r="JGG629" s="49"/>
      <c r="JGH629" s="49"/>
      <c r="JGI629" s="49"/>
      <c r="JGJ629" s="49"/>
      <c r="JGK629" s="49"/>
      <c r="JGL629" s="49"/>
      <c r="JGM629" s="49"/>
      <c r="JGN629" s="49"/>
      <c r="JGO629" s="49"/>
      <c r="JGP629" s="49"/>
      <c r="JGQ629" s="49"/>
      <c r="JGR629" s="49"/>
      <c r="JGS629" s="49"/>
      <c r="JGT629" s="49"/>
      <c r="JGU629" s="49"/>
      <c r="JGV629" s="49"/>
      <c r="JGW629" s="49"/>
      <c r="JGX629" s="49"/>
      <c r="JGY629" s="49"/>
      <c r="JGZ629" s="49"/>
      <c r="JHA629" s="49"/>
      <c r="JHB629" s="49"/>
      <c r="JHC629" s="49"/>
      <c r="JHD629" s="49"/>
      <c r="JHE629" s="49"/>
      <c r="JHF629" s="49"/>
      <c r="JHG629" s="49"/>
      <c r="JHH629" s="49"/>
      <c r="JHI629" s="49"/>
      <c r="JHJ629" s="49"/>
      <c r="JHK629" s="49"/>
      <c r="JHL629" s="49"/>
      <c r="JHM629" s="49"/>
      <c r="JHN629" s="49"/>
      <c r="JHO629" s="49"/>
      <c r="JHP629" s="49"/>
      <c r="JHQ629" s="49"/>
      <c r="JHR629" s="49"/>
      <c r="JHS629" s="49"/>
      <c r="JHT629" s="49"/>
      <c r="JHU629" s="49"/>
      <c r="JHV629" s="49"/>
      <c r="JHW629" s="49"/>
      <c r="JHX629" s="49"/>
      <c r="JHY629" s="49"/>
      <c r="JHZ629" s="49"/>
      <c r="JIA629" s="49"/>
      <c r="JIB629" s="49"/>
      <c r="JIC629" s="49"/>
      <c r="JID629" s="49"/>
      <c r="JIE629" s="49"/>
      <c r="JIF629" s="49"/>
      <c r="JIG629" s="49"/>
      <c r="JIH629" s="49"/>
      <c r="JII629" s="49"/>
      <c r="JIJ629" s="49"/>
      <c r="JIK629" s="49"/>
      <c r="JIL629" s="49"/>
      <c r="JIM629" s="49"/>
      <c r="JIN629" s="49"/>
      <c r="JIO629" s="49"/>
      <c r="JIP629" s="49"/>
      <c r="JIQ629" s="49"/>
      <c r="JIR629" s="49"/>
      <c r="JIS629" s="49"/>
      <c r="JIT629" s="49"/>
      <c r="JIU629" s="49"/>
      <c r="JIV629" s="49"/>
      <c r="JIW629" s="49"/>
      <c r="JIX629" s="49"/>
      <c r="JIY629" s="49"/>
      <c r="JIZ629" s="49"/>
      <c r="JJA629" s="49"/>
      <c r="JJB629" s="49"/>
      <c r="JJC629" s="49"/>
      <c r="JJD629" s="49"/>
      <c r="JJE629" s="49"/>
      <c r="JJF629" s="49"/>
      <c r="JJG629" s="49"/>
      <c r="JJH629" s="49"/>
      <c r="JJI629" s="49"/>
      <c r="JJJ629" s="49"/>
      <c r="JJK629" s="49"/>
      <c r="JJL629" s="49"/>
      <c r="JJM629" s="49"/>
      <c r="JJN629" s="49"/>
      <c r="JJO629" s="49"/>
      <c r="JJP629" s="49"/>
      <c r="JJQ629" s="49"/>
      <c r="JJR629" s="49"/>
      <c r="JJS629" s="49"/>
      <c r="JJT629" s="49"/>
      <c r="JJU629" s="49"/>
      <c r="JJV629" s="49"/>
      <c r="JJW629" s="49"/>
      <c r="JJX629" s="49"/>
      <c r="JJY629" s="49"/>
      <c r="JJZ629" s="49"/>
      <c r="JKA629" s="49"/>
      <c r="JKB629" s="49"/>
      <c r="JKC629" s="49"/>
      <c r="JKD629" s="49"/>
      <c r="JKE629" s="49"/>
      <c r="JKF629" s="49"/>
      <c r="JKG629" s="49"/>
      <c r="JKH629" s="49"/>
      <c r="JKI629" s="49"/>
      <c r="JKJ629" s="49"/>
      <c r="JKK629" s="49"/>
      <c r="JKL629" s="49"/>
      <c r="JKM629" s="49"/>
      <c r="JKN629" s="49"/>
      <c r="JKO629" s="49"/>
      <c r="JKP629" s="49"/>
      <c r="JKQ629" s="49"/>
      <c r="JKR629" s="49"/>
      <c r="JKS629" s="49"/>
      <c r="JKT629" s="49"/>
      <c r="JKU629" s="49"/>
      <c r="JKV629" s="49"/>
      <c r="JKW629" s="49"/>
      <c r="JKX629" s="49"/>
      <c r="JKY629" s="49"/>
      <c r="JKZ629" s="49"/>
      <c r="JLA629" s="49"/>
      <c r="JLB629" s="49"/>
      <c r="JLC629" s="49"/>
      <c r="JLD629" s="49"/>
      <c r="JLE629" s="49"/>
      <c r="JLF629" s="49"/>
      <c r="JLG629" s="49"/>
      <c r="JLH629" s="49"/>
      <c r="JLI629" s="49"/>
      <c r="JLJ629" s="49"/>
      <c r="JLK629" s="49"/>
      <c r="JLL629" s="49"/>
      <c r="JLM629" s="49"/>
      <c r="JLN629" s="49"/>
      <c r="JLO629" s="49"/>
      <c r="JLP629" s="49"/>
      <c r="JLQ629" s="49"/>
      <c r="JLR629" s="49"/>
      <c r="JLS629" s="49"/>
      <c r="JLT629" s="49"/>
      <c r="JLU629" s="49"/>
      <c r="JLV629" s="49"/>
      <c r="JLW629" s="49"/>
      <c r="JLX629" s="49"/>
      <c r="JLY629" s="49"/>
      <c r="JLZ629" s="49"/>
      <c r="JMA629" s="49"/>
      <c r="JMB629" s="49"/>
      <c r="JMC629" s="49"/>
      <c r="JMD629" s="49"/>
      <c r="JME629" s="49"/>
      <c r="JMF629" s="49"/>
      <c r="JMG629" s="49"/>
      <c r="JMH629" s="49"/>
      <c r="JMI629" s="49"/>
      <c r="JMJ629" s="49"/>
      <c r="JMK629" s="49"/>
      <c r="JML629" s="49"/>
      <c r="JMM629" s="49"/>
      <c r="JMN629" s="49"/>
      <c r="JMO629" s="49"/>
      <c r="JMP629" s="49"/>
      <c r="JMQ629" s="49"/>
      <c r="JMR629" s="49"/>
      <c r="JMS629" s="49"/>
      <c r="JMT629" s="49"/>
      <c r="JMU629" s="49"/>
      <c r="JMV629" s="49"/>
      <c r="JMW629" s="49"/>
      <c r="JMX629" s="49"/>
      <c r="JMY629" s="49"/>
      <c r="JMZ629" s="49"/>
      <c r="JNA629" s="49"/>
      <c r="JNB629" s="49"/>
      <c r="JNC629" s="49"/>
      <c r="JND629" s="49"/>
      <c r="JNE629" s="49"/>
      <c r="JNF629" s="49"/>
      <c r="JNG629" s="49"/>
      <c r="JNH629" s="49"/>
      <c r="JNI629" s="49"/>
      <c r="JNJ629" s="49"/>
      <c r="JNK629" s="49"/>
      <c r="JNL629" s="49"/>
      <c r="JNM629" s="49"/>
      <c r="JNN629" s="49"/>
      <c r="JNO629" s="49"/>
      <c r="JNP629" s="49"/>
      <c r="JNQ629" s="49"/>
      <c r="JNR629" s="49"/>
      <c r="JNS629" s="49"/>
      <c r="JNT629" s="49"/>
      <c r="JNU629" s="49"/>
      <c r="JNV629" s="49"/>
      <c r="JNW629" s="49"/>
      <c r="JNX629" s="49"/>
      <c r="JNY629" s="49"/>
      <c r="JNZ629" s="49"/>
      <c r="JOA629" s="49"/>
      <c r="JOB629" s="49"/>
      <c r="JOC629" s="49"/>
      <c r="JOD629" s="49"/>
      <c r="JOE629" s="49"/>
      <c r="JOF629" s="49"/>
      <c r="JOG629" s="49"/>
      <c r="JOH629" s="49"/>
      <c r="JOI629" s="49"/>
      <c r="JOJ629" s="49"/>
      <c r="JOK629" s="49"/>
      <c r="JOL629" s="49"/>
      <c r="JOM629" s="49"/>
      <c r="JON629" s="49"/>
      <c r="JOO629" s="49"/>
      <c r="JOP629" s="49"/>
      <c r="JOQ629" s="49"/>
      <c r="JOR629" s="49"/>
      <c r="JOS629" s="49"/>
      <c r="JOT629" s="49"/>
      <c r="JOU629" s="49"/>
      <c r="JOV629" s="49"/>
      <c r="JOW629" s="49"/>
      <c r="JOX629" s="49"/>
      <c r="JOY629" s="49"/>
      <c r="JOZ629" s="49"/>
      <c r="JPA629" s="49"/>
      <c r="JPB629" s="49"/>
      <c r="JPC629" s="49"/>
      <c r="JPD629" s="49"/>
      <c r="JPE629" s="49"/>
      <c r="JPF629" s="49"/>
      <c r="JPG629" s="49"/>
      <c r="JPH629" s="49"/>
      <c r="JPI629" s="49"/>
      <c r="JPJ629" s="49"/>
      <c r="JPK629" s="49"/>
      <c r="JPL629" s="49"/>
      <c r="JPM629" s="49"/>
      <c r="JPN629" s="49"/>
      <c r="JPO629" s="49"/>
      <c r="JPP629" s="49"/>
      <c r="JPQ629" s="49"/>
      <c r="JPR629" s="49"/>
      <c r="JPS629" s="49"/>
      <c r="JPT629" s="49"/>
      <c r="JPU629" s="49"/>
      <c r="JPV629" s="49"/>
      <c r="JPW629" s="49"/>
      <c r="JPX629" s="49"/>
      <c r="JPY629" s="49"/>
      <c r="JPZ629" s="49"/>
      <c r="JQA629" s="49"/>
      <c r="JQB629" s="49"/>
      <c r="JQC629" s="49"/>
      <c r="JQD629" s="49"/>
      <c r="JQE629" s="49"/>
      <c r="JQF629" s="49"/>
      <c r="JQG629" s="49"/>
      <c r="JQH629" s="49"/>
      <c r="JQI629" s="49"/>
      <c r="JQJ629" s="49"/>
      <c r="JQK629" s="49"/>
      <c r="JQL629" s="49"/>
      <c r="JQM629" s="49"/>
      <c r="JQN629" s="49"/>
      <c r="JQO629" s="49"/>
      <c r="JQP629" s="49"/>
      <c r="JQQ629" s="49"/>
      <c r="JQR629" s="49"/>
      <c r="JQS629" s="49"/>
      <c r="JQT629" s="49"/>
      <c r="JQU629" s="49"/>
      <c r="JQV629" s="49"/>
      <c r="JQW629" s="49"/>
      <c r="JQX629" s="49"/>
      <c r="JQY629" s="49"/>
      <c r="JQZ629" s="49"/>
      <c r="JRA629" s="49"/>
      <c r="JRB629" s="49"/>
      <c r="JRC629" s="49"/>
      <c r="JRD629" s="49"/>
      <c r="JRE629" s="49"/>
      <c r="JRF629" s="49"/>
      <c r="JRG629" s="49"/>
      <c r="JRH629" s="49"/>
      <c r="JRI629" s="49"/>
      <c r="JRJ629" s="49"/>
      <c r="JRK629" s="49"/>
      <c r="JRL629" s="49"/>
      <c r="JRM629" s="49"/>
      <c r="JRN629" s="49"/>
      <c r="JRO629" s="49"/>
      <c r="JRP629" s="49"/>
      <c r="JRQ629" s="49"/>
      <c r="JRR629" s="49"/>
      <c r="JRS629" s="49"/>
      <c r="JRT629" s="49"/>
      <c r="JRU629" s="49"/>
      <c r="JRV629" s="49"/>
      <c r="JRW629" s="49"/>
      <c r="JRX629" s="49"/>
      <c r="JRY629" s="49"/>
      <c r="JRZ629" s="49"/>
      <c r="JSA629" s="49"/>
      <c r="JSB629" s="49"/>
      <c r="JSC629" s="49"/>
      <c r="JSD629" s="49"/>
      <c r="JSE629" s="49"/>
      <c r="JSF629" s="49"/>
      <c r="JSG629" s="49"/>
      <c r="JSH629" s="49"/>
      <c r="JSI629" s="49"/>
      <c r="JSJ629" s="49"/>
      <c r="JSK629" s="49"/>
      <c r="JSL629" s="49"/>
      <c r="JSM629" s="49"/>
      <c r="JSN629" s="49"/>
      <c r="JSO629" s="49"/>
      <c r="JSP629" s="49"/>
      <c r="JSQ629" s="49"/>
      <c r="JSR629" s="49"/>
      <c r="JSS629" s="49"/>
      <c r="JST629" s="49"/>
      <c r="JSU629" s="49"/>
      <c r="JSV629" s="49"/>
      <c r="JSW629" s="49"/>
      <c r="JSX629" s="49"/>
      <c r="JSY629" s="49"/>
      <c r="JSZ629" s="49"/>
      <c r="JTA629" s="49"/>
      <c r="JTB629" s="49"/>
      <c r="JTC629" s="49"/>
      <c r="JTD629" s="49"/>
      <c r="JTE629" s="49"/>
      <c r="JTF629" s="49"/>
      <c r="JTG629" s="49"/>
      <c r="JTH629" s="49"/>
      <c r="JTI629" s="49"/>
      <c r="JTJ629" s="49"/>
      <c r="JTK629" s="49"/>
      <c r="JTL629" s="49"/>
      <c r="JTM629" s="49"/>
      <c r="JTN629" s="49"/>
      <c r="JTO629" s="49"/>
      <c r="JTP629" s="49"/>
      <c r="JTQ629" s="49"/>
      <c r="JTR629" s="49"/>
      <c r="JTS629" s="49"/>
      <c r="JTT629" s="49"/>
      <c r="JTU629" s="49"/>
      <c r="JTV629" s="49"/>
      <c r="JTW629" s="49"/>
      <c r="JTX629" s="49"/>
      <c r="JTY629" s="49"/>
      <c r="JTZ629" s="49"/>
      <c r="JUA629" s="49"/>
      <c r="JUB629" s="49"/>
      <c r="JUC629" s="49"/>
      <c r="JUD629" s="49"/>
      <c r="JUE629" s="49"/>
      <c r="JUF629" s="49"/>
      <c r="JUG629" s="49"/>
      <c r="JUH629" s="49"/>
      <c r="JUI629" s="49"/>
      <c r="JUJ629" s="49"/>
      <c r="JUK629" s="49"/>
      <c r="JUL629" s="49"/>
      <c r="JUM629" s="49"/>
      <c r="JUN629" s="49"/>
      <c r="JUO629" s="49"/>
      <c r="JUP629" s="49"/>
      <c r="JUQ629" s="49"/>
      <c r="JUR629" s="49"/>
      <c r="JUS629" s="49"/>
      <c r="JUT629" s="49"/>
      <c r="JUU629" s="49"/>
      <c r="JUV629" s="49"/>
      <c r="JUW629" s="49"/>
      <c r="JUX629" s="49"/>
      <c r="JUY629" s="49"/>
      <c r="JUZ629" s="49"/>
      <c r="JVA629" s="49"/>
      <c r="JVB629" s="49"/>
      <c r="JVC629" s="49"/>
      <c r="JVD629" s="49"/>
      <c r="JVE629" s="49"/>
      <c r="JVF629" s="49"/>
      <c r="JVG629" s="49"/>
      <c r="JVH629" s="49"/>
      <c r="JVI629" s="49"/>
      <c r="JVJ629" s="49"/>
      <c r="JVK629" s="49"/>
      <c r="JVL629" s="49"/>
      <c r="JVM629" s="49"/>
      <c r="JVN629" s="49"/>
      <c r="JVO629" s="49"/>
      <c r="JVP629" s="49"/>
      <c r="JVQ629" s="49"/>
      <c r="JVR629" s="49"/>
      <c r="JVS629" s="49"/>
      <c r="JVT629" s="49"/>
      <c r="JVU629" s="49"/>
      <c r="JVV629" s="49"/>
      <c r="JVW629" s="49"/>
      <c r="JVX629" s="49"/>
      <c r="JVY629" s="49"/>
      <c r="JVZ629" s="49"/>
      <c r="JWA629" s="49"/>
      <c r="JWB629" s="49"/>
      <c r="JWC629" s="49"/>
      <c r="JWD629" s="49"/>
      <c r="JWE629" s="49"/>
      <c r="JWF629" s="49"/>
      <c r="JWG629" s="49"/>
      <c r="JWH629" s="49"/>
      <c r="JWI629" s="49"/>
      <c r="JWJ629" s="49"/>
      <c r="JWK629" s="49"/>
      <c r="JWL629" s="49"/>
      <c r="JWM629" s="49"/>
      <c r="JWN629" s="49"/>
      <c r="JWO629" s="49"/>
      <c r="JWP629" s="49"/>
      <c r="JWQ629" s="49"/>
      <c r="JWR629" s="49"/>
      <c r="JWS629" s="49"/>
      <c r="JWT629" s="49"/>
      <c r="JWU629" s="49"/>
      <c r="JWV629" s="49"/>
      <c r="JWW629" s="49"/>
      <c r="JWX629" s="49"/>
      <c r="JWY629" s="49"/>
      <c r="JWZ629" s="49"/>
      <c r="JXA629" s="49"/>
      <c r="JXB629" s="49"/>
      <c r="JXC629" s="49"/>
      <c r="JXD629" s="49"/>
      <c r="JXE629" s="49"/>
      <c r="JXF629" s="49"/>
      <c r="JXG629" s="49"/>
      <c r="JXH629" s="49"/>
      <c r="JXI629" s="49"/>
      <c r="JXJ629" s="49"/>
      <c r="JXK629" s="49"/>
      <c r="JXL629" s="49"/>
      <c r="JXM629" s="49"/>
      <c r="JXN629" s="49"/>
      <c r="JXO629" s="49"/>
      <c r="JXP629" s="49"/>
      <c r="JXQ629" s="49"/>
      <c r="JXR629" s="49"/>
      <c r="JXS629" s="49"/>
      <c r="JXT629" s="49"/>
      <c r="JXU629" s="49"/>
      <c r="JXV629" s="49"/>
      <c r="JXW629" s="49"/>
      <c r="JXX629" s="49"/>
      <c r="JXY629" s="49"/>
      <c r="JXZ629" s="49"/>
      <c r="JYA629" s="49"/>
      <c r="JYB629" s="49"/>
      <c r="JYC629" s="49"/>
      <c r="JYD629" s="49"/>
      <c r="JYE629" s="49"/>
      <c r="JYF629" s="49"/>
      <c r="JYG629" s="49"/>
      <c r="JYH629" s="49"/>
      <c r="JYI629" s="49"/>
      <c r="JYJ629" s="49"/>
      <c r="JYK629" s="49"/>
      <c r="JYL629" s="49"/>
      <c r="JYM629" s="49"/>
      <c r="JYN629" s="49"/>
      <c r="JYO629" s="49"/>
      <c r="JYP629" s="49"/>
      <c r="JYQ629" s="49"/>
      <c r="JYR629" s="49"/>
      <c r="JYS629" s="49"/>
      <c r="JYT629" s="49"/>
      <c r="JYU629" s="49"/>
      <c r="JYV629" s="49"/>
      <c r="JYW629" s="49"/>
      <c r="JYX629" s="49"/>
      <c r="JYY629" s="49"/>
      <c r="JYZ629" s="49"/>
      <c r="JZA629" s="49"/>
      <c r="JZB629" s="49"/>
      <c r="JZC629" s="49"/>
      <c r="JZD629" s="49"/>
      <c r="JZE629" s="49"/>
      <c r="JZF629" s="49"/>
      <c r="JZG629" s="49"/>
      <c r="JZH629" s="49"/>
      <c r="JZI629" s="49"/>
      <c r="JZJ629" s="49"/>
      <c r="JZK629" s="49"/>
      <c r="JZL629" s="49"/>
      <c r="JZM629" s="49"/>
      <c r="JZN629" s="49"/>
      <c r="JZO629" s="49"/>
      <c r="JZP629" s="49"/>
      <c r="JZQ629" s="49"/>
      <c r="JZR629" s="49"/>
      <c r="JZS629" s="49"/>
      <c r="JZT629" s="49"/>
      <c r="JZU629" s="49"/>
      <c r="JZV629" s="49"/>
      <c r="JZW629" s="49"/>
      <c r="JZX629" s="49"/>
      <c r="JZY629" s="49"/>
      <c r="JZZ629" s="49"/>
      <c r="KAA629" s="49"/>
      <c r="KAB629" s="49"/>
      <c r="KAC629" s="49"/>
      <c r="KAD629" s="49"/>
      <c r="KAE629" s="49"/>
      <c r="KAF629" s="49"/>
      <c r="KAG629" s="49"/>
      <c r="KAH629" s="49"/>
      <c r="KAI629" s="49"/>
      <c r="KAJ629" s="49"/>
      <c r="KAK629" s="49"/>
      <c r="KAL629" s="49"/>
      <c r="KAM629" s="49"/>
      <c r="KAN629" s="49"/>
      <c r="KAO629" s="49"/>
      <c r="KAP629" s="49"/>
      <c r="KAQ629" s="49"/>
      <c r="KAR629" s="49"/>
      <c r="KAS629" s="49"/>
      <c r="KAT629" s="49"/>
      <c r="KAU629" s="49"/>
      <c r="KAV629" s="49"/>
      <c r="KAW629" s="49"/>
      <c r="KAX629" s="49"/>
      <c r="KAY629" s="49"/>
      <c r="KAZ629" s="49"/>
      <c r="KBA629" s="49"/>
      <c r="KBB629" s="49"/>
      <c r="KBC629" s="49"/>
      <c r="KBD629" s="49"/>
      <c r="KBE629" s="49"/>
      <c r="KBF629" s="49"/>
      <c r="KBG629" s="49"/>
      <c r="KBH629" s="49"/>
      <c r="KBI629" s="49"/>
      <c r="KBJ629" s="49"/>
      <c r="KBK629" s="49"/>
      <c r="KBL629" s="49"/>
      <c r="KBM629" s="49"/>
      <c r="KBN629" s="49"/>
      <c r="KBO629" s="49"/>
      <c r="KBP629" s="49"/>
      <c r="KBQ629" s="49"/>
      <c r="KBR629" s="49"/>
      <c r="KBS629" s="49"/>
      <c r="KBT629" s="49"/>
      <c r="KBU629" s="49"/>
      <c r="KBV629" s="49"/>
      <c r="KBW629" s="49"/>
      <c r="KBX629" s="49"/>
      <c r="KBY629" s="49"/>
      <c r="KBZ629" s="49"/>
      <c r="KCA629" s="49"/>
      <c r="KCB629" s="49"/>
      <c r="KCC629" s="49"/>
      <c r="KCD629" s="49"/>
      <c r="KCE629" s="49"/>
      <c r="KCF629" s="49"/>
      <c r="KCG629" s="49"/>
      <c r="KCH629" s="49"/>
      <c r="KCI629" s="49"/>
      <c r="KCJ629" s="49"/>
      <c r="KCK629" s="49"/>
      <c r="KCL629" s="49"/>
      <c r="KCM629" s="49"/>
      <c r="KCN629" s="49"/>
      <c r="KCO629" s="49"/>
      <c r="KCP629" s="49"/>
      <c r="KCQ629" s="49"/>
      <c r="KCR629" s="49"/>
      <c r="KCS629" s="49"/>
      <c r="KCT629" s="49"/>
      <c r="KCU629" s="49"/>
      <c r="KCV629" s="49"/>
      <c r="KCW629" s="49"/>
      <c r="KCX629" s="49"/>
      <c r="KCY629" s="49"/>
      <c r="KCZ629" s="49"/>
      <c r="KDA629" s="49"/>
      <c r="KDB629" s="49"/>
      <c r="KDC629" s="49"/>
      <c r="KDD629" s="49"/>
      <c r="KDE629" s="49"/>
      <c r="KDF629" s="49"/>
      <c r="KDG629" s="49"/>
      <c r="KDH629" s="49"/>
      <c r="KDI629" s="49"/>
      <c r="KDJ629" s="49"/>
      <c r="KDK629" s="49"/>
      <c r="KDL629" s="49"/>
      <c r="KDM629" s="49"/>
      <c r="KDN629" s="49"/>
      <c r="KDO629" s="49"/>
      <c r="KDP629" s="49"/>
      <c r="KDQ629" s="49"/>
      <c r="KDR629" s="49"/>
      <c r="KDS629" s="49"/>
      <c r="KDT629" s="49"/>
      <c r="KDU629" s="49"/>
      <c r="KDV629" s="49"/>
      <c r="KDW629" s="49"/>
      <c r="KDX629" s="49"/>
      <c r="KDY629" s="49"/>
      <c r="KDZ629" s="49"/>
      <c r="KEA629" s="49"/>
      <c r="KEB629" s="49"/>
      <c r="KEC629" s="49"/>
      <c r="KED629" s="49"/>
      <c r="KEE629" s="49"/>
      <c r="KEF629" s="49"/>
      <c r="KEG629" s="49"/>
      <c r="KEH629" s="49"/>
      <c r="KEI629" s="49"/>
      <c r="KEJ629" s="49"/>
      <c r="KEK629" s="49"/>
      <c r="KEL629" s="49"/>
      <c r="KEM629" s="49"/>
      <c r="KEN629" s="49"/>
      <c r="KEO629" s="49"/>
      <c r="KEP629" s="49"/>
      <c r="KEQ629" s="49"/>
      <c r="KER629" s="49"/>
      <c r="KES629" s="49"/>
      <c r="KET629" s="49"/>
      <c r="KEU629" s="49"/>
      <c r="KEV629" s="49"/>
      <c r="KEW629" s="49"/>
      <c r="KEX629" s="49"/>
      <c r="KEY629" s="49"/>
      <c r="KEZ629" s="49"/>
      <c r="KFA629" s="49"/>
      <c r="KFB629" s="49"/>
      <c r="KFC629" s="49"/>
      <c r="KFD629" s="49"/>
      <c r="KFE629" s="49"/>
      <c r="KFF629" s="49"/>
      <c r="KFG629" s="49"/>
      <c r="KFH629" s="49"/>
      <c r="KFI629" s="49"/>
      <c r="KFJ629" s="49"/>
      <c r="KFK629" s="49"/>
      <c r="KFL629" s="49"/>
      <c r="KFM629" s="49"/>
      <c r="KFN629" s="49"/>
      <c r="KFO629" s="49"/>
      <c r="KFP629" s="49"/>
      <c r="KFQ629" s="49"/>
      <c r="KFR629" s="49"/>
      <c r="KFS629" s="49"/>
      <c r="KFT629" s="49"/>
      <c r="KFU629" s="49"/>
      <c r="KFV629" s="49"/>
      <c r="KFW629" s="49"/>
      <c r="KFX629" s="49"/>
      <c r="KFY629" s="49"/>
      <c r="KFZ629" s="49"/>
      <c r="KGA629" s="49"/>
      <c r="KGB629" s="49"/>
      <c r="KGC629" s="49"/>
      <c r="KGD629" s="49"/>
      <c r="KGE629" s="49"/>
      <c r="KGF629" s="49"/>
      <c r="KGG629" s="49"/>
      <c r="KGH629" s="49"/>
      <c r="KGI629" s="49"/>
      <c r="KGJ629" s="49"/>
      <c r="KGK629" s="49"/>
      <c r="KGL629" s="49"/>
      <c r="KGM629" s="49"/>
      <c r="KGN629" s="49"/>
      <c r="KGO629" s="49"/>
      <c r="KGP629" s="49"/>
      <c r="KGQ629" s="49"/>
      <c r="KGR629" s="49"/>
      <c r="KGS629" s="49"/>
      <c r="KGT629" s="49"/>
      <c r="KGU629" s="49"/>
      <c r="KGV629" s="49"/>
      <c r="KGW629" s="49"/>
      <c r="KGX629" s="49"/>
      <c r="KGY629" s="49"/>
      <c r="KGZ629" s="49"/>
      <c r="KHA629" s="49"/>
      <c r="KHB629" s="49"/>
      <c r="KHC629" s="49"/>
      <c r="KHD629" s="49"/>
      <c r="KHE629" s="49"/>
      <c r="KHF629" s="49"/>
      <c r="KHG629" s="49"/>
      <c r="KHH629" s="49"/>
      <c r="KHI629" s="49"/>
      <c r="KHJ629" s="49"/>
      <c r="KHK629" s="49"/>
      <c r="KHL629" s="49"/>
      <c r="KHM629" s="49"/>
      <c r="KHN629" s="49"/>
      <c r="KHO629" s="49"/>
      <c r="KHP629" s="49"/>
      <c r="KHQ629" s="49"/>
      <c r="KHR629" s="49"/>
      <c r="KHS629" s="49"/>
      <c r="KHT629" s="49"/>
      <c r="KHU629" s="49"/>
      <c r="KHV629" s="49"/>
      <c r="KHW629" s="49"/>
      <c r="KHX629" s="49"/>
      <c r="KHY629" s="49"/>
      <c r="KHZ629" s="49"/>
      <c r="KIA629" s="49"/>
      <c r="KIB629" s="49"/>
      <c r="KIC629" s="49"/>
      <c r="KID629" s="49"/>
      <c r="KIE629" s="49"/>
      <c r="KIF629" s="49"/>
      <c r="KIG629" s="49"/>
      <c r="KIH629" s="49"/>
      <c r="KII629" s="49"/>
      <c r="KIJ629" s="49"/>
      <c r="KIK629" s="49"/>
      <c r="KIL629" s="49"/>
      <c r="KIM629" s="49"/>
      <c r="KIN629" s="49"/>
      <c r="KIO629" s="49"/>
      <c r="KIP629" s="49"/>
      <c r="KIQ629" s="49"/>
      <c r="KIR629" s="49"/>
      <c r="KIS629" s="49"/>
      <c r="KIT629" s="49"/>
      <c r="KIU629" s="49"/>
      <c r="KIV629" s="49"/>
      <c r="KIW629" s="49"/>
      <c r="KIX629" s="49"/>
      <c r="KIY629" s="49"/>
      <c r="KIZ629" s="49"/>
      <c r="KJA629" s="49"/>
      <c r="KJB629" s="49"/>
      <c r="KJC629" s="49"/>
      <c r="KJD629" s="49"/>
      <c r="KJE629" s="49"/>
      <c r="KJF629" s="49"/>
      <c r="KJG629" s="49"/>
      <c r="KJH629" s="49"/>
      <c r="KJI629" s="49"/>
      <c r="KJJ629" s="49"/>
      <c r="KJK629" s="49"/>
      <c r="KJL629" s="49"/>
      <c r="KJM629" s="49"/>
      <c r="KJN629" s="49"/>
      <c r="KJO629" s="49"/>
      <c r="KJP629" s="49"/>
      <c r="KJQ629" s="49"/>
      <c r="KJR629" s="49"/>
      <c r="KJS629" s="49"/>
      <c r="KJT629" s="49"/>
      <c r="KJU629" s="49"/>
      <c r="KJV629" s="49"/>
      <c r="KJW629" s="49"/>
      <c r="KJX629" s="49"/>
      <c r="KJY629" s="49"/>
      <c r="KJZ629" s="49"/>
      <c r="KKA629" s="49"/>
      <c r="KKB629" s="49"/>
      <c r="KKC629" s="49"/>
      <c r="KKD629" s="49"/>
      <c r="KKE629" s="49"/>
      <c r="KKF629" s="49"/>
      <c r="KKG629" s="49"/>
      <c r="KKH629" s="49"/>
      <c r="KKI629" s="49"/>
      <c r="KKJ629" s="49"/>
      <c r="KKK629" s="49"/>
      <c r="KKL629" s="49"/>
      <c r="KKM629" s="49"/>
      <c r="KKN629" s="49"/>
      <c r="KKO629" s="49"/>
      <c r="KKP629" s="49"/>
      <c r="KKQ629" s="49"/>
      <c r="KKR629" s="49"/>
      <c r="KKS629" s="49"/>
      <c r="KKT629" s="49"/>
      <c r="KKU629" s="49"/>
      <c r="KKV629" s="49"/>
      <c r="KKW629" s="49"/>
      <c r="KKX629" s="49"/>
      <c r="KKY629" s="49"/>
      <c r="KKZ629" s="49"/>
      <c r="KLA629" s="49"/>
      <c r="KLB629" s="49"/>
      <c r="KLC629" s="49"/>
      <c r="KLD629" s="49"/>
      <c r="KLE629" s="49"/>
      <c r="KLF629" s="49"/>
      <c r="KLG629" s="49"/>
      <c r="KLH629" s="49"/>
      <c r="KLI629" s="49"/>
      <c r="KLJ629" s="49"/>
      <c r="KLK629" s="49"/>
      <c r="KLL629" s="49"/>
      <c r="KLM629" s="49"/>
      <c r="KLN629" s="49"/>
      <c r="KLO629" s="49"/>
      <c r="KLP629" s="49"/>
      <c r="KLQ629" s="49"/>
      <c r="KLR629" s="49"/>
      <c r="KLS629" s="49"/>
      <c r="KLT629" s="49"/>
      <c r="KLU629" s="49"/>
      <c r="KLV629" s="49"/>
      <c r="KLW629" s="49"/>
      <c r="KLX629" s="49"/>
      <c r="KLY629" s="49"/>
      <c r="KLZ629" s="49"/>
      <c r="KMA629" s="49"/>
      <c r="KMB629" s="49"/>
      <c r="KMC629" s="49"/>
      <c r="KMD629" s="49"/>
      <c r="KME629" s="49"/>
      <c r="KMF629" s="49"/>
      <c r="KMG629" s="49"/>
      <c r="KMH629" s="49"/>
      <c r="KMI629" s="49"/>
      <c r="KMJ629" s="49"/>
      <c r="KMK629" s="49"/>
      <c r="KML629" s="49"/>
      <c r="KMM629" s="49"/>
      <c r="KMN629" s="49"/>
      <c r="KMO629" s="49"/>
      <c r="KMP629" s="49"/>
      <c r="KMQ629" s="49"/>
      <c r="KMR629" s="49"/>
      <c r="KMS629" s="49"/>
      <c r="KMT629" s="49"/>
      <c r="KMU629" s="49"/>
      <c r="KMV629" s="49"/>
      <c r="KMW629" s="49"/>
      <c r="KMX629" s="49"/>
      <c r="KMY629" s="49"/>
      <c r="KMZ629" s="49"/>
      <c r="KNA629" s="49"/>
      <c r="KNB629" s="49"/>
      <c r="KNC629" s="49"/>
      <c r="KND629" s="49"/>
      <c r="KNE629" s="49"/>
      <c r="KNF629" s="49"/>
      <c r="KNG629" s="49"/>
      <c r="KNH629" s="49"/>
      <c r="KNI629" s="49"/>
      <c r="KNJ629" s="49"/>
      <c r="KNK629" s="49"/>
      <c r="KNL629" s="49"/>
      <c r="KNM629" s="49"/>
      <c r="KNN629" s="49"/>
      <c r="KNO629" s="49"/>
      <c r="KNP629" s="49"/>
      <c r="KNQ629" s="49"/>
      <c r="KNR629" s="49"/>
      <c r="KNS629" s="49"/>
      <c r="KNT629" s="49"/>
      <c r="KNU629" s="49"/>
      <c r="KNV629" s="49"/>
      <c r="KNW629" s="49"/>
      <c r="KNX629" s="49"/>
      <c r="KNY629" s="49"/>
      <c r="KNZ629" s="49"/>
      <c r="KOA629" s="49"/>
      <c r="KOB629" s="49"/>
      <c r="KOC629" s="49"/>
      <c r="KOD629" s="49"/>
      <c r="KOE629" s="49"/>
      <c r="KOF629" s="49"/>
      <c r="KOG629" s="49"/>
      <c r="KOH629" s="49"/>
      <c r="KOI629" s="49"/>
      <c r="KOJ629" s="49"/>
      <c r="KOK629" s="49"/>
      <c r="KOL629" s="49"/>
      <c r="KOM629" s="49"/>
      <c r="KON629" s="49"/>
      <c r="KOO629" s="49"/>
      <c r="KOP629" s="49"/>
      <c r="KOQ629" s="49"/>
      <c r="KOR629" s="49"/>
      <c r="KOS629" s="49"/>
      <c r="KOT629" s="49"/>
      <c r="KOU629" s="49"/>
      <c r="KOV629" s="49"/>
      <c r="KOW629" s="49"/>
      <c r="KOX629" s="49"/>
      <c r="KOY629" s="49"/>
      <c r="KOZ629" s="49"/>
      <c r="KPA629" s="49"/>
      <c r="KPB629" s="49"/>
      <c r="KPC629" s="49"/>
      <c r="KPD629" s="49"/>
      <c r="KPE629" s="49"/>
      <c r="KPF629" s="49"/>
      <c r="KPG629" s="49"/>
      <c r="KPH629" s="49"/>
      <c r="KPI629" s="49"/>
      <c r="KPJ629" s="49"/>
      <c r="KPK629" s="49"/>
      <c r="KPL629" s="49"/>
      <c r="KPM629" s="49"/>
      <c r="KPN629" s="49"/>
      <c r="KPO629" s="49"/>
      <c r="KPP629" s="49"/>
      <c r="KPQ629" s="49"/>
      <c r="KPR629" s="49"/>
      <c r="KPS629" s="49"/>
      <c r="KPT629" s="49"/>
      <c r="KPU629" s="49"/>
      <c r="KPV629" s="49"/>
      <c r="KPW629" s="49"/>
      <c r="KPX629" s="49"/>
      <c r="KPY629" s="49"/>
      <c r="KPZ629" s="49"/>
      <c r="KQA629" s="49"/>
      <c r="KQB629" s="49"/>
      <c r="KQC629" s="49"/>
      <c r="KQD629" s="49"/>
      <c r="KQE629" s="49"/>
      <c r="KQF629" s="49"/>
      <c r="KQG629" s="49"/>
      <c r="KQH629" s="49"/>
      <c r="KQI629" s="49"/>
      <c r="KQJ629" s="49"/>
      <c r="KQK629" s="49"/>
      <c r="KQL629" s="49"/>
      <c r="KQM629" s="49"/>
      <c r="KQN629" s="49"/>
      <c r="KQO629" s="49"/>
      <c r="KQP629" s="49"/>
      <c r="KQQ629" s="49"/>
      <c r="KQR629" s="49"/>
      <c r="KQS629" s="49"/>
      <c r="KQT629" s="49"/>
      <c r="KQU629" s="49"/>
      <c r="KQV629" s="49"/>
      <c r="KQW629" s="49"/>
      <c r="KQX629" s="49"/>
      <c r="KQY629" s="49"/>
      <c r="KQZ629" s="49"/>
      <c r="KRA629" s="49"/>
      <c r="KRB629" s="49"/>
      <c r="KRC629" s="49"/>
      <c r="KRD629" s="49"/>
      <c r="KRE629" s="49"/>
      <c r="KRF629" s="49"/>
      <c r="KRG629" s="49"/>
      <c r="KRH629" s="49"/>
      <c r="KRI629" s="49"/>
      <c r="KRJ629" s="49"/>
      <c r="KRK629" s="49"/>
      <c r="KRL629" s="49"/>
      <c r="KRM629" s="49"/>
      <c r="KRN629" s="49"/>
      <c r="KRO629" s="49"/>
      <c r="KRP629" s="49"/>
      <c r="KRQ629" s="49"/>
      <c r="KRR629" s="49"/>
      <c r="KRS629" s="49"/>
      <c r="KRT629" s="49"/>
      <c r="KRU629" s="49"/>
      <c r="KRV629" s="49"/>
      <c r="KRW629" s="49"/>
      <c r="KRX629" s="49"/>
      <c r="KRY629" s="49"/>
      <c r="KRZ629" s="49"/>
      <c r="KSA629" s="49"/>
      <c r="KSB629" s="49"/>
      <c r="KSC629" s="49"/>
      <c r="KSD629" s="49"/>
      <c r="KSE629" s="49"/>
      <c r="KSF629" s="49"/>
      <c r="KSG629" s="49"/>
      <c r="KSH629" s="49"/>
      <c r="KSI629" s="49"/>
      <c r="KSJ629" s="49"/>
      <c r="KSK629" s="49"/>
      <c r="KSL629" s="49"/>
      <c r="KSM629" s="49"/>
      <c r="KSN629" s="49"/>
      <c r="KSO629" s="49"/>
      <c r="KSP629" s="49"/>
      <c r="KSQ629" s="49"/>
      <c r="KSR629" s="49"/>
      <c r="KSS629" s="49"/>
      <c r="KST629" s="49"/>
      <c r="KSU629" s="49"/>
      <c r="KSV629" s="49"/>
      <c r="KSW629" s="49"/>
      <c r="KSX629" s="49"/>
      <c r="KSY629" s="49"/>
      <c r="KSZ629" s="49"/>
      <c r="KTA629" s="49"/>
      <c r="KTB629" s="49"/>
      <c r="KTC629" s="49"/>
      <c r="KTD629" s="49"/>
      <c r="KTE629" s="49"/>
      <c r="KTF629" s="49"/>
      <c r="KTG629" s="49"/>
      <c r="KTH629" s="49"/>
      <c r="KTI629" s="49"/>
      <c r="KTJ629" s="49"/>
      <c r="KTK629" s="49"/>
      <c r="KTL629" s="49"/>
      <c r="KTM629" s="49"/>
      <c r="KTN629" s="49"/>
      <c r="KTO629" s="49"/>
      <c r="KTP629" s="49"/>
      <c r="KTQ629" s="49"/>
      <c r="KTR629" s="49"/>
      <c r="KTS629" s="49"/>
      <c r="KTT629" s="49"/>
      <c r="KTU629" s="49"/>
      <c r="KTV629" s="49"/>
      <c r="KTW629" s="49"/>
      <c r="KTX629" s="49"/>
      <c r="KTY629" s="49"/>
      <c r="KTZ629" s="49"/>
      <c r="KUA629" s="49"/>
      <c r="KUB629" s="49"/>
      <c r="KUC629" s="49"/>
      <c r="KUD629" s="49"/>
      <c r="KUE629" s="49"/>
      <c r="KUF629" s="49"/>
      <c r="KUG629" s="49"/>
      <c r="KUH629" s="49"/>
      <c r="KUI629" s="49"/>
      <c r="KUJ629" s="49"/>
      <c r="KUK629" s="49"/>
      <c r="KUL629" s="49"/>
      <c r="KUM629" s="49"/>
      <c r="KUN629" s="49"/>
      <c r="KUO629" s="49"/>
      <c r="KUP629" s="49"/>
      <c r="KUQ629" s="49"/>
      <c r="KUR629" s="49"/>
      <c r="KUS629" s="49"/>
      <c r="KUT629" s="49"/>
      <c r="KUU629" s="49"/>
      <c r="KUV629" s="49"/>
      <c r="KUW629" s="49"/>
      <c r="KUX629" s="49"/>
      <c r="KUY629" s="49"/>
      <c r="KUZ629" s="49"/>
      <c r="KVA629" s="49"/>
      <c r="KVB629" s="49"/>
      <c r="KVC629" s="49"/>
      <c r="KVD629" s="49"/>
      <c r="KVE629" s="49"/>
      <c r="KVF629" s="49"/>
      <c r="KVG629" s="49"/>
      <c r="KVH629" s="49"/>
      <c r="KVI629" s="49"/>
      <c r="KVJ629" s="49"/>
      <c r="KVK629" s="49"/>
      <c r="KVL629" s="49"/>
      <c r="KVM629" s="49"/>
      <c r="KVN629" s="49"/>
      <c r="KVO629" s="49"/>
      <c r="KVP629" s="49"/>
      <c r="KVQ629" s="49"/>
      <c r="KVR629" s="49"/>
      <c r="KVS629" s="49"/>
      <c r="KVT629" s="49"/>
      <c r="KVU629" s="49"/>
      <c r="KVV629" s="49"/>
      <c r="KVW629" s="49"/>
      <c r="KVX629" s="49"/>
      <c r="KVY629" s="49"/>
      <c r="KVZ629" s="49"/>
      <c r="KWA629" s="49"/>
      <c r="KWB629" s="49"/>
      <c r="KWC629" s="49"/>
      <c r="KWD629" s="49"/>
      <c r="KWE629" s="49"/>
      <c r="KWF629" s="49"/>
      <c r="KWG629" s="49"/>
      <c r="KWH629" s="49"/>
      <c r="KWI629" s="49"/>
      <c r="KWJ629" s="49"/>
      <c r="KWK629" s="49"/>
      <c r="KWL629" s="49"/>
      <c r="KWM629" s="49"/>
      <c r="KWN629" s="49"/>
      <c r="KWO629" s="49"/>
      <c r="KWP629" s="49"/>
      <c r="KWQ629" s="49"/>
      <c r="KWR629" s="49"/>
      <c r="KWS629" s="49"/>
      <c r="KWT629" s="49"/>
      <c r="KWU629" s="49"/>
      <c r="KWV629" s="49"/>
      <c r="KWW629" s="49"/>
      <c r="KWX629" s="49"/>
      <c r="KWY629" s="49"/>
      <c r="KWZ629" s="49"/>
      <c r="KXA629" s="49"/>
      <c r="KXB629" s="49"/>
      <c r="KXC629" s="49"/>
      <c r="KXD629" s="49"/>
      <c r="KXE629" s="49"/>
      <c r="KXF629" s="49"/>
      <c r="KXG629" s="49"/>
      <c r="KXH629" s="49"/>
      <c r="KXI629" s="49"/>
      <c r="KXJ629" s="49"/>
      <c r="KXK629" s="49"/>
      <c r="KXL629" s="49"/>
      <c r="KXM629" s="49"/>
      <c r="KXN629" s="49"/>
      <c r="KXO629" s="49"/>
      <c r="KXP629" s="49"/>
      <c r="KXQ629" s="49"/>
      <c r="KXR629" s="49"/>
      <c r="KXS629" s="49"/>
      <c r="KXT629" s="49"/>
      <c r="KXU629" s="49"/>
      <c r="KXV629" s="49"/>
      <c r="KXW629" s="49"/>
      <c r="KXX629" s="49"/>
      <c r="KXY629" s="49"/>
      <c r="KXZ629" s="49"/>
      <c r="KYA629" s="49"/>
      <c r="KYB629" s="49"/>
      <c r="KYC629" s="49"/>
      <c r="KYD629" s="49"/>
      <c r="KYE629" s="49"/>
      <c r="KYF629" s="49"/>
      <c r="KYG629" s="49"/>
      <c r="KYH629" s="49"/>
      <c r="KYI629" s="49"/>
      <c r="KYJ629" s="49"/>
      <c r="KYK629" s="49"/>
      <c r="KYL629" s="49"/>
      <c r="KYM629" s="49"/>
      <c r="KYN629" s="49"/>
      <c r="KYO629" s="49"/>
      <c r="KYP629" s="49"/>
      <c r="KYQ629" s="49"/>
      <c r="KYR629" s="49"/>
      <c r="KYS629" s="49"/>
      <c r="KYT629" s="49"/>
      <c r="KYU629" s="49"/>
      <c r="KYV629" s="49"/>
      <c r="KYW629" s="49"/>
      <c r="KYX629" s="49"/>
      <c r="KYY629" s="49"/>
      <c r="KYZ629" s="49"/>
      <c r="KZA629" s="49"/>
      <c r="KZB629" s="49"/>
      <c r="KZC629" s="49"/>
      <c r="KZD629" s="49"/>
      <c r="KZE629" s="49"/>
      <c r="KZF629" s="49"/>
      <c r="KZG629" s="49"/>
      <c r="KZH629" s="49"/>
      <c r="KZI629" s="49"/>
      <c r="KZJ629" s="49"/>
      <c r="KZK629" s="49"/>
      <c r="KZL629" s="49"/>
      <c r="KZM629" s="49"/>
      <c r="KZN629" s="49"/>
      <c r="KZO629" s="49"/>
      <c r="KZP629" s="49"/>
      <c r="KZQ629" s="49"/>
      <c r="KZR629" s="49"/>
      <c r="KZS629" s="49"/>
      <c r="KZT629" s="49"/>
      <c r="KZU629" s="49"/>
      <c r="KZV629" s="49"/>
      <c r="KZW629" s="49"/>
      <c r="KZX629" s="49"/>
      <c r="KZY629" s="49"/>
      <c r="KZZ629" s="49"/>
      <c r="LAA629" s="49"/>
      <c r="LAB629" s="49"/>
      <c r="LAC629" s="49"/>
      <c r="LAD629" s="49"/>
      <c r="LAE629" s="49"/>
      <c r="LAF629" s="49"/>
      <c r="LAG629" s="49"/>
      <c r="LAH629" s="49"/>
      <c r="LAI629" s="49"/>
      <c r="LAJ629" s="49"/>
      <c r="LAK629" s="49"/>
      <c r="LAL629" s="49"/>
      <c r="LAM629" s="49"/>
      <c r="LAN629" s="49"/>
      <c r="LAO629" s="49"/>
      <c r="LAP629" s="49"/>
      <c r="LAQ629" s="49"/>
      <c r="LAR629" s="49"/>
      <c r="LAS629" s="49"/>
      <c r="LAT629" s="49"/>
      <c r="LAU629" s="49"/>
      <c r="LAV629" s="49"/>
      <c r="LAW629" s="49"/>
      <c r="LAX629" s="49"/>
      <c r="LAY629" s="49"/>
      <c r="LAZ629" s="49"/>
      <c r="LBA629" s="49"/>
      <c r="LBB629" s="49"/>
      <c r="LBC629" s="49"/>
      <c r="LBD629" s="49"/>
      <c r="LBE629" s="49"/>
      <c r="LBF629" s="49"/>
      <c r="LBG629" s="49"/>
      <c r="LBH629" s="49"/>
      <c r="LBI629" s="49"/>
      <c r="LBJ629" s="49"/>
      <c r="LBK629" s="49"/>
      <c r="LBL629" s="49"/>
      <c r="LBM629" s="49"/>
      <c r="LBN629" s="49"/>
      <c r="LBO629" s="49"/>
      <c r="LBP629" s="49"/>
      <c r="LBQ629" s="49"/>
      <c r="LBR629" s="49"/>
      <c r="LBS629" s="49"/>
      <c r="LBT629" s="49"/>
      <c r="LBU629" s="49"/>
      <c r="LBV629" s="49"/>
      <c r="LBW629" s="49"/>
      <c r="LBX629" s="49"/>
      <c r="LBY629" s="49"/>
      <c r="LBZ629" s="49"/>
      <c r="LCA629" s="49"/>
      <c r="LCB629" s="49"/>
      <c r="LCC629" s="49"/>
      <c r="LCD629" s="49"/>
      <c r="LCE629" s="49"/>
      <c r="LCF629" s="49"/>
      <c r="LCG629" s="49"/>
      <c r="LCH629" s="49"/>
      <c r="LCI629" s="49"/>
      <c r="LCJ629" s="49"/>
      <c r="LCK629" s="49"/>
      <c r="LCL629" s="49"/>
      <c r="LCM629" s="49"/>
      <c r="LCN629" s="49"/>
      <c r="LCO629" s="49"/>
      <c r="LCP629" s="49"/>
      <c r="LCQ629" s="49"/>
      <c r="LCR629" s="49"/>
      <c r="LCS629" s="49"/>
      <c r="LCT629" s="49"/>
      <c r="LCU629" s="49"/>
      <c r="LCV629" s="49"/>
      <c r="LCW629" s="49"/>
      <c r="LCX629" s="49"/>
      <c r="LCY629" s="49"/>
      <c r="LCZ629" s="49"/>
      <c r="LDA629" s="49"/>
      <c r="LDB629" s="49"/>
      <c r="LDC629" s="49"/>
      <c r="LDD629" s="49"/>
      <c r="LDE629" s="49"/>
      <c r="LDF629" s="49"/>
      <c r="LDG629" s="49"/>
      <c r="LDH629" s="49"/>
      <c r="LDI629" s="49"/>
      <c r="LDJ629" s="49"/>
      <c r="LDK629" s="49"/>
      <c r="LDL629" s="49"/>
      <c r="LDM629" s="49"/>
      <c r="LDN629" s="49"/>
      <c r="LDO629" s="49"/>
      <c r="LDP629" s="49"/>
      <c r="LDQ629" s="49"/>
      <c r="LDR629" s="49"/>
      <c r="LDS629" s="49"/>
      <c r="LDT629" s="49"/>
      <c r="LDU629" s="49"/>
      <c r="LDV629" s="49"/>
      <c r="LDW629" s="49"/>
      <c r="LDX629" s="49"/>
      <c r="LDY629" s="49"/>
      <c r="LDZ629" s="49"/>
      <c r="LEA629" s="49"/>
      <c r="LEB629" s="49"/>
      <c r="LEC629" s="49"/>
      <c r="LED629" s="49"/>
      <c r="LEE629" s="49"/>
      <c r="LEF629" s="49"/>
      <c r="LEG629" s="49"/>
      <c r="LEH629" s="49"/>
      <c r="LEI629" s="49"/>
      <c r="LEJ629" s="49"/>
      <c r="LEK629" s="49"/>
      <c r="LEL629" s="49"/>
      <c r="LEM629" s="49"/>
      <c r="LEN629" s="49"/>
      <c r="LEO629" s="49"/>
      <c r="LEP629" s="49"/>
      <c r="LEQ629" s="49"/>
      <c r="LER629" s="49"/>
      <c r="LES629" s="49"/>
      <c r="LET629" s="49"/>
      <c r="LEU629" s="49"/>
      <c r="LEV629" s="49"/>
      <c r="LEW629" s="49"/>
      <c r="LEX629" s="49"/>
      <c r="LEY629" s="49"/>
      <c r="LEZ629" s="49"/>
      <c r="LFA629" s="49"/>
      <c r="LFB629" s="49"/>
      <c r="LFC629" s="49"/>
      <c r="LFD629" s="49"/>
      <c r="LFE629" s="49"/>
      <c r="LFF629" s="49"/>
      <c r="LFG629" s="49"/>
      <c r="LFH629" s="49"/>
      <c r="LFI629" s="49"/>
      <c r="LFJ629" s="49"/>
      <c r="LFK629" s="49"/>
      <c r="LFL629" s="49"/>
      <c r="LFM629" s="49"/>
      <c r="LFN629" s="49"/>
      <c r="LFO629" s="49"/>
      <c r="LFP629" s="49"/>
      <c r="LFQ629" s="49"/>
      <c r="LFR629" s="49"/>
      <c r="LFS629" s="49"/>
      <c r="LFT629" s="49"/>
      <c r="LFU629" s="49"/>
      <c r="LFV629" s="49"/>
      <c r="LFW629" s="49"/>
      <c r="LFX629" s="49"/>
      <c r="LFY629" s="49"/>
      <c r="LFZ629" s="49"/>
      <c r="LGA629" s="49"/>
      <c r="LGB629" s="49"/>
      <c r="LGC629" s="49"/>
      <c r="LGD629" s="49"/>
      <c r="LGE629" s="49"/>
      <c r="LGF629" s="49"/>
      <c r="LGG629" s="49"/>
      <c r="LGH629" s="49"/>
      <c r="LGI629" s="49"/>
      <c r="LGJ629" s="49"/>
      <c r="LGK629" s="49"/>
      <c r="LGL629" s="49"/>
      <c r="LGM629" s="49"/>
      <c r="LGN629" s="49"/>
      <c r="LGO629" s="49"/>
      <c r="LGP629" s="49"/>
      <c r="LGQ629" s="49"/>
      <c r="LGR629" s="49"/>
      <c r="LGS629" s="49"/>
      <c r="LGT629" s="49"/>
      <c r="LGU629" s="49"/>
      <c r="LGV629" s="49"/>
      <c r="LGW629" s="49"/>
      <c r="LGX629" s="49"/>
      <c r="LGY629" s="49"/>
      <c r="LGZ629" s="49"/>
      <c r="LHA629" s="49"/>
      <c r="LHB629" s="49"/>
      <c r="LHC629" s="49"/>
      <c r="LHD629" s="49"/>
      <c r="LHE629" s="49"/>
      <c r="LHF629" s="49"/>
      <c r="LHG629" s="49"/>
      <c r="LHH629" s="49"/>
      <c r="LHI629" s="49"/>
      <c r="LHJ629" s="49"/>
      <c r="LHK629" s="49"/>
      <c r="LHL629" s="49"/>
      <c r="LHM629" s="49"/>
      <c r="LHN629" s="49"/>
      <c r="LHO629" s="49"/>
      <c r="LHP629" s="49"/>
      <c r="LHQ629" s="49"/>
      <c r="LHR629" s="49"/>
      <c r="LHS629" s="49"/>
      <c r="LHT629" s="49"/>
      <c r="LHU629" s="49"/>
      <c r="LHV629" s="49"/>
      <c r="LHW629" s="49"/>
      <c r="LHX629" s="49"/>
      <c r="LHY629" s="49"/>
      <c r="LHZ629" s="49"/>
      <c r="LIA629" s="49"/>
      <c r="LIB629" s="49"/>
      <c r="LIC629" s="49"/>
      <c r="LID629" s="49"/>
      <c r="LIE629" s="49"/>
      <c r="LIF629" s="49"/>
      <c r="LIG629" s="49"/>
      <c r="LIH629" s="49"/>
      <c r="LII629" s="49"/>
      <c r="LIJ629" s="49"/>
      <c r="LIK629" s="49"/>
      <c r="LIL629" s="49"/>
      <c r="LIM629" s="49"/>
      <c r="LIN629" s="49"/>
      <c r="LIO629" s="49"/>
      <c r="LIP629" s="49"/>
      <c r="LIQ629" s="49"/>
      <c r="LIR629" s="49"/>
      <c r="LIS629" s="49"/>
      <c r="LIT629" s="49"/>
      <c r="LIU629" s="49"/>
      <c r="LIV629" s="49"/>
      <c r="LIW629" s="49"/>
      <c r="LIX629" s="49"/>
      <c r="LIY629" s="49"/>
      <c r="LIZ629" s="49"/>
      <c r="LJA629" s="49"/>
      <c r="LJB629" s="49"/>
      <c r="LJC629" s="49"/>
      <c r="LJD629" s="49"/>
      <c r="LJE629" s="49"/>
      <c r="LJF629" s="49"/>
      <c r="LJG629" s="49"/>
      <c r="LJH629" s="49"/>
      <c r="LJI629" s="49"/>
      <c r="LJJ629" s="49"/>
      <c r="LJK629" s="49"/>
      <c r="LJL629" s="49"/>
      <c r="LJM629" s="49"/>
      <c r="LJN629" s="49"/>
      <c r="LJO629" s="49"/>
      <c r="LJP629" s="49"/>
      <c r="LJQ629" s="49"/>
      <c r="LJR629" s="49"/>
      <c r="LJS629" s="49"/>
      <c r="LJT629" s="49"/>
      <c r="LJU629" s="49"/>
      <c r="LJV629" s="49"/>
      <c r="LJW629" s="49"/>
      <c r="LJX629" s="49"/>
      <c r="LJY629" s="49"/>
      <c r="LJZ629" s="49"/>
      <c r="LKA629" s="49"/>
      <c r="LKB629" s="49"/>
      <c r="LKC629" s="49"/>
      <c r="LKD629" s="49"/>
      <c r="LKE629" s="49"/>
      <c r="LKF629" s="49"/>
      <c r="LKG629" s="49"/>
      <c r="LKH629" s="49"/>
      <c r="LKI629" s="49"/>
      <c r="LKJ629" s="49"/>
      <c r="LKK629" s="49"/>
      <c r="LKL629" s="49"/>
      <c r="LKM629" s="49"/>
      <c r="LKN629" s="49"/>
      <c r="LKO629" s="49"/>
      <c r="LKP629" s="49"/>
      <c r="LKQ629" s="49"/>
      <c r="LKR629" s="49"/>
      <c r="LKS629" s="49"/>
      <c r="LKT629" s="49"/>
      <c r="LKU629" s="49"/>
      <c r="LKV629" s="49"/>
      <c r="LKW629" s="49"/>
      <c r="LKX629" s="49"/>
      <c r="LKY629" s="49"/>
      <c r="LKZ629" s="49"/>
      <c r="LLA629" s="49"/>
      <c r="LLB629" s="49"/>
      <c r="LLC629" s="49"/>
      <c r="LLD629" s="49"/>
      <c r="LLE629" s="49"/>
      <c r="LLF629" s="49"/>
      <c r="LLG629" s="49"/>
      <c r="LLH629" s="49"/>
      <c r="LLI629" s="49"/>
      <c r="LLJ629" s="49"/>
      <c r="LLK629" s="49"/>
      <c r="LLL629" s="49"/>
      <c r="LLM629" s="49"/>
      <c r="LLN629" s="49"/>
      <c r="LLO629" s="49"/>
      <c r="LLP629" s="49"/>
      <c r="LLQ629" s="49"/>
      <c r="LLR629" s="49"/>
      <c r="LLS629" s="49"/>
      <c r="LLT629" s="49"/>
      <c r="LLU629" s="49"/>
      <c r="LLV629" s="49"/>
      <c r="LLW629" s="49"/>
      <c r="LLX629" s="49"/>
      <c r="LLY629" s="49"/>
      <c r="LLZ629" s="49"/>
      <c r="LMA629" s="49"/>
      <c r="LMB629" s="49"/>
      <c r="LMC629" s="49"/>
      <c r="LMD629" s="49"/>
      <c r="LME629" s="49"/>
      <c r="LMF629" s="49"/>
      <c r="LMG629" s="49"/>
      <c r="LMH629" s="49"/>
      <c r="LMI629" s="49"/>
      <c r="LMJ629" s="49"/>
      <c r="LMK629" s="49"/>
      <c r="LML629" s="49"/>
      <c r="LMM629" s="49"/>
      <c r="LMN629" s="49"/>
      <c r="LMO629" s="49"/>
      <c r="LMP629" s="49"/>
      <c r="LMQ629" s="49"/>
      <c r="LMR629" s="49"/>
      <c r="LMS629" s="49"/>
      <c r="LMT629" s="49"/>
      <c r="LMU629" s="49"/>
      <c r="LMV629" s="49"/>
      <c r="LMW629" s="49"/>
      <c r="LMX629" s="49"/>
      <c r="LMY629" s="49"/>
      <c r="LMZ629" s="49"/>
      <c r="LNA629" s="49"/>
      <c r="LNB629" s="49"/>
      <c r="LNC629" s="49"/>
      <c r="LND629" s="49"/>
      <c r="LNE629" s="49"/>
      <c r="LNF629" s="49"/>
      <c r="LNG629" s="49"/>
      <c r="LNH629" s="49"/>
      <c r="LNI629" s="49"/>
      <c r="LNJ629" s="49"/>
      <c r="LNK629" s="49"/>
      <c r="LNL629" s="49"/>
      <c r="LNM629" s="49"/>
      <c r="LNN629" s="49"/>
      <c r="LNO629" s="49"/>
      <c r="LNP629" s="49"/>
      <c r="LNQ629" s="49"/>
      <c r="LNR629" s="49"/>
      <c r="LNS629" s="49"/>
      <c r="LNT629" s="49"/>
      <c r="LNU629" s="49"/>
      <c r="LNV629" s="49"/>
      <c r="LNW629" s="49"/>
      <c r="LNX629" s="49"/>
      <c r="LNY629" s="49"/>
      <c r="LNZ629" s="49"/>
      <c r="LOA629" s="49"/>
      <c r="LOB629" s="49"/>
      <c r="LOC629" s="49"/>
      <c r="LOD629" s="49"/>
      <c r="LOE629" s="49"/>
      <c r="LOF629" s="49"/>
      <c r="LOG629" s="49"/>
      <c r="LOH629" s="49"/>
      <c r="LOI629" s="49"/>
      <c r="LOJ629" s="49"/>
      <c r="LOK629" s="49"/>
      <c r="LOL629" s="49"/>
      <c r="LOM629" s="49"/>
      <c r="LON629" s="49"/>
      <c r="LOO629" s="49"/>
      <c r="LOP629" s="49"/>
      <c r="LOQ629" s="49"/>
      <c r="LOR629" s="49"/>
      <c r="LOS629" s="49"/>
      <c r="LOT629" s="49"/>
      <c r="LOU629" s="49"/>
      <c r="LOV629" s="49"/>
      <c r="LOW629" s="49"/>
      <c r="LOX629" s="49"/>
      <c r="LOY629" s="49"/>
      <c r="LOZ629" s="49"/>
      <c r="LPA629" s="49"/>
      <c r="LPB629" s="49"/>
      <c r="LPC629" s="49"/>
      <c r="LPD629" s="49"/>
      <c r="LPE629" s="49"/>
      <c r="LPF629" s="49"/>
      <c r="LPG629" s="49"/>
      <c r="LPH629" s="49"/>
      <c r="LPI629" s="49"/>
      <c r="LPJ629" s="49"/>
      <c r="LPK629" s="49"/>
      <c r="LPL629" s="49"/>
      <c r="LPM629" s="49"/>
      <c r="LPN629" s="49"/>
      <c r="LPO629" s="49"/>
      <c r="LPP629" s="49"/>
      <c r="LPQ629" s="49"/>
      <c r="LPR629" s="49"/>
      <c r="LPS629" s="49"/>
      <c r="LPT629" s="49"/>
      <c r="LPU629" s="49"/>
      <c r="LPV629" s="49"/>
      <c r="LPW629" s="49"/>
      <c r="LPX629" s="49"/>
      <c r="LPY629" s="49"/>
      <c r="LPZ629" s="49"/>
      <c r="LQA629" s="49"/>
      <c r="LQB629" s="49"/>
      <c r="LQC629" s="49"/>
      <c r="LQD629" s="49"/>
      <c r="LQE629" s="49"/>
      <c r="LQF629" s="49"/>
      <c r="LQG629" s="49"/>
      <c r="LQH629" s="49"/>
      <c r="LQI629" s="49"/>
      <c r="LQJ629" s="49"/>
      <c r="LQK629" s="49"/>
      <c r="LQL629" s="49"/>
      <c r="LQM629" s="49"/>
      <c r="LQN629" s="49"/>
      <c r="LQO629" s="49"/>
      <c r="LQP629" s="49"/>
      <c r="LQQ629" s="49"/>
      <c r="LQR629" s="49"/>
      <c r="LQS629" s="49"/>
      <c r="LQT629" s="49"/>
      <c r="LQU629" s="49"/>
      <c r="LQV629" s="49"/>
      <c r="LQW629" s="49"/>
      <c r="LQX629" s="49"/>
      <c r="LQY629" s="49"/>
      <c r="LQZ629" s="49"/>
      <c r="LRA629" s="49"/>
      <c r="LRB629" s="49"/>
      <c r="LRC629" s="49"/>
      <c r="LRD629" s="49"/>
      <c r="LRE629" s="49"/>
      <c r="LRF629" s="49"/>
      <c r="LRG629" s="49"/>
      <c r="LRH629" s="49"/>
      <c r="LRI629" s="49"/>
      <c r="LRJ629" s="49"/>
      <c r="LRK629" s="49"/>
      <c r="LRL629" s="49"/>
      <c r="LRM629" s="49"/>
      <c r="LRN629" s="49"/>
      <c r="LRO629" s="49"/>
      <c r="LRP629" s="49"/>
      <c r="LRQ629" s="49"/>
      <c r="LRR629" s="49"/>
      <c r="LRS629" s="49"/>
      <c r="LRT629" s="49"/>
      <c r="LRU629" s="49"/>
      <c r="LRV629" s="49"/>
      <c r="LRW629" s="49"/>
      <c r="LRX629" s="49"/>
      <c r="LRY629" s="49"/>
      <c r="LRZ629" s="49"/>
      <c r="LSA629" s="49"/>
      <c r="LSB629" s="49"/>
      <c r="LSC629" s="49"/>
      <c r="LSD629" s="49"/>
      <c r="LSE629" s="49"/>
      <c r="LSF629" s="49"/>
      <c r="LSG629" s="49"/>
      <c r="LSH629" s="49"/>
      <c r="LSI629" s="49"/>
      <c r="LSJ629" s="49"/>
      <c r="LSK629" s="49"/>
      <c r="LSL629" s="49"/>
      <c r="LSM629" s="49"/>
      <c r="LSN629" s="49"/>
      <c r="LSO629" s="49"/>
      <c r="LSP629" s="49"/>
      <c r="LSQ629" s="49"/>
      <c r="LSR629" s="49"/>
      <c r="LSS629" s="49"/>
      <c r="LST629" s="49"/>
      <c r="LSU629" s="49"/>
      <c r="LSV629" s="49"/>
      <c r="LSW629" s="49"/>
      <c r="LSX629" s="49"/>
      <c r="LSY629" s="49"/>
      <c r="LSZ629" s="49"/>
      <c r="LTA629" s="49"/>
      <c r="LTB629" s="49"/>
      <c r="LTC629" s="49"/>
      <c r="LTD629" s="49"/>
      <c r="LTE629" s="49"/>
      <c r="LTF629" s="49"/>
      <c r="LTG629" s="49"/>
      <c r="LTH629" s="49"/>
      <c r="LTI629" s="49"/>
      <c r="LTJ629" s="49"/>
      <c r="LTK629" s="49"/>
      <c r="LTL629" s="49"/>
      <c r="LTM629" s="49"/>
      <c r="LTN629" s="49"/>
      <c r="LTO629" s="49"/>
      <c r="LTP629" s="49"/>
      <c r="LTQ629" s="49"/>
      <c r="LTR629" s="49"/>
      <c r="LTS629" s="49"/>
      <c r="LTT629" s="49"/>
      <c r="LTU629" s="49"/>
      <c r="LTV629" s="49"/>
      <c r="LTW629" s="49"/>
      <c r="LTX629" s="49"/>
      <c r="LTY629" s="49"/>
      <c r="LTZ629" s="49"/>
      <c r="LUA629" s="49"/>
      <c r="LUB629" s="49"/>
      <c r="LUC629" s="49"/>
      <c r="LUD629" s="49"/>
      <c r="LUE629" s="49"/>
      <c r="LUF629" s="49"/>
      <c r="LUG629" s="49"/>
      <c r="LUH629" s="49"/>
      <c r="LUI629" s="49"/>
      <c r="LUJ629" s="49"/>
      <c r="LUK629" s="49"/>
      <c r="LUL629" s="49"/>
      <c r="LUM629" s="49"/>
      <c r="LUN629" s="49"/>
      <c r="LUO629" s="49"/>
      <c r="LUP629" s="49"/>
      <c r="LUQ629" s="49"/>
      <c r="LUR629" s="49"/>
      <c r="LUS629" s="49"/>
      <c r="LUT629" s="49"/>
      <c r="LUU629" s="49"/>
      <c r="LUV629" s="49"/>
      <c r="LUW629" s="49"/>
      <c r="LUX629" s="49"/>
      <c r="LUY629" s="49"/>
      <c r="LUZ629" s="49"/>
      <c r="LVA629" s="49"/>
      <c r="LVB629" s="49"/>
      <c r="LVC629" s="49"/>
      <c r="LVD629" s="49"/>
      <c r="LVE629" s="49"/>
      <c r="LVF629" s="49"/>
      <c r="LVG629" s="49"/>
      <c r="LVH629" s="49"/>
      <c r="LVI629" s="49"/>
      <c r="LVJ629" s="49"/>
      <c r="LVK629" s="49"/>
      <c r="LVL629" s="49"/>
      <c r="LVM629" s="49"/>
      <c r="LVN629" s="49"/>
      <c r="LVO629" s="49"/>
      <c r="LVP629" s="49"/>
      <c r="LVQ629" s="49"/>
      <c r="LVR629" s="49"/>
      <c r="LVS629" s="49"/>
      <c r="LVT629" s="49"/>
      <c r="LVU629" s="49"/>
      <c r="LVV629" s="49"/>
      <c r="LVW629" s="49"/>
      <c r="LVX629" s="49"/>
      <c r="LVY629" s="49"/>
      <c r="LVZ629" s="49"/>
      <c r="LWA629" s="49"/>
      <c r="LWB629" s="49"/>
      <c r="LWC629" s="49"/>
      <c r="LWD629" s="49"/>
      <c r="LWE629" s="49"/>
      <c r="LWF629" s="49"/>
      <c r="LWG629" s="49"/>
      <c r="LWH629" s="49"/>
      <c r="LWI629" s="49"/>
      <c r="LWJ629" s="49"/>
      <c r="LWK629" s="49"/>
      <c r="LWL629" s="49"/>
      <c r="LWM629" s="49"/>
      <c r="LWN629" s="49"/>
      <c r="LWO629" s="49"/>
      <c r="LWP629" s="49"/>
      <c r="LWQ629" s="49"/>
      <c r="LWR629" s="49"/>
      <c r="LWS629" s="49"/>
      <c r="LWT629" s="49"/>
      <c r="LWU629" s="49"/>
      <c r="LWV629" s="49"/>
      <c r="LWW629" s="49"/>
      <c r="LWX629" s="49"/>
      <c r="LWY629" s="49"/>
      <c r="LWZ629" s="49"/>
      <c r="LXA629" s="49"/>
      <c r="LXB629" s="49"/>
      <c r="LXC629" s="49"/>
      <c r="LXD629" s="49"/>
      <c r="LXE629" s="49"/>
      <c r="LXF629" s="49"/>
      <c r="LXG629" s="49"/>
      <c r="LXH629" s="49"/>
      <c r="LXI629" s="49"/>
      <c r="LXJ629" s="49"/>
      <c r="LXK629" s="49"/>
      <c r="LXL629" s="49"/>
      <c r="LXM629" s="49"/>
      <c r="LXN629" s="49"/>
      <c r="LXO629" s="49"/>
      <c r="LXP629" s="49"/>
      <c r="LXQ629" s="49"/>
      <c r="LXR629" s="49"/>
      <c r="LXS629" s="49"/>
      <c r="LXT629" s="49"/>
      <c r="LXU629" s="49"/>
      <c r="LXV629" s="49"/>
      <c r="LXW629" s="49"/>
      <c r="LXX629" s="49"/>
      <c r="LXY629" s="49"/>
      <c r="LXZ629" s="49"/>
      <c r="LYA629" s="49"/>
      <c r="LYB629" s="49"/>
      <c r="LYC629" s="49"/>
      <c r="LYD629" s="49"/>
      <c r="LYE629" s="49"/>
      <c r="LYF629" s="49"/>
      <c r="LYG629" s="49"/>
      <c r="LYH629" s="49"/>
      <c r="LYI629" s="49"/>
      <c r="LYJ629" s="49"/>
      <c r="LYK629" s="49"/>
      <c r="LYL629" s="49"/>
      <c r="LYM629" s="49"/>
      <c r="LYN629" s="49"/>
      <c r="LYO629" s="49"/>
      <c r="LYP629" s="49"/>
      <c r="LYQ629" s="49"/>
      <c r="LYR629" s="49"/>
      <c r="LYS629" s="49"/>
      <c r="LYT629" s="49"/>
      <c r="LYU629" s="49"/>
      <c r="LYV629" s="49"/>
      <c r="LYW629" s="49"/>
      <c r="LYX629" s="49"/>
      <c r="LYY629" s="49"/>
      <c r="LYZ629" s="49"/>
      <c r="LZA629" s="49"/>
      <c r="LZB629" s="49"/>
      <c r="LZC629" s="49"/>
      <c r="LZD629" s="49"/>
      <c r="LZE629" s="49"/>
      <c r="LZF629" s="49"/>
      <c r="LZG629" s="49"/>
      <c r="LZH629" s="49"/>
      <c r="LZI629" s="49"/>
      <c r="LZJ629" s="49"/>
      <c r="LZK629" s="49"/>
      <c r="LZL629" s="49"/>
      <c r="LZM629" s="49"/>
      <c r="LZN629" s="49"/>
      <c r="LZO629" s="49"/>
      <c r="LZP629" s="49"/>
      <c r="LZQ629" s="49"/>
      <c r="LZR629" s="49"/>
      <c r="LZS629" s="49"/>
      <c r="LZT629" s="49"/>
      <c r="LZU629" s="49"/>
      <c r="LZV629" s="49"/>
      <c r="LZW629" s="49"/>
      <c r="LZX629" s="49"/>
      <c r="LZY629" s="49"/>
      <c r="LZZ629" s="49"/>
      <c r="MAA629" s="49"/>
      <c r="MAB629" s="49"/>
      <c r="MAC629" s="49"/>
      <c r="MAD629" s="49"/>
      <c r="MAE629" s="49"/>
      <c r="MAF629" s="49"/>
      <c r="MAG629" s="49"/>
      <c r="MAH629" s="49"/>
      <c r="MAI629" s="49"/>
      <c r="MAJ629" s="49"/>
      <c r="MAK629" s="49"/>
      <c r="MAL629" s="49"/>
      <c r="MAM629" s="49"/>
      <c r="MAN629" s="49"/>
      <c r="MAO629" s="49"/>
      <c r="MAP629" s="49"/>
      <c r="MAQ629" s="49"/>
      <c r="MAR629" s="49"/>
      <c r="MAS629" s="49"/>
      <c r="MAT629" s="49"/>
      <c r="MAU629" s="49"/>
      <c r="MAV629" s="49"/>
      <c r="MAW629" s="49"/>
      <c r="MAX629" s="49"/>
      <c r="MAY629" s="49"/>
      <c r="MAZ629" s="49"/>
      <c r="MBA629" s="49"/>
      <c r="MBB629" s="49"/>
      <c r="MBC629" s="49"/>
      <c r="MBD629" s="49"/>
      <c r="MBE629" s="49"/>
      <c r="MBF629" s="49"/>
      <c r="MBG629" s="49"/>
      <c r="MBH629" s="49"/>
      <c r="MBI629" s="49"/>
      <c r="MBJ629" s="49"/>
      <c r="MBK629" s="49"/>
      <c r="MBL629" s="49"/>
      <c r="MBM629" s="49"/>
      <c r="MBN629" s="49"/>
      <c r="MBO629" s="49"/>
      <c r="MBP629" s="49"/>
      <c r="MBQ629" s="49"/>
      <c r="MBR629" s="49"/>
      <c r="MBS629" s="49"/>
      <c r="MBT629" s="49"/>
      <c r="MBU629" s="49"/>
      <c r="MBV629" s="49"/>
      <c r="MBW629" s="49"/>
      <c r="MBX629" s="49"/>
      <c r="MBY629" s="49"/>
      <c r="MBZ629" s="49"/>
      <c r="MCA629" s="49"/>
      <c r="MCB629" s="49"/>
      <c r="MCC629" s="49"/>
      <c r="MCD629" s="49"/>
      <c r="MCE629" s="49"/>
      <c r="MCF629" s="49"/>
      <c r="MCG629" s="49"/>
      <c r="MCH629" s="49"/>
      <c r="MCI629" s="49"/>
      <c r="MCJ629" s="49"/>
      <c r="MCK629" s="49"/>
      <c r="MCL629" s="49"/>
      <c r="MCM629" s="49"/>
      <c r="MCN629" s="49"/>
      <c r="MCO629" s="49"/>
      <c r="MCP629" s="49"/>
      <c r="MCQ629" s="49"/>
      <c r="MCR629" s="49"/>
      <c r="MCS629" s="49"/>
      <c r="MCT629" s="49"/>
      <c r="MCU629" s="49"/>
      <c r="MCV629" s="49"/>
      <c r="MCW629" s="49"/>
      <c r="MCX629" s="49"/>
      <c r="MCY629" s="49"/>
      <c r="MCZ629" s="49"/>
      <c r="MDA629" s="49"/>
      <c r="MDB629" s="49"/>
      <c r="MDC629" s="49"/>
      <c r="MDD629" s="49"/>
      <c r="MDE629" s="49"/>
      <c r="MDF629" s="49"/>
      <c r="MDG629" s="49"/>
      <c r="MDH629" s="49"/>
      <c r="MDI629" s="49"/>
      <c r="MDJ629" s="49"/>
      <c r="MDK629" s="49"/>
      <c r="MDL629" s="49"/>
      <c r="MDM629" s="49"/>
      <c r="MDN629" s="49"/>
      <c r="MDO629" s="49"/>
      <c r="MDP629" s="49"/>
      <c r="MDQ629" s="49"/>
      <c r="MDR629" s="49"/>
      <c r="MDS629" s="49"/>
      <c r="MDT629" s="49"/>
      <c r="MDU629" s="49"/>
      <c r="MDV629" s="49"/>
      <c r="MDW629" s="49"/>
      <c r="MDX629" s="49"/>
      <c r="MDY629" s="49"/>
      <c r="MDZ629" s="49"/>
      <c r="MEA629" s="49"/>
      <c r="MEB629" s="49"/>
      <c r="MEC629" s="49"/>
      <c r="MED629" s="49"/>
      <c r="MEE629" s="49"/>
      <c r="MEF629" s="49"/>
      <c r="MEG629" s="49"/>
      <c r="MEH629" s="49"/>
      <c r="MEI629" s="49"/>
      <c r="MEJ629" s="49"/>
      <c r="MEK629" s="49"/>
      <c r="MEL629" s="49"/>
      <c r="MEM629" s="49"/>
      <c r="MEN629" s="49"/>
      <c r="MEO629" s="49"/>
      <c r="MEP629" s="49"/>
      <c r="MEQ629" s="49"/>
      <c r="MER629" s="49"/>
      <c r="MES629" s="49"/>
      <c r="MET629" s="49"/>
      <c r="MEU629" s="49"/>
      <c r="MEV629" s="49"/>
      <c r="MEW629" s="49"/>
      <c r="MEX629" s="49"/>
      <c r="MEY629" s="49"/>
      <c r="MEZ629" s="49"/>
      <c r="MFA629" s="49"/>
      <c r="MFB629" s="49"/>
      <c r="MFC629" s="49"/>
      <c r="MFD629" s="49"/>
      <c r="MFE629" s="49"/>
      <c r="MFF629" s="49"/>
      <c r="MFG629" s="49"/>
      <c r="MFH629" s="49"/>
      <c r="MFI629" s="49"/>
      <c r="MFJ629" s="49"/>
      <c r="MFK629" s="49"/>
      <c r="MFL629" s="49"/>
      <c r="MFM629" s="49"/>
      <c r="MFN629" s="49"/>
      <c r="MFO629" s="49"/>
      <c r="MFP629" s="49"/>
      <c r="MFQ629" s="49"/>
      <c r="MFR629" s="49"/>
      <c r="MFS629" s="49"/>
      <c r="MFT629" s="49"/>
      <c r="MFU629" s="49"/>
      <c r="MFV629" s="49"/>
      <c r="MFW629" s="49"/>
      <c r="MFX629" s="49"/>
      <c r="MFY629" s="49"/>
      <c r="MFZ629" s="49"/>
      <c r="MGA629" s="49"/>
      <c r="MGB629" s="49"/>
      <c r="MGC629" s="49"/>
      <c r="MGD629" s="49"/>
      <c r="MGE629" s="49"/>
      <c r="MGF629" s="49"/>
      <c r="MGG629" s="49"/>
      <c r="MGH629" s="49"/>
      <c r="MGI629" s="49"/>
      <c r="MGJ629" s="49"/>
      <c r="MGK629" s="49"/>
      <c r="MGL629" s="49"/>
      <c r="MGM629" s="49"/>
      <c r="MGN629" s="49"/>
      <c r="MGO629" s="49"/>
      <c r="MGP629" s="49"/>
      <c r="MGQ629" s="49"/>
      <c r="MGR629" s="49"/>
      <c r="MGS629" s="49"/>
      <c r="MGT629" s="49"/>
      <c r="MGU629" s="49"/>
      <c r="MGV629" s="49"/>
      <c r="MGW629" s="49"/>
      <c r="MGX629" s="49"/>
      <c r="MGY629" s="49"/>
      <c r="MGZ629" s="49"/>
      <c r="MHA629" s="49"/>
      <c r="MHB629" s="49"/>
      <c r="MHC629" s="49"/>
      <c r="MHD629" s="49"/>
      <c r="MHE629" s="49"/>
      <c r="MHF629" s="49"/>
      <c r="MHG629" s="49"/>
      <c r="MHH629" s="49"/>
      <c r="MHI629" s="49"/>
      <c r="MHJ629" s="49"/>
      <c r="MHK629" s="49"/>
      <c r="MHL629" s="49"/>
      <c r="MHM629" s="49"/>
      <c r="MHN629" s="49"/>
      <c r="MHO629" s="49"/>
      <c r="MHP629" s="49"/>
      <c r="MHQ629" s="49"/>
      <c r="MHR629" s="49"/>
      <c r="MHS629" s="49"/>
      <c r="MHT629" s="49"/>
      <c r="MHU629" s="49"/>
      <c r="MHV629" s="49"/>
      <c r="MHW629" s="49"/>
      <c r="MHX629" s="49"/>
      <c r="MHY629" s="49"/>
      <c r="MHZ629" s="49"/>
      <c r="MIA629" s="49"/>
      <c r="MIB629" s="49"/>
      <c r="MIC629" s="49"/>
      <c r="MID629" s="49"/>
      <c r="MIE629" s="49"/>
      <c r="MIF629" s="49"/>
      <c r="MIG629" s="49"/>
      <c r="MIH629" s="49"/>
      <c r="MII629" s="49"/>
      <c r="MIJ629" s="49"/>
      <c r="MIK629" s="49"/>
      <c r="MIL629" s="49"/>
      <c r="MIM629" s="49"/>
      <c r="MIN629" s="49"/>
      <c r="MIO629" s="49"/>
      <c r="MIP629" s="49"/>
      <c r="MIQ629" s="49"/>
      <c r="MIR629" s="49"/>
      <c r="MIS629" s="49"/>
      <c r="MIT629" s="49"/>
      <c r="MIU629" s="49"/>
      <c r="MIV629" s="49"/>
      <c r="MIW629" s="49"/>
      <c r="MIX629" s="49"/>
      <c r="MIY629" s="49"/>
      <c r="MIZ629" s="49"/>
      <c r="MJA629" s="49"/>
      <c r="MJB629" s="49"/>
      <c r="MJC629" s="49"/>
      <c r="MJD629" s="49"/>
      <c r="MJE629" s="49"/>
      <c r="MJF629" s="49"/>
      <c r="MJG629" s="49"/>
      <c r="MJH629" s="49"/>
      <c r="MJI629" s="49"/>
      <c r="MJJ629" s="49"/>
      <c r="MJK629" s="49"/>
      <c r="MJL629" s="49"/>
      <c r="MJM629" s="49"/>
      <c r="MJN629" s="49"/>
      <c r="MJO629" s="49"/>
      <c r="MJP629" s="49"/>
      <c r="MJQ629" s="49"/>
      <c r="MJR629" s="49"/>
      <c r="MJS629" s="49"/>
      <c r="MJT629" s="49"/>
      <c r="MJU629" s="49"/>
      <c r="MJV629" s="49"/>
      <c r="MJW629" s="49"/>
      <c r="MJX629" s="49"/>
      <c r="MJY629" s="49"/>
      <c r="MJZ629" s="49"/>
      <c r="MKA629" s="49"/>
      <c r="MKB629" s="49"/>
      <c r="MKC629" s="49"/>
      <c r="MKD629" s="49"/>
      <c r="MKE629" s="49"/>
      <c r="MKF629" s="49"/>
      <c r="MKG629" s="49"/>
      <c r="MKH629" s="49"/>
      <c r="MKI629" s="49"/>
      <c r="MKJ629" s="49"/>
      <c r="MKK629" s="49"/>
      <c r="MKL629" s="49"/>
      <c r="MKM629" s="49"/>
      <c r="MKN629" s="49"/>
      <c r="MKO629" s="49"/>
      <c r="MKP629" s="49"/>
      <c r="MKQ629" s="49"/>
      <c r="MKR629" s="49"/>
      <c r="MKS629" s="49"/>
      <c r="MKT629" s="49"/>
      <c r="MKU629" s="49"/>
      <c r="MKV629" s="49"/>
      <c r="MKW629" s="49"/>
      <c r="MKX629" s="49"/>
      <c r="MKY629" s="49"/>
      <c r="MKZ629" s="49"/>
      <c r="MLA629" s="49"/>
      <c r="MLB629" s="49"/>
      <c r="MLC629" s="49"/>
      <c r="MLD629" s="49"/>
      <c r="MLE629" s="49"/>
      <c r="MLF629" s="49"/>
      <c r="MLG629" s="49"/>
      <c r="MLH629" s="49"/>
      <c r="MLI629" s="49"/>
      <c r="MLJ629" s="49"/>
      <c r="MLK629" s="49"/>
      <c r="MLL629" s="49"/>
      <c r="MLM629" s="49"/>
      <c r="MLN629" s="49"/>
      <c r="MLO629" s="49"/>
      <c r="MLP629" s="49"/>
      <c r="MLQ629" s="49"/>
      <c r="MLR629" s="49"/>
      <c r="MLS629" s="49"/>
      <c r="MLT629" s="49"/>
      <c r="MLU629" s="49"/>
      <c r="MLV629" s="49"/>
      <c r="MLW629" s="49"/>
      <c r="MLX629" s="49"/>
      <c r="MLY629" s="49"/>
      <c r="MLZ629" s="49"/>
      <c r="MMA629" s="49"/>
      <c r="MMB629" s="49"/>
      <c r="MMC629" s="49"/>
      <c r="MMD629" s="49"/>
      <c r="MME629" s="49"/>
      <c r="MMF629" s="49"/>
      <c r="MMG629" s="49"/>
      <c r="MMH629" s="49"/>
      <c r="MMI629" s="49"/>
      <c r="MMJ629" s="49"/>
      <c r="MMK629" s="49"/>
      <c r="MML629" s="49"/>
      <c r="MMM629" s="49"/>
      <c r="MMN629" s="49"/>
      <c r="MMO629" s="49"/>
      <c r="MMP629" s="49"/>
      <c r="MMQ629" s="49"/>
      <c r="MMR629" s="49"/>
      <c r="MMS629" s="49"/>
      <c r="MMT629" s="49"/>
      <c r="MMU629" s="49"/>
      <c r="MMV629" s="49"/>
      <c r="MMW629" s="49"/>
      <c r="MMX629" s="49"/>
      <c r="MMY629" s="49"/>
      <c r="MMZ629" s="49"/>
      <c r="MNA629" s="49"/>
      <c r="MNB629" s="49"/>
      <c r="MNC629" s="49"/>
      <c r="MND629" s="49"/>
      <c r="MNE629" s="49"/>
      <c r="MNF629" s="49"/>
      <c r="MNG629" s="49"/>
      <c r="MNH629" s="49"/>
      <c r="MNI629" s="49"/>
      <c r="MNJ629" s="49"/>
      <c r="MNK629" s="49"/>
      <c r="MNL629" s="49"/>
      <c r="MNM629" s="49"/>
      <c r="MNN629" s="49"/>
      <c r="MNO629" s="49"/>
      <c r="MNP629" s="49"/>
      <c r="MNQ629" s="49"/>
      <c r="MNR629" s="49"/>
      <c r="MNS629" s="49"/>
      <c r="MNT629" s="49"/>
      <c r="MNU629" s="49"/>
      <c r="MNV629" s="49"/>
      <c r="MNW629" s="49"/>
      <c r="MNX629" s="49"/>
      <c r="MNY629" s="49"/>
      <c r="MNZ629" s="49"/>
      <c r="MOA629" s="49"/>
      <c r="MOB629" s="49"/>
      <c r="MOC629" s="49"/>
      <c r="MOD629" s="49"/>
      <c r="MOE629" s="49"/>
      <c r="MOF629" s="49"/>
      <c r="MOG629" s="49"/>
      <c r="MOH629" s="49"/>
      <c r="MOI629" s="49"/>
      <c r="MOJ629" s="49"/>
      <c r="MOK629" s="49"/>
      <c r="MOL629" s="49"/>
      <c r="MOM629" s="49"/>
      <c r="MON629" s="49"/>
      <c r="MOO629" s="49"/>
      <c r="MOP629" s="49"/>
      <c r="MOQ629" s="49"/>
      <c r="MOR629" s="49"/>
      <c r="MOS629" s="49"/>
      <c r="MOT629" s="49"/>
      <c r="MOU629" s="49"/>
      <c r="MOV629" s="49"/>
      <c r="MOW629" s="49"/>
      <c r="MOX629" s="49"/>
      <c r="MOY629" s="49"/>
      <c r="MOZ629" s="49"/>
      <c r="MPA629" s="49"/>
      <c r="MPB629" s="49"/>
      <c r="MPC629" s="49"/>
      <c r="MPD629" s="49"/>
      <c r="MPE629" s="49"/>
      <c r="MPF629" s="49"/>
      <c r="MPG629" s="49"/>
      <c r="MPH629" s="49"/>
      <c r="MPI629" s="49"/>
      <c r="MPJ629" s="49"/>
      <c r="MPK629" s="49"/>
      <c r="MPL629" s="49"/>
      <c r="MPM629" s="49"/>
      <c r="MPN629" s="49"/>
      <c r="MPO629" s="49"/>
      <c r="MPP629" s="49"/>
      <c r="MPQ629" s="49"/>
      <c r="MPR629" s="49"/>
      <c r="MPS629" s="49"/>
      <c r="MPT629" s="49"/>
      <c r="MPU629" s="49"/>
      <c r="MPV629" s="49"/>
      <c r="MPW629" s="49"/>
      <c r="MPX629" s="49"/>
      <c r="MPY629" s="49"/>
      <c r="MPZ629" s="49"/>
      <c r="MQA629" s="49"/>
      <c r="MQB629" s="49"/>
      <c r="MQC629" s="49"/>
      <c r="MQD629" s="49"/>
      <c r="MQE629" s="49"/>
      <c r="MQF629" s="49"/>
      <c r="MQG629" s="49"/>
      <c r="MQH629" s="49"/>
      <c r="MQI629" s="49"/>
      <c r="MQJ629" s="49"/>
      <c r="MQK629" s="49"/>
      <c r="MQL629" s="49"/>
      <c r="MQM629" s="49"/>
      <c r="MQN629" s="49"/>
      <c r="MQO629" s="49"/>
      <c r="MQP629" s="49"/>
      <c r="MQQ629" s="49"/>
      <c r="MQR629" s="49"/>
      <c r="MQS629" s="49"/>
      <c r="MQT629" s="49"/>
      <c r="MQU629" s="49"/>
      <c r="MQV629" s="49"/>
      <c r="MQW629" s="49"/>
      <c r="MQX629" s="49"/>
      <c r="MQY629" s="49"/>
      <c r="MQZ629" s="49"/>
      <c r="MRA629" s="49"/>
      <c r="MRB629" s="49"/>
      <c r="MRC629" s="49"/>
      <c r="MRD629" s="49"/>
      <c r="MRE629" s="49"/>
      <c r="MRF629" s="49"/>
      <c r="MRG629" s="49"/>
      <c r="MRH629" s="49"/>
      <c r="MRI629" s="49"/>
      <c r="MRJ629" s="49"/>
      <c r="MRK629" s="49"/>
      <c r="MRL629" s="49"/>
      <c r="MRM629" s="49"/>
      <c r="MRN629" s="49"/>
      <c r="MRO629" s="49"/>
      <c r="MRP629" s="49"/>
      <c r="MRQ629" s="49"/>
      <c r="MRR629" s="49"/>
      <c r="MRS629" s="49"/>
      <c r="MRT629" s="49"/>
      <c r="MRU629" s="49"/>
      <c r="MRV629" s="49"/>
      <c r="MRW629" s="49"/>
      <c r="MRX629" s="49"/>
      <c r="MRY629" s="49"/>
      <c r="MRZ629" s="49"/>
      <c r="MSA629" s="49"/>
      <c r="MSB629" s="49"/>
      <c r="MSC629" s="49"/>
      <c r="MSD629" s="49"/>
      <c r="MSE629" s="49"/>
      <c r="MSF629" s="49"/>
      <c r="MSG629" s="49"/>
      <c r="MSH629" s="49"/>
      <c r="MSI629" s="49"/>
      <c r="MSJ629" s="49"/>
      <c r="MSK629" s="49"/>
      <c r="MSL629" s="49"/>
      <c r="MSM629" s="49"/>
      <c r="MSN629" s="49"/>
      <c r="MSO629" s="49"/>
      <c r="MSP629" s="49"/>
      <c r="MSQ629" s="49"/>
      <c r="MSR629" s="49"/>
      <c r="MSS629" s="49"/>
      <c r="MST629" s="49"/>
      <c r="MSU629" s="49"/>
      <c r="MSV629" s="49"/>
      <c r="MSW629" s="49"/>
      <c r="MSX629" s="49"/>
      <c r="MSY629" s="49"/>
      <c r="MSZ629" s="49"/>
      <c r="MTA629" s="49"/>
      <c r="MTB629" s="49"/>
      <c r="MTC629" s="49"/>
      <c r="MTD629" s="49"/>
      <c r="MTE629" s="49"/>
      <c r="MTF629" s="49"/>
      <c r="MTG629" s="49"/>
      <c r="MTH629" s="49"/>
      <c r="MTI629" s="49"/>
      <c r="MTJ629" s="49"/>
      <c r="MTK629" s="49"/>
      <c r="MTL629" s="49"/>
      <c r="MTM629" s="49"/>
      <c r="MTN629" s="49"/>
      <c r="MTO629" s="49"/>
      <c r="MTP629" s="49"/>
      <c r="MTQ629" s="49"/>
      <c r="MTR629" s="49"/>
      <c r="MTS629" s="49"/>
      <c r="MTT629" s="49"/>
      <c r="MTU629" s="49"/>
      <c r="MTV629" s="49"/>
      <c r="MTW629" s="49"/>
      <c r="MTX629" s="49"/>
      <c r="MTY629" s="49"/>
      <c r="MTZ629" s="49"/>
      <c r="MUA629" s="49"/>
      <c r="MUB629" s="49"/>
      <c r="MUC629" s="49"/>
      <c r="MUD629" s="49"/>
      <c r="MUE629" s="49"/>
      <c r="MUF629" s="49"/>
      <c r="MUG629" s="49"/>
      <c r="MUH629" s="49"/>
      <c r="MUI629" s="49"/>
      <c r="MUJ629" s="49"/>
      <c r="MUK629" s="49"/>
      <c r="MUL629" s="49"/>
      <c r="MUM629" s="49"/>
      <c r="MUN629" s="49"/>
      <c r="MUO629" s="49"/>
      <c r="MUP629" s="49"/>
      <c r="MUQ629" s="49"/>
      <c r="MUR629" s="49"/>
      <c r="MUS629" s="49"/>
      <c r="MUT629" s="49"/>
      <c r="MUU629" s="49"/>
      <c r="MUV629" s="49"/>
      <c r="MUW629" s="49"/>
      <c r="MUX629" s="49"/>
      <c r="MUY629" s="49"/>
      <c r="MUZ629" s="49"/>
      <c r="MVA629" s="49"/>
      <c r="MVB629" s="49"/>
      <c r="MVC629" s="49"/>
      <c r="MVD629" s="49"/>
      <c r="MVE629" s="49"/>
      <c r="MVF629" s="49"/>
      <c r="MVG629" s="49"/>
      <c r="MVH629" s="49"/>
      <c r="MVI629" s="49"/>
      <c r="MVJ629" s="49"/>
      <c r="MVK629" s="49"/>
      <c r="MVL629" s="49"/>
      <c r="MVM629" s="49"/>
      <c r="MVN629" s="49"/>
      <c r="MVO629" s="49"/>
      <c r="MVP629" s="49"/>
      <c r="MVQ629" s="49"/>
      <c r="MVR629" s="49"/>
      <c r="MVS629" s="49"/>
      <c r="MVT629" s="49"/>
      <c r="MVU629" s="49"/>
      <c r="MVV629" s="49"/>
      <c r="MVW629" s="49"/>
      <c r="MVX629" s="49"/>
      <c r="MVY629" s="49"/>
      <c r="MVZ629" s="49"/>
      <c r="MWA629" s="49"/>
      <c r="MWB629" s="49"/>
      <c r="MWC629" s="49"/>
      <c r="MWD629" s="49"/>
      <c r="MWE629" s="49"/>
      <c r="MWF629" s="49"/>
      <c r="MWG629" s="49"/>
      <c r="MWH629" s="49"/>
      <c r="MWI629" s="49"/>
      <c r="MWJ629" s="49"/>
      <c r="MWK629" s="49"/>
      <c r="MWL629" s="49"/>
      <c r="MWM629" s="49"/>
      <c r="MWN629" s="49"/>
      <c r="MWO629" s="49"/>
      <c r="MWP629" s="49"/>
      <c r="MWQ629" s="49"/>
      <c r="MWR629" s="49"/>
      <c r="MWS629" s="49"/>
      <c r="MWT629" s="49"/>
      <c r="MWU629" s="49"/>
      <c r="MWV629" s="49"/>
      <c r="MWW629" s="49"/>
      <c r="MWX629" s="49"/>
      <c r="MWY629" s="49"/>
      <c r="MWZ629" s="49"/>
      <c r="MXA629" s="49"/>
      <c r="MXB629" s="49"/>
      <c r="MXC629" s="49"/>
      <c r="MXD629" s="49"/>
      <c r="MXE629" s="49"/>
      <c r="MXF629" s="49"/>
      <c r="MXG629" s="49"/>
      <c r="MXH629" s="49"/>
      <c r="MXI629" s="49"/>
      <c r="MXJ629" s="49"/>
      <c r="MXK629" s="49"/>
      <c r="MXL629" s="49"/>
      <c r="MXM629" s="49"/>
      <c r="MXN629" s="49"/>
      <c r="MXO629" s="49"/>
      <c r="MXP629" s="49"/>
      <c r="MXQ629" s="49"/>
      <c r="MXR629" s="49"/>
      <c r="MXS629" s="49"/>
      <c r="MXT629" s="49"/>
      <c r="MXU629" s="49"/>
      <c r="MXV629" s="49"/>
      <c r="MXW629" s="49"/>
      <c r="MXX629" s="49"/>
      <c r="MXY629" s="49"/>
      <c r="MXZ629" s="49"/>
      <c r="MYA629" s="49"/>
      <c r="MYB629" s="49"/>
      <c r="MYC629" s="49"/>
      <c r="MYD629" s="49"/>
      <c r="MYE629" s="49"/>
      <c r="MYF629" s="49"/>
      <c r="MYG629" s="49"/>
      <c r="MYH629" s="49"/>
      <c r="MYI629" s="49"/>
      <c r="MYJ629" s="49"/>
      <c r="MYK629" s="49"/>
      <c r="MYL629" s="49"/>
      <c r="MYM629" s="49"/>
      <c r="MYN629" s="49"/>
      <c r="MYO629" s="49"/>
      <c r="MYP629" s="49"/>
      <c r="MYQ629" s="49"/>
      <c r="MYR629" s="49"/>
      <c r="MYS629" s="49"/>
      <c r="MYT629" s="49"/>
      <c r="MYU629" s="49"/>
      <c r="MYV629" s="49"/>
      <c r="MYW629" s="49"/>
      <c r="MYX629" s="49"/>
      <c r="MYY629" s="49"/>
      <c r="MYZ629" s="49"/>
      <c r="MZA629" s="49"/>
      <c r="MZB629" s="49"/>
      <c r="MZC629" s="49"/>
      <c r="MZD629" s="49"/>
      <c r="MZE629" s="49"/>
      <c r="MZF629" s="49"/>
      <c r="MZG629" s="49"/>
      <c r="MZH629" s="49"/>
      <c r="MZI629" s="49"/>
      <c r="MZJ629" s="49"/>
      <c r="MZK629" s="49"/>
      <c r="MZL629" s="49"/>
      <c r="MZM629" s="49"/>
      <c r="MZN629" s="49"/>
      <c r="MZO629" s="49"/>
      <c r="MZP629" s="49"/>
      <c r="MZQ629" s="49"/>
      <c r="MZR629" s="49"/>
      <c r="MZS629" s="49"/>
      <c r="MZT629" s="49"/>
      <c r="MZU629" s="49"/>
      <c r="MZV629" s="49"/>
      <c r="MZW629" s="49"/>
      <c r="MZX629" s="49"/>
      <c r="MZY629" s="49"/>
      <c r="MZZ629" s="49"/>
      <c r="NAA629" s="49"/>
      <c r="NAB629" s="49"/>
      <c r="NAC629" s="49"/>
      <c r="NAD629" s="49"/>
      <c r="NAE629" s="49"/>
      <c r="NAF629" s="49"/>
      <c r="NAG629" s="49"/>
      <c r="NAH629" s="49"/>
      <c r="NAI629" s="49"/>
      <c r="NAJ629" s="49"/>
      <c r="NAK629" s="49"/>
      <c r="NAL629" s="49"/>
      <c r="NAM629" s="49"/>
      <c r="NAN629" s="49"/>
      <c r="NAO629" s="49"/>
      <c r="NAP629" s="49"/>
      <c r="NAQ629" s="49"/>
      <c r="NAR629" s="49"/>
      <c r="NAS629" s="49"/>
      <c r="NAT629" s="49"/>
      <c r="NAU629" s="49"/>
      <c r="NAV629" s="49"/>
      <c r="NAW629" s="49"/>
      <c r="NAX629" s="49"/>
      <c r="NAY629" s="49"/>
      <c r="NAZ629" s="49"/>
      <c r="NBA629" s="49"/>
      <c r="NBB629" s="49"/>
      <c r="NBC629" s="49"/>
      <c r="NBD629" s="49"/>
      <c r="NBE629" s="49"/>
      <c r="NBF629" s="49"/>
      <c r="NBG629" s="49"/>
      <c r="NBH629" s="49"/>
      <c r="NBI629" s="49"/>
      <c r="NBJ629" s="49"/>
      <c r="NBK629" s="49"/>
      <c r="NBL629" s="49"/>
      <c r="NBM629" s="49"/>
      <c r="NBN629" s="49"/>
      <c r="NBO629" s="49"/>
      <c r="NBP629" s="49"/>
      <c r="NBQ629" s="49"/>
      <c r="NBR629" s="49"/>
      <c r="NBS629" s="49"/>
      <c r="NBT629" s="49"/>
      <c r="NBU629" s="49"/>
      <c r="NBV629" s="49"/>
      <c r="NBW629" s="49"/>
      <c r="NBX629" s="49"/>
      <c r="NBY629" s="49"/>
      <c r="NBZ629" s="49"/>
      <c r="NCA629" s="49"/>
      <c r="NCB629" s="49"/>
      <c r="NCC629" s="49"/>
      <c r="NCD629" s="49"/>
      <c r="NCE629" s="49"/>
      <c r="NCF629" s="49"/>
      <c r="NCG629" s="49"/>
      <c r="NCH629" s="49"/>
      <c r="NCI629" s="49"/>
      <c r="NCJ629" s="49"/>
      <c r="NCK629" s="49"/>
      <c r="NCL629" s="49"/>
      <c r="NCM629" s="49"/>
      <c r="NCN629" s="49"/>
      <c r="NCO629" s="49"/>
      <c r="NCP629" s="49"/>
      <c r="NCQ629" s="49"/>
      <c r="NCR629" s="49"/>
      <c r="NCS629" s="49"/>
      <c r="NCT629" s="49"/>
      <c r="NCU629" s="49"/>
      <c r="NCV629" s="49"/>
      <c r="NCW629" s="49"/>
      <c r="NCX629" s="49"/>
      <c r="NCY629" s="49"/>
      <c r="NCZ629" s="49"/>
      <c r="NDA629" s="49"/>
      <c r="NDB629" s="49"/>
      <c r="NDC629" s="49"/>
      <c r="NDD629" s="49"/>
      <c r="NDE629" s="49"/>
      <c r="NDF629" s="49"/>
      <c r="NDG629" s="49"/>
      <c r="NDH629" s="49"/>
      <c r="NDI629" s="49"/>
      <c r="NDJ629" s="49"/>
      <c r="NDK629" s="49"/>
      <c r="NDL629" s="49"/>
      <c r="NDM629" s="49"/>
      <c r="NDN629" s="49"/>
      <c r="NDO629" s="49"/>
      <c r="NDP629" s="49"/>
      <c r="NDQ629" s="49"/>
      <c r="NDR629" s="49"/>
      <c r="NDS629" s="49"/>
      <c r="NDT629" s="49"/>
      <c r="NDU629" s="49"/>
      <c r="NDV629" s="49"/>
      <c r="NDW629" s="49"/>
      <c r="NDX629" s="49"/>
      <c r="NDY629" s="49"/>
      <c r="NDZ629" s="49"/>
      <c r="NEA629" s="49"/>
      <c r="NEB629" s="49"/>
      <c r="NEC629" s="49"/>
      <c r="NED629" s="49"/>
      <c r="NEE629" s="49"/>
      <c r="NEF629" s="49"/>
      <c r="NEG629" s="49"/>
      <c r="NEH629" s="49"/>
      <c r="NEI629" s="49"/>
      <c r="NEJ629" s="49"/>
      <c r="NEK629" s="49"/>
      <c r="NEL629" s="49"/>
      <c r="NEM629" s="49"/>
      <c r="NEN629" s="49"/>
      <c r="NEO629" s="49"/>
      <c r="NEP629" s="49"/>
      <c r="NEQ629" s="49"/>
      <c r="NER629" s="49"/>
      <c r="NES629" s="49"/>
      <c r="NET629" s="49"/>
      <c r="NEU629" s="49"/>
      <c r="NEV629" s="49"/>
      <c r="NEW629" s="49"/>
      <c r="NEX629" s="49"/>
      <c r="NEY629" s="49"/>
      <c r="NEZ629" s="49"/>
      <c r="NFA629" s="49"/>
      <c r="NFB629" s="49"/>
      <c r="NFC629" s="49"/>
      <c r="NFD629" s="49"/>
      <c r="NFE629" s="49"/>
      <c r="NFF629" s="49"/>
      <c r="NFG629" s="49"/>
      <c r="NFH629" s="49"/>
      <c r="NFI629" s="49"/>
      <c r="NFJ629" s="49"/>
      <c r="NFK629" s="49"/>
      <c r="NFL629" s="49"/>
      <c r="NFM629" s="49"/>
      <c r="NFN629" s="49"/>
      <c r="NFO629" s="49"/>
      <c r="NFP629" s="49"/>
      <c r="NFQ629" s="49"/>
      <c r="NFR629" s="49"/>
      <c r="NFS629" s="49"/>
      <c r="NFT629" s="49"/>
      <c r="NFU629" s="49"/>
      <c r="NFV629" s="49"/>
      <c r="NFW629" s="49"/>
      <c r="NFX629" s="49"/>
      <c r="NFY629" s="49"/>
      <c r="NFZ629" s="49"/>
      <c r="NGA629" s="49"/>
      <c r="NGB629" s="49"/>
      <c r="NGC629" s="49"/>
      <c r="NGD629" s="49"/>
      <c r="NGE629" s="49"/>
      <c r="NGF629" s="49"/>
      <c r="NGG629" s="49"/>
      <c r="NGH629" s="49"/>
      <c r="NGI629" s="49"/>
      <c r="NGJ629" s="49"/>
      <c r="NGK629" s="49"/>
      <c r="NGL629" s="49"/>
      <c r="NGM629" s="49"/>
      <c r="NGN629" s="49"/>
      <c r="NGO629" s="49"/>
      <c r="NGP629" s="49"/>
      <c r="NGQ629" s="49"/>
      <c r="NGR629" s="49"/>
      <c r="NGS629" s="49"/>
      <c r="NGT629" s="49"/>
      <c r="NGU629" s="49"/>
      <c r="NGV629" s="49"/>
      <c r="NGW629" s="49"/>
      <c r="NGX629" s="49"/>
      <c r="NGY629" s="49"/>
      <c r="NGZ629" s="49"/>
      <c r="NHA629" s="49"/>
      <c r="NHB629" s="49"/>
      <c r="NHC629" s="49"/>
      <c r="NHD629" s="49"/>
      <c r="NHE629" s="49"/>
      <c r="NHF629" s="49"/>
      <c r="NHG629" s="49"/>
      <c r="NHH629" s="49"/>
      <c r="NHI629" s="49"/>
      <c r="NHJ629" s="49"/>
      <c r="NHK629" s="49"/>
      <c r="NHL629" s="49"/>
      <c r="NHM629" s="49"/>
      <c r="NHN629" s="49"/>
      <c r="NHO629" s="49"/>
      <c r="NHP629" s="49"/>
      <c r="NHQ629" s="49"/>
      <c r="NHR629" s="49"/>
      <c r="NHS629" s="49"/>
      <c r="NHT629" s="49"/>
      <c r="NHU629" s="49"/>
      <c r="NHV629" s="49"/>
      <c r="NHW629" s="49"/>
      <c r="NHX629" s="49"/>
      <c r="NHY629" s="49"/>
      <c r="NHZ629" s="49"/>
      <c r="NIA629" s="49"/>
      <c r="NIB629" s="49"/>
      <c r="NIC629" s="49"/>
      <c r="NID629" s="49"/>
      <c r="NIE629" s="49"/>
      <c r="NIF629" s="49"/>
      <c r="NIG629" s="49"/>
      <c r="NIH629" s="49"/>
      <c r="NII629" s="49"/>
      <c r="NIJ629" s="49"/>
      <c r="NIK629" s="49"/>
      <c r="NIL629" s="49"/>
      <c r="NIM629" s="49"/>
      <c r="NIN629" s="49"/>
      <c r="NIO629" s="49"/>
      <c r="NIP629" s="49"/>
      <c r="NIQ629" s="49"/>
      <c r="NIR629" s="49"/>
      <c r="NIS629" s="49"/>
      <c r="NIT629" s="49"/>
      <c r="NIU629" s="49"/>
      <c r="NIV629" s="49"/>
      <c r="NIW629" s="49"/>
      <c r="NIX629" s="49"/>
      <c r="NIY629" s="49"/>
      <c r="NIZ629" s="49"/>
      <c r="NJA629" s="49"/>
      <c r="NJB629" s="49"/>
      <c r="NJC629" s="49"/>
      <c r="NJD629" s="49"/>
      <c r="NJE629" s="49"/>
      <c r="NJF629" s="49"/>
      <c r="NJG629" s="49"/>
      <c r="NJH629" s="49"/>
      <c r="NJI629" s="49"/>
      <c r="NJJ629" s="49"/>
      <c r="NJK629" s="49"/>
      <c r="NJL629" s="49"/>
      <c r="NJM629" s="49"/>
      <c r="NJN629" s="49"/>
      <c r="NJO629" s="49"/>
      <c r="NJP629" s="49"/>
      <c r="NJQ629" s="49"/>
      <c r="NJR629" s="49"/>
      <c r="NJS629" s="49"/>
      <c r="NJT629" s="49"/>
      <c r="NJU629" s="49"/>
      <c r="NJV629" s="49"/>
      <c r="NJW629" s="49"/>
      <c r="NJX629" s="49"/>
      <c r="NJY629" s="49"/>
      <c r="NJZ629" s="49"/>
      <c r="NKA629" s="49"/>
      <c r="NKB629" s="49"/>
      <c r="NKC629" s="49"/>
      <c r="NKD629" s="49"/>
      <c r="NKE629" s="49"/>
      <c r="NKF629" s="49"/>
      <c r="NKG629" s="49"/>
      <c r="NKH629" s="49"/>
      <c r="NKI629" s="49"/>
      <c r="NKJ629" s="49"/>
      <c r="NKK629" s="49"/>
      <c r="NKL629" s="49"/>
      <c r="NKM629" s="49"/>
      <c r="NKN629" s="49"/>
      <c r="NKO629" s="49"/>
      <c r="NKP629" s="49"/>
      <c r="NKQ629" s="49"/>
      <c r="NKR629" s="49"/>
      <c r="NKS629" s="49"/>
      <c r="NKT629" s="49"/>
      <c r="NKU629" s="49"/>
      <c r="NKV629" s="49"/>
      <c r="NKW629" s="49"/>
      <c r="NKX629" s="49"/>
      <c r="NKY629" s="49"/>
      <c r="NKZ629" s="49"/>
      <c r="NLA629" s="49"/>
      <c r="NLB629" s="49"/>
      <c r="NLC629" s="49"/>
      <c r="NLD629" s="49"/>
      <c r="NLE629" s="49"/>
      <c r="NLF629" s="49"/>
      <c r="NLG629" s="49"/>
      <c r="NLH629" s="49"/>
      <c r="NLI629" s="49"/>
      <c r="NLJ629" s="49"/>
      <c r="NLK629" s="49"/>
      <c r="NLL629" s="49"/>
      <c r="NLM629" s="49"/>
      <c r="NLN629" s="49"/>
      <c r="NLO629" s="49"/>
      <c r="NLP629" s="49"/>
      <c r="NLQ629" s="49"/>
      <c r="NLR629" s="49"/>
      <c r="NLS629" s="49"/>
      <c r="NLT629" s="49"/>
      <c r="NLU629" s="49"/>
      <c r="NLV629" s="49"/>
      <c r="NLW629" s="49"/>
      <c r="NLX629" s="49"/>
      <c r="NLY629" s="49"/>
      <c r="NLZ629" s="49"/>
      <c r="NMA629" s="49"/>
      <c r="NMB629" s="49"/>
      <c r="NMC629" s="49"/>
      <c r="NMD629" s="49"/>
      <c r="NME629" s="49"/>
      <c r="NMF629" s="49"/>
      <c r="NMG629" s="49"/>
      <c r="NMH629" s="49"/>
      <c r="NMI629" s="49"/>
      <c r="NMJ629" s="49"/>
      <c r="NMK629" s="49"/>
      <c r="NML629" s="49"/>
      <c r="NMM629" s="49"/>
      <c r="NMN629" s="49"/>
      <c r="NMO629" s="49"/>
      <c r="NMP629" s="49"/>
      <c r="NMQ629" s="49"/>
      <c r="NMR629" s="49"/>
      <c r="NMS629" s="49"/>
      <c r="NMT629" s="49"/>
      <c r="NMU629" s="49"/>
      <c r="NMV629" s="49"/>
      <c r="NMW629" s="49"/>
      <c r="NMX629" s="49"/>
      <c r="NMY629" s="49"/>
      <c r="NMZ629" s="49"/>
      <c r="NNA629" s="49"/>
      <c r="NNB629" s="49"/>
      <c r="NNC629" s="49"/>
      <c r="NND629" s="49"/>
      <c r="NNE629" s="49"/>
      <c r="NNF629" s="49"/>
      <c r="NNG629" s="49"/>
      <c r="NNH629" s="49"/>
      <c r="NNI629" s="49"/>
      <c r="NNJ629" s="49"/>
      <c r="NNK629" s="49"/>
      <c r="NNL629" s="49"/>
      <c r="NNM629" s="49"/>
      <c r="NNN629" s="49"/>
      <c r="NNO629" s="49"/>
      <c r="NNP629" s="49"/>
      <c r="NNQ629" s="49"/>
      <c r="NNR629" s="49"/>
      <c r="NNS629" s="49"/>
      <c r="NNT629" s="49"/>
      <c r="NNU629" s="49"/>
      <c r="NNV629" s="49"/>
      <c r="NNW629" s="49"/>
      <c r="NNX629" s="49"/>
      <c r="NNY629" s="49"/>
      <c r="NNZ629" s="49"/>
      <c r="NOA629" s="49"/>
      <c r="NOB629" s="49"/>
      <c r="NOC629" s="49"/>
      <c r="NOD629" s="49"/>
      <c r="NOE629" s="49"/>
      <c r="NOF629" s="49"/>
      <c r="NOG629" s="49"/>
      <c r="NOH629" s="49"/>
      <c r="NOI629" s="49"/>
      <c r="NOJ629" s="49"/>
      <c r="NOK629" s="49"/>
      <c r="NOL629" s="49"/>
      <c r="NOM629" s="49"/>
      <c r="NON629" s="49"/>
      <c r="NOO629" s="49"/>
      <c r="NOP629" s="49"/>
      <c r="NOQ629" s="49"/>
      <c r="NOR629" s="49"/>
      <c r="NOS629" s="49"/>
      <c r="NOT629" s="49"/>
      <c r="NOU629" s="49"/>
      <c r="NOV629" s="49"/>
      <c r="NOW629" s="49"/>
      <c r="NOX629" s="49"/>
      <c r="NOY629" s="49"/>
      <c r="NOZ629" s="49"/>
      <c r="NPA629" s="49"/>
      <c r="NPB629" s="49"/>
      <c r="NPC629" s="49"/>
      <c r="NPD629" s="49"/>
      <c r="NPE629" s="49"/>
      <c r="NPF629" s="49"/>
      <c r="NPG629" s="49"/>
      <c r="NPH629" s="49"/>
      <c r="NPI629" s="49"/>
      <c r="NPJ629" s="49"/>
      <c r="NPK629" s="49"/>
      <c r="NPL629" s="49"/>
      <c r="NPM629" s="49"/>
      <c r="NPN629" s="49"/>
      <c r="NPO629" s="49"/>
      <c r="NPP629" s="49"/>
      <c r="NPQ629" s="49"/>
      <c r="NPR629" s="49"/>
      <c r="NPS629" s="49"/>
      <c r="NPT629" s="49"/>
      <c r="NPU629" s="49"/>
      <c r="NPV629" s="49"/>
      <c r="NPW629" s="49"/>
      <c r="NPX629" s="49"/>
      <c r="NPY629" s="49"/>
      <c r="NPZ629" s="49"/>
      <c r="NQA629" s="49"/>
      <c r="NQB629" s="49"/>
      <c r="NQC629" s="49"/>
      <c r="NQD629" s="49"/>
      <c r="NQE629" s="49"/>
      <c r="NQF629" s="49"/>
      <c r="NQG629" s="49"/>
      <c r="NQH629" s="49"/>
      <c r="NQI629" s="49"/>
      <c r="NQJ629" s="49"/>
      <c r="NQK629" s="49"/>
      <c r="NQL629" s="49"/>
      <c r="NQM629" s="49"/>
      <c r="NQN629" s="49"/>
      <c r="NQO629" s="49"/>
      <c r="NQP629" s="49"/>
      <c r="NQQ629" s="49"/>
      <c r="NQR629" s="49"/>
      <c r="NQS629" s="49"/>
      <c r="NQT629" s="49"/>
      <c r="NQU629" s="49"/>
      <c r="NQV629" s="49"/>
      <c r="NQW629" s="49"/>
      <c r="NQX629" s="49"/>
      <c r="NQY629" s="49"/>
      <c r="NQZ629" s="49"/>
      <c r="NRA629" s="49"/>
      <c r="NRB629" s="49"/>
      <c r="NRC629" s="49"/>
      <c r="NRD629" s="49"/>
      <c r="NRE629" s="49"/>
      <c r="NRF629" s="49"/>
      <c r="NRG629" s="49"/>
      <c r="NRH629" s="49"/>
      <c r="NRI629" s="49"/>
      <c r="NRJ629" s="49"/>
      <c r="NRK629" s="49"/>
      <c r="NRL629" s="49"/>
      <c r="NRM629" s="49"/>
      <c r="NRN629" s="49"/>
      <c r="NRO629" s="49"/>
      <c r="NRP629" s="49"/>
      <c r="NRQ629" s="49"/>
      <c r="NRR629" s="49"/>
      <c r="NRS629" s="49"/>
      <c r="NRT629" s="49"/>
      <c r="NRU629" s="49"/>
      <c r="NRV629" s="49"/>
      <c r="NRW629" s="49"/>
      <c r="NRX629" s="49"/>
      <c r="NRY629" s="49"/>
      <c r="NRZ629" s="49"/>
      <c r="NSA629" s="49"/>
      <c r="NSB629" s="49"/>
      <c r="NSC629" s="49"/>
      <c r="NSD629" s="49"/>
      <c r="NSE629" s="49"/>
      <c r="NSF629" s="49"/>
      <c r="NSG629" s="49"/>
      <c r="NSH629" s="49"/>
      <c r="NSI629" s="49"/>
      <c r="NSJ629" s="49"/>
      <c r="NSK629" s="49"/>
      <c r="NSL629" s="49"/>
      <c r="NSM629" s="49"/>
      <c r="NSN629" s="49"/>
      <c r="NSO629" s="49"/>
      <c r="NSP629" s="49"/>
      <c r="NSQ629" s="49"/>
      <c r="NSR629" s="49"/>
      <c r="NSS629" s="49"/>
      <c r="NST629" s="49"/>
      <c r="NSU629" s="49"/>
      <c r="NSV629" s="49"/>
      <c r="NSW629" s="49"/>
      <c r="NSX629" s="49"/>
      <c r="NSY629" s="49"/>
      <c r="NSZ629" s="49"/>
      <c r="NTA629" s="49"/>
      <c r="NTB629" s="49"/>
      <c r="NTC629" s="49"/>
      <c r="NTD629" s="49"/>
      <c r="NTE629" s="49"/>
      <c r="NTF629" s="49"/>
      <c r="NTG629" s="49"/>
      <c r="NTH629" s="49"/>
      <c r="NTI629" s="49"/>
      <c r="NTJ629" s="49"/>
      <c r="NTK629" s="49"/>
      <c r="NTL629" s="49"/>
      <c r="NTM629" s="49"/>
      <c r="NTN629" s="49"/>
      <c r="NTO629" s="49"/>
      <c r="NTP629" s="49"/>
      <c r="NTQ629" s="49"/>
      <c r="NTR629" s="49"/>
      <c r="NTS629" s="49"/>
      <c r="NTT629" s="49"/>
      <c r="NTU629" s="49"/>
      <c r="NTV629" s="49"/>
      <c r="NTW629" s="49"/>
      <c r="NTX629" s="49"/>
      <c r="NTY629" s="49"/>
      <c r="NTZ629" s="49"/>
      <c r="NUA629" s="49"/>
      <c r="NUB629" s="49"/>
      <c r="NUC629" s="49"/>
      <c r="NUD629" s="49"/>
      <c r="NUE629" s="49"/>
      <c r="NUF629" s="49"/>
      <c r="NUG629" s="49"/>
      <c r="NUH629" s="49"/>
      <c r="NUI629" s="49"/>
      <c r="NUJ629" s="49"/>
      <c r="NUK629" s="49"/>
      <c r="NUL629" s="49"/>
      <c r="NUM629" s="49"/>
      <c r="NUN629" s="49"/>
      <c r="NUO629" s="49"/>
      <c r="NUP629" s="49"/>
      <c r="NUQ629" s="49"/>
      <c r="NUR629" s="49"/>
      <c r="NUS629" s="49"/>
      <c r="NUT629" s="49"/>
      <c r="NUU629" s="49"/>
      <c r="NUV629" s="49"/>
      <c r="NUW629" s="49"/>
      <c r="NUX629" s="49"/>
      <c r="NUY629" s="49"/>
      <c r="NUZ629" s="49"/>
      <c r="NVA629" s="49"/>
      <c r="NVB629" s="49"/>
      <c r="NVC629" s="49"/>
      <c r="NVD629" s="49"/>
      <c r="NVE629" s="49"/>
      <c r="NVF629" s="49"/>
      <c r="NVG629" s="49"/>
      <c r="NVH629" s="49"/>
      <c r="NVI629" s="49"/>
      <c r="NVJ629" s="49"/>
      <c r="NVK629" s="49"/>
      <c r="NVL629" s="49"/>
      <c r="NVM629" s="49"/>
      <c r="NVN629" s="49"/>
      <c r="NVO629" s="49"/>
      <c r="NVP629" s="49"/>
      <c r="NVQ629" s="49"/>
      <c r="NVR629" s="49"/>
      <c r="NVS629" s="49"/>
      <c r="NVT629" s="49"/>
      <c r="NVU629" s="49"/>
      <c r="NVV629" s="49"/>
      <c r="NVW629" s="49"/>
      <c r="NVX629" s="49"/>
      <c r="NVY629" s="49"/>
      <c r="NVZ629" s="49"/>
      <c r="NWA629" s="49"/>
      <c r="NWB629" s="49"/>
      <c r="NWC629" s="49"/>
      <c r="NWD629" s="49"/>
      <c r="NWE629" s="49"/>
      <c r="NWF629" s="49"/>
      <c r="NWG629" s="49"/>
      <c r="NWH629" s="49"/>
      <c r="NWI629" s="49"/>
      <c r="NWJ629" s="49"/>
      <c r="NWK629" s="49"/>
      <c r="NWL629" s="49"/>
      <c r="NWM629" s="49"/>
      <c r="NWN629" s="49"/>
      <c r="NWO629" s="49"/>
      <c r="NWP629" s="49"/>
      <c r="NWQ629" s="49"/>
      <c r="NWR629" s="49"/>
      <c r="NWS629" s="49"/>
      <c r="NWT629" s="49"/>
      <c r="NWU629" s="49"/>
      <c r="NWV629" s="49"/>
      <c r="NWW629" s="49"/>
      <c r="NWX629" s="49"/>
      <c r="NWY629" s="49"/>
      <c r="NWZ629" s="49"/>
      <c r="NXA629" s="49"/>
      <c r="NXB629" s="49"/>
      <c r="NXC629" s="49"/>
      <c r="NXD629" s="49"/>
      <c r="NXE629" s="49"/>
      <c r="NXF629" s="49"/>
      <c r="NXG629" s="49"/>
      <c r="NXH629" s="49"/>
      <c r="NXI629" s="49"/>
      <c r="NXJ629" s="49"/>
      <c r="NXK629" s="49"/>
      <c r="NXL629" s="49"/>
      <c r="NXM629" s="49"/>
      <c r="NXN629" s="49"/>
      <c r="NXO629" s="49"/>
      <c r="NXP629" s="49"/>
      <c r="NXQ629" s="49"/>
      <c r="NXR629" s="49"/>
      <c r="NXS629" s="49"/>
      <c r="NXT629" s="49"/>
      <c r="NXU629" s="49"/>
      <c r="NXV629" s="49"/>
      <c r="NXW629" s="49"/>
      <c r="NXX629" s="49"/>
      <c r="NXY629" s="49"/>
      <c r="NXZ629" s="49"/>
      <c r="NYA629" s="49"/>
      <c r="NYB629" s="49"/>
      <c r="NYC629" s="49"/>
      <c r="NYD629" s="49"/>
      <c r="NYE629" s="49"/>
      <c r="NYF629" s="49"/>
      <c r="NYG629" s="49"/>
      <c r="NYH629" s="49"/>
      <c r="NYI629" s="49"/>
      <c r="NYJ629" s="49"/>
      <c r="NYK629" s="49"/>
      <c r="NYL629" s="49"/>
      <c r="NYM629" s="49"/>
      <c r="NYN629" s="49"/>
      <c r="NYO629" s="49"/>
      <c r="NYP629" s="49"/>
      <c r="NYQ629" s="49"/>
      <c r="NYR629" s="49"/>
      <c r="NYS629" s="49"/>
      <c r="NYT629" s="49"/>
      <c r="NYU629" s="49"/>
      <c r="NYV629" s="49"/>
      <c r="NYW629" s="49"/>
      <c r="NYX629" s="49"/>
      <c r="NYY629" s="49"/>
      <c r="NYZ629" s="49"/>
      <c r="NZA629" s="49"/>
      <c r="NZB629" s="49"/>
      <c r="NZC629" s="49"/>
      <c r="NZD629" s="49"/>
      <c r="NZE629" s="49"/>
      <c r="NZF629" s="49"/>
      <c r="NZG629" s="49"/>
      <c r="NZH629" s="49"/>
      <c r="NZI629" s="49"/>
      <c r="NZJ629" s="49"/>
      <c r="NZK629" s="49"/>
      <c r="NZL629" s="49"/>
      <c r="NZM629" s="49"/>
      <c r="NZN629" s="49"/>
      <c r="NZO629" s="49"/>
      <c r="NZP629" s="49"/>
      <c r="NZQ629" s="49"/>
      <c r="NZR629" s="49"/>
      <c r="NZS629" s="49"/>
      <c r="NZT629" s="49"/>
      <c r="NZU629" s="49"/>
      <c r="NZV629" s="49"/>
      <c r="NZW629" s="49"/>
      <c r="NZX629" s="49"/>
      <c r="NZY629" s="49"/>
      <c r="NZZ629" s="49"/>
      <c r="OAA629" s="49"/>
      <c r="OAB629" s="49"/>
      <c r="OAC629" s="49"/>
      <c r="OAD629" s="49"/>
      <c r="OAE629" s="49"/>
      <c r="OAF629" s="49"/>
      <c r="OAG629" s="49"/>
      <c r="OAH629" s="49"/>
      <c r="OAI629" s="49"/>
      <c r="OAJ629" s="49"/>
      <c r="OAK629" s="49"/>
      <c r="OAL629" s="49"/>
      <c r="OAM629" s="49"/>
      <c r="OAN629" s="49"/>
      <c r="OAO629" s="49"/>
      <c r="OAP629" s="49"/>
      <c r="OAQ629" s="49"/>
      <c r="OAR629" s="49"/>
      <c r="OAS629" s="49"/>
      <c r="OAT629" s="49"/>
      <c r="OAU629" s="49"/>
      <c r="OAV629" s="49"/>
      <c r="OAW629" s="49"/>
      <c r="OAX629" s="49"/>
      <c r="OAY629" s="49"/>
      <c r="OAZ629" s="49"/>
      <c r="OBA629" s="49"/>
      <c r="OBB629" s="49"/>
      <c r="OBC629" s="49"/>
      <c r="OBD629" s="49"/>
      <c r="OBE629" s="49"/>
      <c r="OBF629" s="49"/>
      <c r="OBG629" s="49"/>
      <c r="OBH629" s="49"/>
      <c r="OBI629" s="49"/>
      <c r="OBJ629" s="49"/>
      <c r="OBK629" s="49"/>
      <c r="OBL629" s="49"/>
      <c r="OBM629" s="49"/>
      <c r="OBN629" s="49"/>
      <c r="OBO629" s="49"/>
      <c r="OBP629" s="49"/>
      <c r="OBQ629" s="49"/>
      <c r="OBR629" s="49"/>
      <c r="OBS629" s="49"/>
      <c r="OBT629" s="49"/>
      <c r="OBU629" s="49"/>
      <c r="OBV629" s="49"/>
      <c r="OBW629" s="49"/>
      <c r="OBX629" s="49"/>
      <c r="OBY629" s="49"/>
      <c r="OBZ629" s="49"/>
      <c r="OCA629" s="49"/>
      <c r="OCB629" s="49"/>
      <c r="OCC629" s="49"/>
      <c r="OCD629" s="49"/>
      <c r="OCE629" s="49"/>
      <c r="OCF629" s="49"/>
      <c r="OCG629" s="49"/>
      <c r="OCH629" s="49"/>
      <c r="OCI629" s="49"/>
      <c r="OCJ629" s="49"/>
      <c r="OCK629" s="49"/>
      <c r="OCL629" s="49"/>
      <c r="OCM629" s="49"/>
      <c r="OCN629" s="49"/>
      <c r="OCO629" s="49"/>
      <c r="OCP629" s="49"/>
      <c r="OCQ629" s="49"/>
      <c r="OCR629" s="49"/>
      <c r="OCS629" s="49"/>
      <c r="OCT629" s="49"/>
      <c r="OCU629" s="49"/>
      <c r="OCV629" s="49"/>
      <c r="OCW629" s="49"/>
      <c r="OCX629" s="49"/>
      <c r="OCY629" s="49"/>
      <c r="OCZ629" s="49"/>
      <c r="ODA629" s="49"/>
      <c r="ODB629" s="49"/>
      <c r="ODC629" s="49"/>
      <c r="ODD629" s="49"/>
      <c r="ODE629" s="49"/>
      <c r="ODF629" s="49"/>
      <c r="ODG629" s="49"/>
      <c r="ODH629" s="49"/>
      <c r="ODI629" s="49"/>
      <c r="ODJ629" s="49"/>
      <c r="ODK629" s="49"/>
      <c r="ODL629" s="49"/>
      <c r="ODM629" s="49"/>
      <c r="ODN629" s="49"/>
      <c r="ODO629" s="49"/>
      <c r="ODP629" s="49"/>
      <c r="ODQ629" s="49"/>
      <c r="ODR629" s="49"/>
      <c r="ODS629" s="49"/>
      <c r="ODT629" s="49"/>
      <c r="ODU629" s="49"/>
      <c r="ODV629" s="49"/>
      <c r="ODW629" s="49"/>
      <c r="ODX629" s="49"/>
      <c r="ODY629" s="49"/>
      <c r="ODZ629" s="49"/>
      <c r="OEA629" s="49"/>
      <c r="OEB629" s="49"/>
      <c r="OEC629" s="49"/>
      <c r="OED629" s="49"/>
      <c r="OEE629" s="49"/>
      <c r="OEF629" s="49"/>
      <c r="OEG629" s="49"/>
      <c r="OEH629" s="49"/>
      <c r="OEI629" s="49"/>
      <c r="OEJ629" s="49"/>
      <c r="OEK629" s="49"/>
      <c r="OEL629" s="49"/>
      <c r="OEM629" s="49"/>
      <c r="OEN629" s="49"/>
      <c r="OEO629" s="49"/>
      <c r="OEP629" s="49"/>
      <c r="OEQ629" s="49"/>
      <c r="OER629" s="49"/>
      <c r="OES629" s="49"/>
      <c r="OET629" s="49"/>
      <c r="OEU629" s="49"/>
      <c r="OEV629" s="49"/>
      <c r="OEW629" s="49"/>
      <c r="OEX629" s="49"/>
      <c r="OEY629" s="49"/>
      <c r="OEZ629" s="49"/>
      <c r="OFA629" s="49"/>
      <c r="OFB629" s="49"/>
      <c r="OFC629" s="49"/>
      <c r="OFD629" s="49"/>
      <c r="OFE629" s="49"/>
      <c r="OFF629" s="49"/>
      <c r="OFG629" s="49"/>
      <c r="OFH629" s="49"/>
      <c r="OFI629" s="49"/>
      <c r="OFJ629" s="49"/>
      <c r="OFK629" s="49"/>
      <c r="OFL629" s="49"/>
      <c r="OFM629" s="49"/>
      <c r="OFN629" s="49"/>
      <c r="OFO629" s="49"/>
      <c r="OFP629" s="49"/>
      <c r="OFQ629" s="49"/>
      <c r="OFR629" s="49"/>
      <c r="OFS629" s="49"/>
      <c r="OFT629" s="49"/>
      <c r="OFU629" s="49"/>
      <c r="OFV629" s="49"/>
      <c r="OFW629" s="49"/>
      <c r="OFX629" s="49"/>
      <c r="OFY629" s="49"/>
      <c r="OFZ629" s="49"/>
      <c r="OGA629" s="49"/>
      <c r="OGB629" s="49"/>
      <c r="OGC629" s="49"/>
      <c r="OGD629" s="49"/>
      <c r="OGE629" s="49"/>
      <c r="OGF629" s="49"/>
      <c r="OGG629" s="49"/>
      <c r="OGH629" s="49"/>
      <c r="OGI629" s="49"/>
      <c r="OGJ629" s="49"/>
      <c r="OGK629" s="49"/>
      <c r="OGL629" s="49"/>
      <c r="OGM629" s="49"/>
      <c r="OGN629" s="49"/>
      <c r="OGO629" s="49"/>
      <c r="OGP629" s="49"/>
      <c r="OGQ629" s="49"/>
      <c r="OGR629" s="49"/>
      <c r="OGS629" s="49"/>
      <c r="OGT629" s="49"/>
      <c r="OGU629" s="49"/>
      <c r="OGV629" s="49"/>
      <c r="OGW629" s="49"/>
      <c r="OGX629" s="49"/>
      <c r="OGY629" s="49"/>
      <c r="OGZ629" s="49"/>
      <c r="OHA629" s="49"/>
      <c r="OHB629" s="49"/>
      <c r="OHC629" s="49"/>
      <c r="OHD629" s="49"/>
      <c r="OHE629" s="49"/>
      <c r="OHF629" s="49"/>
      <c r="OHG629" s="49"/>
      <c r="OHH629" s="49"/>
      <c r="OHI629" s="49"/>
      <c r="OHJ629" s="49"/>
      <c r="OHK629" s="49"/>
      <c r="OHL629" s="49"/>
      <c r="OHM629" s="49"/>
      <c r="OHN629" s="49"/>
      <c r="OHO629" s="49"/>
      <c r="OHP629" s="49"/>
      <c r="OHQ629" s="49"/>
      <c r="OHR629" s="49"/>
      <c r="OHS629" s="49"/>
      <c r="OHT629" s="49"/>
      <c r="OHU629" s="49"/>
      <c r="OHV629" s="49"/>
      <c r="OHW629" s="49"/>
      <c r="OHX629" s="49"/>
      <c r="OHY629" s="49"/>
      <c r="OHZ629" s="49"/>
      <c r="OIA629" s="49"/>
      <c r="OIB629" s="49"/>
      <c r="OIC629" s="49"/>
      <c r="OID629" s="49"/>
      <c r="OIE629" s="49"/>
      <c r="OIF629" s="49"/>
      <c r="OIG629" s="49"/>
      <c r="OIH629" s="49"/>
      <c r="OII629" s="49"/>
      <c r="OIJ629" s="49"/>
      <c r="OIK629" s="49"/>
      <c r="OIL629" s="49"/>
      <c r="OIM629" s="49"/>
      <c r="OIN629" s="49"/>
      <c r="OIO629" s="49"/>
      <c r="OIP629" s="49"/>
      <c r="OIQ629" s="49"/>
      <c r="OIR629" s="49"/>
      <c r="OIS629" s="49"/>
      <c r="OIT629" s="49"/>
      <c r="OIU629" s="49"/>
      <c r="OIV629" s="49"/>
      <c r="OIW629" s="49"/>
      <c r="OIX629" s="49"/>
      <c r="OIY629" s="49"/>
      <c r="OIZ629" s="49"/>
      <c r="OJA629" s="49"/>
      <c r="OJB629" s="49"/>
      <c r="OJC629" s="49"/>
      <c r="OJD629" s="49"/>
      <c r="OJE629" s="49"/>
      <c r="OJF629" s="49"/>
      <c r="OJG629" s="49"/>
      <c r="OJH629" s="49"/>
      <c r="OJI629" s="49"/>
      <c r="OJJ629" s="49"/>
      <c r="OJK629" s="49"/>
      <c r="OJL629" s="49"/>
      <c r="OJM629" s="49"/>
      <c r="OJN629" s="49"/>
      <c r="OJO629" s="49"/>
      <c r="OJP629" s="49"/>
      <c r="OJQ629" s="49"/>
      <c r="OJR629" s="49"/>
      <c r="OJS629" s="49"/>
      <c r="OJT629" s="49"/>
      <c r="OJU629" s="49"/>
      <c r="OJV629" s="49"/>
      <c r="OJW629" s="49"/>
      <c r="OJX629" s="49"/>
      <c r="OJY629" s="49"/>
      <c r="OJZ629" s="49"/>
      <c r="OKA629" s="49"/>
      <c r="OKB629" s="49"/>
      <c r="OKC629" s="49"/>
      <c r="OKD629" s="49"/>
      <c r="OKE629" s="49"/>
      <c r="OKF629" s="49"/>
      <c r="OKG629" s="49"/>
      <c r="OKH629" s="49"/>
      <c r="OKI629" s="49"/>
      <c r="OKJ629" s="49"/>
      <c r="OKK629" s="49"/>
      <c r="OKL629" s="49"/>
      <c r="OKM629" s="49"/>
      <c r="OKN629" s="49"/>
      <c r="OKO629" s="49"/>
      <c r="OKP629" s="49"/>
      <c r="OKQ629" s="49"/>
      <c r="OKR629" s="49"/>
      <c r="OKS629" s="49"/>
      <c r="OKT629" s="49"/>
      <c r="OKU629" s="49"/>
      <c r="OKV629" s="49"/>
      <c r="OKW629" s="49"/>
      <c r="OKX629" s="49"/>
      <c r="OKY629" s="49"/>
      <c r="OKZ629" s="49"/>
      <c r="OLA629" s="49"/>
      <c r="OLB629" s="49"/>
      <c r="OLC629" s="49"/>
      <c r="OLD629" s="49"/>
      <c r="OLE629" s="49"/>
      <c r="OLF629" s="49"/>
      <c r="OLG629" s="49"/>
      <c r="OLH629" s="49"/>
      <c r="OLI629" s="49"/>
      <c r="OLJ629" s="49"/>
      <c r="OLK629" s="49"/>
      <c r="OLL629" s="49"/>
      <c r="OLM629" s="49"/>
      <c r="OLN629" s="49"/>
      <c r="OLO629" s="49"/>
      <c r="OLP629" s="49"/>
      <c r="OLQ629" s="49"/>
      <c r="OLR629" s="49"/>
      <c r="OLS629" s="49"/>
      <c r="OLT629" s="49"/>
      <c r="OLU629" s="49"/>
      <c r="OLV629" s="49"/>
      <c r="OLW629" s="49"/>
      <c r="OLX629" s="49"/>
      <c r="OLY629" s="49"/>
      <c r="OLZ629" s="49"/>
      <c r="OMA629" s="49"/>
      <c r="OMB629" s="49"/>
      <c r="OMC629" s="49"/>
      <c r="OMD629" s="49"/>
      <c r="OME629" s="49"/>
      <c r="OMF629" s="49"/>
      <c r="OMG629" s="49"/>
      <c r="OMH629" s="49"/>
      <c r="OMI629" s="49"/>
      <c r="OMJ629" s="49"/>
      <c r="OMK629" s="49"/>
      <c r="OML629" s="49"/>
      <c r="OMM629" s="49"/>
      <c r="OMN629" s="49"/>
      <c r="OMO629" s="49"/>
      <c r="OMP629" s="49"/>
      <c r="OMQ629" s="49"/>
      <c r="OMR629" s="49"/>
      <c r="OMS629" s="49"/>
      <c r="OMT629" s="49"/>
      <c r="OMU629" s="49"/>
      <c r="OMV629" s="49"/>
      <c r="OMW629" s="49"/>
      <c r="OMX629" s="49"/>
      <c r="OMY629" s="49"/>
      <c r="OMZ629" s="49"/>
      <c r="ONA629" s="49"/>
      <c r="ONB629" s="49"/>
      <c r="ONC629" s="49"/>
      <c r="OND629" s="49"/>
      <c r="ONE629" s="49"/>
      <c r="ONF629" s="49"/>
      <c r="ONG629" s="49"/>
      <c r="ONH629" s="49"/>
      <c r="ONI629" s="49"/>
      <c r="ONJ629" s="49"/>
      <c r="ONK629" s="49"/>
      <c r="ONL629" s="49"/>
      <c r="ONM629" s="49"/>
      <c r="ONN629" s="49"/>
      <c r="ONO629" s="49"/>
      <c r="ONP629" s="49"/>
      <c r="ONQ629" s="49"/>
      <c r="ONR629" s="49"/>
      <c r="ONS629" s="49"/>
      <c r="ONT629" s="49"/>
      <c r="ONU629" s="49"/>
      <c r="ONV629" s="49"/>
      <c r="ONW629" s="49"/>
      <c r="ONX629" s="49"/>
      <c r="ONY629" s="49"/>
      <c r="ONZ629" s="49"/>
      <c r="OOA629" s="49"/>
      <c r="OOB629" s="49"/>
      <c r="OOC629" s="49"/>
      <c r="OOD629" s="49"/>
      <c r="OOE629" s="49"/>
      <c r="OOF629" s="49"/>
      <c r="OOG629" s="49"/>
      <c r="OOH629" s="49"/>
      <c r="OOI629" s="49"/>
      <c r="OOJ629" s="49"/>
      <c r="OOK629" s="49"/>
      <c r="OOL629" s="49"/>
      <c r="OOM629" s="49"/>
      <c r="OON629" s="49"/>
      <c r="OOO629" s="49"/>
      <c r="OOP629" s="49"/>
      <c r="OOQ629" s="49"/>
      <c r="OOR629" s="49"/>
      <c r="OOS629" s="49"/>
      <c r="OOT629" s="49"/>
      <c r="OOU629" s="49"/>
      <c r="OOV629" s="49"/>
      <c r="OOW629" s="49"/>
      <c r="OOX629" s="49"/>
      <c r="OOY629" s="49"/>
      <c r="OOZ629" s="49"/>
      <c r="OPA629" s="49"/>
      <c r="OPB629" s="49"/>
      <c r="OPC629" s="49"/>
      <c r="OPD629" s="49"/>
      <c r="OPE629" s="49"/>
      <c r="OPF629" s="49"/>
      <c r="OPG629" s="49"/>
      <c r="OPH629" s="49"/>
      <c r="OPI629" s="49"/>
      <c r="OPJ629" s="49"/>
      <c r="OPK629" s="49"/>
      <c r="OPL629" s="49"/>
      <c r="OPM629" s="49"/>
      <c r="OPN629" s="49"/>
      <c r="OPO629" s="49"/>
      <c r="OPP629" s="49"/>
      <c r="OPQ629" s="49"/>
      <c r="OPR629" s="49"/>
      <c r="OPS629" s="49"/>
      <c r="OPT629" s="49"/>
      <c r="OPU629" s="49"/>
      <c r="OPV629" s="49"/>
      <c r="OPW629" s="49"/>
      <c r="OPX629" s="49"/>
      <c r="OPY629" s="49"/>
      <c r="OPZ629" s="49"/>
      <c r="OQA629" s="49"/>
      <c r="OQB629" s="49"/>
      <c r="OQC629" s="49"/>
      <c r="OQD629" s="49"/>
      <c r="OQE629" s="49"/>
      <c r="OQF629" s="49"/>
      <c r="OQG629" s="49"/>
      <c r="OQH629" s="49"/>
      <c r="OQI629" s="49"/>
      <c r="OQJ629" s="49"/>
      <c r="OQK629" s="49"/>
      <c r="OQL629" s="49"/>
      <c r="OQM629" s="49"/>
      <c r="OQN629" s="49"/>
      <c r="OQO629" s="49"/>
      <c r="OQP629" s="49"/>
      <c r="OQQ629" s="49"/>
      <c r="OQR629" s="49"/>
      <c r="OQS629" s="49"/>
      <c r="OQT629" s="49"/>
      <c r="OQU629" s="49"/>
      <c r="OQV629" s="49"/>
      <c r="OQW629" s="49"/>
      <c r="OQX629" s="49"/>
      <c r="OQY629" s="49"/>
      <c r="OQZ629" s="49"/>
      <c r="ORA629" s="49"/>
      <c r="ORB629" s="49"/>
      <c r="ORC629" s="49"/>
      <c r="ORD629" s="49"/>
      <c r="ORE629" s="49"/>
      <c r="ORF629" s="49"/>
      <c r="ORG629" s="49"/>
      <c r="ORH629" s="49"/>
      <c r="ORI629" s="49"/>
      <c r="ORJ629" s="49"/>
      <c r="ORK629" s="49"/>
      <c r="ORL629" s="49"/>
      <c r="ORM629" s="49"/>
      <c r="ORN629" s="49"/>
      <c r="ORO629" s="49"/>
      <c r="ORP629" s="49"/>
      <c r="ORQ629" s="49"/>
      <c r="ORR629" s="49"/>
      <c r="ORS629" s="49"/>
      <c r="ORT629" s="49"/>
      <c r="ORU629" s="49"/>
      <c r="ORV629" s="49"/>
      <c r="ORW629" s="49"/>
      <c r="ORX629" s="49"/>
      <c r="ORY629" s="49"/>
      <c r="ORZ629" s="49"/>
      <c r="OSA629" s="49"/>
      <c r="OSB629" s="49"/>
      <c r="OSC629" s="49"/>
      <c r="OSD629" s="49"/>
      <c r="OSE629" s="49"/>
      <c r="OSF629" s="49"/>
      <c r="OSG629" s="49"/>
      <c r="OSH629" s="49"/>
      <c r="OSI629" s="49"/>
      <c r="OSJ629" s="49"/>
      <c r="OSK629" s="49"/>
      <c r="OSL629" s="49"/>
      <c r="OSM629" s="49"/>
      <c r="OSN629" s="49"/>
      <c r="OSO629" s="49"/>
      <c r="OSP629" s="49"/>
      <c r="OSQ629" s="49"/>
      <c r="OSR629" s="49"/>
      <c r="OSS629" s="49"/>
      <c r="OST629" s="49"/>
      <c r="OSU629" s="49"/>
      <c r="OSV629" s="49"/>
      <c r="OSW629" s="49"/>
      <c r="OSX629" s="49"/>
      <c r="OSY629" s="49"/>
      <c r="OSZ629" s="49"/>
      <c r="OTA629" s="49"/>
      <c r="OTB629" s="49"/>
      <c r="OTC629" s="49"/>
      <c r="OTD629" s="49"/>
      <c r="OTE629" s="49"/>
      <c r="OTF629" s="49"/>
      <c r="OTG629" s="49"/>
      <c r="OTH629" s="49"/>
      <c r="OTI629" s="49"/>
      <c r="OTJ629" s="49"/>
      <c r="OTK629" s="49"/>
      <c r="OTL629" s="49"/>
      <c r="OTM629" s="49"/>
      <c r="OTN629" s="49"/>
      <c r="OTO629" s="49"/>
      <c r="OTP629" s="49"/>
      <c r="OTQ629" s="49"/>
      <c r="OTR629" s="49"/>
      <c r="OTS629" s="49"/>
      <c r="OTT629" s="49"/>
      <c r="OTU629" s="49"/>
      <c r="OTV629" s="49"/>
      <c r="OTW629" s="49"/>
      <c r="OTX629" s="49"/>
      <c r="OTY629" s="49"/>
      <c r="OTZ629" s="49"/>
      <c r="OUA629" s="49"/>
      <c r="OUB629" s="49"/>
      <c r="OUC629" s="49"/>
      <c r="OUD629" s="49"/>
      <c r="OUE629" s="49"/>
      <c r="OUF629" s="49"/>
      <c r="OUG629" s="49"/>
      <c r="OUH629" s="49"/>
      <c r="OUI629" s="49"/>
      <c r="OUJ629" s="49"/>
      <c r="OUK629" s="49"/>
      <c r="OUL629" s="49"/>
      <c r="OUM629" s="49"/>
      <c r="OUN629" s="49"/>
      <c r="OUO629" s="49"/>
      <c r="OUP629" s="49"/>
      <c r="OUQ629" s="49"/>
      <c r="OUR629" s="49"/>
      <c r="OUS629" s="49"/>
      <c r="OUT629" s="49"/>
      <c r="OUU629" s="49"/>
      <c r="OUV629" s="49"/>
      <c r="OUW629" s="49"/>
      <c r="OUX629" s="49"/>
      <c r="OUY629" s="49"/>
      <c r="OUZ629" s="49"/>
      <c r="OVA629" s="49"/>
      <c r="OVB629" s="49"/>
      <c r="OVC629" s="49"/>
      <c r="OVD629" s="49"/>
      <c r="OVE629" s="49"/>
      <c r="OVF629" s="49"/>
      <c r="OVG629" s="49"/>
      <c r="OVH629" s="49"/>
      <c r="OVI629" s="49"/>
      <c r="OVJ629" s="49"/>
      <c r="OVK629" s="49"/>
      <c r="OVL629" s="49"/>
      <c r="OVM629" s="49"/>
      <c r="OVN629" s="49"/>
      <c r="OVO629" s="49"/>
      <c r="OVP629" s="49"/>
      <c r="OVQ629" s="49"/>
      <c r="OVR629" s="49"/>
      <c r="OVS629" s="49"/>
      <c r="OVT629" s="49"/>
      <c r="OVU629" s="49"/>
      <c r="OVV629" s="49"/>
      <c r="OVW629" s="49"/>
      <c r="OVX629" s="49"/>
      <c r="OVY629" s="49"/>
      <c r="OVZ629" s="49"/>
      <c r="OWA629" s="49"/>
      <c r="OWB629" s="49"/>
      <c r="OWC629" s="49"/>
      <c r="OWD629" s="49"/>
      <c r="OWE629" s="49"/>
      <c r="OWF629" s="49"/>
      <c r="OWG629" s="49"/>
      <c r="OWH629" s="49"/>
      <c r="OWI629" s="49"/>
      <c r="OWJ629" s="49"/>
      <c r="OWK629" s="49"/>
      <c r="OWL629" s="49"/>
      <c r="OWM629" s="49"/>
      <c r="OWN629" s="49"/>
      <c r="OWO629" s="49"/>
      <c r="OWP629" s="49"/>
      <c r="OWQ629" s="49"/>
      <c r="OWR629" s="49"/>
      <c r="OWS629" s="49"/>
      <c r="OWT629" s="49"/>
      <c r="OWU629" s="49"/>
      <c r="OWV629" s="49"/>
      <c r="OWW629" s="49"/>
      <c r="OWX629" s="49"/>
      <c r="OWY629" s="49"/>
      <c r="OWZ629" s="49"/>
      <c r="OXA629" s="49"/>
      <c r="OXB629" s="49"/>
      <c r="OXC629" s="49"/>
      <c r="OXD629" s="49"/>
      <c r="OXE629" s="49"/>
      <c r="OXF629" s="49"/>
      <c r="OXG629" s="49"/>
      <c r="OXH629" s="49"/>
      <c r="OXI629" s="49"/>
      <c r="OXJ629" s="49"/>
      <c r="OXK629" s="49"/>
      <c r="OXL629" s="49"/>
      <c r="OXM629" s="49"/>
      <c r="OXN629" s="49"/>
      <c r="OXO629" s="49"/>
      <c r="OXP629" s="49"/>
      <c r="OXQ629" s="49"/>
      <c r="OXR629" s="49"/>
      <c r="OXS629" s="49"/>
      <c r="OXT629" s="49"/>
      <c r="OXU629" s="49"/>
      <c r="OXV629" s="49"/>
      <c r="OXW629" s="49"/>
      <c r="OXX629" s="49"/>
      <c r="OXY629" s="49"/>
      <c r="OXZ629" s="49"/>
      <c r="OYA629" s="49"/>
      <c r="OYB629" s="49"/>
      <c r="OYC629" s="49"/>
      <c r="OYD629" s="49"/>
      <c r="OYE629" s="49"/>
      <c r="OYF629" s="49"/>
      <c r="OYG629" s="49"/>
      <c r="OYH629" s="49"/>
      <c r="OYI629" s="49"/>
      <c r="OYJ629" s="49"/>
      <c r="OYK629" s="49"/>
      <c r="OYL629" s="49"/>
      <c r="OYM629" s="49"/>
      <c r="OYN629" s="49"/>
      <c r="OYO629" s="49"/>
      <c r="OYP629" s="49"/>
      <c r="OYQ629" s="49"/>
      <c r="OYR629" s="49"/>
      <c r="OYS629" s="49"/>
      <c r="OYT629" s="49"/>
      <c r="OYU629" s="49"/>
      <c r="OYV629" s="49"/>
      <c r="OYW629" s="49"/>
      <c r="OYX629" s="49"/>
      <c r="OYY629" s="49"/>
      <c r="OYZ629" s="49"/>
      <c r="OZA629" s="49"/>
      <c r="OZB629" s="49"/>
      <c r="OZC629" s="49"/>
      <c r="OZD629" s="49"/>
      <c r="OZE629" s="49"/>
      <c r="OZF629" s="49"/>
      <c r="OZG629" s="49"/>
      <c r="OZH629" s="49"/>
      <c r="OZI629" s="49"/>
      <c r="OZJ629" s="49"/>
      <c r="OZK629" s="49"/>
      <c r="OZL629" s="49"/>
      <c r="OZM629" s="49"/>
      <c r="OZN629" s="49"/>
      <c r="OZO629" s="49"/>
      <c r="OZP629" s="49"/>
      <c r="OZQ629" s="49"/>
      <c r="OZR629" s="49"/>
      <c r="OZS629" s="49"/>
      <c r="OZT629" s="49"/>
      <c r="OZU629" s="49"/>
      <c r="OZV629" s="49"/>
      <c r="OZW629" s="49"/>
      <c r="OZX629" s="49"/>
      <c r="OZY629" s="49"/>
      <c r="OZZ629" s="49"/>
      <c r="PAA629" s="49"/>
      <c r="PAB629" s="49"/>
      <c r="PAC629" s="49"/>
      <c r="PAD629" s="49"/>
      <c r="PAE629" s="49"/>
      <c r="PAF629" s="49"/>
      <c r="PAG629" s="49"/>
      <c r="PAH629" s="49"/>
      <c r="PAI629" s="49"/>
      <c r="PAJ629" s="49"/>
      <c r="PAK629" s="49"/>
      <c r="PAL629" s="49"/>
      <c r="PAM629" s="49"/>
      <c r="PAN629" s="49"/>
      <c r="PAO629" s="49"/>
      <c r="PAP629" s="49"/>
      <c r="PAQ629" s="49"/>
      <c r="PAR629" s="49"/>
      <c r="PAS629" s="49"/>
      <c r="PAT629" s="49"/>
      <c r="PAU629" s="49"/>
      <c r="PAV629" s="49"/>
      <c r="PAW629" s="49"/>
      <c r="PAX629" s="49"/>
      <c r="PAY629" s="49"/>
      <c r="PAZ629" s="49"/>
      <c r="PBA629" s="49"/>
      <c r="PBB629" s="49"/>
      <c r="PBC629" s="49"/>
      <c r="PBD629" s="49"/>
      <c r="PBE629" s="49"/>
      <c r="PBF629" s="49"/>
      <c r="PBG629" s="49"/>
      <c r="PBH629" s="49"/>
      <c r="PBI629" s="49"/>
      <c r="PBJ629" s="49"/>
      <c r="PBK629" s="49"/>
      <c r="PBL629" s="49"/>
      <c r="PBM629" s="49"/>
      <c r="PBN629" s="49"/>
      <c r="PBO629" s="49"/>
      <c r="PBP629" s="49"/>
      <c r="PBQ629" s="49"/>
      <c r="PBR629" s="49"/>
      <c r="PBS629" s="49"/>
      <c r="PBT629" s="49"/>
      <c r="PBU629" s="49"/>
      <c r="PBV629" s="49"/>
      <c r="PBW629" s="49"/>
      <c r="PBX629" s="49"/>
      <c r="PBY629" s="49"/>
      <c r="PBZ629" s="49"/>
      <c r="PCA629" s="49"/>
      <c r="PCB629" s="49"/>
      <c r="PCC629" s="49"/>
      <c r="PCD629" s="49"/>
      <c r="PCE629" s="49"/>
      <c r="PCF629" s="49"/>
      <c r="PCG629" s="49"/>
      <c r="PCH629" s="49"/>
      <c r="PCI629" s="49"/>
      <c r="PCJ629" s="49"/>
      <c r="PCK629" s="49"/>
      <c r="PCL629" s="49"/>
      <c r="PCM629" s="49"/>
      <c r="PCN629" s="49"/>
      <c r="PCO629" s="49"/>
      <c r="PCP629" s="49"/>
      <c r="PCQ629" s="49"/>
      <c r="PCR629" s="49"/>
      <c r="PCS629" s="49"/>
      <c r="PCT629" s="49"/>
      <c r="PCU629" s="49"/>
      <c r="PCV629" s="49"/>
      <c r="PCW629" s="49"/>
      <c r="PCX629" s="49"/>
      <c r="PCY629" s="49"/>
      <c r="PCZ629" s="49"/>
      <c r="PDA629" s="49"/>
      <c r="PDB629" s="49"/>
      <c r="PDC629" s="49"/>
      <c r="PDD629" s="49"/>
      <c r="PDE629" s="49"/>
      <c r="PDF629" s="49"/>
      <c r="PDG629" s="49"/>
      <c r="PDH629" s="49"/>
      <c r="PDI629" s="49"/>
      <c r="PDJ629" s="49"/>
      <c r="PDK629" s="49"/>
      <c r="PDL629" s="49"/>
      <c r="PDM629" s="49"/>
      <c r="PDN629" s="49"/>
      <c r="PDO629" s="49"/>
      <c r="PDP629" s="49"/>
      <c r="PDQ629" s="49"/>
      <c r="PDR629" s="49"/>
      <c r="PDS629" s="49"/>
      <c r="PDT629" s="49"/>
      <c r="PDU629" s="49"/>
      <c r="PDV629" s="49"/>
      <c r="PDW629" s="49"/>
      <c r="PDX629" s="49"/>
      <c r="PDY629" s="49"/>
      <c r="PDZ629" s="49"/>
      <c r="PEA629" s="49"/>
      <c r="PEB629" s="49"/>
      <c r="PEC629" s="49"/>
      <c r="PED629" s="49"/>
      <c r="PEE629" s="49"/>
      <c r="PEF629" s="49"/>
      <c r="PEG629" s="49"/>
      <c r="PEH629" s="49"/>
      <c r="PEI629" s="49"/>
      <c r="PEJ629" s="49"/>
      <c r="PEK629" s="49"/>
      <c r="PEL629" s="49"/>
      <c r="PEM629" s="49"/>
      <c r="PEN629" s="49"/>
      <c r="PEO629" s="49"/>
      <c r="PEP629" s="49"/>
      <c r="PEQ629" s="49"/>
      <c r="PER629" s="49"/>
      <c r="PES629" s="49"/>
      <c r="PET629" s="49"/>
      <c r="PEU629" s="49"/>
      <c r="PEV629" s="49"/>
      <c r="PEW629" s="49"/>
      <c r="PEX629" s="49"/>
      <c r="PEY629" s="49"/>
      <c r="PEZ629" s="49"/>
      <c r="PFA629" s="49"/>
      <c r="PFB629" s="49"/>
      <c r="PFC629" s="49"/>
      <c r="PFD629" s="49"/>
      <c r="PFE629" s="49"/>
      <c r="PFF629" s="49"/>
      <c r="PFG629" s="49"/>
      <c r="PFH629" s="49"/>
      <c r="PFI629" s="49"/>
      <c r="PFJ629" s="49"/>
      <c r="PFK629" s="49"/>
      <c r="PFL629" s="49"/>
      <c r="PFM629" s="49"/>
      <c r="PFN629" s="49"/>
      <c r="PFO629" s="49"/>
      <c r="PFP629" s="49"/>
      <c r="PFQ629" s="49"/>
      <c r="PFR629" s="49"/>
      <c r="PFS629" s="49"/>
      <c r="PFT629" s="49"/>
      <c r="PFU629" s="49"/>
      <c r="PFV629" s="49"/>
      <c r="PFW629" s="49"/>
      <c r="PFX629" s="49"/>
      <c r="PFY629" s="49"/>
      <c r="PFZ629" s="49"/>
      <c r="PGA629" s="49"/>
      <c r="PGB629" s="49"/>
      <c r="PGC629" s="49"/>
      <c r="PGD629" s="49"/>
      <c r="PGE629" s="49"/>
      <c r="PGF629" s="49"/>
      <c r="PGG629" s="49"/>
      <c r="PGH629" s="49"/>
      <c r="PGI629" s="49"/>
      <c r="PGJ629" s="49"/>
      <c r="PGK629" s="49"/>
      <c r="PGL629" s="49"/>
      <c r="PGM629" s="49"/>
      <c r="PGN629" s="49"/>
      <c r="PGO629" s="49"/>
      <c r="PGP629" s="49"/>
      <c r="PGQ629" s="49"/>
      <c r="PGR629" s="49"/>
      <c r="PGS629" s="49"/>
      <c r="PGT629" s="49"/>
      <c r="PGU629" s="49"/>
      <c r="PGV629" s="49"/>
      <c r="PGW629" s="49"/>
      <c r="PGX629" s="49"/>
      <c r="PGY629" s="49"/>
      <c r="PGZ629" s="49"/>
      <c r="PHA629" s="49"/>
      <c r="PHB629" s="49"/>
      <c r="PHC629" s="49"/>
      <c r="PHD629" s="49"/>
      <c r="PHE629" s="49"/>
      <c r="PHF629" s="49"/>
      <c r="PHG629" s="49"/>
      <c r="PHH629" s="49"/>
      <c r="PHI629" s="49"/>
      <c r="PHJ629" s="49"/>
      <c r="PHK629" s="49"/>
      <c r="PHL629" s="49"/>
      <c r="PHM629" s="49"/>
      <c r="PHN629" s="49"/>
      <c r="PHO629" s="49"/>
      <c r="PHP629" s="49"/>
      <c r="PHQ629" s="49"/>
      <c r="PHR629" s="49"/>
      <c r="PHS629" s="49"/>
      <c r="PHT629" s="49"/>
      <c r="PHU629" s="49"/>
      <c r="PHV629" s="49"/>
      <c r="PHW629" s="49"/>
      <c r="PHX629" s="49"/>
      <c r="PHY629" s="49"/>
      <c r="PHZ629" s="49"/>
      <c r="PIA629" s="49"/>
      <c r="PIB629" s="49"/>
      <c r="PIC629" s="49"/>
      <c r="PID629" s="49"/>
      <c r="PIE629" s="49"/>
      <c r="PIF629" s="49"/>
      <c r="PIG629" s="49"/>
      <c r="PIH629" s="49"/>
      <c r="PII629" s="49"/>
      <c r="PIJ629" s="49"/>
      <c r="PIK629" s="49"/>
      <c r="PIL629" s="49"/>
      <c r="PIM629" s="49"/>
      <c r="PIN629" s="49"/>
      <c r="PIO629" s="49"/>
      <c r="PIP629" s="49"/>
      <c r="PIQ629" s="49"/>
      <c r="PIR629" s="49"/>
      <c r="PIS629" s="49"/>
      <c r="PIT629" s="49"/>
      <c r="PIU629" s="49"/>
      <c r="PIV629" s="49"/>
      <c r="PIW629" s="49"/>
      <c r="PIX629" s="49"/>
      <c r="PIY629" s="49"/>
      <c r="PIZ629" s="49"/>
      <c r="PJA629" s="49"/>
      <c r="PJB629" s="49"/>
      <c r="PJC629" s="49"/>
      <c r="PJD629" s="49"/>
      <c r="PJE629" s="49"/>
      <c r="PJF629" s="49"/>
      <c r="PJG629" s="49"/>
      <c r="PJH629" s="49"/>
      <c r="PJI629" s="49"/>
      <c r="PJJ629" s="49"/>
      <c r="PJK629" s="49"/>
      <c r="PJL629" s="49"/>
      <c r="PJM629" s="49"/>
      <c r="PJN629" s="49"/>
      <c r="PJO629" s="49"/>
      <c r="PJP629" s="49"/>
      <c r="PJQ629" s="49"/>
      <c r="PJR629" s="49"/>
      <c r="PJS629" s="49"/>
      <c r="PJT629" s="49"/>
      <c r="PJU629" s="49"/>
      <c r="PJV629" s="49"/>
      <c r="PJW629" s="49"/>
      <c r="PJX629" s="49"/>
      <c r="PJY629" s="49"/>
      <c r="PJZ629" s="49"/>
      <c r="PKA629" s="49"/>
      <c r="PKB629" s="49"/>
      <c r="PKC629" s="49"/>
      <c r="PKD629" s="49"/>
      <c r="PKE629" s="49"/>
      <c r="PKF629" s="49"/>
      <c r="PKG629" s="49"/>
      <c r="PKH629" s="49"/>
      <c r="PKI629" s="49"/>
      <c r="PKJ629" s="49"/>
      <c r="PKK629" s="49"/>
      <c r="PKL629" s="49"/>
      <c r="PKM629" s="49"/>
      <c r="PKN629" s="49"/>
      <c r="PKO629" s="49"/>
      <c r="PKP629" s="49"/>
      <c r="PKQ629" s="49"/>
      <c r="PKR629" s="49"/>
      <c r="PKS629" s="49"/>
      <c r="PKT629" s="49"/>
      <c r="PKU629" s="49"/>
      <c r="PKV629" s="49"/>
      <c r="PKW629" s="49"/>
      <c r="PKX629" s="49"/>
      <c r="PKY629" s="49"/>
      <c r="PKZ629" s="49"/>
      <c r="PLA629" s="49"/>
      <c r="PLB629" s="49"/>
      <c r="PLC629" s="49"/>
      <c r="PLD629" s="49"/>
      <c r="PLE629" s="49"/>
      <c r="PLF629" s="49"/>
      <c r="PLG629" s="49"/>
      <c r="PLH629" s="49"/>
      <c r="PLI629" s="49"/>
      <c r="PLJ629" s="49"/>
      <c r="PLK629" s="49"/>
      <c r="PLL629" s="49"/>
      <c r="PLM629" s="49"/>
      <c r="PLN629" s="49"/>
      <c r="PLO629" s="49"/>
      <c r="PLP629" s="49"/>
      <c r="PLQ629" s="49"/>
      <c r="PLR629" s="49"/>
      <c r="PLS629" s="49"/>
      <c r="PLT629" s="49"/>
      <c r="PLU629" s="49"/>
      <c r="PLV629" s="49"/>
      <c r="PLW629" s="49"/>
      <c r="PLX629" s="49"/>
      <c r="PLY629" s="49"/>
      <c r="PLZ629" s="49"/>
      <c r="PMA629" s="49"/>
      <c r="PMB629" s="49"/>
      <c r="PMC629" s="49"/>
      <c r="PMD629" s="49"/>
      <c r="PME629" s="49"/>
      <c r="PMF629" s="49"/>
      <c r="PMG629" s="49"/>
      <c r="PMH629" s="49"/>
      <c r="PMI629" s="49"/>
      <c r="PMJ629" s="49"/>
      <c r="PMK629" s="49"/>
      <c r="PML629" s="49"/>
      <c r="PMM629" s="49"/>
      <c r="PMN629" s="49"/>
      <c r="PMO629" s="49"/>
      <c r="PMP629" s="49"/>
      <c r="PMQ629" s="49"/>
      <c r="PMR629" s="49"/>
      <c r="PMS629" s="49"/>
      <c r="PMT629" s="49"/>
      <c r="PMU629" s="49"/>
      <c r="PMV629" s="49"/>
      <c r="PMW629" s="49"/>
      <c r="PMX629" s="49"/>
      <c r="PMY629" s="49"/>
      <c r="PMZ629" s="49"/>
      <c r="PNA629" s="49"/>
      <c r="PNB629" s="49"/>
      <c r="PNC629" s="49"/>
      <c r="PND629" s="49"/>
      <c r="PNE629" s="49"/>
      <c r="PNF629" s="49"/>
      <c r="PNG629" s="49"/>
      <c r="PNH629" s="49"/>
      <c r="PNI629" s="49"/>
      <c r="PNJ629" s="49"/>
      <c r="PNK629" s="49"/>
      <c r="PNL629" s="49"/>
      <c r="PNM629" s="49"/>
      <c r="PNN629" s="49"/>
      <c r="PNO629" s="49"/>
      <c r="PNP629" s="49"/>
      <c r="PNQ629" s="49"/>
      <c r="PNR629" s="49"/>
      <c r="PNS629" s="49"/>
      <c r="PNT629" s="49"/>
      <c r="PNU629" s="49"/>
      <c r="PNV629" s="49"/>
      <c r="PNW629" s="49"/>
      <c r="PNX629" s="49"/>
      <c r="PNY629" s="49"/>
      <c r="PNZ629" s="49"/>
      <c r="POA629" s="49"/>
      <c r="POB629" s="49"/>
      <c r="POC629" s="49"/>
      <c r="POD629" s="49"/>
      <c r="POE629" s="49"/>
      <c r="POF629" s="49"/>
      <c r="POG629" s="49"/>
      <c r="POH629" s="49"/>
      <c r="POI629" s="49"/>
      <c r="POJ629" s="49"/>
      <c r="POK629" s="49"/>
      <c r="POL629" s="49"/>
      <c r="POM629" s="49"/>
      <c r="PON629" s="49"/>
      <c r="POO629" s="49"/>
      <c r="POP629" s="49"/>
      <c r="POQ629" s="49"/>
      <c r="POR629" s="49"/>
      <c r="POS629" s="49"/>
      <c r="POT629" s="49"/>
      <c r="POU629" s="49"/>
      <c r="POV629" s="49"/>
      <c r="POW629" s="49"/>
      <c r="POX629" s="49"/>
      <c r="POY629" s="49"/>
      <c r="POZ629" s="49"/>
      <c r="PPA629" s="49"/>
      <c r="PPB629" s="49"/>
      <c r="PPC629" s="49"/>
      <c r="PPD629" s="49"/>
      <c r="PPE629" s="49"/>
      <c r="PPF629" s="49"/>
      <c r="PPG629" s="49"/>
      <c r="PPH629" s="49"/>
      <c r="PPI629" s="49"/>
      <c r="PPJ629" s="49"/>
      <c r="PPK629" s="49"/>
      <c r="PPL629" s="49"/>
      <c r="PPM629" s="49"/>
      <c r="PPN629" s="49"/>
      <c r="PPO629" s="49"/>
      <c r="PPP629" s="49"/>
      <c r="PPQ629" s="49"/>
      <c r="PPR629" s="49"/>
      <c r="PPS629" s="49"/>
      <c r="PPT629" s="49"/>
      <c r="PPU629" s="49"/>
      <c r="PPV629" s="49"/>
      <c r="PPW629" s="49"/>
      <c r="PPX629" s="49"/>
      <c r="PPY629" s="49"/>
      <c r="PPZ629" s="49"/>
      <c r="PQA629" s="49"/>
      <c r="PQB629" s="49"/>
      <c r="PQC629" s="49"/>
      <c r="PQD629" s="49"/>
      <c r="PQE629" s="49"/>
      <c r="PQF629" s="49"/>
      <c r="PQG629" s="49"/>
      <c r="PQH629" s="49"/>
      <c r="PQI629" s="49"/>
      <c r="PQJ629" s="49"/>
      <c r="PQK629" s="49"/>
      <c r="PQL629" s="49"/>
      <c r="PQM629" s="49"/>
      <c r="PQN629" s="49"/>
      <c r="PQO629" s="49"/>
      <c r="PQP629" s="49"/>
      <c r="PQQ629" s="49"/>
      <c r="PQR629" s="49"/>
      <c r="PQS629" s="49"/>
      <c r="PQT629" s="49"/>
      <c r="PQU629" s="49"/>
      <c r="PQV629" s="49"/>
      <c r="PQW629" s="49"/>
      <c r="PQX629" s="49"/>
      <c r="PQY629" s="49"/>
      <c r="PQZ629" s="49"/>
      <c r="PRA629" s="49"/>
      <c r="PRB629" s="49"/>
      <c r="PRC629" s="49"/>
      <c r="PRD629" s="49"/>
      <c r="PRE629" s="49"/>
      <c r="PRF629" s="49"/>
      <c r="PRG629" s="49"/>
      <c r="PRH629" s="49"/>
      <c r="PRI629" s="49"/>
      <c r="PRJ629" s="49"/>
      <c r="PRK629" s="49"/>
      <c r="PRL629" s="49"/>
      <c r="PRM629" s="49"/>
      <c r="PRN629" s="49"/>
      <c r="PRO629" s="49"/>
      <c r="PRP629" s="49"/>
      <c r="PRQ629" s="49"/>
      <c r="PRR629" s="49"/>
      <c r="PRS629" s="49"/>
      <c r="PRT629" s="49"/>
      <c r="PRU629" s="49"/>
      <c r="PRV629" s="49"/>
      <c r="PRW629" s="49"/>
      <c r="PRX629" s="49"/>
      <c r="PRY629" s="49"/>
      <c r="PRZ629" s="49"/>
      <c r="PSA629" s="49"/>
      <c r="PSB629" s="49"/>
      <c r="PSC629" s="49"/>
      <c r="PSD629" s="49"/>
      <c r="PSE629" s="49"/>
      <c r="PSF629" s="49"/>
      <c r="PSG629" s="49"/>
      <c r="PSH629" s="49"/>
      <c r="PSI629" s="49"/>
      <c r="PSJ629" s="49"/>
      <c r="PSK629" s="49"/>
      <c r="PSL629" s="49"/>
      <c r="PSM629" s="49"/>
      <c r="PSN629" s="49"/>
      <c r="PSO629" s="49"/>
      <c r="PSP629" s="49"/>
      <c r="PSQ629" s="49"/>
      <c r="PSR629" s="49"/>
      <c r="PSS629" s="49"/>
      <c r="PST629" s="49"/>
      <c r="PSU629" s="49"/>
      <c r="PSV629" s="49"/>
      <c r="PSW629" s="49"/>
      <c r="PSX629" s="49"/>
      <c r="PSY629" s="49"/>
      <c r="PSZ629" s="49"/>
      <c r="PTA629" s="49"/>
      <c r="PTB629" s="49"/>
      <c r="PTC629" s="49"/>
      <c r="PTD629" s="49"/>
      <c r="PTE629" s="49"/>
      <c r="PTF629" s="49"/>
      <c r="PTG629" s="49"/>
      <c r="PTH629" s="49"/>
      <c r="PTI629" s="49"/>
      <c r="PTJ629" s="49"/>
      <c r="PTK629" s="49"/>
      <c r="PTL629" s="49"/>
      <c r="PTM629" s="49"/>
      <c r="PTN629" s="49"/>
      <c r="PTO629" s="49"/>
      <c r="PTP629" s="49"/>
      <c r="PTQ629" s="49"/>
      <c r="PTR629" s="49"/>
      <c r="PTS629" s="49"/>
      <c r="PTT629" s="49"/>
      <c r="PTU629" s="49"/>
      <c r="PTV629" s="49"/>
      <c r="PTW629" s="49"/>
      <c r="PTX629" s="49"/>
      <c r="PTY629" s="49"/>
      <c r="PTZ629" s="49"/>
      <c r="PUA629" s="49"/>
      <c r="PUB629" s="49"/>
      <c r="PUC629" s="49"/>
      <c r="PUD629" s="49"/>
      <c r="PUE629" s="49"/>
      <c r="PUF629" s="49"/>
      <c r="PUG629" s="49"/>
      <c r="PUH629" s="49"/>
      <c r="PUI629" s="49"/>
      <c r="PUJ629" s="49"/>
      <c r="PUK629" s="49"/>
      <c r="PUL629" s="49"/>
      <c r="PUM629" s="49"/>
      <c r="PUN629" s="49"/>
      <c r="PUO629" s="49"/>
      <c r="PUP629" s="49"/>
      <c r="PUQ629" s="49"/>
      <c r="PUR629" s="49"/>
      <c r="PUS629" s="49"/>
      <c r="PUT629" s="49"/>
      <c r="PUU629" s="49"/>
      <c r="PUV629" s="49"/>
      <c r="PUW629" s="49"/>
      <c r="PUX629" s="49"/>
      <c r="PUY629" s="49"/>
      <c r="PUZ629" s="49"/>
      <c r="PVA629" s="49"/>
      <c r="PVB629" s="49"/>
      <c r="PVC629" s="49"/>
      <c r="PVD629" s="49"/>
      <c r="PVE629" s="49"/>
      <c r="PVF629" s="49"/>
      <c r="PVG629" s="49"/>
      <c r="PVH629" s="49"/>
      <c r="PVI629" s="49"/>
      <c r="PVJ629" s="49"/>
      <c r="PVK629" s="49"/>
      <c r="PVL629" s="49"/>
      <c r="PVM629" s="49"/>
      <c r="PVN629" s="49"/>
      <c r="PVO629" s="49"/>
      <c r="PVP629" s="49"/>
      <c r="PVQ629" s="49"/>
      <c r="PVR629" s="49"/>
      <c r="PVS629" s="49"/>
      <c r="PVT629" s="49"/>
      <c r="PVU629" s="49"/>
      <c r="PVV629" s="49"/>
      <c r="PVW629" s="49"/>
      <c r="PVX629" s="49"/>
      <c r="PVY629" s="49"/>
      <c r="PVZ629" s="49"/>
      <c r="PWA629" s="49"/>
      <c r="PWB629" s="49"/>
      <c r="PWC629" s="49"/>
      <c r="PWD629" s="49"/>
      <c r="PWE629" s="49"/>
      <c r="PWF629" s="49"/>
      <c r="PWG629" s="49"/>
      <c r="PWH629" s="49"/>
      <c r="PWI629" s="49"/>
      <c r="PWJ629" s="49"/>
      <c r="PWK629" s="49"/>
      <c r="PWL629" s="49"/>
      <c r="PWM629" s="49"/>
      <c r="PWN629" s="49"/>
      <c r="PWO629" s="49"/>
      <c r="PWP629" s="49"/>
      <c r="PWQ629" s="49"/>
      <c r="PWR629" s="49"/>
      <c r="PWS629" s="49"/>
      <c r="PWT629" s="49"/>
      <c r="PWU629" s="49"/>
      <c r="PWV629" s="49"/>
      <c r="PWW629" s="49"/>
      <c r="PWX629" s="49"/>
      <c r="PWY629" s="49"/>
      <c r="PWZ629" s="49"/>
      <c r="PXA629" s="49"/>
      <c r="PXB629" s="49"/>
      <c r="PXC629" s="49"/>
      <c r="PXD629" s="49"/>
      <c r="PXE629" s="49"/>
      <c r="PXF629" s="49"/>
      <c r="PXG629" s="49"/>
      <c r="PXH629" s="49"/>
      <c r="PXI629" s="49"/>
      <c r="PXJ629" s="49"/>
      <c r="PXK629" s="49"/>
      <c r="PXL629" s="49"/>
      <c r="PXM629" s="49"/>
      <c r="PXN629" s="49"/>
      <c r="PXO629" s="49"/>
      <c r="PXP629" s="49"/>
      <c r="PXQ629" s="49"/>
      <c r="PXR629" s="49"/>
      <c r="PXS629" s="49"/>
      <c r="PXT629" s="49"/>
      <c r="PXU629" s="49"/>
      <c r="PXV629" s="49"/>
      <c r="PXW629" s="49"/>
      <c r="PXX629" s="49"/>
      <c r="PXY629" s="49"/>
      <c r="PXZ629" s="49"/>
      <c r="PYA629" s="49"/>
      <c r="PYB629" s="49"/>
      <c r="PYC629" s="49"/>
      <c r="PYD629" s="49"/>
      <c r="PYE629" s="49"/>
      <c r="PYF629" s="49"/>
      <c r="PYG629" s="49"/>
      <c r="PYH629" s="49"/>
      <c r="PYI629" s="49"/>
      <c r="PYJ629" s="49"/>
      <c r="PYK629" s="49"/>
      <c r="PYL629" s="49"/>
      <c r="PYM629" s="49"/>
      <c r="PYN629" s="49"/>
      <c r="PYO629" s="49"/>
      <c r="PYP629" s="49"/>
      <c r="PYQ629" s="49"/>
      <c r="PYR629" s="49"/>
      <c r="PYS629" s="49"/>
      <c r="PYT629" s="49"/>
      <c r="PYU629" s="49"/>
      <c r="PYV629" s="49"/>
      <c r="PYW629" s="49"/>
      <c r="PYX629" s="49"/>
      <c r="PYY629" s="49"/>
      <c r="PYZ629" s="49"/>
      <c r="PZA629" s="49"/>
      <c r="PZB629" s="49"/>
      <c r="PZC629" s="49"/>
      <c r="PZD629" s="49"/>
      <c r="PZE629" s="49"/>
      <c r="PZF629" s="49"/>
      <c r="PZG629" s="49"/>
      <c r="PZH629" s="49"/>
      <c r="PZI629" s="49"/>
      <c r="PZJ629" s="49"/>
      <c r="PZK629" s="49"/>
      <c r="PZL629" s="49"/>
      <c r="PZM629" s="49"/>
      <c r="PZN629" s="49"/>
      <c r="PZO629" s="49"/>
      <c r="PZP629" s="49"/>
      <c r="PZQ629" s="49"/>
      <c r="PZR629" s="49"/>
      <c r="PZS629" s="49"/>
      <c r="PZT629" s="49"/>
      <c r="PZU629" s="49"/>
      <c r="PZV629" s="49"/>
      <c r="PZW629" s="49"/>
      <c r="PZX629" s="49"/>
      <c r="PZY629" s="49"/>
      <c r="PZZ629" s="49"/>
      <c r="QAA629" s="49"/>
      <c r="QAB629" s="49"/>
      <c r="QAC629" s="49"/>
      <c r="QAD629" s="49"/>
      <c r="QAE629" s="49"/>
      <c r="QAF629" s="49"/>
      <c r="QAG629" s="49"/>
      <c r="QAH629" s="49"/>
      <c r="QAI629" s="49"/>
      <c r="QAJ629" s="49"/>
      <c r="QAK629" s="49"/>
      <c r="QAL629" s="49"/>
      <c r="QAM629" s="49"/>
      <c r="QAN629" s="49"/>
      <c r="QAO629" s="49"/>
      <c r="QAP629" s="49"/>
      <c r="QAQ629" s="49"/>
      <c r="QAR629" s="49"/>
      <c r="QAS629" s="49"/>
      <c r="QAT629" s="49"/>
      <c r="QAU629" s="49"/>
      <c r="QAV629" s="49"/>
      <c r="QAW629" s="49"/>
      <c r="QAX629" s="49"/>
      <c r="QAY629" s="49"/>
      <c r="QAZ629" s="49"/>
      <c r="QBA629" s="49"/>
      <c r="QBB629" s="49"/>
      <c r="QBC629" s="49"/>
      <c r="QBD629" s="49"/>
      <c r="QBE629" s="49"/>
      <c r="QBF629" s="49"/>
      <c r="QBG629" s="49"/>
      <c r="QBH629" s="49"/>
      <c r="QBI629" s="49"/>
      <c r="QBJ629" s="49"/>
      <c r="QBK629" s="49"/>
      <c r="QBL629" s="49"/>
      <c r="QBM629" s="49"/>
      <c r="QBN629" s="49"/>
      <c r="QBO629" s="49"/>
      <c r="QBP629" s="49"/>
      <c r="QBQ629" s="49"/>
      <c r="QBR629" s="49"/>
      <c r="QBS629" s="49"/>
      <c r="QBT629" s="49"/>
      <c r="QBU629" s="49"/>
      <c r="QBV629" s="49"/>
      <c r="QBW629" s="49"/>
      <c r="QBX629" s="49"/>
      <c r="QBY629" s="49"/>
      <c r="QBZ629" s="49"/>
      <c r="QCA629" s="49"/>
      <c r="QCB629" s="49"/>
      <c r="QCC629" s="49"/>
      <c r="QCD629" s="49"/>
      <c r="QCE629" s="49"/>
      <c r="QCF629" s="49"/>
      <c r="QCG629" s="49"/>
      <c r="QCH629" s="49"/>
      <c r="QCI629" s="49"/>
      <c r="QCJ629" s="49"/>
      <c r="QCK629" s="49"/>
      <c r="QCL629" s="49"/>
      <c r="QCM629" s="49"/>
      <c r="QCN629" s="49"/>
      <c r="QCO629" s="49"/>
      <c r="QCP629" s="49"/>
      <c r="QCQ629" s="49"/>
      <c r="QCR629" s="49"/>
      <c r="QCS629" s="49"/>
      <c r="QCT629" s="49"/>
      <c r="QCU629" s="49"/>
      <c r="QCV629" s="49"/>
      <c r="QCW629" s="49"/>
      <c r="QCX629" s="49"/>
      <c r="QCY629" s="49"/>
      <c r="QCZ629" s="49"/>
      <c r="QDA629" s="49"/>
      <c r="QDB629" s="49"/>
      <c r="QDC629" s="49"/>
      <c r="QDD629" s="49"/>
      <c r="QDE629" s="49"/>
      <c r="QDF629" s="49"/>
      <c r="QDG629" s="49"/>
      <c r="QDH629" s="49"/>
      <c r="QDI629" s="49"/>
      <c r="QDJ629" s="49"/>
      <c r="QDK629" s="49"/>
      <c r="QDL629" s="49"/>
      <c r="QDM629" s="49"/>
      <c r="QDN629" s="49"/>
      <c r="QDO629" s="49"/>
      <c r="QDP629" s="49"/>
      <c r="QDQ629" s="49"/>
      <c r="QDR629" s="49"/>
      <c r="QDS629" s="49"/>
      <c r="QDT629" s="49"/>
      <c r="QDU629" s="49"/>
      <c r="QDV629" s="49"/>
      <c r="QDW629" s="49"/>
      <c r="QDX629" s="49"/>
      <c r="QDY629" s="49"/>
      <c r="QDZ629" s="49"/>
      <c r="QEA629" s="49"/>
      <c r="QEB629" s="49"/>
      <c r="QEC629" s="49"/>
      <c r="QED629" s="49"/>
      <c r="QEE629" s="49"/>
      <c r="QEF629" s="49"/>
      <c r="QEG629" s="49"/>
      <c r="QEH629" s="49"/>
      <c r="QEI629" s="49"/>
      <c r="QEJ629" s="49"/>
      <c r="QEK629" s="49"/>
      <c r="QEL629" s="49"/>
      <c r="QEM629" s="49"/>
      <c r="QEN629" s="49"/>
      <c r="QEO629" s="49"/>
      <c r="QEP629" s="49"/>
      <c r="QEQ629" s="49"/>
      <c r="QER629" s="49"/>
      <c r="QES629" s="49"/>
      <c r="QET629" s="49"/>
      <c r="QEU629" s="49"/>
      <c r="QEV629" s="49"/>
      <c r="QEW629" s="49"/>
      <c r="QEX629" s="49"/>
      <c r="QEY629" s="49"/>
      <c r="QEZ629" s="49"/>
      <c r="QFA629" s="49"/>
      <c r="QFB629" s="49"/>
      <c r="QFC629" s="49"/>
      <c r="QFD629" s="49"/>
      <c r="QFE629" s="49"/>
      <c r="QFF629" s="49"/>
      <c r="QFG629" s="49"/>
      <c r="QFH629" s="49"/>
      <c r="QFI629" s="49"/>
      <c r="QFJ629" s="49"/>
      <c r="QFK629" s="49"/>
      <c r="QFL629" s="49"/>
      <c r="QFM629" s="49"/>
      <c r="QFN629" s="49"/>
      <c r="QFO629" s="49"/>
      <c r="QFP629" s="49"/>
      <c r="QFQ629" s="49"/>
      <c r="QFR629" s="49"/>
      <c r="QFS629" s="49"/>
      <c r="QFT629" s="49"/>
      <c r="QFU629" s="49"/>
      <c r="QFV629" s="49"/>
      <c r="QFW629" s="49"/>
      <c r="QFX629" s="49"/>
      <c r="QFY629" s="49"/>
      <c r="QFZ629" s="49"/>
      <c r="QGA629" s="49"/>
      <c r="QGB629" s="49"/>
      <c r="QGC629" s="49"/>
      <c r="QGD629" s="49"/>
      <c r="QGE629" s="49"/>
      <c r="QGF629" s="49"/>
      <c r="QGG629" s="49"/>
      <c r="QGH629" s="49"/>
      <c r="QGI629" s="49"/>
      <c r="QGJ629" s="49"/>
      <c r="QGK629" s="49"/>
      <c r="QGL629" s="49"/>
      <c r="QGM629" s="49"/>
      <c r="QGN629" s="49"/>
      <c r="QGO629" s="49"/>
      <c r="QGP629" s="49"/>
      <c r="QGQ629" s="49"/>
      <c r="QGR629" s="49"/>
      <c r="QGS629" s="49"/>
      <c r="QGT629" s="49"/>
      <c r="QGU629" s="49"/>
      <c r="QGV629" s="49"/>
      <c r="QGW629" s="49"/>
      <c r="QGX629" s="49"/>
      <c r="QGY629" s="49"/>
      <c r="QGZ629" s="49"/>
      <c r="QHA629" s="49"/>
      <c r="QHB629" s="49"/>
      <c r="QHC629" s="49"/>
      <c r="QHD629" s="49"/>
      <c r="QHE629" s="49"/>
      <c r="QHF629" s="49"/>
      <c r="QHG629" s="49"/>
      <c r="QHH629" s="49"/>
      <c r="QHI629" s="49"/>
      <c r="QHJ629" s="49"/>
      <c r="QHK629" s="49"/>
      <c r="QHL629" s="49"/>
      <c r="QHM629" s="49"/>
      <c r="QHN629" s="49"/>
      <c r="QHO629" s="49"/>
      <c r="QHP629" s="49"/>
      <c r="QHQ629" s="49"/>
      <c r="QHR629" s="49"/>
      <c r="QHS629" s="49"/>
      <c r="QHT629" s="49"/>
      <c r="QHU629" s="49"/>
      <c r="QHV629" s="49"/>
      <c r="QHW629" s="49"/>
      <c r="QHX629" s="49"/>
      <c r="QHY629" s="49"/>
      <c r="QHZ629" s="49"/>
      <c r="QIA629" s="49"/>
      <c r="QIB629" s="49"/>
      <c r="QIC629" s="49"/>
      <c r="QID629" s="49"/>
      <c r="QIE629" s="49"/>
      <c r="QIF629" s="49"/>
      <c r="QIG629" s="49"/>
      <c r="QIH629" s="49"/>
      <c r="QII629" s="49"/>
      <c r="QIJ629" s="49"/>
      <c r="QIK629" s="49"/>
      <c r="QIL629" s="49"/>
      <c r="QIM629" s="49"/>
      <c r="QIN629" s="49"/>
      <c r="QIO629" s="49"/>
      <c r="QIP629" s="49"/>
      <c r="QIQ629" s="49"/>
      <c r="QIR629" s="49"/>
      <c r="QIS629" s="49"/>
      <c r="QIT629" s="49"/>
      <c r="QIU629" s="49"/>
      <c r="QIV629" s="49"/>
      <c r="QIW629" s="49"/>
      <c r="QIX629" s="49"/>
      <c r="QIY629" s="49"/>
      <c r="QIZ629" s="49"/>
      <c r="QJA629" s="49"/>
      <c r="QJB629" s="49"/>
      <c r="QJC629" s="49"/>
      <c r="QJD629" s="49"/>
      <c r="QJE629" s="49"/>
      <c r="QJF629" s="49"/>
      <c r="QJG629" s="49"/>
      <c r="QJH629" s="49"/>
      <c r="QJI629" s="49"/>
      <c r="QJJ629" s="49"/>
      <c r="QJK629" s="49"/>
      <c r="QJL629" s="49"/>
      <c r="QJM629" s="49"/>
      <c r="QJN629" s="49"/>
      <c r="QJO629" s="49"/>
      <c r="QJP629" s="49"/>
      <c r="QJQ629" s="49"/>
      <c r="QJR629" s="49"/>
      <c r="QJS629" s="49"/>
      <c r="QJT629" s="49"/>
      <c r="QJU629" s="49"/>
      <c r="QJV629" s="49"/>
      <c r="QJW629" s="49"/>
      <c r="QJX629" s="49"/>
      <c r="QJY629" s="49"/>
      <c r="QJZ629" s="49"/>
      <c r="QKA629" s="49"/>
      <c r="QKB629" s="49"/>
      <c r="QKC629" s="49"/>
      <c r="QKD629" s="49"/>
      <c r="QKE629" s="49"/>
      <c r="QKF629" s="49"/>
      <c r="QKG629" s="49"/>
      <c r="QKH629" s="49"/>
      <c r="QKI629" s="49"/>
      <c r="QKJ629" s="49"/>
      <c r="QKK629" s="49"/>
      <c r="QKL629" s="49"/>
      <c r="QKM629" s="49"/>
      <c r="QKN629" s="49"/>
      <c r="QKO629" s="49"/>
      <c r="QKP629" s="49"/>
      <c r="QKQ629" s="49"/>
      <c r="QKR629" s="49"/>
      <c r="QKS629" s="49"/>
      <c r="QKT629" s="49"/>
      <c r="QKU629" s="49"/>
      <c r="QKV629" s="49"/>
      <c r="QKW629" s="49"/>
      <c r="QKX629" s="49"/>
      <c r="QKY629" s="49"/>
      <c r="QKZ629" s="49"/>
      <c r="QLA629" s="49"/>
      <c r="QLB629" s="49"/>
      <c r="QLC629" s="49"/>
      <c r="QLD629" s="49"/>
      <c r="QLE629" s="49"/>
      <c r="QLF629" s="49"/>
      <c r="QLG629" s="49"/>
      <c r="QLH629" s="49"/>
      <c r="QLI629" s="49"/>
      <c r="QLJ629" s="49"/>
      <c r="QLK629" s="49"/>
      <c r="QLL629" s="49"/>
      <c r="QLM629" s="49"/>
      <c r="QLN629" s="49"/>
      <c r="QLO629" s="49"/>
      <c r="QLP629" s="49"/>
      <c r="QLQ629" s="49"/>
      <c r="QLR629" s="49"/>
      <c r="QLS629" s="49"/>
      <c r="QLT629" s="49"/>
      <c r="QLU629" s="49"/>
      <c r="QLV629" s="49"/>
      <c r="QLW629" s="49"/>
      <c r="QLX629" s="49"/>
      <c r="QLY629" s="49"/>
      <c r="QLZ629" s="49"/>
      <c r="QMA629" s="49"/>
      <c r="QMB629" s="49"/>
      <c r="QMC629" s="49"/>
      <c r="QMD629" s="49"/>
      <c r="QME629" s="49"/>
      <c r="QMF629" s="49"/>
      <c r="QMG629" s="49"/>
      <c r="QMH629" s="49"/>
      <c r="QMI629" s="49"/>
      <c r="QMJ629" s="49"/>
      <c r="QMK629" s="49"/>
      <c r="QML629" s="49"/>
      <c r="QMM629" s="49"/>
      <c r="QMN629" s="49"/>
      <c r="QMO629" s="49"/>
      <c r="QMP629" s="49"/>
      <c r="QMQ629" s="49"/>
      <c r="QMR629" s="49"/>
      <c r="QMS629" s="49"/>
      <c r="QMT629" s="49"/>
      <c r="QMU629" s="49"/>
      <c r="QMV629" s="49"/>
      <c r="QMW629" s="49"/>
      <c r="QMX629" s="49"/>
      <c r="QMY629" s="49"/>
      <c r="QMZ629" s="49"/>
      <c r="QNA629" s="49"/>
      <c r="QNB629" s="49"/>
      <c r="QNC629" s="49"/>
      <c r="QND629" s="49"/>
      <c r="QNE629" s="49"/>
      <c r="QNF629" s="49"/>
      <c r="QNG629" s="49"/>
      <c r="QNH629" s="49"/>
      <c r="QNI629" s="49"/>
      <c r="QNJ629" s="49"/>
      <c r="QNK629" s="49"/>
      <c r="QNL629" s="49"/>
      <c r="QNM629" s="49"/>
      <c r="QNN629" s="49"/>
      <c r="QNO629" s="49"/>
      <c r="QNP629" s="49"/>
      <c r="QNQ629" s="49"/>
      <c r="QNR629" s="49"/>
      <c r="QNS629" s="49"/>
      <c r="QNT629" s="49"/>
      <c r="QNU629" s="49"/>
      <c r="QNV629" s="49"/>
      <c r="QNW629" s="49"/>
      <c r="QNX629" s="49"/>
      <c r="QNY629" s="49"/>
      <c r="QNZ629" s="49"/>
      <c r="QOA629" s="49"/>
      <c r="QOB629" s="49"/>
      <c r="QOC629" s="49"/>
      <c r="QOD629" s="49"/>
      <c r="QOE629" s="49"/>
      <c r="QOF629" s="49"/>
      <c r="QOG629" s="49"/>
      <c r="QOH629" s="49"/>
      <c r="QOI629" s="49"/>
      <c r="QOJ629" s="49"/>
      <c r="QOK629" s="49"/>
      <c r="QOL629" s="49"/>
      <c r="QOM629" s="49"/>
      <c r="QON629" s="49"/>
      <c r="QOO629" s="49"/>
      <c r="QOP629" s="49"/>
      <c r="QOQ629" s="49"/>
      <c r="QOR629" s="49"/>
      <c r="QOS629" s="49"/>
      <c r="QOT629" s="49"/>
      <c r="QOU629" s="49"/>
      <c r="QOV629" s="49"/>
      <c r="QOW629" s="49"/>
      <c r="QOX629" s="49"/>
      <c r="QOY629" s="49"/>
      <c r="QOZ629" s="49"/>
      <c r="QPA629" s="49"/>
      <c r="QPB629" s="49"/>
      <c r="QPC629" s="49"/>
      <c r="QPD629" s="49"/>
      <c r="QPE629" s="49"/>
      <c r="QPF629" s="49"/>
      <c r="QPG629" s="49"/>
      <c r="QPH629" s="49"/>
      <c r="QPI629" s="49"/>
      <c r="QPJ629" s="49"/>
      <c r="QPK629" s="49"/>
      <c r="QPL629" s="49"/>
      <c r="QPM629" s="49"/>
      <c r="QPN629" s="49"/>
      <c r="QPO629" s="49"/>
      <c r="QPP629" s="49"/>
      <c r="QPQ629" s="49"/>
      <c r="QPR629" s="49"/>
      <c r="QPS629" s="49"/>
      <c r="QPT629" s="49"/>
      <c r="QPU629" s="49"/>
      <c r="QPV629" s="49"/>
      <c r="QPW629" s="49"/>
      <c r="QPX629" s="49"/>
      <c r="QPY629" s="49"/>
      <c r="QPZ629" s="49"/>
      <c r="QQA629" s="49"/>
      <c r="QQB629" s="49"/>
      <c r="QQC629" s="49"/>
      <c r="QQD629" s="49"/>
      <c r="QQE629" s="49"/>
      <c r="QQF629" s="49"/>
      <c r="QQG629" s="49"/>
      <c r="QQH629" s="49"/>
      <c r="QQI629" s="49"/>
      <c r="QQJ629" s="49"/>
      <c r="QQK629" s="49"/>
      <c r="QQL629" s="49"/>
      <c r="QQM629" s="49"/>
      <c r="QQN629" s="49"/>
      <c r="QQO629" s="49"/>
      <c r="QQP629" s="49"/>
      <c r="QQQ629" s="49"/>
      <c r="QQR629" s="49"/>
      <c r="QQS629" s="49"/>
      <c r="QQT629" s="49"/>
      <c r="QQU629" s="49"/>
      <c r="QQV629" s="49"/>
      <c r="QQW629" s="49"/>
      <c r="QQX629" s="49"/>
      <c r="QQY629" s="49"/>
      <c r="QQZ629" s="49"/>
      <c r="QRA629" s="49"/>
      <c r="QRB629" s="49"/>
      <c r="QRC629" s="49"/>
      <c r="QRD629" s="49"/>
      <c r="QRE629" s="49"/>
      <c r="QRF629" s="49"/>
      <c r="QRG629" s="49"/>
      <c r="QRH629" s="49"/>
      <c r="QRI629" s="49"/>
      <c r="QRJ629" s="49"/>
      <c r="QRK629" s="49"/>
      <c r="QRL629" s="49"/>
      <c r="QRM629" s="49"/>
      <c r="QRN629" s="49"/>
      <c r="QRO629" s="49"/>
      <c r="QRP629" s="49"/>
      <c r="QRQ629" s="49"/>
      <c r="QRR629" s="49"/>
      <c r="QRS629" s="49"/>
      <c r="QRT629" s="49"/>
      <c r="QRU629" s="49"/>
      <c r="QRV629" s="49"/>
      <c r="QRW629" s="49"/>
      <c r="QRX629" s="49"/>
      <c r="QRY629" s="49"/>
      <c r="QRZ629" s="49"/>
      <c r="QSA629" s="49"/>
      <c r="QSB629" s="49"/>
      <c r="QSC629" s="49"/>
      <c r="QSD629" s="49"/>
      <c r="QSE629" s="49"/>
      <c r="QSF629" s="49"/>
      <c r="QSG629" s="49"/>
      <c r="QSH629" s="49"/>
      <c r="QSI629" s="49"/>
      <c r="QSJ629" s="49"/>
      <c r="QSK629" s="49"/>
      <c r="QSL629" s="49"/>
      <c r="QSM629" s="49"/>
      <c r="QSN629" s="49"/>
      <c r="QSO629" s="49"/>
      <c r="QSP629" s="49"/>
      <c r="QSQ629" s="49"/>
      <c r="QSR629" s="49"/>
      <c r="QSS629" s="49"/>
      <c r="QST629" s="49"/>
      <c r="QSU629" s="49"/>
      <c r="QSV629" s="49"/>
      <c r="QSW629" s="49"/>
      <c r="QSX629" s="49"/>
      <c r="QSY629" s="49"/>
      <c r="QSZ629" s="49"/>
      <c r="QTA629" s="49"/>
      <c r="QTB629" s="49"/>
      <c r="QTC629" s="49"/>
      <c r="QTD629" s="49"/>
      <c r="QTE629" s="49"/>
      <c r="QTF629" s="49"/>
      <c r="QTG629" s="49"/>
      <c r="QTH629" s="49"/>
      <c r="QTI629" s="49"/>
      <c r="QTJ629" s="49"/>
      <c r="QTK629" s="49"/>
      <c r="QTL629" s="49"/>
      <c r="QTM629" s="49"/>
      <c r="QTN629" s="49"/>
      <c r="QTO629" s="49"/>
      <c r="QTP629" s="49"/>
      <c r="QTQ629" s="49"/>
      <c r="QTR629" s="49"/>
      <c r="QTS629" s="49"/>
      <c r="QTT629" s="49"/>
      <c r="QTU629" s="49"/>
      <c r="QTV629" s="49"/>
      <c r="QTW629" s="49"/>
      <c r="QTX629" s="49"/>
      <c r="QTY629" s="49"/>
      <c r="QTZ629" s="49"/>
      <c r="QUA629" s="49"/>
      <c r="QUB629" s="49"/>
      <c r="QUC629" s="49"/>
      <c r="QUD629" s="49"/>
      <c r="QUE629" s="49"/>
      <c r="QUF629" s="49"/>
      <c r="QUG629" s="49"/>
      <c r="QUH629" s="49"/>
      <c r="QUI629" s="49"/>
      <c r="QUJ629" s="49"/>
      <c r="QUK629" s="49"/>
      <c r="QUL629" s="49"/>
      <c r="QUM629" s="49"/>
      <c r="QUN629" s="49"/>
      <c r="QUO629" s="49"/>
      <c r="QUP629" s="49"/>
      <c r="QUQ629" s="49"/>
      <c r="QUR629" s="49"/>
      <c r="QUS629" s="49"/>
      <c r="QUT629" s="49"/>
      <c r="QUU629" s="49"/>
      <c r="QUV629" s="49"/>
      <c r="QUW629" s="49"/>
      <c r="QUX629" s="49"/>
      <c r="QUY629" s="49"/>
      <c r="QUZ629" s="49"/>
      <c r="QVA629" s="49"/>
      <c r="QVB629" s="49"/>
      <c r="QVC629" s="49"/>
      <c r="QVD629" s="49"/>
      <c r="QVE629" s="49"/>
      <c r="QVF629" s="49"/>
      <c r="QVG629" s="49"/>
      <c r="QVH629" s="49"/>
      <c r="QVI629" s="49"/>
      <c r="QVJ629" s="49"/>
      <c r="QVK629" s="49"/>
      <c r="QVL629" s="49"/>
      <c r="QVM629" s="49"/>
      <c r="QVN629" s="49"/>
      <c r="QVO629" s="49"/>
      <c r="QVP629" s="49"/>
      <c r="QVQ629" s="49"/>
      <c r="QVR629" s="49"/>
      <c r="QVS629" s="49"/>
      <c r="QVT629" s="49"/>
      <c r="QVU629" s="49"/>
      <c r="QVV629" s="49"/>
      <c r="QVW629" s="49"/>
      <c r="QVX629" s="49"/>
      <c r="QVY629" s="49"/>
      <c r="QVZ629" s="49"/>
      <c r="QWA629" s="49"/>
      <c r="QWB629" s="49"/>
      <c r="QWC629" s="49"/>
      <c r="QWD629" s="49"/>
      <c r="QWE629" s="49"/>
      <c r="QWF629" s="49"/>
      <c r="QWG629" s="49"/>
      <c r="QWH629" s="49"/>
      <c r="QWI629" s="49"/>
      <c r="QWJ629" s="49"/>
      <c r="QWK629" s="49"/>
      <c r="QWL629" s="49"/>
      <c r="QWM629" s="49"/>
      <c r="QWN629" s="49"/>
      <c r="QWO629" s="49"/>
      <c r="QWP629" s="49"/>
      <c r="QWQ629" s="49"/>
      <c r="QWR629" s="49"/>
      <c r="QWS629" s="49"/>
      <c r="QWT629" s="49"/>
      <c r="QWU629" s="49"/>
      <c r="QWV629" s="49"/>
      <c r="QWW629" s="49"/>
      <c r="QWX629" s="49"/>
      <c r="QWY629" s="49"/>
      <c r="QWZ629" s="49"/>
      <c r="QXA629" s="49"/>
      <c r="QXB629" s="49"/>
      <c r="QXC629" s="49"/>
      <c r="QXD629" s="49"/>
      <c r="QXE629" s="49"/>
      <c r="QXF629" s="49"/>
      <c r="QXG629" s="49"/>
      <c r="QXH629" s="49"/>
      <c r="QXI629" s="49"/>
      <c r="QXJ629" s="49"/>
      <c r="QXK629" s="49"/>
      <c r="QXL629" s="49"/>
      <c r="QXM629" s="49"/>
      <c r="QXN629" s="49"/>
      <c r="QXO629" s="49"/>
      <c r="QXP629" s="49"/>
      <c r="QXQ629" s="49"/>
      <c r="QXR629" s="49"/>
      <c r="QXS629" s="49"/>
      <c r="QXT629" s="49"/>
      <c r="QXU629" s="49"/>
      <c r="QXV629" s="49"/>
      <c r="QXW629" s="49"/>
      <c r="QXX629" s="49"/>
      <c r="QXY629" s="49"/>
      <c r="QXZ629" s="49"/>
      <c r="QYA629" s="49"/>
      <c r="QYB629" s="49"/>
      <c r="QYC629" s="49"/>
      <c r="QYD629" s="49"/>
      <c r="QYE629" s="49"/>
      <c r="QYF629" s="49"/>
      <c r="QYG629" s="49"/>
      <c r="QYH629" s="49"/>
      <c r="QYI629" s="49"/>
      <c r="QYJ629" s="49"/>
      <c r="QYK629" s="49"/>
      <c r="QYL629" s="49"/>
      <c r="QYM629" s="49"/>
      <c r="QYN629" s="49"/>
      <c r="QYO629" s="49"/>
      <c r="QYP629" s="49"/>
      <c r="QYQ629" s="49"/>
      <c r="QYR629" s="49"/>
      <c r="QYS629" s="49"/>
      <c r="QYT629" s="49"/>
      <c r="QYU629" s="49"/>
      <c r="QYV629" s="49"/>
      <c r="QYW629" s="49"/>
      <c r="QYX629" s="49"/>
      <c r="QYY629" s="49"/>
      <c r="QYZ629" s="49"/>
      <c r="QZA629" s="49"/>
      <c r="QZB629" s="49"/>
      <c r="QZC629" s="49"/>
      <c r="QZD629" s="49"/>
      <c r="QZE629" s="49"/>
      <c r="QZF629" s="49"/>
      <c r="QZG629" s="49"/>
      <c r="QZH629" s="49"/>
      <c r="QZI629" s="49"/>
      <c r="QZJ629" s="49"/>
      <c r="QZK629" s="49"/>
      <c r="QZL629" s="49"/>
      <c r="QZM629" s="49"/>
      <c r="QZN629" s="49"/>
      <c r="QZO629" s="49"/>
      <c r="QZP629" s="49"/>
      <c r="QZQ629" s="49"/>
      <c r="QZR629" s="49"/>
      <c r="QZS629" s="49"/>
      <c r="QZT629" s="49"/>
      <c r="QZU629" s="49"/>
      <c r="QZV629" s="49"/>
      <c r="QZW629" s="49"/>
      <c r="QZX629" s="49"/>
      <c r="QZY629" s="49"/>
      <c r="QZZ629" s="49"/>
      <c r="RAA629" s="49"/>
      <c r="RAB629" s="49"/>
      <c r="RAC629" s="49"/>
      <c r="RAD629" s="49"/>
      <c r="RAE629" s="49"/>
      <c r="RAF629" s="49"/>
      <c r="RAG629" s="49"/>
      <c r="RAH629" s="49"/>
      <c r="RAI629" s="49"/>
      <c r="RAJ629" s="49"/>
      <c r="RAK629" s="49"/>
      <c r="RAL629" s="49"/>
      <c r="RAM629" s="49"/>
      <c r="RAN629" s="49"/>
      <c r="RAO629" s="49"/>
      <c r="RAP629" s="49"/>
      <c r="RAQ629" s="49"/>
      <c r="RAR629" s="49"/>
      <c r="RAS629" s="49"/>
      <c r="RAT629" s="49"/>
      <c r="RAU629" s="49"/>
      <c r="RAV629" s="49"/>
      <c r="RAW629" s="49"/>
      <c r="RAX629" s="49"/>
      <c r="RAY629" s="49"/>
      <c r="RAZ629" s="49"/>
      <c r="RBA629" s="49"/>
      <c r="RBB629" s="49"/>
      <c r="RBC629" s="49"/>
      <c r="RBD629" s="49"/>
      <c r="RBE629" s="49"/>
      <c r="RBF629" s="49"/>
      <c r="RBG629" s="49"/>
      <c r="RBH629" s="49"/>
      <c r="RBI629" s="49"/>
      <c r="RBJ629" s="49"/>
      <c r="RBK629" s="49"/>
      <c r="RBL629" s="49"/>
      <c r="RBM629" s="49"/>
      <c r="RBN629" s="49"/>
      <c r="RBO629" s="49"/>
      <c r="RBP629" s="49"/>
      <c r="RBQ629" s="49"/>
      <c r="RBR629" s="49"/>
      <c r="RBS629" s="49"/>
      <c r="RBT629" s="49"/>
      <c r="RBU629" s="49"/>
      <c r="RBV629" s="49"/>
      <c r="RBW629" s="49"/>
      <c r="RBX629" s="49"/>
      <c r="RBY629" s="49"/>
      <c r="RBZ629" s="49"/>
      <c r="RCA629" s="49"/>
      <c r="RCB629" s="49"/>
      <c r="RCC629" s="49"/>
      <c r="RCD629" s="49"/>
      <c r="RCE629" s="49"/>
      <c r="RCF629" s="49"/>
      <c r="RCG629" s="49"/>
      <c r="RCH629" s="49"/>
      <c r="RCI629" s="49"/>
      <c r="RCJ629" s="49"/>
      <c r="RCK629" s="49"/>
      <c r="RCL629" s="49"/>
      <c r="RCM629" s="49"/>
      <c r="RCN629" s="49"/>
      <c r="RCO629" s="49"/>
      <c r="RCP629" s="49"/>
      <c r="RCQ629" s="49"/>
      <c r="RCR629" s="49"/>
      <c r="RCS629" s="49"/>
      <c r="RCT629" s="49"/>
      <c r="RCU629" s="49"/>
      <c r="RCV629" s="49"/>
      <c r="RCW629" s="49"/>
      <c r="RCX629" s="49"/>
      <c r="RCY629" s="49"/>
      <c r="RCZ629" s="49"/>
      <c r="RDA629" s="49"/>
      <c r="RDB629" s="49"/>
      <c r="RDC629" s="49"/>
      <c r="RDD629" s="49"/>
      <c r="RDE629" s="49"/>
      <c r="RDF629" s="49"/>
      <c r="RDG629" s="49"/>
      <c r="RDH629" s="49"/>
      <c r="RDI629" s="49"/>
      <c r="RDJ629" s="49"/>
      <c r="RDK629" s="49"/>
      <c r="RDL629" s="49"/>
      <c r="RDM629" s="49"/>
      <c r="RDN629" s="49"/>
      <c r="RDO629" s="49"/>
      <c r="RDP629" s="49"/>
      <c r="RDQ629" s="49"/>
      <c r="RDR629" s="49"/>
      <c r="RDS629" s="49"/>
      <c r="RDT629" s="49"/>
      <c r="RDU629" s="49"/>
      <c r="RDV629" s="49"/>
      <c r="RDW629" s="49"/>
      <c r="RDX629" s="49"/>
      <c r="RDY629" s="49"/>
      <c r="RDZ629" s="49"/>
      <c r="REA629" s="49"/>
      <c r="REB629" s="49"/>
      <c r="REC629" s="49"/>
      <c r="RED629" s="49"/>
      <c r="REE629" s="49"/>
      <c r="REF629" s="49"/>
      <c r="REG629" s="49"/>
      <c r="REH629" s="49"/>
      <c r="REI629" s="49"/>
      <c r="REJ629" s="49"/>
      <c r="REK629" s="49"/>
      <c r="REL629" s="49"/>
      <c r="REM629" s="49"/>
      <c r="REN629" s="49"/>
      <c r="REO629" s="49"/>
      <c r="REP629" s="49"/>
      <c r="REQ629" s="49"/>
      <c r="RER629" s="49"/>
      <c r="RES629" s="49"/>
      <c r="RET629" s="49"/>
      <c r="REU629" s="49"/>
      <c r="REV629" s="49"/>
      <c r="REW629" s="49"/>
      <c r="REX629" s="49"/>
      <c r="REY629" s="49"/>
      <c r="REZ629" s="49"/>
      <c r="RFA629" s="49"/>
      <c r="RFB629" s="49"/>
      <c r="RFC629" s="49"/>
      <c r="RFD629" s="49"/>
      <c r="RFE629" s="49"/>
      <c r="RFF629" s="49"/>
      <c r="RFG629" s="49"/>
      <c r="RFH629" s="49"/>
      <c r="RFI629" s="49"/>
      <c r="RFJ629" s="49"/>
      <c r="RFK629" s="49"/>
      <c r="RFL629" s="49"/>
      <c r="RFM629" s="49"/>
      <c r="RFN629" s="49"/>
      <c r="RFO629" s="49"/>
      <c r="RFP629" s="49"/>
      <c r="RFQ629" s="49"/>
      <c r="RFR629" s="49"/>
      <c r="RFS629" s="49"/>
      <c r="RFT629" s="49"/>
      <c r="RFU629" s="49"/>
      <c r="RFV629" s="49"/>
      <c r="RFW629" s="49"/>
      <c r="RFX629" s="49"/>
      <c r="RFY629" s="49"/>
      <c r="RFZ629" s="49"/>
      <c r="RGA629" s="49"/>
      <c r="RGB629" s="49"/>
      <c r="RGC629" s="49"/>
      <c r="RGD629" s="49"/>
      <c r="RGE629" s="49"/>
      <c r="RGF629" s="49"/>
      <c r="RGG629" s="49"/>
      <c r="RGH629" s="49"/>
      <c r="RGI629" s="49"/>
      <c r="RGJ629" s="49"/>
      <c r="RGK629" s="49"/>
      <c r="RGL629" s="49"/>
      <c r="RGM629" s="49"/>
      <c r="RGN629" s="49"/>
      <c r="RGO629" s="49"/>
      <c r="RGP629" s="49"/>
      <c r="RGQ629" s="49"/>
      <c r="RGR629" s="49"/>
      <c r="RGS629" s="49"/>
      <c r="RGT629" s="49"/>
      <c r="RGU629" s="49"/>
      <c r="RGV629" s="49"/>
      <c r="RGW629" s="49"/>
      <c r="RGX629" s="49"/>
      <c r="RGY629" s="49"/>
      <c r="RGZ629" s="49"/>
      <c r="RHA629" s="49"/>
      <c r="RHB629" s="49"/>
      <c r="RHC629" s="49"/>
      <c r="RHD629" s="49"/>
      <c r="RHE629" s="49"/>
      <c r="RHF629" s="49"/>
      <c r="RHG629" s="49"/>
      <c r="RHH629" s="49"/>
      <c r="RHI629" s="49"/>
      <c r="RHJ629" s="49"/>
      <c r="RHK629" s="49"/>
      <c r="RHL629" s="49"/>
      <c r="RHM629" s="49"/>
      <c r="RHN629" s="49"/>
      <c r="RHO629" s="49"/>
      <c r="RHP629" s="49"/>
      <c r="RHQ629" s="49"/>
      <c r="RHR629" s="49"/>
      <c r="RHS629" s="49"/>
      <c r="RHT629" s="49"/>
      <c r="RHU629" s="49"/>
      <c r="RHV629" s="49"/>
      <c r="RHW629" s="49"/>
      <c r="RHX629" s="49"/>
      <c r="RHY629" s="49"/>
      <c r="RHZ629" s="49"/>
      <c r="RIA629" s="49"/>
      <c r="RIB629" s="49"/>
      <c r="RIC629" s="49"/>
      <c r="RID629" s="49"/>
      <c r="RIE629" s="49"/>
      <c r="RIF629" s="49"/>
      <c r="RIG629" s="49"/>
      <c r="RIH629" s="49"/>
      <c r="RII629" s="49"/>
      <c r="RIJ629" s="49"/>
      <c r="RIK629" s="49"/>
      <c r="RIL629" s="49"/>
      <c r="RIM629" s="49"/>
      <c r="RIN629" s="49"/>
      <c r="RIO629" s="49"/>
      <c r="RIP629" s="49"/>
      <c r="RIQ629" s="49"/>
      <c r="RIR629" s="49"/>
      <c r="RIS629" s="49"/>
      <c r="RIT629" s="49"/>
      <c r="RIU629" s="49"/>
      <c r="RIV629" s="49"/>
      <c r="RIW629" s="49"/>
      <c r="RIX629" s="49"/>
      <c r="RIY629" s="49"/>
      <c r="RIZ629" s="49"/>
      <c r="RJA629" s="49"/>
      <c r="RJB629" s="49"/>
      <c r="RJC629" s="49"/>
      <c r="RJD629" s="49"/>
      <c r="RJE629" s="49"/>
      <c r="RJF629" s="49"/>
      <c r="RJG629" s="49"/>
      <c r="RJH629" s="49"/>
      <c r="RJI629" s="49"/>
      <c r="RJJ629" s="49"/>
      <c r="RJK629" s="49"/>
      <c r="RJL629" s="49"/>
      <c r="RJM629" s="49"/>
      <c r="RJN629" s="49"/>
      <c r="RJO629" s="49"/>
      <c r="RJP629" s="49"/>
      <c r="RJQ629" s="49"/>
      <c r="RJR629" s="49"/>
      <c r="RJS629" s="49"/>
      <c r="RJT629" s="49"/>
      <c r="RJU629" s="49"/>
      <c r="RJV629" s="49"/>
      <c r="RJW629" s="49"/>
      <c r="RJX629" s="49"/>
      <c r="RJY629" s="49"/>
      <c r="RJZ629" s="49"/>
      <c r="RKA629" s="49"/>
      <c r="RKB629" s="49"/>
      <c r="RKC629" s="49"/>
      <c r="RKD629" s="49"/>
      <c r="RKE629" s="49"/>
      <c r="RKF629" s="49"/>
      <c r="RKG629" s="49"/>
      <c r="RKH629" s="49"/>
      <c r="RKI629" s="49"/>
      <c r="RKJ629" s="49"/>
      <c r="RKK629" s="49"/>
      <c r="RKL629" s="49"/>
      <c r="RKM629" s="49"/>
      <c r="RKN629" s="49"/>
      <c r="RKO629" s="49"/>
      <c r="RKP629" s="49"/>
      <c r="RKQ629" s="49"/>
      <c r="RKR629" s="49"/>
      <c r="RKS629" s="49"/>
      <c r="RKT629" s="49"/>
      <c r="RKU629" s="49"/>
      <c r="RKV629" s="49"/>
      <c r="RKW629" s="49"/>
      <c r="RKX629" s="49"/>
      <c r="RKY629" s="49"/>
      <c r="RKZ629" s="49"/>
      <c r="RLA629" s="49"/>
      <c r="RLB629" s="49"/>
      <c r="RLC629" s="49"/>
      <c r="RLD629" s="49"/>
      <c r="RLE629" s="49"/>
      <c r="RLF629" s="49"/>
      <c r="RLG629" s="49"/>
      <c r="RLH629" s="49"/>
      <c r="RLI629" s="49"/>
      <c r="RLJ629" s="49"/>
      <c r="RLK629" s="49"/>
      <c r="RLL629" s="49"/>
      <c r="RLM629" s="49"/>
      <c r="RLN629" s="49"/>
      <c r="RLO629" s="49"/>
      <c r="RLP629" s="49"/>
      <c r="RLQ629" s="49"/>
      <c r="RLR629" s="49"/>
      <c r="RLS629" s="49"/>
      <c r="RLT629" s="49"/>
      <c r="RLU629" s="49"/>
      <c r="RLV629" s="49"/>
      <c r="RLW629" s="49"/>
      <c r="RLX629" s="49"/>
      <c r="RLY629" s="49"/>
      <c r="RLZ629" s="49"/>
      <c r="RMA629" s="49"/>
      <c r="RMB629" s="49"/>
      <c r="RMC629" s="49"/>
      <c r="RMD629" s="49"/>
      <c r="RME629" s="49"/>
      <c r="RMF629" s="49"/>
      <c r="RMG629" s="49"/>
      <c r="RMH629" s="49"/>
      <c r="RMI629" s="49"/>
      <c r="RMJ629" s="49"/>
      <c r="RMK629" s="49"/>
      <c r="RML629" s="49"/>
      <c r="RMM629" s="49"/>
      <c r="RMN629" s="49"/>
      <c r="RMO629" s="49"/>
      <c r="RMP629" s="49"/>
      <c r="RMQ629" s="49"/>
      <c r="RMR629" s="49"/>
      <c r="RMS629" s="49"/>
      <c r="RMT629" s="49"/>
      <c r="RMU629" s="49"/>
      <c r="RMV629" s="49"/>
      <c r="RMW629" s="49"/>
      <c r="RMX629" s="49"/>
      <c r="RMY629" s="49"/>
      <c r="RMZ629" s="49"/>
      <c r="RNA629" s="49"/>
      <c r="RNB629" s="49"/>
      <c r="RNC629" s="49"/>
      <c r="RND629" s="49"/>
      <c r="RNE629" s="49"/>
      <c r="RNF629" s="49"/>
      <c r="RNG629" s="49"/>
      <c r="RNH629" s="49"/>
      <c r="RNI629" s="49"/>
      <c r="RNJ629" s="49"/>
      <c r="RNK629" s="49"/>
      <c r="RNL629" s="49"/>
      <c r="RNM629" s="49"/>
      <c r="RNN629" s="49"/>
      <c r="RNO629" s="49"/>
      <c r="RNP629" s="49"/>
      <c r="RNQ629" s="49"/>
      <c r="RNR629" s="49"/>
      <c r="RNS629" s="49"/>
      <c r="RNT629" s="49"/>
      <c r="RNU629" s="49"/>
      <c r="RNV629" s="49"/>
      <c r="RNW629" s="49"/>
      <c r="RNX629" s="49"/>
      <c r="RNY629" s="49"/>
      <c r="RNZ629" s="49"/>
      <c r="ROA629" s="49"/>
      <c r="ROB629" s="49"/>
      <c r="ROC629" s="49"/>
      <c r="ROD629" s="49"/>
      <c r="ROE629" s="49"/>
      <c r="ROF629" s="49"/>
      <c r="ROG629" s="49"/>
      <c r="ROH629" s="49"/>
      <c r="ROI629" s="49"/>
      <c r="ROJ629" s="49"/>
      <c r="ROK629" s="49"/>
      <c r="ROL629" s="49"/>
      <c r="ROM629" s="49"/>
      <c r="RON629" s="49"/>
      <c r="ROO629" s="49"/>
      <c r="ROP629" s="49"/>
      <c r="ROQ629" s="49"/>
      <c r="ROR629" s="49"/>
      <c r="ROS629" s="49"/>
      <c r="ROT629" s="49"/>
      <c r="ROU629" s="49"/>
      <c r="ROV629" s="49"/>
      <c r="ROW629" s="49"/>
      <c r="ROX629" s="49"/>
      <c r="ROY629" s="49"/>
      <c r="ROZ629" s="49"/>
      <c r="RPA629" s="49"/>
      <c r="RPB629" s="49"/>
      <c r="RPC629" s="49"/>
      <c r="RPD629" s="49"/>
      <c r="RPE629" s="49"/>
      <c r="RPF629" s="49"/>
      <c r="RPG629" s="49"/>
      <c r="RPH629" s="49"/>
      <c r="RPI629" s="49"/>
      <c r="RPJ629" s="49"/>
      <c r="RPK629" s="49"/>
      <c r="RPL629" s="49"/>
      <c r="RPM629" s="49"/>
      <c r="RPN629" s="49"/>
      <c r="RPO629" s="49"/>
      <c r="RPP629" s="49"/>
      <c r="RPQ629" s="49"/>
      <c r="RPR629" s="49"/>
      <c r="RPS629" s="49"/>
      <c r="RPT629" s="49"/>
      <c r="RPU629" s="49"/>
      <c r="RPV629" s="49"/>
      <c r="RPW629" s="49"/>
      <c r="RPX629" s="49"/>
      <c r="RPY629" s="49"/>
      <c r="RPZ629" s="49"/>
      <c r="RQA629" s="49"/>
      <c r="RQB629" s="49"/>
      <c r="RQC629" s="49"/>
      <c r="RQD629" s="49"/>
      <c r="RQE629" s="49"/>
      <c r="RQF629" s="49"/>
      <c r="RQG629" s="49"/>
      <c r="RQH629" s="49"/>
      <c r="RQI629" s="49"/>
      <c r="RQJ629" s="49"/>
      <c r="RQK629" s="49"/>
      <c r="RQL629" s="49"/>
      <c r="RQM629" s="49"/>
      <c r="RQN629" s="49"/>
      <c r="RQO629" s="49"/>
      <c r="RQP629" s="49"/>
      <c r="RQQ629" s="49"/>
      <c r="RQR629" s="49"/>
      <c r="RQS629" s="49"/>
      <c r="RQT629" s="49"/>
      <c r="RQU629" s="49"/>
      <c r="RQV629" s="49"/>
      <c r="RQW629" s="49"/>
      <c r="RQX629" s="49"/>
      <c r="RQY629" s="49"/>
      <c r="RQZ629" s="49"/>
      <c r="RRA629" s="49"/>
      <c r="RRB629" s="49"/>
      <c r="RRC629" s="49"/>
      <c r="RRD629" s="49"/>
      <c r="RRE629" s="49"/>
      <c r="RRF629" s="49"/>
      <c r="RRG629" s="49"/>
      <c r="RRH629" s="49"/>
      <c r="RRI629" s="49"/>
      <c r="RRJ629" s="49"/>
      <c r="RRK629" s="49"/>
      <c r="RRL629" s="49"/>
      <c r="RRM629" s="49"/>
      <c r="RRN629" s="49"/>
      <c r="RRO629" s="49"/>
      <c r="RRP629" s="49"/>
      <c r="RRQ629" s="49"/>
      <c r="RRR629" s="49"/>
      <c r="RRS629" s="49"/>
      <c r="RRT629" s="49"/>
      <c r="RRU629" s="49"/>
      <c r="RRV629" s="49"/>
      <c r="RRW629" s="49"/>
      <c r="RRX629" s="49"/>
      <c r="RRY629" s="49"/>
      <c r="RRZ629" s="49"/>
      <c r="RSA629" s="49"/>
      <c r="RSB629" s="49"/>
      <c r="RSC629" s="49"/>
      <c r="RSD629" s="49"/>
      <c r="RSE629" s="49"/>
      <c r="RSF629" s="49"/>
      <c r="RSG629" s="49"/>
      <c r="RSH629" s="49"/>
      <c r="RSI629" s="49"/>
      <c r="RSJ629" s="49"/>
      <c r="RSK629" s="49"/>
      <c r="RSL629" s="49"/>
      <c r="RSM629" s="49"/>
      <c r="RSN629" s="49"/>
      <c r="RSO629" s="49"/>
      <c r="RSP629" s="49"/>
      <c r="RSQ629" s="49"/>
      <c r="RSR629" s="49"/>
      <c r="RSS629" s="49"/>
      <c r="RST629" s="49"/>
      <c r="RSU629" s="49"/>
      <c r="RSV629" s="49"/>
      <c r="RSW629" s="49"/>
      <c r="RSX629" s="49"/>
      <c r="RSY629" s="49"/>
      <c r="RSZ629" s="49"/>
      <c r="RTA629" s="49"/>
      <c r="RTB629" s="49"/>
      <c r="RTC629" s="49"/>
      <c r="RTD629" s="49"/>
      <c r="RTE629" s="49"/>
      <c r="RTF629" s="49"/>
      <c r="RTG629" s="49"/>
      <c r="RTH629" s="49"/>
      <c r="RTI629" s="49"/>
      <c r="RTJ629" s="49"/>
      <c r="RTK629" s="49"/>
      <c r="RTL629" s="49"/>
      <c r="RTM629" s="49"/>
      <c r="RTN629" s="49"/>
      <c r="RTO629" s="49"/>
      <c r="RTP629" s="49"/>
      <c r="RTQ629" s="49"/>
      <c r="RTR629" s="49"/>
      <c r="RTS629" s="49"/>
      <c r="RTT629" s="49"/>
      <c r="RTU629" s="49"/>
      <c r="RTV629" s="49"/>
      <c r="RTW629" s="49"/>
      <c r="RTX629" s="49"/>
      <c r="RTY629" s="49"/>
      <c r="RTZ629" s="49"/>
      <c r="RUA629" s="49"/>
      <c r="RUB629" s="49"/>
      <c r="RUC629" s="49"/>
      <c r="RUD629" s="49"/>
      <c r="RUE629" s="49"/>
      <c r="RUF629" s="49"/>
      <c r="RUG629" s="49"/>
      <c r="RUH629" s="49"/>
      <c r="RUI629" s="49"/>
      <c r="RUJ629" s="49"/>
      <c r="RUK629" s="49"/>
      <c r="RUL629" s="49"/>
      <c r="RUM629" s="49"/>
      <c r="RUN629" s="49"/>
      <c r="RUO629" s="49"/>
      <c r="RUP629" s="49"/>
      <c r="RUQ629" s="49"/>
      <c r="RUR629" s="49"/>
      <c r="RUS629" s="49"/>
      <c r="RUT629" s="49"/>
      <c r="RUU629" s="49"/>
      <c r="RUV629" s="49"/>
      <c r="RUW629" s="49"/>
      <c r="RUX629" s="49"/>
      <c r="RUY629" s="49"/>
      <c r="RUZ629" s="49"/>
      <c r="RVA629" s="49"/>
      <c r="RVB629" s="49"/>
      <c r="RVC629" s="49"/>
      <c r="RVD629" s="49"/>
      <c r="RVE629" s="49"/>
      <c r="RVF629" s="49"/>
      <c r="RVG629" s="49"/>
      <c r="RVH629" s="49"/>
      <c r="RVI629" s="49"/>
      <c r="RVJ629" s="49"/>
      <c r="RVK629" s="49"/>
      <c r="RVL629" s="49"/>
      <c r="RVM629" s="49"/>
      <c r="RVN629" s="49"/>
      <c r="RVO629" s="49"/>
      <c r="RVP629" s="49"/>
      <c r="RVQ629" s="49"/>
      <c r="RVR629" s="49"/>
      <c r="RVS629" s="49"/>
      <c r="RVT629" s="49"/>
      <c r="RVU629" s="49"/>
      <c r="RVV629" s="49"/>
      <c r="RVW629" s="49"/>
      <c r="RVX629" s="49"/>
      <c r="RVY629" s="49"/>
      <c r="RVZ629" s="49"/>
      <c r="RWA629" s="49"/>
      <c r="RWB629" s="49"/>
      <c r="RWC629" s="49"/>
      <c r="RWD629" s="49"/>
      <c r="RWE629" s="49"/>
      <c r="RWF629" s="49"/>
      <c r="RWG629" s="49"/>
      <c r="RWH629" s="49"/>
      <c r="RWI629" s="49"/>
      <c r="RWJ629" s="49"/>
      <c r="RWK629" s="49"/>
      <c r="RWL629" s="49"/>
      <c r="RWM629" s="49"/>
      <c r="RWN629" s="49"/>
      <c r="RWO629" s="49"/>
      <c r="RWP629" s="49"/>
      <c r="RWQ629" s="49"/>
      <c r="RWR629" s="49"/>
      <c r="RWS629" s="49"/>
      <c r="RWT629" s="49"/>
      <c r="RWU629" s="49"/>
      <c r="RWV629" s="49"/>
      <c r="RWW629" s="49"/>
      <c r="RWX629" s="49"/>
      <c r="RWY629" s="49"/>
      <c r="RWZ629" s="49"/>
      <c r="RXA629" s="49"/>
      <c r="RXB629" s="49"/>
      <c r="RXC629" s="49"/>
      <c r="RXD629" s="49"/>
      <c r="RXE629" s="49"/>
      <c r="RXF629" s="49"/>
      <c r="RXG629" s="49"/>
      <c r="RXH629" s="49"/>
      <c r="RXI629" s="49"/>
      <c r="RXJ629" s="49"/>
      <c r="RXK629" s="49"/>
      <c r="RXL629" s="49"/>
      <c r="RXM629" s="49"/>
      <c r="RXN629" s="49"/>
      <c r="RXO629" s="49"/>
      <c r="RXP629" s="49"/>
      <c r="RXQ629" s="49"/>
      <c r="RXR629" s="49"/>
      <c r="RXS629" s="49"/>
      <c r="RXT629" s="49"/>
      <c r="RXU629" s="49"/>
      <c r="RXV629" s="49"/>
      <c r="RXW629" s="49"/>
      <c r="RXX629" s="49"/>
      <c r="RXY629" s="49"/>
      <c r="RXZ629" s="49"/>
      <c r="RYA629" s="49"/>
      <c r="RYB629" s="49"/>
      <c r="RYC629" s="49"/>
      <c r="RYD629" s="49"/>
      <c r="RYE629" s="49"/>
      <c r="RYF629" s="49"/>
      <c r="RYG629" s="49"/>
      <c r="RYH629" s="49"/>
      <c r="RYI629" s="49"/>
      <c r="RYJ629" s="49"/>
      <c r="RYK629" s="49"/>
      <c r="RYL629" s="49"/>
      <c r="RYM629" s="49"/>
      <c r="RYN629" s="49"/>
      <c r="RYO629" s="49"/>
      <c r="RYP629" s="49"/>
      <c r="RYQ629" s="49"/>
      <c r="RYR629" s="49"/>
      <c r="RYS629" s="49"/>
      <c r="RYT629" s="49"/>
      <c r="RYU629" s="49"/>
      <c r="RYV629" s="49"/>
      <c r="RYW629" s="49"/>
      <c r="RYX629" s="49"/>
      <c r="RYY629" s="49"/>
      <c r="RYZ629" s="49"/>
      <c r="RZA629" s="49"/>
      <c r="RZB629" s="49"/>
      <c r="RZC629" s="49"/>
      <c r="RZD629" s="49"/>
      <c r="RZE629" s="49"/>
      <c r="RZF629" s="49"/>
      <c r="RZG629" s="49"/>
      <c r="RZH629" s="49"/>
      <c r="RZI629" s="49"/>
      <c r="RZJ629" s="49"/>
      <c r="RZK629" s="49"/>
      <c r="RZL629" s="49"/>
      <c r="RZM629" s="49"/>
      <c r="RZN629" s="49"/>
      <c r="RZO629" s="49"/>
      <c r="RZP629" s="49"/>
      <c r="RZQ629" s="49"/>
      <c r="RZR629" s="49"/>
      <c r="RZS629" s="49"/>
      <c r="RZT629" s="49"/>
      <c r="RZU629" s="49"/>
      <c r="RZV629" s="49"/>
      <c r="RZW629" s="49"/>
      <c r="RZX629" s="49"/>
      <c r="RZY629" s="49"/>
      <c r="RZZ629" s="49"/>
      <c r="SAA629" s="49"/>
      <c r="SAB629" s="49"/>
      <c r="SAC629" s="49"/>
      <c r="SAD629" s="49"/>
      <c r="SAE629" s="49"/>
      <c r="SAF629" s="49"/>
      <c r="SAG629" s="49"/>
      <c r="SAH629" s="49"/>
      <c r="SAI629" s="49"/>
      <c r="SAJ629" s="49"/>
      <c r="SAK629" s="49"/>
      <c r="SAL629" s="49"/>
      <c r="SAM629" s="49"/>
      <c r="SAN629" s="49"/>
      <c r="SAO629" s="49"/>
      <c r="SAP629" s="49"/>
      <c r="SAQ629" s="49"/>
      <c r="SAR629" s="49"/>
      <c r="SAS629" s="49"/>
      <c r="SAT629" s="49"/>
      <c r="SAU629" s="49"/>
      <c r="SAV629" s="49"/>
      <c r="SAW629" s="49"/>
      <c r="SAX629" s="49"/>
      <c r="SAY629" s="49"/>
      <c r="SAZ629" s="49"/>
      <c r="SBA629" s="49"/>
      <c r="SBB629" s="49"/>
      <c r="SBC629" s="49"/>
      <c r="SBD629" s="49"/>
      <c r="SBE629" s="49"/>
      <c r="SBF629" s="49"/>
      <c r="SBG629" s="49"/>
      <c r="SBH629" s="49"/>
      <c r="SBI629" s="49"/>
      <c r="SBJ629" s="49"/>
      <c r="SBK629" s="49"/>
      <c r="SBL629" s="49"/>
      <c r="SBM629" s="49"/>
      <c r="SBN629" s="49"/>
      <c r="SBO629" s="49"/>
      <c r="SBP629" s="49"/>
      <c r="SBQ629" s="49"/>
      <c r="SBR629" s="49"/>
      <c r="SBS629" s="49"/>
      <c r="SBT629" s="49"/>
      <c r="SBU629" s="49"/>
      <c r="SBV629" s="49"/>
      <c r="SBW629" s="49"/>
      <c r="SBX629" s="49"/>
      <c r="SBY629" s="49"/>
      <c r="SBZ629" s="49"/>
      <c r="SCA629" s="49"/>
      <c r="SCB629" s="49"/>
      <c r="SCC629" s="49"/>
      <c r="SCD629" s="49"/>
      <c r="SCE629" s="49"/>
      <c r="SCF629" s="49"/>
      <c r="SCG629" s="49"/>
      <c r="SCH629" s="49"/>
      <c r="SCI629" s="49"/>
      <c r="SCJ629" s="49"/>
      <c r="SCK629" s="49"/>
      <c r="SCL629" s="49"/>
      <c r="SCM629" s="49"/>
      <c r="SCN629" s="49"/>
      <c r="SCO629" s="49"/>
      <c r="SCP629" s="49"/>
      <c r="SCQ629" s="49"/>
      <c r="SCR629" s="49"/>
      <c r="SCS629" s="49"/>
      <c r="SCT629" s="49"/>
      <c r="SCU629" s="49"/>
      <c r="SCV629" s="49"/>
      <c r="SCW629" s="49"/>
      <c r="SCX629" s="49"/>
      <c r="SCY629" s="49"/>
      <c r="SCZ629" s="49"/>
      <c r="SDA629" s="49"/>
      <c r="SDB629" s="49"/>
      <c r="SDC629" s="49"/>
      <c r="SDD629" s="49"/>
      <c r="SDE629" s="49"/>
      <c r="SDF629" s="49"/>
      <c r="SDG629" s="49"/>
      <c r="SDH629" s="49"/>
      <c r="SDI629" s="49"/>
      <c r="SDJ629" s="49"/>
      <c r="SDK629" s="49"/>
      <c r="SDL629" s="49"/>
      <c r="SDM629" s="49"/>
      <c r="SDN629" s="49"/>
      <c r="SDO629" s="49"/>
      <c r="SDP629" s="49"/>
      <c r="SDQ629" s="49"/>
      <c r="SDR629" s="49"/>
      <c r="SDS629" s="49"/>
      <c r="SDT629" s="49"/>
      <c r="SDU629" s="49"/>
      <c r="SDV629" s="49"/>
      <c r="SDW629" s="49"/>
      <c r="SDX629" s="49"/>
      <c r="SDY629" s="49"/>
      <c r="SDZ629" s="49"/>
      <c r="SEA629" s="49"/>
      <c r="SEB629" s="49"/>
      <c r="SEC629" s="49"/>
      <c r="SED629" s="49"/>
      <c r="SEE629" s="49"/>
      <c r="SEF629" s="49"/>
      <c r="SEG629" s="49"/>
      <c r="SEH629" s="49"/>
      <c r="SEI629" s="49"/>
      <c r="SEJ629" s="49"/>
      <c r="SEK629" s="49"/>
      <c r="SEL629" s="49"/>
      <c r="SEM629" s="49"/>
      <c r="SEN629" s="49"/>
      <c r="SEO629" s="49"/>
      <c r="SEP629" s="49"/>
      <c r="SEQ629" s="49"/>
      <c r="SER629" s="49"/>
      <c r="SES629" s="49"/>
      <c r="SET629" s="49"/>
      <c r="SEU629" s="49"/>
      <c r="SEV629" s="49"/>
      <c r="SEW629" s="49"/>
      <c r="SEX629" s="49"/>
      <c r="SEY629" s="49"/>
      <c r="SEZ629" s="49"/>
      <c r="SFA629" s="49"/>
      <c r="SFB629" s="49"/>
      <c r="SFC629" s="49"/>
      <c r="SFD629" s="49"/>
      <c r="SFE629" s="49"/>
      <c r="SFF629" s="49"/>
      <c r="SFG629" s="49"/>
      <c r="SFH629" s="49"/>
      <c r="SFI629" s="49"/>
      <c r="SFJ629" s="49"/>
      <c r="SFK629" s="49"/>
      <c r="SFL629" s="49"/>
      <c r="SFM629" s="49"/>
      <c r="SFN629" s="49"/>
      <c r="SFO629" s="49"/>
      <c r="SFP629" s="49"/>
      <c r="SFQ629" s="49"/>
      <c r="SFR629" s="49"/>
      <c r="SFS629" s="49"/>
      <c r="SFT629" s="49"/>
      <c r="SFU629" s="49"/>
      <c r="SFV629" s="49"/>
      <c r="SFW629" s="49"/>
      <c r="SFX629" s="49"/>
      <c r="SFY629" s="49"/>
      <c r="SFZ629" s="49"/>
      <c r="SGA629" s="49"/>
      <c r="SGB629" s="49"/>
      <c r="SGC629" s="49"/>
      <c r="SGD629" s="49"/>
      <c r="SGE629" s="49"/>
      <c r="SGF629" s="49"/>
      <c r="SGG629" s="49"/>
      <c r="SGH629" s="49"/>
      <c r="SGI629" s="49"/>
      <c r="SGJ629" s="49"/>
      <c r="SGK629" s="49"/>
      <c r="SGL629" s="49"/>
      <c r="SGM629" s="49"/>
      <c r="SGN629" s="49"/>
      <c r="SGO629" s="49"/>
      <c r="SGP629" s="49"/>
      <c r="SGQ629" s="49"/>
      <c r="SGR629" s="49"/>
      <c r="SGS629" s="49"/>
      <c r="SGT629" s="49"/>
      <c r="SGU629" s="49"/>
      <c r="SGV629" s="49"/>
      <c r="SGW629" s="49"/>
      <c r="SGX629" s="49"/>
      <c r="SGY629" s="49"/>
      <c r="SGZ629" s="49"/>
      <c r="SHA629" s="49"/>
      <c r="SHB629" s="49"/>
      <c r="SHC629" s="49"/>
      <c r="SHD629" s="49"/>
      <c r="SHE629" s="49"/>
      <c r="SHF629" s="49"/>
      <c r="SHG629" s="49"/>
      <c r="SHH629" s="49"/>
      <c r="SHI629" s="49"/>
      <c r="SHJ629" s="49"/>
      <c r="SHK629" s="49"/>
      <c r="SHL629" s="49"/>
      <c r="SHM629" s="49"/>
      <c r="SHN629" s="49"/>
      <c r="SHO629" s="49"/>
      <c r="SHP629" s="49"/>
      <c r="SHQ629" s="49"/>
      <c r="SHR629" s="49"/>
      <c r="SHS629" s="49"/>
      <c r="SHT629" s="49"/>
      <c r="SHU629" s="49"/>
      <c r="SHV629" s="49"/>
      <c r="SHW629" s="49"/>
      <c r="SHX629" s="49"/>
      <c r="SHY629" s="49"/>
      <c r="SHZ629" s="49"/>
      <c r="SIA629" s="49"/>
      <c r="SIB629" s="49"/>
      <c r="SIC629" s="49"/>
      <c r="SID629" s="49"/>
      <c r="SIE629" s="49"/>
      <c r="SIF629" s="49"/>
      <c r="SIG629" s="49"/>
      <c r="SIH629" s="49"/>
      <c r="SII629" s="49"/>
      <c r="SIJ629" s="49"/>
      <c r="SIK629" s="49"/>
      <c r="SIL629" s="49"/>
      <c r="SIM629" s="49"/>
      <c r="SIN629" s="49"/>
      <c r="SIO629" s="49"/>
      <c r="SIP629" s="49"/>
      <c r="SIQ629" s="49"/>
      <c r="SIR629" s="49"/>
      <c r="SIS629" s="49"/>
      <c r="SIT629" s="49"/>
      <c r="SIU629" s="49"/>
      <c r="SIV629" s="49"/>
      <c r="SIW629" s="49"/>
      <c r="SIX629" s="49"/>
      <c r="SIY629" s="49"/>
      <c r="SIZ629" s="49"/>
      <c r="SJA629" s="49"/>
      <c r="SJB629" s="49"/>
      <c r="SJC629" s="49"/>
      <c r="SJD629" s="49"/>
      <c r="SJE629" s="49"/>
      <c r="SJF629" s="49"/>
      <c r="SJG629" s="49"/>
      <c r="SJH629" s="49"/>
      <c r="SJI629" s="49"/>
      <c r="SJJ629" s="49"/>
      <c r="SJK629" s="49"/>
      <c r="SJL629" s="49"/>
      <c r="SJM629" s="49"/>
      <c r="SJN629" s="49"/>
      <c r="SJO629" s="49"/>
      <c r="SJP629" s="49"/>
      <c r="SJQ629" s="49"/>
      <c r="SJR629" s="49"/>
      <c r="SJS629" s="49"/>
      <c r="SJT629" s="49"/>
      <c r="SJU629" s="49"/>
      <c r="SJV629" s="49"/>
      <c r="SJW629" s="49"/>
      <c r="SJX629" s="49"/>
      <c r="SJY629" s="49"/>
      <c r="SJZ629" s="49"/>
      <c r="SKA629" s="49"/>
      <c r="SKB629" s="49"/>
      <c r="SKC629" s="49"/>
      <c r="SKD629" s="49"/>
      <c r="SKE629" s="49"/>
      <c r="SKF629" s="49"/>
      <c r="SKG629" s="49"/>
      <c r="SKH629" s="49"/>
      <c r="SKI629" s="49"/>
      <c r="SKJ629" s="49"/>
      <c r="SKK629" s="49"/>
      <c r="SKL629" s="49"/>
      <c r="SKM629" s="49"/>
      <c r="SKN629" s="49"/>
      <c r="SKO629" s="49"/>
      <c r="SKP629" s="49"/>
      <c r="SKQ629" s="49"/>
      <c r="SKR629" s="49"/>
      <c r="SKS629" s="49"/>
      <c r="SKT629" s="49"/>
      <c r="SKU629" s="49"/>
      <c r="SKV629" s="49"/>
      <c r="SKW629" s="49"/>
      <c r="SKX629" s="49"/>
      <c r="SKY629" s="49"/>
      <c r="SKZ629" s="49"/>
      <c r="SLA629" s="49"/>
      <c r="SLB629" s="49"/>
      <c r="SLC629" s="49"/>
      <c r="SLD629" s="49"/>
      <c r="SLE629" s="49"/>
      <c r="SLF629" s="49"/>
      <c r="SLG629" s="49"/>
      <c r="SLH629" s="49"/>
      <c r="SLI629" s="49"/>
      <c r="SLJ629" s="49"/>
      <c r="SLK629" s="49"/>
      <c r="SLL629" s="49"/>
      <c r="SLM629" s="49"/>
      <c r="SLN629" s="49"/>
      <c r="SLO629" s="49"/>
      <c r="SLP629" s="49"/>
      <c r="SLQ629" s="49"/>
      <c r="SLR629" s="49"/>
      <c r="SLS629" s="49"/>
      <c r="SLT629" s="49"/>
      <c r="SLU629" s="49"/>
      <c r="SLV629" s="49"/>
      <c r="SLW629" s="49"/>
      <c r="SLX629" s="49"/>
      <c r="SLY629" s="49"/>
      <c r="SLZ629" s="49"/>
      <c r="SMA629" s="49"/>
      <c r="SMB629" s="49"/>
      <c r="SMC629" s="49"/>
      <c r="SMD629" s="49"/>
      <c r="SME629" s="49"/>
      <c r="SMF629" s="49"/>
      <c r="SMG629" s="49"/>
      <c r="SMH629" s="49"/>
      <c r="SMI629" s="49"/>
      <c r="SMJ629" s="49"/>
      <c r="SMK629" s="49"/>
      <c r="SML629" s="49"/>
      <c r="SMM629" s="49"/>
      <c r="SMN629" s="49"/>
      <c r="SMO629" s="49"/>
      <c r="SMP629" s="49"/>
      <c r="SMQ629" s="49"/>
      <c r="SMR629" s="49"/>
      <c r="SMS629" s="49"/>
      <c r="SMT629" s="49"/>
      <c r="SMU629" s="49"/>
      <c r="SMV629" s="49"/>
      <c r="SMW629" s="49"/>
      <c r="SMX629" s="49"/>
      <c r="SMY629" s="49"/>
      <c r="SMZ629" s="49"/>
      <c r="SNA629" s="49"/>
      <c r="SNB629" s="49"/>
      <c r="SNC629" s="49"/>
      <c r="SND629" s="49"/>
      <c r="SNE629" s="49"/>
      <c r="SNF629" s="49"/>
      <c r="SNG629" s="49"/>
      <c r="SNH629" s="49"/>
      <c r="SNI629" s="49"/>
      <c r="SNJ629" s="49"/>
      <c r="SNK629" s="49"/>
      <c r="SNL629" s="49"/>
      <c r="SNM629" s="49"/>
      <c r="SNN629" s="49"/>
      <c r="SNO629" s="49"/>
      <c r="SNP629" s="49"/>
      <c r="SNQ629" s="49"/>
      <c r="SNR629" s="49"/>
      <c r="SNS629" s="49"/>
      <c r="SNT629" s="49"/>
      <c r="SNU629" s="49"/>
      <c r="SNV629" s="49"/>
      <c r="SNW629" s="49"/>
      <c r="SNX629" s="49"/>
      <c r="SNY629" s="49"/>
      <c r="SNZ629" s="49"/>
      <c r="SOA629" s="49"/>
      <c r="SOB629" s="49"/>
      <c r="SOC629" s="49"/>
      <c r="SOD629" s="49"/>
      <c r="SOE629" s="49"/>
      <c r="SOF629" s="49"/>
      <c r="SOG629" s="49"/>
      <c r="SOH629" s="49"/>
      <c r="SOI629" s="49"/>
      <c r="SOJ629" s="49"/>
      <c r="SOK629" s="49"/>
      <c r="SOL629" s="49"/>
      <c r="SOM629" s="49"/>
      <c r="SON629" s="49"/>
      <c r="SOO629" s="49"/>
      <c r="SOP629" s="49"/>
      <c r="SOQ629" s="49"/>
      <c r="SOR629" s="49"/>
      <c r="SOS629" s="49"/>
      <c r="SOT629" s="49"/>
      <c r="SOU629" s="49"/>
      <c r="SOV629" s="49"/>
      <c r="SOW629" s="49"/>
      <c r="SOX629" s="49"/>
      <c r="SOY629" s="49"/>
      <c r="SOZ629" s="49"/>
      <c r="SPA629" s="49"/>
      <c r="SPB629" s="49"/>
      <c r="SPC629" s="49"/>
      <c r="SPD629" s="49"/>
      <c r="SPE629" s="49"/>
      <c r="SPF629" s="49"/>
      <c r="SPG629" s="49"/>
      <c r="SPH629" s="49"/>
      <c r="SPI629" s="49"/>
      <c r="SPJ629" s="49"/>
      <c r="SPK629" s="49"/>
      <c r="SPL629" s="49"/>
      <c r="SPM629" s="49"/>
      <c r="SPN629" s="49"/>
      <c r="SPO629" s="49"/>
      <c r="SPP629" s="49"/>
      <c r="SPQ629" s="49"/>
      <c r="SPR629" s="49"/>
      <c r="SPS629" s="49"/>
      <c r="SPT629" s="49"/>
      <c r="SPU629" s="49"/>
      <c r="SPV629" s="49"/>
      <c r="SPW629" s="49"/>
      <c r="SPX629" s="49"/>
      <c r="SPY629" s="49"/>
      <c r="SPZ629" s="49"/>
      <c r="SQA629" s="49"/>
      <c r="SQB629" s="49"/>
      <c r="SQC629" s="49"/>
      <c r="SQD629" s="49"/>
      <c r="SQE629" s="49"/>
      <c r="SQF629" s="49"/>
      <c r="SQG629" s="49"/>
      <c r="SQH629" s="49"/>
      <c r="SQI629" s="49"/>
      <c r="SQJ629" s="49"/>
      <c r="SQK629" s="49"/>
      <c r="SQL629" s="49"/>
      <c r="SQM629" s="49"/>
      <c r="SQN629" s="49"/>
      <c r="SQO629" s="49"/>
      <c r="SQP629" s="49"/>
      <c r="SQQ629" s="49"/>
      <c r="SQR629" s="49"/>
      <c r="SQS629" s="49"/>
      <c r="SQT629" s="49"/>
      <c r="SQU629" s="49"/>
      <c r="SQV629" s="49"/>
      <c r="SQW629" s="49"/>
      <c r="SQX629" s="49"/>
      <c r="SQY629" s="49"/>
      <c r="SQZ629" s="49"/>
      <c r="SRA629" s="49"/>
      <c r="SRB629" s="49"/>
      <c r="SRC629" s="49"/>
      <c r="SRD629" s="49"/>
      <c r="SRE629" s="49"/>
      <c r="SRF629" s="49"/>
      <c r="SRG629" s="49"/>
      <c r="SRH629" s="49"/>
      <c r="SRI629" s="49"/>
      <c r="SRJ629" s="49"/>
      <c r="SRK629" s="49"/>
      <c r="SRL629" s="49"/>
      <c r="SRM629" s="49"/>
      <c r="SRN629" s="49"/>
      <c r="SRO629" s="49"/>
      <c r="SRP629" s="49"/>
      <c r="SRQ629" s="49"/>
      <c r="SRR629" s="49"/>
      <c r="SRS629" s="49"/>
      <c r="SRT629" s="49"/>
      <c r="SRU629" s="49"/>
      <c r="SRV629" s="49"/>
      <c r="SRW629" s="49"/>
      <c r="SRX629" s="49"/>
      <c r="SRY629" s="49"/>
      <c r="SRZ629" s="49"/>
      <c r="SSA629" s="49"/>
      <c r="SSB629" s="49"/>
      <c r="SSC629" s="49"/>
      <c r="SSD629" s="49"/>
      <c r="SSE629" s="49"/>
      <c r="SSF629" s="49"/>
      <c r="SSG629" s="49"/>
      <c r="SSH629" s="49"/>
      <c r="SSI629" s="49"/>
      <c r="SSJ629" s="49"/>
      <c r="SSK629" s="49"/>
      <c r="SSL629" s="49"/>
      <c r="SSM629" s="49"/>
      <c r="SSN629" s="49"/>
      <c r="SSO629" s="49"/>
      <c r="SSP629" s="49"/>
      <c r="SSQ629" s="49"/>
      <c r="SSR629" s="49"/>
      <c r="SSS629" s="49"/>
      <c r="SST629" s="49"/>
      <c r="SSU629" s="49"/>
      <c r="SSV629" s="49"/>
      <c r="SSW629" s="49"/>
      <c r="SSX629" s="49"/>
      <c r="SSY629" s="49"/>
      <c r="SSZ629" s="49"/>
      <c r="STA629" s="49"/>
      <c r="STB629" s="49"/>
      <c r="STC629" s="49"/>
      <c r="STD629" s="49"/>
      <c r="STE629" s="49"/>
      <c r="STF629" s="49"/>
      <c r="STG629" s="49"/>
      <c r="STH629" s="49"/>
      <c r="STI629" s="49"/>
      <c r="STJ629" s="49"/>
      <c r="STK629" s="49"/>
      <c r="STL629" s="49"/>
      <c r="STM629" s="49"/>
      <c r="STN629" s="49"/>
      <c r="STO629" s="49"/>
      <c r="STP629" s="49"/>
      <c r="STQ629" s="49"/>
      <c r="STR629" s="49"/>
      <c r="STS629" s="49"/>
      <c r="STT629" s="49"/>
      <c r="STU629" s="49"/>
      <c r="STV629" s="49"/>
      <c r="STW629" s="49"/>
      <c r="STX629" s="49"/>
      <c r="STY629" s="49"/>
      <c r="STZ629" s="49"/>
      <c r="SUA629" s="49"/>
      <c r="SUB629" s="49"/>
      <c r="SUC629" s="49"/>
      <c r="SUD629" s="49"/>
      <c r="SUE629" s="49"/>
      <c r="SUF629" s="49"/>
      <c r="SUG629" s="49"/>
      <c r="SUH629" s="49"/>
      <c r="SUI629" s="49"/>
      <c r="SUJ629" s="49"/>
      <c r="SUK629" s="49"/>
      <c r="SUL629" s="49"/>
      <c r="SUM629" s="49"/>
      <c r="SUN629" s="49"/>
      <c r="SUO629" s="49"/>
      <c r="SUP629" s="49"/>
      <c r="SUQ629" s="49"/>
      <c r="SUR629" s="49"/>
      <c r="SUS629" s="49"/>
      <c r="SUT629" s="49"/>
      <c r="SUU629" s="49"/>
      <c r="SUV629" s="49"/>
      <c r="SUW629" s="49"/>
      <c r="SUX629" s="49"/>
      <c r="SUY629" s="49"/>
      <c r="SUZ629" s="49"/>
      <c r="SVA629" s="49"/>
      <c r="SVB629" s="49"/>
      <c r="SVC629" s="49"/>
      <c r="SVD629" s="49"/>
      <c r="SVE629" s="49"/>
      <c r="SVF629" s="49"/>
      <c r="SVG629" s="49"/>
      <c r="SVH629" s="49"/>
      <c r="SVI629" s="49"/>
      <c r="SVJ629" s="49"/>
      <c r="SVK629" s="49"/>
      <c r="SVL629" s="49"/>
      <c r="SVM629" s="49"/>
      <c r="SVN629" s="49"/>
      <c r="SVO629" s="49"/>
      <c r="SVP629" s="49"/>
      <c r="SVQ629" s="49"/>
      <c r="SVR629" s="49"/>
      <c r="SVS629" s="49"/>
      <c r="SVT629" s="49"/>
      <c r="SVU629" s="49"/>
      <c r="SVV629" s="49"/>
      <c r="SVW629" s="49"/>
      <c r="SVX629" s="49"/>
      <c r="SVY629" s="49"/>
      <c r="SVZ629" s="49"/>
      <c r="SWA629" s="49"/>
      <c r="SWB629" s="49"/>
      <c r="SWC629" s="49"/>
      <c r="SWD629" s="49"/>
      <c r="SWE629" s="49"/>
      <c r="SWF629" s="49"/>
      <c r="SWG629" s="49"/>
      <c r="SWH629" s="49"/>
      <c r="SWI629" s="49"/>
      <c r="SWJ629" s="49"/>
      <c r="SWK629" s="49"/>
      <c r="SWL629" s="49"/>
      <c r="SWM629" s="49"/>
      <c r="SWN629" s="49"/>
      <c r="SWO629" s="49"/>
      <c r="SWP629" s="49"/>
      <c r="SWQ629" s="49"/>
      <c r="SWR629" s="49"/>
      <c r="SWS629" s="49"/>
      <c r="SWT629" s="49"/>
      <c r="SWU629" s="49"/>
      <c r="SWV629" s="49"/>
      <c r="SWW629" s="49"/>
      <c r="SWX629" s="49"/>
      <c r="SWY629" s="49"/>
      <c r="SWZ629" s="49"/>
      <c r="SXA629" s="49"/>
      <c r="SXB629" s="49"/>
      <c r="SXC629" s="49"/>
      <c r="SXD629" s="49"/>
      <c r="SXE629" s="49"/>
      <c r="SXF629" s="49"/>
      <c r="SXG629" s="49"/>
      <c r="SXH629" s="49"/>
      <c r="SXI629" s="49"/>
      <c r="SXJ629" s="49"/>
      <c r="SXK629" s="49"/>
      <c r="SXL629" s="49"/>
      <c r="SXM629" s="49"/>
      <c r="SXN629" s="49"/>
      <c r="SXO629" s="49"/>
      <c r="SXP629" s="49"/>
      <c r="SXQ629" s="49"/>
      <c r="SXR629" s="49"/>
      <c r="SXS629" s="49"/>
      <c r="SXT629" s="49"/>
      <c r="SXU629" s="49"/>
      <c r="SXV629" s="49"/>
      <c r="SXW629" s="49"/>
      <c r="SXX629" s="49"/>
      <c r="SXY629" s="49"/>
      <c r="SXZ629" s="49"/>
      <c r="SYA629" s="49"/>
      <c r="SYB629" s="49"/>
      <c r="SYC629" s="49"/>
      <c r="SYD629" s="49"/>
      <c r="SYE629" s="49"/>
      <c r="SYF629" s="49"/>
      <c r="SYG629" s="49"/>
      <c r="SYH629" s="49"/>
      <c r="SYI629" s="49"/>
      <c r="SYJ629" s="49"/>
      <c r="SYK629" s="49"/>
      <c r="SYL629" s="49"/>
      <c r="SYM629" s="49"/>
      <c r="SYN629" s="49"/>
      <c r="SYO629" s="49"/>
      <c r="SYP629" s="49"/>
      <c r="SYQ629" s="49"/>
      <c r="SYR629" s="49"/>
      <c r="SYS629" s="49"/>
      <c r="SYT629" s="49"/>
      <c r="SYU629" s="49"/>
      <c r="SYV629" s="49"/>
      <c r="SYW629" s="49"/>
      <c r="SYX629" s="49"/>
      <c r="SYY629" s="49"/>
      <c r="SYZ629" s="49"/>
      <c r="SZA629" s="49"/>
      <c r="SZB629" s="49"/>
      <c r="SZC629" s="49"/>
      <c r="SZD629" s="49"/>
      <c r="SZE629" s="49"/>
      <c r="SZF629" s="49"/>
      <c r="SZG629" s="49"/>
      <c r="SZH629" s="49"/>
      <c r="SZI629" s="49"/>
      <c r="SZJ629" s="49"/>
      <c r="SZK629" s="49"/>
      <c r="SZL629" s="49"/>
      <c r="SZM629" s="49"/>
      <c r="SZN629" s="49"/>
      <c r="SZO629" s="49"/>
      <c r="SZP629" s="49"/>
      <c r="SZQ629" s="49"/>
      <c r="SZR629" s="49"/>
      <c r="SZS629" s="49"/>
      <c r="SZT629" s="49"/>
      <c r="SZU629" s="49"/>
      <c r="SZV629" s="49"/>
      <c r="SZW629" s="49"/>
      <c r="SZX629" s="49"/>
      <c r="SZY629" s="49"/>
      <c r="SZZ629" s="49"/>
      <c r="TAA629" s="49"/>
      <c r="TAB629" s="49"/>
      <c r="TAC629" s="49"/>
      <c r="TAD629" s="49"/>
      <c r="TAE629" s="49"/>
      <c r="TAF629" s="49"/>
      <c r="TAG629" s="49"/>
      <c r="TAH629" s="49"/>
      <c r="TAI629" s="49"/>
      <c r="TAJ629" s="49"/>
      <c r="TAK629" s="49"/>
      <c r="TAL629" s="49"/>
      <c r="TAM629" s="49"/>
      <c r="TAN629" s="49"/>
      <c r="TAO629" s="49"/>
      <c r="TAP629" s="49"/>
      <c r="TAQ629" s="49"/>
      <c r="TAR629" s="49"/>
      <c r="TAS629" s="49"/>
      <c r="TAT629" s="49"/>
      <c r="TAU629" s="49"/>
      <c r="TAV629" s="49"/>
      <c r="TAW629" s="49"/>
      <c r="TAX629" s="49"/>
      <c r="TAY629" s="49"/>
      <c r="TAZ629" s="49"/>
      <c r="TBA629" s="49"/>
      <c r="TBB629" s="49"/>
      <c r="TBC629" s="49"/>
      <c r="TBD629" s="49"/>
      <c r="TBE629" s="49"/>
      <c r="TBF629" s="49"/>
      <c r="TBG629" s="49"/>
      <c r="TBH629" s="49"/>
      <c r="TBI629" s="49"/>
      <c r="TBJ629" s="49"/>
      <c r="TBK629" s="49"/>
      <c r="TBL629" s="49"/>
      <c r="TBM629" s="49"/>
      <c r="TBN629" s="49"/>
      <c r="TBO629" s="49"/>
      <c r="TBP629" s="49"/>
      <c r="TBQ629" s="49"/>
      <c r="TBR629" s="49"/>
      <c r="TBS629" s="49"/>
      <c r="TBT629" s="49"/>
      <c r="TBU629" s="49"/>
      <c r="TBV629" s="49"/>
      <c r="TBW629" s="49"/>
      <c r="TBX629" s="49"/>
      <c r="TBY629" s="49"/>
      <c r="TBZ629" s="49"/>
      <c r="TCA629" s="49"/>
      <c r="TCB629" s="49"/>
      <c r="TCC629" s="49"/>
      <c r="TCD629" s="49"/>
      <c r="TCE629" s="49"/>
      <c r="TCF629" s="49"/>
      <c r="TCG629" s="49"/>
      <c r="TCH629" s="49"/>
      <c r="TCI629" s="49"/>
      <c r="TCJ629" s="49"/>
      <c r="TCK629" s="49"/>
      <c r="TCL629" s="49"/>
      <c r="TCM629" s="49"/>
      <c r="TCN629" s="49"/>
      <c r="TCO629" s="49"/>
      <c r="TCP629" s="49"/>
      <c r="TCQ629" s="49"/>
      <c r="TCR629" s="49"/>
      <c r="TCS629" s="49"/>
      <c r="TCT629" s="49"/>
      <c r="TCU629" s="49"/>
      <c r="TCV629" s="49"/>
      <c r="TCW629" s="49"/>
      <c r="TCX629" s="49"/>
      <c r="TCY629" s="49"/>
      <c r="TCZ629" s="49"/>
      <c r="TDA629" s="49"/>
      <c r="TDB629" s="49"/>
      <c r="TDC629" s="49"/>
      <c r="TDD629" s="49"/>
      <c r="TDE629" s="49"/>
      <c r="TDF629" s="49"/>
      <c r="TDG629" s="49"/>
      <c r="TDH629" s="49"/>
      <c r="TDI629" s="49"/>
      <c r="TDJ629" s="49"/>
      <c r="TDK629" s="49"/>
      <c r="TDL629" s="49"/>
      <c r="TDM629" s="49"/>
      <c r="TDN629" s="49"/>
      <c r="TDO629" s="49"/>
      <c r="TDP629" s="49"/>
      <c r="TDQ629" s="49"/>
      <c r="TDR629" s="49"/>
      <c r="TDS629" s="49"/>
      <c r="TDT629" s="49"/>
      <c r="TDU629" s="49"/>
      <c r="TDV629" s="49"/>
      <c r="TDW629" s="49"/>
      <c r="TDX629" s="49"/>
      <c r="TDY629" s="49"/>
      <c r="TDZ629" s="49"/>
      <c r="TEA629" s="49"/>
      <c r="TEB629" s="49"/>
      <c r="TEC629" s="49"/>
      <c r="TED629" s="49"/>
      <c r="TEE629" s="49"/>
      <c r="TEF629" s="49"/>
      <c r="TEG629" s="49"/>
      <c r="TEH629" s="49"/>
      <c r="TEI629" s="49"/>
      <c r="TEJ629" s="49"/>
      <c r="TEK629" s="49"/>
      <c r="TEL629" s="49"/>
      <c r="TEM629" s="49"/>
      <c r="TEN629" s="49"/>
      <c r="TEO629" s="49"/>
      <c r="TEP629" s="49"/>
      <c r="TEQ629" s="49"/>
      <c r="TER629" s="49"/>
      <c r="TES629" s="49"/>
      <c r="TET629" s="49"/>
      <c r="TEU629" s="49"/>
      <c r="TEV629" s="49"/>
      <c r="TEW629" s="49"/>
      <c r="TEX629" s="49"/>
      <c r="TEY629" s="49"/>
      <c r="TEZ629" s="49"/>
      <c r="TFA629" s="49"/>
      <c r="TFB629" s="49"/>
      <c r="TFC629" s="49"/>
      <c r="TFD629" s="49"/>
      <c r="TFE629" s="49"/>
      <c r="TFF629" s="49"/>
      <c r="TFG629" s="49"/>
      <c r="TFH629" s="49"/>
      <c r="TFI629" s="49"/>
      <c r="TFJ629" s="49"/>
      <c r="TFK629" s="49"/>
      <c r="TFL629" s="49"/>
      <c r="TFM629" s="49"/>
      <c r="TFN629" s="49"/>
      <c r="TFO629" s="49"/>
      <c r="TFP629" s="49"/>
      <c r="TFQ629" s="49"/>
      <c r="TFR629" s="49"/>
      <c r="TFS629" s="49"/>
      <c r="TFT629" s="49"/>
      <c r="TFU629" s="49"/>
      <c r="TFV629" s="49"/>
      <c r="TFW629" s="49"/>
      <c r="TFX629" s="49"/>
      <c r="TFY629" s="49"/>
      <c r="TFZ629" s="49"/>
      <c r="TGA629" s="49"/>
      <c r="TGB629" s="49"/>
      <c r="TGC629" s="49"/>
      <c r="TGD629" s="49"/>
      <c r="TGE629" s="49"/>
      <c r="TGF629" s="49"/>
      <c r="TGG629" s="49"/>
      <c r="TGH629" s="49"/>
      <c r="TGI629" s="49"/>
      <c r="TGJ629" s="49"/>
      <c r="TGK629" s="49"/>
      <c r="TGL629" s="49"/>
      <c r="TGM629" s="49"/>
      <c r="TGN629" s="49"/>
      <c r="TGO629" s="49"/>
      <c r="TGP629" s="49"/>
      <c r="TGQ629" s="49"/>
      <c r="TGR629" s="49"/>
      <c r="TGS629" s="49"/>
      <c r="TGT629" s="49"/>
      <c r="TGU629" s="49"/>
      <c r="TGV629" s="49"/>
      <c r="TGW629" s="49"/>
      <c r="TGX629" s="49"/>
      <c r="TGY629" s="49"/>
      <c r="TGZ629" s="49"/>
      <c r="THA629" s="49"/>
      <c r="THB629" s="49"/>
      <c r="THC629" s="49"/>
      <c r="THD629" s="49"/>
      <c r="THE629" s="49"/>
      <c r="THF629" s="49"/>
      <c r="THG629" s="49"/>
      <c r="THH629" s="49"/>
      <c r="THI629" s="49"/>
      <c r="THJ629" s="49"/>
      <c r="THK629" s="49"/>
      <c r="THL629" s="49"/>
      <c r="THM629" s="49"/>
      <c r="THN629" s="49"/>
      <c r="THO629" s="49"/>
      <c r="THP629" s="49"/>
      <c r="THQ629" s="49"/>
      <c r="THR629" s="49"/>
      <c r="THS629" s="49"/>
      <c r="THT629" s="49"/>
      <c r="THU629" s="49"/>
      <c r="THV629" s="49"/>
      <c r="THW629" s="49"/>
      <c r="THX629" s="49"/>
      <c r="THY629" s="49"/>
      <c r="THZ629" s="49"/>
      <c r="TIA629" s="49"/>
      <c r="TIB629" s="49"/>
      <c r="TIC629" s="49"/>
      <c r="TID629" s="49"/>
      <c r="TIE629" s="49"/>
      <c r="TIF629" s="49"/>
      <c r="TIG629" s="49"/>
      <c r="TIH629" s="49"/>
      <c r="TII629" s="49"/>
      <c r="TIJ629" s="49"/>
      <c r="TIK629" s="49"/>
      <c r="TIL629" s="49"/>
      <c r="TIM629" s="49"/>
      <c r="TIN629" s="49"/>
      <c r="TIO629" s="49"/>
      <c r="TIP629" s="49"/>
      <c r="TIQ629" s="49"/>
      <c r="TIR629" s="49"/>
      <c r="TIS629" s="49"/>
      <c r="TIT629" s="49"/>
      <c r="TIU629" s="49"/>
      <c r="TIV629" s="49"/>
      <c r="TIW629" s="49"/>
      <c r="TIX629" s="49"/>
      <c r="TIY629" s="49"/>
      <c r="TIZ629" s="49"/>
      <c r="TJA629" s="49"/>
      <c r="TJB629" s="49"/>
      <c r="TJC629" s="49"/>
      <c r="TJD629" s="49"/>
      <c r="TJE629" s="49"/>
      <c r="TJF629" s="49"/>
      <c r="TJG629" s="49"/>
      <c r="TJH629" s="49"/>
      <c r="TJI629" s="49"/>
      <c r="TJJ629" s="49"/>
      <c r="TJK629" s="49"/>
      <c r="TJL629" s="49"/>
      <c r="TJM629" s="49"/>
      <c r="TJN629" s="49"/>
      <c r="TJO629" s="49"/>
      <c r="TJP629" s="49"/>
      <c r="TJQ629" s="49"/>
      <c r="TJR629" s="49"/>
      <c r="TJS629" s="49"/>
      <c r="TJT629" s="49"/>
      <c r="TJU629" s="49"/>
      <c r="TJV629" s="49"/>
      <c r="TJW629" s="49"/>
      <c r="TJX629" s="49"/>
      <c r="TJY629" s="49"/>
      <c r="TJZ629" s="49"/>
      <c r="TKA629" s="49"/>
      <c r="TKB629" s="49"/>
      <c r="TKC629" s="49"/>
      <c r="TKD629" s="49"/>
      <c r="TKE629" s="49"/>
      <c r="TKF629" s="49"/>
      <c r="TKG629" s="49"/>
      <c r="TKH629" s="49"/>
      <c r="TKI629" s="49"/>
      <c r="TKJ629" s="49"/>
      <c r="TKK629" s="49"/>
      <c r="TKL629" s="49"/>
      <c r="TKM629" s="49"/>
      <c r="TKN629" s="49"/>
      <c r="TKO629" s="49"/>
      <c r="TKP629" s="49"/>
      <c r="TKQ629" s="49"/>
      <c r="TKR629" s="49"/>
      <c r="TKS629" s="49"/>
      <c r="TKT629" s="49"/>
      <c r="TKU629" s="49"/>
      <c r="TKV629" s="49"/>
      <c r="TKW629" s="49"/>
      <c r="TKX629" s="49"/>
      <c r="TKY629" s="49"/>
      <c r="TKZ629" s="49"/>
      <c r="TLA629" s="49"/>
      <c r="TLB629" s="49"/>
      <c r="TLC629" s="49"/>
      <c r="TLD629" s="49"/>
      <c r="TLE629" s="49"/>
      <c r="TLF629" s="49"/>
      <c r="TLG629" s="49"/>
      <c r="TLH629" s="49"/>
      <c r="TLI629" s="49"/>
      <c r="TLJ629" s="49"/>
      <c r="TLK629" s="49"/>
      <c r="TLL629" s="49"/>
      <c r="TLM629" s="49"/>
      <c r="TLN629" s="49"/>
      <c r="TLO629" s="49"/>
      <c r="TLP629" s="49"/>
      <c r="TLQ629" s="49"/>
      <c r="TLR629" s="49"/>
      <c r="TLS629" s="49"/>
      <c r="TLT629" s="49"/>
      <c r="TLU629" s="49"/>
      <c r="TLV629" s="49"/>
      <c r="TLW629" s="49"/>
      <c r="TLX629" s="49"/>
      <c r="TLY629" s="49"/>
      <c r="TLZ629" s="49"/>
      <c r="TMA629" s="49"/>
      <c r="TMB629" s="49"/>
      <c r="TMC629" s="49"/>
      <c r="TMD629" s="49"/>
      <c r="TME629" s="49"/>
      <c r="TMF629" s="49"/>
      <c r="TMG629" s="49"/>
      <c r="TMH629" s="49"/>
      <c r="TMI629" s="49"/>
      <c r="TMJ629" s="49"/>
      <c r="TMK629" s="49"/>
      <c r="TML629" s="49"/>
      <c r="TMM629" s="49"/>
      <c r="TMN629" s="49"/>
      <c r="TMO629" s="49"/>
      <c r="TMP629" s="49"/>
      <c r="TMQ629" s="49"/>
      <c r="TMR629" s="49"/>
      <c r="TMS629" s="49"/>
      <c r="TMT629" s="49"/>
      <c r="TMU629" s="49"/>
      <c r="TMV629" s="49"/>
      <c r="TMW629" s="49"/>
      <c r="TMX629" s="49"/>
      <c r="TMY629" s="49"/>
      <c r="TMZ629" s="49"/>
      <c r="TNA629" s="49"/>
      <c r="TNB629" s="49"/>
      <c r="TNC629" s="49"/>
      <c r="TND629" s="49"/>
      <c r="TNE629" s="49"/>
      <c r="TNF629" s="49"/>
      <c r="TNG629" s="49"/>
      <c r="TNH629" s="49"/>
      <c r="TNI629" s="49"/>
      <c r="TNJ629" s="49"/>
      <c r="TNK629" s="49"/>
      <c r="TNL629" s="49"/>
      <c r="TNM629" s="49"/>
      <c r="TNN629" s="49"/>
      <c r="TNO629" s="49"/>
      <c r="TNP629" s="49"/>
      <c r="TNQ629" s="49"/>
      <c r="TNR629" s="49"/>
      <c r="TNS629" s="49"/>
      <c r="TNT629" s="49"/>
      <c r="TNU629" s="49"/>
      <c r="TNV629" s="49"/>
      <c r="TNW629" s="49"/>
      <c r="TNX629" s="49"/>
      <c r="TNY629" s="49"/>
      <c r="TNZ629" s="49"/>
      <c r="TOA629" s="49"/>
      <c r="TOB629" s="49"/>
      <c r="TOC629" s="49"/>
      <c r="TOD629" s="49"/>
      <c r="TOE629" s="49"/>
      <c r="TOF629" s="49"/>
      <c r="TOG629" s="49"/>
      <c r="TOH629" s="49"/>
      <c r="TOI629" s="49"/>
      <c r="TOJ629" s="49"/>
      <c r="TOK629" s="49"/>
      <c r="TOL629" s="49"/>
      <c r="TOM629" s="49"/>
      <c r="TON629" s="49"/>
      <c r="TOO629" s="49"/>
      <c r="TOP629" s="49"/>
      <c r="TOQ629" s="49"/>
      <c r="TOR629" s="49"/>
      <c r="TOS629" s="49"/>
      <c r="TOT629" s="49"/>
      <c r="TOU629" s="49"/>
      <c r="TOV629" s="49"/>
      <c r="TOW629" s="49"/>
      <c r="TOX629" s="49"/>
      <c r="TOY629" s="49"/>
      <c r="TOZ629" s="49"/>
      <c r="TPA629" s="49"/>
      <c r="TPB629" s="49"/>
      <c r="TPC629" s="49"/>
      <c r="TPD629" s="49"/>
      <c r="TPE629" s="49"/>
      <c r="TPF629" s="49"/>
      <c r="TPG629" s="49"/>
      <c r="TPH629" s="49"/>
      <c r="TPI629" s="49"/>
      <c r="TPJ629" s="49"/>
      <c r="TPK629" s="49"/>
      <c r="TPL629" s="49"/>
      <c r="TPM629" s="49"/>
      <c r="TPN629" s="49"/>
      <c r="TPO629" s="49"/>
      <c r="TPP629" s="49"/>
      <c r="TPQ629" s="49"/>
      <c r="TPR629" s="49"/>
      <c r="TPS629" s="49"/>
      <c r="TPT629" s="49"/>
      <c r="TPU629" s="49"/>
      <c r="TPV629" s="49"/>
      <c r="TPW629" s="49"/>
      <c r="TPX629" s="49"/>
      <c r="TPY629" s="49"/>
      <c r="TPZ629" s="49"/>
      <c r="TQA629" s="49"/>
      <c r="TQB629" s="49"/>
      <c r="TQC629" s="49"/>
      <c r="TQD629" s="49"/>
      <c r="TQE629" s="49"/>
      <c r="TQF629" s="49"/>
      <c r="TQG629" s="49"/>
      <c r="TQH629" s="49"/>
      <c r="TQI629" s="49"/>
      <c r="TQJ629" s="49"/>
      <c r="TQK629" s="49"/>
      <c r="TQL629" s="49"/>
      <c r="TQM629" s="49"/>
      <c r="TQN629" s="49"/>
      <c r="TQO629" s="49"/>
      <c r="TQP629" s="49"/>
      <c r="TQQ629" s="49"/>
      <c r="TQR629" s="49"/>
      <c r="TQS629" s="49"/>
      <c r="TQT629" s="49"/>
      <c r="TQU629" s="49"/>
      <c r="TQV629" s="49"/>
      <c r="TQW629" s="49"/>
      <c r="TQX629" s="49"/>
      <c r="TQY629" s="49"/>
      <c r="TQZ629" s="49"/>
      <c r="TRA629" s="49"/>
      <c r="TRB629" s="49"/>
      <c r="TRC629" s="49"/>
      <c r="TRD629" s="49"/>
      <c r="TRE629" s="49"/>
      <c r="TRF629" s="49"/>
      <c r="TRG629" s="49"/>
      <c r="TRH629" s="49"/>
      <c r="TRI629" s="49"/>
      <c r="TRJ629" s="49"/>
      <c r="TRK629" s="49"/>
      <c r="TRL629" s="49"/>
      <c r="TRM629" s="49"/>
      <c r="TRN629" s="49"/>
      <c r="TRO629" s="49"/>
      <c r="TRP629" s="49"/>
      <c r="TRQ629" s="49"/>
      <c r="TRR629" s="49"/>
      <c r="TRS629" s="49"/>
      <c r="TRT629" s="49"/>
      <c r="TRU629" s="49"/>
      <c r="TRV629" s="49"/>
      <c r="TRW629" s="49"/>
      <c r="TRX629" s="49"/>
      <c r="TRY629" s="49"/>
      <c r="TRZ629" s="49"/>
      <c r="TSA629" s="49"/>
      <c r="TSB629" s="49"/>
      <c r="TSC629" s="49"/>
      <c r="TSD629" s="49"/>
      <c r="TSE629" s="49"/>
      <c r="TSF629" s="49"/>
      <c r="TSG629" s="49"/>
      <c r="TSH629" s="49"/>
      <c r="TSI629" s="49"/>
      <c r="TSJ629" s="49"/>
      <c r="TSK629" s="49"/>
      <c r="TSL629" s="49"/>
      <c r="TSM629" s="49"/>
      <c r="TSN629" s="49"/>
      <c r="TSO629" s="49"/>
      <c r="TSP629" s="49"/>
      <c r="TSQ629" s="49"/>
      <c r="TSR629" s="49"/>
      <c r="TSS629" s="49"/>
      <c r="TST629" s="49"/>
      <c r="TSU629" s="49"/>
      <c r="TSV629" s="49"/>
      <c r="TSW629" s="49"/>
      <c r="TSX629" s="49"/>
      <c r="TSY629" s="49"/>
      <c r="TSZ629" s="49"/>
      <c r="TTA629" s="49"/>
      <c r="TTB629" s="49"/>
      <c r="TTC629" s="49"/>
      <c r="TTD629" s="49"/>
      <c r="TTE629" s="49"/>
      <c r="TTF629" s="49"/>
      <c r="TTG629" s="49"/>
      <c r="TTH629" s="49"/>
      <c r="TTI629" s="49"/>
      <c r="TTJ629" s="49"/>
      <c r="TTK629" s="49"/>
      <c r="TTL629" s="49"/>
      <c r="TTM629" s="49"/>
      <c r="TTN629" s="49"/>
      <c r="TTO629" s="49"/>
      <c r="TTP629" s="49"/>
      <c r="TTQ629" s="49"/>
      <c r="TTR629" s="49"/>
      <c r="TTS629" s="49"/>
      <c r="TTT629" s="49"/>
      <c r="TTU629" s="49"/>
      <c r="TTV629" s="49"/>
      <c r="TTW629" s="49"/>
      <c r="TTX629" s="49"/>
      <c r="TTY629" s="49"/>
      <c r="TTZ629" s="49"/>
      <c r="TUA629" s="49"/>
      <c r="TUB629" s="49"/>
      <c r="TUC629" s="49"/>
      <c r="TUD629" s="49"/>
      <c r="TUE629" s="49"/>
      <c r="TUF629" s="49"/>
      <c r="TUG629" s="49"/>
      <c r="TUH629" s="49"/>
      <c r="TUI629" s="49"/>
      <c r="TUJ629" s="49"/>
      <c r="TUK629" s="49"/>
      <c r="TUL629" s="49"/>
      <c r="TUM629" s="49"/>
      <c r="TUN629" s="49"/>
      <c r="TUO629" s="49"/>
      <c r="TUP629" s="49"/>
      <c r="TUQ629" s="49"/>
      <c r="TUR629" s="49"/>
      <c r="TUS629" s="49"/>
      <c r="TUT629" s="49"/>
      <c r="TUU629" s="49"/>
      <c r="TUV629" s="49"/>
      <c r="TUW629" s="49"/>
      <c r="TUX629" s="49"/>
      <c r="TUY629" s="49"/>
      <c r="TUZ629" s="49"/>
      <c r="TVA629" s="49"/>
      <c r="TVB629" s="49"/>
      <c r="TVC629" s="49"/>
      <c r="TVD629" s="49"/>
      <c r="TVE629" s="49"/>
      <c r="TVF629" s="49"/>
      <c r="TVG629" s="49"/>
      <c r="TVH629" s="49"/>
      <c r="TVI629" s="49"/>
      <c r="TVJ629" s="49"/>
      <c r="TVK629" s="49"/>
      <c r="TVL629" s="49"/>
      <c r="TVM629" s="49"/>
      <c r="TVN629" s="49"/>
      <c r="TVO629" s="49"/>
      <c r="TVP629" s="49"/>
      <c r="TVQ629" s="49"/>
      <c r="TVR629" s="49"/>
      <c r="TVS629" s="49"/>
      <c r="TVT629" s="49"/>
      <c r="TVU629" s="49"/>
      <c r="TVV629" s="49"/>
      <c r="TVW629" s="49"/>
      <c r="TVX629" s="49"/>
      <c r="TVY629" s="49"/>
      <c r="TVZ629" s="49"/>
      <c r="TWA629" s="49"/>
      <c r="TWB629" s="49"/>
      <c r="TWC629" s="49"/>
      <c r="TWD629" s="49"/>
      <c r="TWE629" s="49"/>
      <c r="TWF629" s="49"/>
      <c r="TWG629" s="49"/>
      <c r="TWH629" s="49"/>
      <c r="TWI629" s="49"/>
      <c r="TWJ629" s="49"/>
      <c r="TWK629" s="49"/>
      <c r="TWL629" s="49"/>
      <c r="TWM629" s="49"/>
      <c r="TWN629" s="49"/>
      <c r="TWO629" s="49"/>
      <c r="TWP629" s="49"/>
      <c r="TWQ629" s="49"/>
      <c r="TWR629" s="49"/>
      <c r="TWS629" s="49"/>
      <c r="TWT629" s="49"/>
      <c r="TWU629" s="49"/>
      <c r="TWV629" s="49"/>
      <c r="TWW629" s="49"/>
      <c r="TWX629" s="49"/>
      <c r="TWY629" s="49"/>
      <c r="TWZ629" s="49"/>
      <c r="TXA629" s="49"/>
      <c r="TXB629" s="49"/>
      <c r="TXC629" s="49"/>
      <c r="TXD629" s="49"/>
      <c r="TXE629" s="49"/>
      <c r="TXF629" s="49"/>
      <c r="TXG629" s="49"/>
      <c r="TXH629" s="49"/>
      <c r="TXI629" s="49"/>
      <c r="TXJ629" s="49"/>
      <c r="TXK629" s="49"/>
      <c r="TXL629" s="49"/>
      <c r="TXM629" s="49"/>
      <c r="TXN629" s="49"/>
      <c r="TXO629" s="49"/>
      <c r="TXP629" s="49"/>
      <c r="TXQ629" s="49"/>
      <c r="TXR629" s="49"/>
      <c r="TXS629" s="49"/>
      <c r="TXT629" s="49"/>
      <c r="TXU629" s="49"/>
      <c r="TXV629" s="49"/>
      <c r="TXW629" s="49"/>
      <c r="TXX629" s="49"/>
      <c r="TXY629" s="49"/>
      <c r="TXZ629" s="49"/>
      <c r="TYA629" s="49"/>
      <c r="TYB629" s="49"/>
      <c r="TYC629" s="49"/>
      <c r="TYD629" s="49"/>
      <c r="TYE629" s="49"/>
      <c r="TYF629" s="49"/>
      <c r="TYG629" s="49"/>
      <c r="TYH629" s="49"/>
      <c r="TYI629" s="49"/>
      <c r="TYJ629" s="49"/>
      <c r="TYK629" s="49"/>
      <c r="TYL629" s="49"/>
      <c r="TYM629" s="49"/>
      <c r="TYN629" s="49"/>
      <c r="TYO629" s="49"/>
      <c r="TYP629" s="49"/>
      <c r="TYQ629" s="49"/>
      <c r="TYR629" s="49"/>
      <c r="TYS629" s="49"/>
      <c r="TYT629" s="49"/>
      <c r="TYU629" s="49"/>
      <c r="TYV629" s="49"/>
      <c r="TYW629" s="49"/>
      <c r="TYX629" s="49"/>
      <c r="TYY629" s="49"/>
      <c r="TYZ629" s="49"/>
      <c r="TZA629" s="49"/>
      <c r="TZB629" s="49"/>
      <c r="TZC629" s="49"/>
      <c r="TZD629" s="49"/>
      <c r="TZE629" s="49"/>
      <c r="TZF629" s="49"/>
      <c r="TZG629" s="49"/>
      <c r="TZH629" s="49"/>
      <c r="TZI629" s="49"/>
      <c r="TZJ629" s="49"/>
      <c r="TZK629" s="49"/>
      <c r="TZL629" s="49"/>
      <c r="TZM629" s="49"/>
      <c r="TZN629" s="49"/>
      <c r="TZO629" s="49"/>
      <c r="TZP629" s="49"/>
      <c r="TZQ629" s="49"/>
      <c r="TZR629" s="49"/>
      <c r="TZS629" s="49"/>
      <c r="TZT629" s="49"/>
      <c r="TZU629" s="49"/>
      <c r="TZV629" s="49"/>
      <c r="TZW629" s="49"/>
      <c r="TZX629" s="49"/>
      <c r="TZY629" s="49"/>
      <c r="TZZ629" s="49"/>
      <c r="UAA629" s="49"/>
      <c r="UAB629" s="49"/>
      <c r="UAC629" s="49"/>
      <c r="UAD629" s="49"/>
      <c r="UAE629" s="49"/>
      <c r="UAF629" s="49"/>
      <c r="UAG629" s="49"/>
      <c r="UAH629" s="49"/>
      <c r="UAI629" s="49"/>
      <c r="UAJ629" s="49"/>
      <c r="UAK629" s="49"/>
      <c r="UAL629" s="49"/>
      <c r="UAM629" s="49"/>
      <c r="UAN629" s="49"/>
      <c r="UAO629" s="49"/>
      <c r="UAP629" s="49"/>
      <c r="UAQ629" s="49"/>
      <c r="UAR629" s="49"/>
      <c r="UAS629" s="49"/>
      <c r="UAT629" s="49"/>
      <c r="UAU629" s="49"/>
      <c r="UAV629" s="49"/>
      <c r="UAW629" s="49"/>
      <c r="UAX629" s="49"/>
      <c r="UAY629" s="49"/>
      <c r="UAZ629" s="49"/>
      <c r="UBA629" s="49"/>
      <c r="UBB629" s="49"/>
      <c r="UBC629" s="49"/>
      <c r="UBD629" s="49"/>
      <c r="UBE629" s="49"/>
      <c r="UBF629" s="49"/>
      <c r="UBG629" s="49"/>
      <c r="UBH629" s="49"/>
      <c r="UBI629" s="49"/>
      <c r="UBJ629" s="49"/>
      <c r="UBK629" s="49"/>
      <c r="UBL629" s="49"/>
      <c r="UBM629" s="49"/>
      <c r="UBN629" s="49"/>
      <c r="UBO629" s="49"/>
      <c r="UBP629" s="49"/>
      <c r="UBQ629" s="49"/>
      <c r="UBR629" s="49"/>
      <c r="UBS629" s="49"/>
      <c r="UBT629" s="49"/>
      <c r="UBU629" s="49"/>
      <c r="UBV629" s="49"/>
      <c r="UBW629" s="49"/>
      <c r="UBX629" s="49"/>
      <c r="UBY629" s="49"/>
      <c r="UBZ629" s="49"/>
      <c r="UCA629" s="49"/>
      <c r="UCB629" s="49"/>
      <c r="UCC629" s="49"/>
      <c r="UCD629" s="49"/>
      <c r="UCE629" s="49"/>
      <c r="UCF629" s="49"/>
      <c r="UCG629" s="49"/>
      <c r="UCH629" s="49"/>
      <c r="UCI629" s="49"/>
      <c r="UCJ629" s="49"/>
      <c r="UCK629" s="49"/>
      <c r="UCL629" s="49"/>
      <c r="UCM629" s="49"/>
      <c r="UCN629" s="49"/>
      <c r="UCO629" s="49"/>
      <c r="UCP629" s="49"/>
      <c r="UCQ629" s="49"/>
      <c r="UCR629" s="49"/>
      <c r="UCS629" s="49"/>
      <c r="UCT629" s="49"/>
      <c r="UCU629" s="49"/>
      <c r="UCV629" s="49"/>
      <c r="UCW629" s="49"/>
      <c r="UCX629" s="49"/>
      <c r="UCY629" s="49"/>
      <c r="UCZ629" s="49"/>
      <c r="UDA629" s="49"/>
      <c r="UDB629" s="49"/>
      <c r="UDC629" s="49"/>
      <c r="UDD629" s="49"/>
      <c r="UDE629" s="49"/>
      <c r="UDF629" s="49"/>
      <c r="UDG629" s="49"/>
      <c r="UDH629" s="49"/>
      <c r="UDI629" s="49"/>
      <c r="UDJ629" s="49"/>
      <c r="UDK629" s="49"/>
      <c r="UDL629" s="49"/>
      <c r="UDM629" s="49"/>
      <c r="UDN629" s="49"/>
      <c r="UDO629" s="49"/>
      <c r="UDP629" s="49"/>
      <c r="UDQ629" s="49"/>
      <c r="UDR629" s="49"/>
      <c r="UDS629" s="49"/>
      <c r="UDT629" s="49"/>
      <c r="UDU629" s="49"/>
      <c r="UDV629" s="49"/>
      <c r="UDW629" s="49"/>
      <c r="UDX629" s="49"/>
      <c r="UDY629" s="49"/>
      <c r="UDZ629" s="49"/>
      <c r="UEA629" s="49"/>
      <c r="UEB629" s="49"/>
      <c r="UEC629" s="49"/>
      <c r="UED629" s="49"/>
      <c r="UEE629" s="49"/>
      <c r="UEF629" s="49"/>
      <c r="UEG629" s="49"/>
      <c r="UEH629" s="49"/>
      <c r="UEI629" s="49"/>
      <c r="UEJ629" s="49"/>
      <c r="UEK629" s="49"/>
      <c r="UEL629" s="49"/>
      <c r="UEM629" s="49"/>
      <c r="UEN629" s="49"/>
      <c r="UEO629" s="49"/>
      <c r="UEP629" s="49"/>
      <c r="UEQ629" s="49"/>
      <c r="UER629" s="49"/>
      <c r="UES629" s="49"/>
      <c r="UET629" s="49"/>
      <c r="UEU629" s="49"/>
      <c r="UEV629" s="49"/>
      <c r="UEW629" s="49"/>
      <c r="UEX629" s="49"/>
      <c r="UEY629" s="49"/>
      <c r="UEZ629" s="49"/>
      <c r="UFA629" s="49"/>
      <c r="UFB629" s="49"/>
      <c r="UFC629" s="49"/>
      <c r="UFD629" s="49"/>
      <c r="UFE629" s="49"/>
      <c r="UFF629" s="49"/>
      <c r="UFG629" s="49"/>
      <c r="UFH629" s="49"/>
      <c r="UFI629" s="49"/>
      <c r="UFJ629" s="49"/>
      <c r="UFK629" s="49"/>
      <c r="UFL629" s="49"/>
      <c r="UFM629" s="49"/>
      <c r="UFN629" s="49"/>
      <c r="UFO629" s="49"/>
      <c r="UFP629" s="49"/>
      <c r="UFQ629" s="49"/>
      <c r="UFR629" s="49"/>
      <c r="UFS629" s="49"/>
      <c r="UFT629" s="49"/>
      <c r="UFU629" s="49"/>
      <c r="UFV629" s="49"/>
      <c r="UFW629" s="49"/>
      <c r="UFX629" s="49"/>
      <c r="UFY629" s="49"/>
      <c r="UFZ629" s="49"/>
      <c r="UGA629" s="49"/>
      <c r="UGB629" s="49"/>
      <c r="UGC629" s="49"/>
      <c r="UGD629" s="49"/>
      <c r="UGE629" s="49"/>
      <c r="UGF629" s="49"/>
      <c r="UGG629" s="49"/>
      <c r="UGH629" s="49"/>
      <c r="UGI629" s="49"/>
      <c r="UGJ629" s="49"/>
      <c r="UGK629" s="49"/>
      <c r="UGL629" s="49"/>
      <c r="UGM629" s="49"/>
      <c r="UGN629" s="49"/>
      <c r="UGO629" s="49"/>
      <c r="UGP629" s="49"/>
      <c r="UGQ629" s="49"/>
      <c r="UGR629" s="49"/>
      <c r="UGS629" s="49"/>
      <c r="UGT629" s="49"/>
      <c r="UGU629" s="49"/>
      <c r="UGV629" s="49"/>
      <c r="UGW629" s="49"/>
      <c r="UGX629" s="49"/>
      <c r="UGY629" s="49"/>
      <c r="UGZ629" s="49"/>
      <c r="UHA629" s="49"/>
      <c r="UHB629" s="49"/>
      <c r="UHC629" s="49"/>
      <c r="UHD629" s="49"/>
      <c r="UHE629" s="49"/>
      <c r="UHF629" s="49"/>
      <c r="UHG629" s="49"/>
      <c r="UHH629" s="49"/>
      <c r="UHI629" s="49"/>
      <c r="UHJ629" s="49"/>
      <c r="UHK629" s="49"/>
      <c r="UHL629" s="49"/>
      <c r="UHM629" s="49"/>
      <c r="UHN629" s="49"/>
      <c r="UHO629" s="49"/>
      <c r="UHP629" s="49"/>
      <c r="UHQ629" s="49"/>
      <c r="UHR629" s="49"/>
      <c r="UHS629" s="49"/>
      <c r="UHT629" s="49"/>
      <c r="UHU629" s="49"/>
      <c r="UHV629" s="49"/>
      <c r="UHW629" s="49"/>
      <c r="UHX629" s="49"/>
      <c r="UHY629" s="49"/>
      <c r="UHZ629" s="49"/>
      <c r="UIA629" s="49"/>
      <c r="UIB629" s="49"/>
      <c r="UIC629" s="49"/>
      <c r="UID629" s="49"/>
      <c r="UIE629" s="49"/>
      <c r="UIF629" s="49"/>
      <c r="UIG629" s="49"/>
      <c r="UIH629" s="49"/>
      <c r="UII629" s="49"/>
      <c r="UIJ629" s="49"/>
      <c r="UIK629" s="49"/>
      <c r="UIL629" s="49"/>
      <c r="UIM629" s="49"/>
      <c r="UIN629" s="49"/>
      <c r="UIO629" s="49"/>
      <c r="UIP629" s="49"/>
      <c r="UIQ629" s="49"/>
      <c r="UIR629" s="49"/>
      <c r="UIS629" s="49"/>
      <c r="UIT629" s="49"/>
      <c r="UIU629" s="49"/>
      <c r="UIV629" s="49"/>
      <c r="UIW629" s="49"/>
      <c r="UIX629" s="49"/>
      <c r="UIY629" s="49"/>
      <c r="UIZ629" s="49"/>
      <c r="UJA629" s="49"/>
      <c r="UJB629" s="49"/>
      <c r="UJC629" s="49"/>
      <c r="UJD629" s="49"/>
      <c r="UJE629" s="49"/>
      <c r="UJF629" s="49"/>
      <c r="UJG629" s="49"/>
      <c r="UJH629" s="49"/>
      <c r="UJI629" s="49"/>
      <c r="UJJ629" s="49"/>
      <c r="UJK629" s="49"/>
      <c r="UJL629" s="49"/>
      <c r="UJM629" s="49"/>
      <c r="UJN629" s="49"/>
      <c r="UJO629" s="49"/>
      <c r="UJP629" s="49"/>
      <c r="UJQ629" s="49"/>
      <c r="UJR629" s="49"/>
      <c r="UJS629" s="49"/>
      <c r="UJT629" s="49"/>
      <c r="UJU629" s="49"/>
      <c r="UJV629" s="49"/>
      <c r="UJW629" s="49"/>
      <c r="UJX629" s="49"/>
      <c r="UJY629" s="49"/>
      <c r="UJZ629" s="49"/>
      <c r="UKA629" s="49"/>
      <c r="UKB629" s="49"/>
      <c r="UKC629" s="49"/>
      <c r="UKD629" s="49"/>
      <c r="UKE629" s="49"/>
      <c r="UKF629" s="49"/>
      <c r="UKG629" s="49"/>
      <c r="UKH629" s="49"/>
      <c r="UKI629" s="49"/>
      <c r="UKJ629" s="49"/>
      <c r="UKK629" s="49"/>
      <c r="UKL629" s="49"/>
      <c r="UKM629" s="49"/>
      <c r="UKN629" s="49"/>
      <c r="UKO629" s="49"/>
      <c r="UKP629" s="49"/>
      <c r="UKQ629" s="49"/>
      <c r="UKR629" s="49"/>
      <c r="UKS629" s="49"/>
      <c r="UKT629" s="49"/>
      <c r="UKU629" s="49"/>
      <c r="UKV629" s="49"/>
      <c r="UKW629" s="49"/>
      <c r="UKX629" s="49"/>
      <c r="UKY629" s="49"/>
      <c r="UKZ629" s="49"/>
      <c r="ULA629" s="49"/>
      <c r="ULB629" s="49"/>
      <c r="ULC629" s="49"/>
      <c r="ULD629" s="49"/>
      <c r="ULE629" s="49"/>
      <c r="ULF629" s="49"/>
      <c r="ULG629" s="49"/>
      <c r="ULH629" s="49"/>
      <c r="ULI629" s="49"/>
      <c r="ULJ629" s="49"/>
      <c r="ULK629" s="49"/>
      <c r="ULL629" s="49"/>
      <c r="ULM629" s="49"/>
      <c r="ULN629" s="49"/>
      <c r="ULO629" s="49"/>
      <c r="ULP629" s="49"/>
      <c r="ULQ629" s="49"/>
      <c r="ULR629" s="49"/>
      <c r="ULS629" s="49"/>
      <c r="ULT629" s="49"/>
      <c r="ULU629" s="49"/>
      <c r="ULV629" s="49"/>
      <c r="ULW629" s="49"/>
      <c r="ULX629" s="49"/>
      <c r="ULY629" s="49"/>
      <c r="ULZ629" s="49"/>
      <c r="UMA629" s="49"/>
      <c r="UMB629" s="49"/>
      <c r="UMC629" s="49"/>
      <c r="UMD629" s="49"/>
      <c r="UME629" s="49"/>
      <c r="UMF629" s="49"/>
      <c r="UMG629" s="49"/>
      <c r="UMH629" s="49"/>
      <c r="UMI629" s="49"/>
      <c r="UMJ629" s="49"/>
      <c r="UMK629" s="49"/>
      <c r="UML629" s="49"/>
      <c r="UMM629" s="49"/>
      <c r="UMN629" s="49"/>
      <c r="UMO629" s="49"/>
      <c r="UMP629" s="49"/>
      <c r="UMQ629" s="49"/>
      <c r="UMR629" s="49"/>
      <c r="UMS629" s="49"/>
      <c r="UMT629" s="49"/>
      <c r="UMU629" s="49"/>
      <c r="UMV629" s="49"/>
      <c r="UMW629" s="49"/>
      <c r="UMX629" s="49"/>
      <c r="UMY629" s="49"/>
      <c r="UMZ629" s="49"/>
      <c r="UNA629" s="49"/>
      <c r="UNB629" s="49"/>
      <c r="UNC629" s="49"/>
      <c r="UND629" s="49"/>
      <c r="UNE629" s="49"/>
      <c r="UNF629" s="49"/>
      <c r="UNG629" s="49"/>
      <c r="UNH629" s="49"/>
      <c r="UNI629" s="49"/>
      <c r="UNJ629" s="49"/>
      <c r="UNK629" s="49"/>
      <c r="UNL629" s="49"/>
      <c r="UNM629" s="49"/>
      <c r="UNN629" s="49"/>
      <c r="UNO629" s="49"/>
      <c r="UNP629" s="49"/>
      <c r="UNQ629" s="49"/>
      <c r="UNR629" s="49"/>
      <c r="UNS629" s="49"/>
      <c r="UNT629" s="49"/>
      <c r="UNU629" s="49"/>
      <c r="UNV629" s="49"/>
      <c r="UNW629" s="49"/>
      <c r="UNX629" s="49"/>
      <c r="UNY629" s="49"/>
      <c r="UNZ629" s="49"/>
      <c r="UOA629" s="49"/>
      <c r="UOB629" s="49"/>
      <c r="UOC629" s="49"/>
      <c r="UOD629" s="49"/>
      <c r="UOE629" s="49"/>
      <c r="UOF629" s="49"/>
      <c r="UOG629" s="49"/>
      <c r="UOH629" s="49"/>
      <c r="UOI629" s="49"/>
      <c r="UOJ629" s="49"/>
      <c r="UOK629" s="49"/>
      <c r="UOL629" s="49"/>
      <c r="UOM629" s="49"/>
      <c r="UON629" s="49"/>
      <c r="UOO629" s="49"/>
      <c r="UOP629" s="49"/>
      <c r="UOQ629" s="49"/>
      <c r="UOR629" s="49"/>
      <c r="UOS629" s="49"/>
      <c r="UOT629" s="49"/>
      <c r="UOU629" s="49"/>
      <c r="UOV629" s="49"/>
      <c r="UOW629" s="49"/>
      <c r="UOX629" s="49"/>
      <c r="UOY629" s="49"/>
      <c r="UOZ629" s="49"/>
      <c r="UPA629" s="49"/>
      <c r="UPB629" s="49"/>
      <c r="UPC629" s="49"/>
      <c r="UPD629" s="49"/>
      <c r="UPE629" s="49"/>
      <c r="UPF629" s="49"/>
      <c r="UPG629" s="49"/>
      <c r="UPH629" s="49"/>
      <c r="UPI629" s="49"/>
      <c r="UPJ629" s="49"/>
      <c r="UPK629" s="49"/>
      <c r="UPL629" s="49"/>
      <c r="UPM629" s="49"/>
      <c r="UPN629" s="49"/>
      <c r="UPO629" s="49"/>
      <c r="UPP629" s="49"/>
      <c r="UPQ629" s="49"/>
      <c r="UPR629" s="49"/>
      <c r="UPS629" s="49"/>
      <c r="UPT629" s="49"/>
      <c r="UPU629" s="49"/>
      <c r="UPV629" s="49"/>
      <c r="UPW629" s="49"/>
      <c r="UPX629" s="49"/>
      <c r="UPY629" s="49"/>
      <c r="UPZ629" s="49"/>
      <c r="UQA629" s="49"/>
      <c r="UQB629" s="49"/>
      <c r="UQC629" s="49"/>
      <c r="UQD629" s="49"/>
      <c r="UQE629" s="49"/>
      <c r="UQF629" s="49"/>
      <c r="UQG629" s="49"/>
      <c r="UQH629" s="49"/>
      <c r="UQI629" s="49"/>
      <c r="UQJ629" s="49"/>
      <c r="UQK629" s="49"/>
      <c r="UQL629" s="49"/>
      <c r="UQM629" s="49"/>
      <c r="UQN629" s="49"/>
      <c r="UQO629" s="49"/>
      <c r="UQP629" s="49"/>
      <c r="UQQ629" s="49"/>
      <c r="UQR629" s="49"/>
      <c r="UQS629" s="49"/>
      <c r="UQT629" s="49"/>
      <c r="UQU629" s="49"/>
      <c r="UQV629" s="49"/>
      <c r="UQW629" s="49"/>
      <c r="UQX629" s="49"/>
      <c r="UQY629" s="49"/>
      <c r="UQZ629" s="49"/>
      <c r="URA629" s="49"/>
      <c r="URB629" s="49"/>
      <c r="URC629" s="49"/>
      <c r="URD629" s="49"/>
      <c r="URE629" s="49"/>
      <c r="URF629" s="49"/>
      <c r="URG629" s="49"/>
      <c r="URH629" s="49"/>
      <c r="URI629" s="49"/>
      <c r="URJ629" s="49"/>
      <c r="URK629" s="49"/>
      <c r="URL629" s="49"/>
      <c r="URM629" s="49"/>
      <c r="URN629" s="49"/>
      <c r="URO629" s="49"/>
      <c r="URP629" s="49"/>
      <c r="URQ629" s="49"/>
      <c r="URR629" s="49"/>
      <c r="URS629" s="49"/>
      <c r="URT629" s="49"/>
      <c r="URU629" s="49"/>
      <c r="URV629" s="49"/>
      <c r="URW629" s="49"/>
      <c r="URX629" s="49"/>
      <c r="URY629" s="49"/>
      <c r="URZ629" s="49"/>
      <c r="USA629" s="49"/>
      <c r="USB629" s="49"/>
      <c r="USC629" s="49"/>
      <c r="USD629" s="49"/>
      <c r="USE629" s="49"/>
      <c r="USF629" s="49"/>
      <c r="USG629" s="49"/>
      <c r="USH629" s="49"/>
      <c r="USI629" s="49"/>
      <c r="USJ629" s="49"/>
      <c r="USK629" s="49"/>
      <c r="USL629" s="49"/>
      <c r="USM629" s="49"/>
      <c r="USN629" s="49"/>
      <c r="USO629" s="49"/>
      <c r="USP629" s="49"/>
      <c r="USQ629" s="49"/>
      <c r="USR629" s="49"/>
      <c r="USS629" s="49"/>
      <c r="UST629" s="49"/>
      <c r="USU629" s="49"/>
      <c r="USV629" s="49"/>
      <c r="USW629" s="49"/>
      <c r="USX629" s="49"/>
      <c r="USY629" s="49"/>
      <c r="USZ629" s="49"/>
      <c r="UTA629" s="49"/>
      <c r="UTB629" s="49"/>
      <c r="UTC629" s="49"/>
      <c r="UTD629" s="49"/>
      <c r="UTE629" s="49"/>
      <c r="UTF629" s="49"/>
      <c r="UTG629" s="49"/>
      <c r="UTH629" s="49"/>
      <c r="UTI629" s="49"/>
      <c r="UTJ629" s="49"/>
      <c r="UTK629" s="49"/>
      <c r="UTL629" s="49"/>
      <c r="UTM629" s="49"/>
      <c r="UTN629" s="49"/>
      <c r="UTO629" s="49"/>
      <c r="UTP629" s="49"/>
      <c r="UTQ629" s="49"/>
      <c r="UTR629" s="49"/>
      <c r="UTS629" s="49"/>
      <c r="UTT629" s="49"/>
      <c r="UTU629" s="49"/>
      <c r="UTV629" s="49"/>
      <c r="UTW629" s="49"/>
      <c r="UTX629" s="49"/>
      <c r="UTY629" s="49"/>
      <c r="UTZ629" s="49"/>
      <c r="UUA629" s="49"/>
      <c r="UUB629" s="49"/>
      <c r="UUC629" s="49"/>
      <c r="UUD629" s="49"/>
      <c r="UUE629" s="49"/>
      <c r="UUF629" s="49"/>
      <c r="UUG629" s="49"/>
      <c r="UUH629" s="49"/>
      <c r="UUI629" s="49"/>
      <c r="UUJ629" s="49"/>
      <c r="UUK629" s="49"/>
      <c r="UUL629" s="49"/>
      <c r="UUM629" s="49"/>
      <c r="UUN629" s="49"/>
      <c r="UUO629" s="49"/>
      <c r="UUP629" s="49"/>
      <c r="UUQ629" s="49"/>
      <c r="UUR629" s="49"/>
      <c r="UUS629" s="49"/>
      <c r="UUT629" s="49"/>
      <c r="UUU629" s="49"/>
      <c r="UUV629" s="49"/>
      <c r="UUW629" s="49"/>
      <c r="UUX629" s="49"/>
      <c r="UUY629" s="49"/>
      <c r="UUZ629" s="49"/>
      <c r="UVA629" s="49"/>
      <c r="UVB629" s="49"/>
      <c r="UVC629" s="49"/>
      <c r="UVD629" s="49"/>
      <c r="UVE629" s="49"/>
      <c r="UVF629" s="49"/>
      <c r="UVG629" s="49"/>
      <c r="UVH629" s="49"/>
      <c r="UVI629" s="49"/>
      <c r="UVJ629" s="49"/>
      <c r="UVK629" s="49"/>
      <c r="UVL629" s="49"/>
      <c r="UVM629" s="49"/>
      <c r="UVN629" s="49"/>
      <c r="UVO629" s="49"/>
      <c r="UVP629" s="49"/>
      <c r="UVQ629" s="49"/>
      <c r="UVR629" s="49"/>
      <c r="UVS629" s="49"/>
      <c r="UVT629" s="49"/>
      <c r="UVU629" s="49"/>
      <c r="UVV629" s="49"/>
      <c r="UVW629" s="49"/>
      <c r="UVX629" s="49"/>
      <c r="UVY629" s="49"/>
      <c r="UVZ629" s="49"/>
      <c r="UWA629" s="49"/>
      <c r="UWB629" s="49"/>
      <c r="UWC629" s="49"/>
      <c r="UWD629" s="49"/>
      <c r="UWE629" s="49"/>
      <c r="UWF629" s="49"/>
      <c r="UWG629" s="49"/>
      <c r="UWH629" s="49"/>
      <c r="UWI629" s="49"/>
      <c r="UWJ629" s="49"/>
      <c r="UWK629" s="49"/>
      <c r="UWL629" s="49"/>
      <c r="UWM629" s="49"/>
      <c r="UWN629" s="49"/>
      <c r="UWO629" s="49"/>
      <c r="UWP629" s="49"/>
      <c r="UWQ629" s="49"/>
      <c r="UWR629" s="49"/>
      <c r="UWS629" s="49"/>
      <c r="UWT629" s="49"/>
      <c r="UWU629" s="49"/>
      <c r="UWV629" s="49"/>
      <c r="UWW629" s="49"/>
      <c r="UWX629" s="49"/>
      <c r="UWY629" s="49"/>
      <c r="UWZ629" s="49"/>
      <c r="UXA629" s="49"/>
      <c r="UXB629" s="49"/>
      <c r="UXC629" s="49"/>
      <c r="UXD629" s="49"/>
      <c r="UXE629" s="49"/>
      <c r="UXF629" s="49"/>
      <c r="UXG629" s="49"/>
      <c r="UXH629" s="49"/>
      <c r="UXI629" s="49"/>
      <c r="UXJ629" s="49"/>
      <c r="UXK629" s="49"/>
      <c r="UXL629" s="49"/>
      <c r="UXM629" s="49"/>
      <c r="UXN629" s="49"/>
      <c r="UXO629" s="49"/>
      <c r="UXP629" s="49"/>
      <c r="UXQ629" s="49"/>
      <c r="UXR629" s="49"/>
      <c r="UXS629" s="49"/>
      <c r="UXT629" s="49"/>
      <c r="UXU629" s="49"/>
      <c r="UXV629" s="49"/>
      <c r="UXW629" s="49"/>
      <c r="UXX629" s="49"/>
      <c r="UXY629" s="49"/>
      <c r="UXZ629" s="49"/>
      <c r="UYA629" s="49"/>
      <c r="UYB629" s="49"/>
      <c r="UYC629" s="49"/>
      <c r="UYD629" s="49"/>
      <c r="UYE629" s="49"/>
      <c r="UYF629" s="49"/>
      <c r="UYG629" s="49"/>
      <c r="UYH629" s="49"/>
      <c r="UYI629" s="49"/>
      <c r="UYJ629" s="49"/>
      <c r="UYK629" s="49"/>
      <c r="UYL629" s="49"/>
      <c r="UYM629" s="49"/>
      <c r="UYN629" s="49"/>
      <c r="UYO629" s="49"/>
      <c r="UYP629" s="49"/>
      <c r="UYQ629" s="49"/>
      <c r="UYR629" s="49"/>
      <c r="UYS629" s="49"/>
      <c r="UYT629" s="49"/>
      <c r="UYU629" s="49"/>
      <c r="UYV629" s="49"/>
      <c r="UYW629" s="49"/>
      <c r="UYX629" s="49"/>
      <c r="UYY629" s="49"/>
      <c r="UYZ629" s="49"/>
      <c r="UZA629" s="49"/>
      <c r="UZB629" s="49"/>
      <c r="UZC629" s="49"/>
      <c r="UZD629" s="49"/>
      <c r="UZE629" s="49"/>
      <c r="UZF629" s="49"/>
      <c r="UZG629" s="49"/>
      <c r="UZH629" s="49"/>
      <c r="UZI629" s="49"/>
      <c r="UZJ629" s="49"/>
      <c r="UZK629" s="49"/>
      <c r="UZL629" s="49"/>
      <c r="UZM629" s="49"/>
      <c r="UZN629" s="49"/>
      <c r="UZO629" s="49"/>
      <c r="UZP629" s="49"/>
      <c r="UZQ629" s="49"/>
      <c r="UZR629" s="49"/>
      <c r="UZS629" s="49"/>
      <c r="UZT629" s="49"/>
      <c r="UZU629" s="49"/>
      <c r="UZV629" s="49"/>
      <c r="UZW629" s="49"/>
      <c r="UZX629" s="49"/>
      <c r="UZY629" s="49"/>
      <c r="UZZ629" s="49"/>
      <c r="VAA629" s="49"/>
      <c r="VAB629" s="49"/>
      <c r="VAC629" s="49"/>
      <c r="VAD629" s="49"/>
      <c r="VAE629" s="49"/>
      <c r="VAF629" s="49"/>
      <c r="VAG629" s="49"/>
      <c r="VAH629" s="49"/>
      <c r="VAI629" s="49"/>
      <c r="VAJ629" s="49"/>
      <c r="VAK629" s="49"/>
      <c r="VAL629" s="49"/>
      <c r="VAM629" s="49"/>
      <c r="VAN629" s="49"/>
      <c r="VAO629" s="49"/>
      <c r="VAP629" s="49"/>
      <c r="VAQ629" s="49"/>
      <c r="VAR629" s="49"/>
      <c r="VAS629" s="49"/>
      <c r="VAT629" s="49"/>
      <c r="VAU629" s="49"/>
      <c r="VAV629" s="49"/>
      <c r="VAW629" s="49"/>
      <c r="VAX629" s="49"/>
      <c r="VAY629" s="49"/>
      <c r="VAZ629" s="49"/>
      <c r="VBA629" s="49"/>
      <c r="VBB629" s="49"/>
      <c r="VBC629" s="49"/>
      <c r="VBD629" s="49"/>
      <c r="VBE629" s="49"/>
      <c r="VBF629" s="49"/>
      <c r="VBG629" s="49"/>
      <c r="VBH629" s="49"/>
      <c r="VBI629" s="49"/>
      <c r="VBJ629" s="49"/>
      <c r="VBK629" s="49"/>
      <c r="VBL629" s="49"/>
      <c r="VBM629" s="49"/>
      <c r="VBN629" s="49"/>
      <c r="VBO629" s="49"/>
      <c r="VBP629" s="49"/>
      <c r="VBQ629" s="49"/>
      <c r="VBR629" s="49"/>
      <c r="VBS629" s="49"/>
      <c r="VBT629" s="49"/>
      <c r="VBU629" s="49"/>
      <c r="VBV629" s="49"/>
      <c r="VBW629" s="49"/>
      <c r="VBX629" s="49"/>
      <c r="VBY629" s="49"/>
      <c r="VBZ629" s="49"/>
      <c r="VCA629" s="49"/>
      <c r="VCB629" s="49"/>
      <c r="VCC629" s="49"/>
      <c r="VCD629" s="49"/>
      <c r="VCE629" s="49"/>
      <c r="VCF629" s="49"/>
      <c r="VCG629" s="49"/>
      <c r="VCH629" s="49"/>
      <c r="VCI629" s="49"/>
      <c r="VCJ629" s="49"/>
      <c r="VCK629" s="49"/>
      <c r="VCL629" s="49"/>
      <c r="VCM629" s="49"/>
      <c r="VCN629" s="49"/>
      <c r="VCO629" s="49"/>
      <c r="VCP629" s="49"/>
      <c r="VCQ629" s="49"/>
      <c r="VCR629" s="49"/>
      <c r="VCS629" s="49"/>
      <c r="VCT629" s="49"/>
      <c r="VCU629" s="49"/>
      <c r="VCV629" s="49"/>
      <c r="VCW629" s="49"/>
      <c r="VCX629" s="49"/>
      <c r="VCY629" s="49"/>
      <c r="VCZ629" s="49"/>
      <c r="VDA629" s="49"/>
      <c r="VDB629" s="49"/>
      <c r="VDC629" s="49"/>
      <c r="VDD629" s="49"/>
      <c r="VDE629" s="49"/>
      <c r="VDF629" s="49"/>
      <c r="VDG629" s="49"/>
      <c r="VDH629" s="49"/>
      <c r="VDI629" s="49"/>
      <c r="VDJ629" s="49"/>
      <c r="VDK629" s="49"/>
      <c r="VDL629" s="49"/>
      <c r="VDM629" s="49"/>
      <c r="VDN629" s="49"/>
      <c r="VDO629" s="49"/>
      <c r="VDP629" s="49"/>
      <c r="VDQ629" s="49"/>
      <c r="VDR629" s="49"/>
      <c r="VDS629" s="49"/>
      <c r="VDT629" s="49"/>
      <c r="VDU629" s="49"/>
      <c r="VDV629" s="49"/>
      <c r="VDW629" s="49"/>
      <c r="VDX629" s="49"/>
      <c r="VDY629" s="49"/>
      <c r="VDZ629" s="49"/>
      <c r="VEA629" s="49"/>
      <c r="VEB629" s="49"/>
      <c r="VEC629" s="49"/>
      <c r="VED629" s="49"/>
      <c r="VEE629" s="49"/>
      <c r="VEF629" s="49"/>
      <c r="VEG629" s="49"/>
      <c r="VEH629" s="49"/>
      <c r="VEI629" s="49"/>
      <c r="VEJ629" s="49"/>
      <c r="VEK629" s="49"/>
      <c r="VEL629" s="49"/>
      <c r="VEM629" s="49"/>
      <c r="VEN629" s="49"/>
      <c r="VEO629" s="49"/>
      <c r="VEP629" s="49"/>
      <c r="VEQ629" s="49"/>
      <c r="VER629" s="49"/>
      <c r="VES629" s="49"/>
      <c r="VET629" s="49"/>
      <c r="VEU629" s="49"/>
      <c r="VEV629" s="49"/>
      <c r="VEW629" s="49"/>
      <c r="VEX629" s="49"/>
      <c r="VEY629" s="49"/>
      <c r="VEZ629" s="49"/>
      <c r="VFA629" s="49"/>
      <c r="VFB629" s="49"/>
      <c r="VFC629" s="49"/>
      <c r="VFD629" s="49"/>
      <c r="VFE629" s="49"/>
      <c r="VFF629" s="49"/>
      <c r="VFG629" s="49"/>
      <c r="VFH629" s="49"/>
      <c r="VFI629" s="49"/>
      <c r="VFJ629" s="49"/>
      <c r="VFK629" s="49"/>
      <c r="VFL629" s="49"/>
      <c r="VFM629" s="49"/>
      <c r="VFN629" s="49"/>
      <c r="VFO629" s="49"/>
      <c r="VFP629" s="49"/>
      <c r="VFQ629" s="49"/>
      <c r="VFR629" s="49"/>
      <c r="VFS629" s="49"/>
      <c r="VFT629" s="49"/>
      <c r="VFU629" s="49"/>
      <c r="VFV629" s="49"/>
      <c r="VFW629" s="49"/>
      <c r="VFX629" s="49"/>
      <c r="VFY629" s="49"/>
      <c r="VFZ629" s="49"/>
      <c r="VGA629" s="49"/>
      <c r="VGB629" s="49"/>
      <c r="VGC629" s="49"/>
      <c r="VGD629" s="49"/>
      <c r="VGE629" s="49"/>
      <c r="VGF629" s="49"/>
      <c r="VGG629" s="49"/>
      <c r="VGH629" s="49"/>
      <c r="VGI629" s="49"/>
      <c r="VGJ629" s="49"/>
      <c r="VGK629" s="49"/>
      <c r="VGL629" s="49"/>
      <c r="VGM629" s="49"/>
      <c r="VGN629" s="49"/>
      <c r="VGO629" s="49"/>
      <c r="VGP629" s="49"/>
      <c r="VGQ629" s="49"/>
      <c r="VGR629" s="49"/>
      <c r="VGS629" s="49"/>
      <c r="VGT629" s="49"/>
      <c r="VGU629" s="49"/>
      <c r="VGV629" s="49"/>
      <c r="VGW629" s="49"/>
      <c r="VGX629" s="49"/>
      <c r="VGY629" s="49"/>
      <c r="VGZ629" s="49"/>
      <c r="VHA629" s="49"/>
      <c r="VHB629" s="49"/>
      <c r="VHC629" s="49"/>
      <c r="VHD629" s="49"/>
      <c r="VHE629" s="49"/>
      <c r="VHF629" s="49"/>
      <c r="VHG629" s="49"/>
      <c r="VHH629" s="49"/>
      <c r="VHI629" s="49"/>
      <c r="VHJ629" s="49"/>
      <c r="VHK629" s="49"/>
      <c r="VHL629" s="49"/>
      <c r="VHM629" s="49"/>
      <c r="VHN629" s="49"/>
      <c r="VHO629" s="49"/>
      <c r="VHP629" s="49"/>
      <c r="VHQ629" s="49"/>
      <c r="VHR629" s="49"/>
      <c r="VHS629" s="49"/>
      <c r="VHT629" s="49"/>
      <c r="VHU629" s="49"/>
      <c r="VHV629" s="49"/>
      <c r="VHW629" s="49"/>
      <c r="VHX629" s="49"/>
      <c r="VHY629" s="49"/>
      <c r="VHZ629" s="49"/>
      <c r="VIA629" s="49"/>
      <c r="VIB629" s="49"/>
      <c r="VIC629" s="49"/>
      <c r="VID629" s="49"/>
      <c r="VIE629" s="49"/>
      <c r="VIF629" s="49"/>
      <c r="VIG629" s="49"/>
      <c r="VIH629" s="49"/>
      <c r="VII629" s="49"/>
      <c r="VIJ629" s="49"/>
      <c r="VIK629" s="49"/>
      <c r="VIL629" s="49"/>
      <c r="VIM629" s="49"/>
      <c r="VIN629" s="49"/>
      <c r="VIO629" s="49"/>
      <c r="VIP629" s="49"/>
      <c r="VIQ629" s="49"/>
      <c r="VIR629" s="49"/>
      <c r="VIS629" s="49"/>
      <c r="VIT629" s="49"/>
      <c r="VIU629" s="49"/>
      <c r="VIV629" s="49"/>
      <c r="VIW629" s="49"/>
      <c r="VIX629" s="49"/>
      <c r="VIY629" s="49"/>
      <c r="VIZ629" s="49"/>
      <c r="VJA629" s="49"/>
      <c r="VJB629" s="49"/>
      <c r="VJC629" s="49"/>
      <c r="VJD629" s="49"/>
      <c r="VJE629" s="49"/>
      <c r="VJF629" s="49"/>
      <c r="VJG629" s="49"/>
      <c r="VJH629" s="49"/>
      <c r="VJI629" s="49"/>
      <c r="VJJ629" s="49"/>
      <c r="VJK629" s="49"/>
      <c r="VJL629" s="49"/>
      <c r="VJM629" s="49"/>
      <c r="VJN629" s="49"/>
      <c r="VJO629" s="49"/>
      <c r="VJP629" s="49"/>
      <c r="VJQ629" s="49"/>
      <c r="VJR629" s="49"/>
      <c r="VJS629" s="49"/>
      <c r="VJT629" s="49"/>
      <c r="VJU629" s="49"/>
      <c r="VJV629" s="49"/>
      <c r="VJW629" s="49"/>
      <c r="VJX629" s="49"/>
      <c r="VJY629" s="49"/>
      <c r="VJZ629" s="49"/>
      <c r="VKA629" s="49"/>
      <c r="VKB629" s="49"/>
      <c r="VKC629" s="49"/>
      <c r="VKD629" s="49"/>
      <c r="VKE629" s="49"/>
      <c r="VKF629" s="49"/>
      <c r="VKG629" s="49"/>
      <c r="VKH629" s="49"/>
      <c r="VKI629" s="49"/>
      <c r="VKJ629" s="49"/>
      <c r="VKK629" s="49"/>
      <c r="VKL629" s="49"/>
      <c r="VKM629" s="49"/>
      <c r="VKN629" s="49"/>
      <c r="VKO629" s="49"/>
      <c r="VKP629" s="49"/>
      <c r="VKQ629" s="49"/>
      <c r="VKR629" s="49"/>
      <c r="VKS629" s="49"/>
      <c r="VKT629" s="49"/>
      <c r="VKU629" s="49"/>
      <c r="VKV629" s="49"/>
      <c r="VKW629" s="49"/>
      <c r="VKX629" s="49"/>
      <c r="VKY629" s="49"/>
      <c r="VKZ629" s="49"/>
      <c r="VLA629" s="49"/>
      <c r="VLB629" s="49"/>
      <c r="VLC629" s="49"/>
      <c r="VLD629" s="49"/>
      <c r="VLE629" s="49"/>
      <c r="VLF629" s="49"/>
      <c r="VLG629" s="49"/>
      <c r="VLH629" s="49"/>
      <c r="VLI629" s="49"/>
      <c r="VLJ629" s="49"/>
      <c r="VLK629" s="49"/>
      <c r="VLL629" s="49"/>
      <c r="VLM629" s="49"/>
      <c r="VLN629" s="49"/>
      <c r="VLO629" s="49"/>
      <c r="VLP629" s="49"/>
      <c r="VLQ629" s="49"/>
      <c r="VLR629" s="49"/>
      <c r="VLS629" s="49"/>
      <c r="VLT629" s="49"/>
      <c r="VLU629" s="49"/>
      <c r="VLV629" s="49"/>
      <c r="VLW629" s="49"/>
      <c r="VLX629" s="49"/>
      <c r="VLY629" s="49"/>
      <c r="VLZ629" s="49"/>
      <c r="VMA629" s="49"/>
      <c r="VMB629" s="49"/>
      <c r="VMC629" s="49"/>
      <c r="VMD629" s="49"/>
      <c r="VME629" s="49"/>
      <c r="VMF629" s="49"/>
      <c r="VMG629" s="49"/>
      <c r="VMH629" s="49"/>
      <c r="VMI629" s="49"/>
      <c r="VMJ629" s="49"/>
      <c r="VMK629" s="49"/>
      <c r="VML629" s="49"/>
      <c r="VMM629" s="49"/>
      <c r="VMN629" s="49"/>
      <c r="VMO629" s="49"/>
      <c r="VMP629" s="49"/>
      <c r="VMQ629" s="49"/>
      <c r="VMR629" s="49"/>
      <c r="VMS629" s="49"/>
      <c r="VMT629" s="49"/>
      <c r="VMU629" s="49"/>
      <c r="VMV629" s="49"/>
      <c r="VMW629" s="49"/>
      <c r="VMX629" s="49"/>
      <c r="VMY629" s="49"/>
      <c r="VMZ629" s="49"/>
      <c r="VNA629" s="49"/>
      <c r="VNB629" s="49"/>
      <c r="VNC629" s="49"/>
      <c r="VND629" s="49"/>
      <c r="VNE629" s="49"/>
      <c r="VNF629" s="49"/>
      <c r="VNG629" s="49"/>
      <c r="VNH629" s="49"/>
      <c r="VNI629" s="49"/>
      <c r="VNJ629" s="49"/>
      <c r="VNK629" s="49"/>
      <c r="VNL629" s="49"/>
      <c r="VNM629" s="49"/>
      <c r="VNN629" s="49"/>
      <c r="VNO629" s="49"/>
      <c r="VNP629" s="49"/>
      <c r="VNQ629" s="49"/>
      <c r="VNR629" s="49"/>
      <c r="VNS629" s="49"/>
      <c r="VNT629" s="49"/>
      <c r="VNU629" s="49"/>
      <c r="VNV629" s="49"/>
      <c r="VNW629" s="49"/>
      <c r="VNX629" s="49"/>
      <c r="VNY629" s="49"/>
      <c r="VNZ629" s="49"/>
      <c r="VOA629" s="49"/>
      <c r="VOB629" s="49"/>
      <c r="VOC629" s="49"/>
      <c r="VOD629" s="49"/>
      <c r="VOE629" s="49"/>
      <c r="VOF629" s="49"/>
      <c r="VOG629" s="49"/>
      <c r="VOH629" s="49"/>
      <c r="VOI629" s="49"/>
      <c r="VOJ629" s="49"/>
      <c r="VOK629" s="49"/>
      <c r="VOL629" s="49"/>
      <c r="VOM629" s="49"/>
      <c r="VON629" s="49"/>
      <c r="VOO629" s="49"/>
      <c r="VOP629" s="49"/>
      <c r="VOQ629" s="49"/>
      <c r="VOR629" s="49"/>
      <c r="VOS629" s="49"/>
      <c r="VOT629" s="49"/>
      <c r="VOU629" s="49"/>
      <c r="VOV629" s="49"/>
      <c r="VOW629" s="49"/>
      <c r="VOX629" s="49"/>
      <c r="VOY629" s="49"/>
      <c r="VOZ629" s="49"/>
      <c r="VPA629" s="49"/>
      <c r="VPB629" s="49"/>
      <c r="VPC629" s="49"/>
      <c r="VPD629" s="49"/>
      <c r="VPE629" s="49"/>
      <c r="VPF629" s="49"/>
      <c r="VPG629" s="49"/>
      <c r="VPH629" s="49"/>
      <c r="VPI629" s="49"/>
      <c r="VPJ629" s="49"/>
      <c r="VPK629" s="49"/>
      <c r="VPL629" s="49"/>
      <c r="VPM629" s="49"/>
      <c r="VPN629" s="49"/>
      <c r="VPO629" s="49"/>
      <c r="VPP629" s="49"/>
      <c r="VPQ629" s="49"/>
      <c r="VPR629" s="49"/>
      <c r="VPS629" s="49"/>
      <c r="VPT629" s="49"/>
      <c r="VPU629" s="49"/>
      <c r="VPV629" s="49"/>
      <c r="VPW629" s="49"/>
      <c r="VPX629" s="49"/>
      <c r="VPY629" s="49"/>
      <c r="VPZ629" s="49"/>
      <c r="VQA629" s="49"/>
      <c r="VQB629" s="49"/>
      <c r="VQC629" s="49"/>
      <c r="VQD629" s="49"/>
      <c r="VQE629" s="49"/>
      <c r="VQF629" s="49"/>
      <c r="VQG629" s="49"/>
      <c r="VQH629" s="49"/>
      <c r="VQI629" s="49"/>
      <c r="VQJ629" s="49"/>
      <c r="VQK629" s="49"/>
      <c r="VQL629" s="49"/>
      <c r="VQM629" s="49"/>
      <c r="VQN629" s="49"/>
      <c r="VQO629" s="49"/>
      <c r="VQP629" s="49"/>
      <c r="VQQ629" s="49"/>
      <c r="VQR629" s="49"/>
      <c r="VQS629" s="49"/>
      <c r="VQT629" s="49"/>
      <c r="VQU629" s="49"/>
      <c r="VQV629" s="49"/>
      <c r="VQW629" s="49"/>
      <c r="VQX629" s="49"/>
      <c r="VQY629" s="49"/>
      <c r="VQZ629" s="49"/>
      <c r="VRA629" s="49"/>
      <c r="VRB629" s="49"/>
      <c r="VRC629" s="49"/>
      <c r="VRD629" s="49"/>
      <c r="VRE629" s="49"/>
      <c r="VRF629" s="49"/>
      <c r="VRG629" s="49"/>
      <c r="VRH629" s="49"/>
      <c r="VRI629" s="49"/>
      <c r="VRJ629" s="49"/>
      <c r="VRK629" s="49"/>
      <c r="VRL629" s="49"/>
      <c r="VRM629" s="49"/>
      <c r="VRN629" s="49"/>
      <c r="VRO629" s="49"/>
      <c r="VRP629" s="49"/>
      <c r="VRQ629" s="49"/>
      <c r="VRR629" s="49"/>
      <c r="VRS629" s="49"/>
      <c r="VRT629" s="49"/>
      <c r="VRU629" s="49"/>
      <c r="VRV629" s="49"/>
      <c r="VRW629" s="49"/>
      <c r="VRX629" s="49"/>
      <c r="VRY629" s="49"/>
      <c r="VRZ629" s="49"/>
      <c r="VSA629" s="49"/>
      <c r="VSB629" s="49"/>
      <c r="VSC629" s="49"/>
      <c r="VSD629" s="49"/>
      <c r="VSE629" s="49"/>
      <c r="VSF629" s="49"/>
      <c r="VSG629" s="49"/>
      <c r="VSH629" s="49"/>
      <c r="VSI629" s="49"/>
      <c r="VSJ629" s="49"/>
      <c r="VSK629" s="49"/>
      <c r="VSL629" s="49"/>
      <c r="VSM629" s="49"/>
      <c r="VSN629" s="49"/>
      <c r="VSO629" s="49"/>
      <c r="VSP629" s="49"/>
      <c r="VSQ629" s="49"/>
      <c r="VSR629" s="49"/>
      <c r="VSS629" s="49"/>
      <c r="VST629" s="49"/>
      <c r="VSU629" s="49"/>
      <c r="VSV629" s="49"/>
      <c r="VSW629" s="49"/>
      <c r="VSX629" s="49"/>
      <c r="VSY629" s="49"/>
      <c r="VSZ629" s="49"/>
      <c r="VTA629" s="49"/>
      <c r="VTB629" s="49"/>
      <c r="VTC629" s="49"/>
      <c r="VTD629" s="49"/>
      <c r="VTE629" s="49"/>
      <c r="VTF629" s="49"/>
      <c r="VTG629" s="49"/>
      <c r="VTH629" s="49"/>
      <c r="VTI629" s="49"/>
      <c r="VTJ629" s="49"/>
      <c r="VTK629" s="49"/>
      <c r="VTL629" s="49"/>
      <c r="VTM629" s="49"/>
      <c r="VTN629" s="49"/>
      <c r="VTO629" s="49"/>
      <c r="VTP629" s="49"/>
      <c r="VTQ629" s="49"/>
      <c r="VTR629" s="49"/>
      <c r="VTS629" s="49"/>
      <c r="VTT629" s="49"/>
      <c r="VTU629" s="49"/>
      <c r="VTV629" s="49"/>
      <c r="VTW629" s="49"/>
      <c r="VTX629" s="49"/>
      <c r="VTY629" s="49"/>
      <c r="VTZ629" s="49"/>
      <c r="VUA629" s="49"/>
      <c r="VUB629" s="49"/>
      <c r="VUC629" s="49"/>
      <c r="VUD629" s="49"/>
      <c r="VUE629" s="49"/>
      <c r="VUF629" s="49"/>
      <c r="VUG629" s="49"/>
      <c r="VUH629" s="49"/>
      <c r="VUI629" s="49"/>
      <c r="VUJ629" s="49"/>
      <c r="VUK629" s="49"/>
      <c r="VUL629" s="49"/>
      <c r="VUM629" s="49"/>
      <c r="VUN629" s="49"/>
      <c r="VUO629" s="49"/>
      <c r="VUP629" s="49"/>
      <c r="VUQ629" s="49"/>
      <c r="VUR629" s="49"/>
      <c r="VUS629" s="49"/>
      <c r="VUT629" s="49"/>
      <c r="VUU629" s="49"/>
      <c r="VUV629" s="49"/>
      <c r="VUW629" s="49"/>
      <c r="VUX629" s="49"/>
      <c r="VUY629" s="49"/>
      <c r="VUZ629" s="49"/>
      <c r="VVA629" s="49"/>
      <c r="VVB629" s="49"/>
      <c r="VVC629" s="49"/>
      <c r="VVD629" s="49"/>
      <c r="VVE629" s="49"/>
      <c r="VVF629" s="49"/>
      <c r="VVG629" s="49"/>
      <c r="VVH629" s="49"/>
      <c r="VVI629" s="49"/>
      <c r="VVJ629" s="49"/>
      <c r="VVK629" s="49"/>
      <c r="VVL629" s="49"/>
      <c r="VVM629" s="49"/>
      <c r="VVN629" s="49"/>
      <c r="VVO629" s="49"/>
      <c r="VVP629" s="49"/>
      <c r="VVQ629" s="49"/>
      <c r="VVR629" s="49"/>
      <c r="VVS629" s="49"/>
      <c r="VVT629" s="49"/>
      <c r="VVU629" s="49"/>
      <c r="VVV629" s="49"/>
      <c r="VVW629" s="49"/>
      <c r="VVX629" s="49"/>
      <c r="VVY629" s="49"/>
      <c r="VVZ629" s="49"/>
      <c r="VWA629" s="49"/>
      <c r="VWB629" s="49"/>
      <c r="VWC629" s="49"/>
      <c r="VWD629" s="49"/>
      <c r="VWE629" s="49"/>
      <c r="VWF629" s="49"/>
      <c r="VWG629" s="49"/>
      <c r="VWH629" s="49"/>
      <c r="VWI629" s="49"/>
      <c r="VWJ629" s="49"/>
      <c r="VWK629" s="49"/>
      <c r="VWL629" s="49"/>
      <c r="VWM629" s="49"/>
      <c r="VWN629" s="49"/>
      <c r="VWO629" s="49"/>
      <c r="VWP629" s="49"/>
      <c r="VWQ629" s="49"/>
      <c r="VWR629" s="49"/>
      <c r="VWS629" s="49"/>
      <c r="VWT629" s="49"/>
      <c r="VWU629" s="49"/>
      <c r="VWV629" s="49"/>
      <c r="VWW629" s="49"/>
      <c r="VWX629" s="49"/>
      <c r="VWY629" s="49"/>
      <c r="VWZ629" s="49"/>
      <c r="VXA629" s="49"/>
      <c r="VXB629" s="49"/>
      <c r="VXC629" s="49"/>
      <c r="VXD629" s="49"/>
      <c r="VXE629" s="49"/>
      <c r="VXF629" s="49"/>
      <c r="VXG629" s="49"/>
      <c r="VXH629" s="49"/>
      <c r="VXI629" s="49"/>
      <c r="VXJ629" s="49"/>
      <c r="VXK629" s="49"/>
      <c r="VXL629" s="49"/>
      <c r="VXM629" s="49"/>
      <c r="VXN629" s="49"/>
      <c r="VXO629" s="49"/>
      <c r="VXP629" s="49"/>
      <c r="VXQ629" s="49"/>
      <c r="VXR629" s="49"/>
      <c r="VXS629" s="49"/>
      <c r="VXT629" s="49"/>
      <c r="VXU629" s="49"/>
      <c r="VXV629" s="49"/>
      <c r="VXW629" s="49"/>
      <c r="VXX629" s="49"/>
      <c r="VXY629" s="49"/>
      <c r="VXZ629" s="49"/>
      <c r="VYA629" s="49"/>
      <c r="VYB629" s="49"/>
      <c r="VYC629" s="49"/>
      <c r="VYD629" s="49"/>
      <c r="VYE629" s="49"/>
      <c r="VYF629" s="49"/>
      <c r="VYG629" s="49"/>
      <c r="VYH629" s="49"/>
      <c r="VYI629" s="49"/>
      <c r="VYJ629" s="49"/>
      <c r="VYK629" s="49"/>
      <c r="VYL629" s="49"/>
      <c r="VYM629" s="49"/>
      <c r="VYN629" s="49"/>
      <c r="VYO629" s="49"/>
      <c r="VYP629" s="49"/>
      <c r="VYQ629" s="49"/>
      <c r="VYR629" s="49"/>
      <c r="VYS629" s="49"/>
      <c r="VYT629" s="49"/>
      <c r="VYU629" s="49"/>
      <c r="VYV629" s="49"/>
      <c r="VYW629" s="49"/>
      <c r="VYX629" s="49"/>
      <c r="VYY629" s="49"/>
      <c r="VYZ629" s="49"/>
      <c r="VZA629" s="49"/>
      <c r="VZB629" s="49"/>
      <c r="VZC629" s="49"/>
      <c r="VZD629" s="49"/>
      <c r="VZE629" s="49"/>
      <c r="VZF629" s="49"/>
      <c r="VZG629" s="49"/>
      <c r="VZH629" s="49"/>
      <c r="VZI629" s="49"/>
      <c r="VZJ629" s="49"/>
      <c r="VZK629" s="49"/>
      <c r="VZL629" s="49"/>
      <c r="VZM629" s="49"/>
      <c r="VZN629" s="49"/>
      <c r="VZO629" s="49"/>
      <c r="VZP629" s="49"/>
      <c r="VZQ629" s="49"/>
      <c r="VZR629" s="49"/>
      <c r="VZS629" s="49"/>
      <c r="VZT629" s="49"/>
      <c r="VZU629" s="49"/>
      <c r="VZV629" s="49"/>
      <c r="VZW629" s="49"/>
      <c r="VZX629" s="49"/>
      <c r="VZY629" s="49"/>
      <c r="VZZ629" s="49"/>
      <c r="WAA629" s="49"/>
      <c r="WAB629" s="49"/>
      <c r="WAC629" s="49"/>
      <c r="WAD629" s="49"/>
      <c r="WAE629" s="49"/>
      <c r="WAF629" s="49"/>
      <c r="WAG629" s="49"/>
      <c r="WAH629" s="49"/>
      <c r="WAI629" s="49"/>
      <c r="WAJ629" s="49"/>
      <c r="WAK629" s="49"/>
      <c r="WAL629" s="49"/>
      <c r="WAM629" s="49"/>
      <c r="WAN629" s="49"/>
      <c r="WAO629" s="49"/>
      <c r="WAP629" s="49"/>
      <c r="WAQ629" s="49"/>
      <c r="WAR629" s="49"/>
      <c r="WAS629" s="49"/>
      <c r="WAT629" s="49"/>
      <c r="WAU629" s="49"/>
      <c r="WAV629" s="49"/>
      <c r="WAW629" s="49"/>
      <c r="WAX629" s="49"/>
      <c r="WAY629" s="49"/>
      <c r="WAZ629" s="49"/>
      <c r="WBA629" s="49"/>
      <c r="WBB629" s="49"/>
      <c r="WBC629" s="49"/>
      <c r="WBD629" s="49"/>
      <c r="WBE629" s="49"/>
      <c r="WBF629" s="49"/>
      <c r="WBG629" s="49"/>
      <c r="WBH629" s="49"/>
      <c r="WBI629" s="49"/>
      <c r="WBJ629" s="49"/>
      <c r="WBK629" s="49"/>
      <c r="WBL629" s="49"/>
      <c r="WBM629" s="49"/>
      <c r="WBN629" s="49"/>
      <c r="WBO629" s="49"/>
      <c r="WBP629" s="49"/>
      <c r="WBQ629" s="49"/>
      <c r="WBR629" s="49"/>
      <c r="WBS629" s="49"/>
      <c r="WBT629" s="49"/>
      <c r="WBU629" s="49"/>
      <c r="WBV629" s="49"/>
      <c r="WBW629" s="49"/>
      <c r="WBX629" s="49"/>
      <c r="WBY629" s="49"/>
      <c r="WBZ629" s="49"/>
      <c r="WCA629" s="49"/>
      <c r="WCB629" s="49"/>
      <c r="WCC629" s="49"/>
      <c r="WCD629" s="49"/>
      <c r="WCE629" s="49"/>
      <c r="WCF629" s="49"/>
      <c r="WCG629" s="49"/>
      <c r="WCH629" s="49"/>
      <c r="WCI629" s="49"/>
      <c r="WCJ629" s="49"/>
      <c r="WCK629" s="49"/>
      <c r="WCL629" s="49"/>
      <c r="WCM629" s="49"/>
      <c r="WCN629" s="49"/>
      <c r="WCO629" s="49"/>
      <c r="WCP629" s="49"/>
      <c r="WCQ629" s="49"/>
      <c r="WCR629" s="49"/>
      <c r="WCS629" s="49"/>
      <c r="WCT629" s="49"/>
      <c r="WCU629" s="49"/>
      <c r="WCV629" s="49"/>
      <c r="WCW629" s="49"/>
      <c r="WCX629" s="49"/>
      <c r="WCY629" s="49"/>
      <c r="WCZ629" s="49"/>
      <c r="WDA629" s="49"/>
      <c r="WDB629" s="49"/>
      <c r="WDC629" s="49"/>
      <c r="WDD629" s="49"/>
      <c r="WDE629" s="49"/>
      <c r="WDF629" s="49"/>
      <c r="WDG629" s="49"/>
      <c r="WDH629" s="49"/>
      <c r="WDI629" s="49"/>
      <c r="WDJ629" s="49"/>
      <c r="WDK629" s="49"/>
      <c r="WDL629" s="49"/>
      <c r="WDM629" s="49"/>
      <c r="WDN629" s="49"/>
      <c r="WDO629" s="49"/>
      <c r="WDP629" s="49"/>
      <c r="WDQ629" s="49"/>
      <c r="WDR629" s="49"/>
      <c r="WDS629" s="49"/>
      <c r="WDT629" s="49"/>
      <c r="WDU629" s="49"/>
      <c r="WDV629" s="49"/>
      <c r="WDW629" s="49"/>
      <c r="WDX629" s="49"/>
      <c r="WDY629" s="49"/>
      <c r="WDZ629" s="49"/>
      <c r="WEA629" s="49"/>
      <c r="WEB629" s="49"/>
      <c r="WEC629" s="49"/>
      <c r="WED629" s="49"/>
      <c r="WEE629" s="49"/>
      <c r="WEF629" s="49"/>
      <c r="WEG629" s="49"/>
      <c r="WEH629" s="49"/>
      <c r="WEI629" s="49"/>
      <c r="WEJ629" s="49"/>
      <c r="WEK629" s="49"/>
      <c r="WEL629" s="49"/>
      <c r="WEM629" s="49"/>
      <c r="WEN629" s="49"/>
      <c r="WEO629" s="49"/>
      <c r="WEP629" s="49"/>
      <c r="WEQ629" s="49"/>
      <c r="WER629" s="49"/>
      <c r="WES629" s="49"/>
      <c r="WET629" s="49"/>
      <c r="WEU629" s="49"/>
      <c r="WEV629" s="49"/>
      <c r="WEW629" s="49"/>
      <c r="WEX629" s="49"/>
      <c r="WEY629" s="49"/>
      <c r="WEZ629" s="49"/>
      <c r="WFA629" s="49"/>
      <c r="WFB629" s="49"/>
      <c r="WFC629" s="49"/>
      <c r="WFD629" s="49"/>
      <c r="WFE629" s="49"/>
      <c r="WFF629" s="49"/>
      <c r="WFG629" s="49"/>
      <c r="WFH629" s="49"/>
      <c r="WFI629" s="49"/>
      <c r="WFJ629" s="49"/>
      <c r="WFK629" s="49"/>
      <c r="WFL629" s="49"/>
      <c r="WFM629" s="49"/>
      <c r="WFN629" s="49"/>
      <c r="WFO629" s="49"/>
      <c r="WFP629" s="49"/>
      <c r="WFQ629" s="49"/>
      <c r="WFR629" s="49"/>
      <c r="WFS629" s="49"/>
      <c r="WFT629" s="49"/>
      <c r="WFU629" s="49"/>
      <c r="WFV629" s="49"/>
      <c r="WFW629" s="49"/>
      <c r="WFX629" s="49"/>
      <c r="WFY629" s="49"/>
      <c r="WFZ629" s="49"/>
      <c r="WGA629" s="49"/>
      <c r="WGB629" s="49"/>
      <c r="WGC629" s="49"/>
      <c r="WGD629" s="49"/>
      <c r="WGE629" s="49"/>
      <c r="WGF629" s="49"/>
      <c r="WGG629" s="49"/>
      <c r="WGH629" s="49"/>
      <c r="WGI629" s="49"/>
      <c r="WGJ629" s="49"/>
      <c r="WGK629" s="49"/>
      <c r="WGL629" s="49"/>
      <c r="WGM629" s="49"/>
      <c r="WGN629" s="49"/>
      <c r="WGO629" s="49"/>
      <c r="WGP629" s="49"/>
      <c r="WGQ629" s="49"/>
      <c r="WGR629" s="49"/>
      <c r="WGS629" s="49"/>
      <c r="WGT629" s="49"/>
      <c r="WGU629" s="49"/>
      <c r="WGV629" s="49"/>
      <c r="WGW629" s="49"/>
      <c r="WGX629" s="49"/>
      <c r="WGY629" s="49"/>
      <c r="WGZ629" s="49"/>
      <c r="WHA629" s="49"/>
      <c r="WHB629" s="49"/>
      <c r="WHC629" s="49"/>
      <c r="WHD629" s="49"/>
      <c r="WHE629" s="49"/>
      <c r="WHF629" s="49"/>
      <c r="WHG629" s="49"/>
      <c r="WHH629" s="49"/>
      <c r="WHI629" s="49"/>
      <c r="WHJ629" s="49"/>
      <c r="WHK629" s="49"/>
      <c r="WHL629" s="49"/>
      <c r="WHM629" s="49"/>
      <c r="WHN629" s="49"/>
      <c r="WHO629" s="49"/>
      <c r="WHP629" s="49"/>
      <c r="WHQ629" s="49"/>
      <c r="WHR629" s="49"/>
      <c r="WHS629" s="49"/>
      <c r="WHT629" s="49"/>
      <c r="WHU629" s="49"/>
      <c r="WHV629" s="49"/>
      <c r="WHW629" s="49"/>
      <c r="WHX629" s="49"/>
      <c r="WHY629" s="49"/>
      <c r="WHZ629" s="49"/>
      <c r="WIA629" s="49"/>
      <c r="WIB629" s="49"/>
      <c r="WIC629" s="49"/>
      <c r="WID629" s="49"/>
      <c r="WIE629" s="49"/>
      <c r="WIF629" s="49"/>
      <c r="WIG629" s="49"/>
      <c r="WIH629" s="49"/>
      <c r="WII629" s="49"/>
      <c r="WIJ629" s="49"/>
      <c r="WIK629" s="49"/>
      <c r="WIL629" s="49"/>
      <c r="WIM629" s="49"/>
      <c r="WIN629" s="49"/>
      <c r="WIO629" s="49"/>
      <c r="WIP629" s="49"/>
      <c r="WIQ629" s="49"/>
      <c r="WIR629" s="49"/>
      <c r="WIS629" s="49"/>
      <c r="WIT629" s="49"/>
      <c r="WIU629" s="49"/>
      <c r="WIV629" s="49"/>
      <c r="WIW629" s="49"/>
      <c r="WIX629" s="49"/>
      <c r="WIY629" s="49"/>
      <c r="WIZ629" s="49"/>
      <c r="WJA629" s="49"/>
      <c r="WJB629" s="49"/>
      <c r="WJC629" s="49"/>
      <c r="WJD629" s="49"/>
      <c r="WJE629" s="49"/>
      <c r="WJF629" s="49"/>
      <c r="WJG629" s="49"/>
      <c r="WJH629" s="49"/>
      <c r="WJI629" s="49"/>
      <c r="WJJ629" s="49"/>
      <c r="WJK629" s="49"/>
      <c r="WJL629" s="49"/>
      <c r="WJM629" s="49"/>
      <c r="WJN629" s="49"/>
      <c r="WJO629" s="49"/>
      <c r="WJP629" s="49"/>
      <c r="WJQ629" s="49"/>
      <c r="WJR629" s="49"/>
      <c r="WJS629" s="49"/>
      <c r="WJT629" s="49"/>
      <c r="WJU629" s="49"/>
      <c r="WJV629" s="49"/>
      <c r="WJW629" s="49"/>
      <c r="WJX629" s="49"/>
      <c r="WJY629" s="49"/>
      <c r="WJZ629" s="49"/>
      <c r="WKA629" s="49"/>
      <c r="WKB629" s="49"/>
      <c r="WKC629" s="49"/>
      <c r="WKD629" s="49"/>
      <c r="WKE629" s="49"/>
      <c r="WKF629" s="49"/>
      <c r="WKG629" s="49"/>
      <c r="WKH629" s="49"/>
      <c r="WKI629" s="49"/>
      <c r="WKJ629" s="49"/>
      <c r="WKK629" s="49"/>
      <c r="WKL629" s="49"/>
      <c r="WKM629" s="49"/>
      <c r="WKN629" s="49"/>
      <c r="WKO629" s="49"/>
      <c r="WKP629" s="49"/>
      <c r="WKQ629" s="49"/>
      <c r="WKR629" s="49"/>
      <c r="WKS629" s="49"/>
      <c r="WKT629" s="49"/>
      <c r="WKU629" s="49"/>
      <c r="WKV629" s="49"/>
      <c r="WKW629" s="49"/>
      <c r="WKX629" s="49"/>
      <c r="WKY629" s="49"/>
      <c r="WKZ629" s="49"/>
      <c r="WLA629" s="49"/>
      <c r="WLB629" s="49"/>
      <c r="WLC629" s="49"/>
      <c r="WLD629" s="49"/>
      <c r="WLE629" s="49"/>
      <c r="WLF629" s="49"/>
      <c r="WLG629" s="49"/>
      <c r="WLH629" s="49"/>
      <c r="WLI629" s="49"/>
      <c r="WLJ629" s="49"/>
      <c r="WLK629" s="49"/>
      <c r="WLL629" s="49"/>
      <c r="WLM629" s="49"/>
      <c r="WLN629" s="49"/>
      <c r="WLO629" s="49"/>
      <c r="WLP629" s="49"/>
      <c r="WLQ629" s="49"/>
      <c r="WLR629" s="49"/>
      <c r="WLS629" s="49"/>
      <c r="WLT629" s="49"/>
      <c r="WLU629" s="49"/>
      <c r="WLV629" s="49"/>
      <c r="WLW629" s="49"/>
      <c r="WLX629" s="49"/>
      <c r="WLY629" s="49"/>
      <c r="WLZ629" s="49"/>
      <c r="WMA629" s="49"/>
      <c r="WMB629" s="49"/>
      <c r="WMC629" s="49"/>
      <c r="WMD629" s="49"/>
      <c r="WME629" s="49"/>
      <c r="WMF629" s="49"/>
      <c r="WMG629" s="49"/>
      <c r="WMH629" s="49"/>
      <c r="WMI629" s="49"/>
      <c r="WMJ629" s="49"/>
      <c r="WMK629" s="49"/>
      <c r="WML629" s="49"/>
      <c r="WMM629" s="49"/>
      <c r="WMN629" s="49"/>
      <c r="WMO629" s="49"/>
      <c r="WMP629" s="49"/>
      <c r="WMQ629" s="49"/>
      <c r="WMR629" s="49"/>
      <c r="WMS629" s="49"/>
      <c r="WMT629" s="49"/>
      <c r="WMU629" s="49"/>
      <c r="WMV629" s="49"/>
      <c r="WMW629" s="49"/>
      <c r="WMX629" s="49"/>
      <c r="WMY629" s="49"/>
      <c r="WMZ629" s="49"/>
      <c r="WNA629" s="49"/>
      <c r="WNB629" s="49"/>
      <c r="WNC629" s="49"/>
      <c r="WND629" s="49"/>
      <c r="WNE629" s="49"/>
      <c r="WNF629" s="49"/>
      <c r="WNG629" s="49"/>
      <c r="WNH629" s="49"/>
      <c r="WNI629" s="49"/>
      <c r="WNJ629" s="49"/>
      <c r="WNK629" s="49"/>
      <c r="WNL629" s="49"/>
      <c r="WNM629" s="49"/>
      <c r="WNN629" s="49"/>
      <c r="WNO629" s="49"/>
      <c r="WNP629" s="49"/>
      <c r="WNQ629" s="49"/>
      <c r="WNR629" s="49"/>
      <c r="WNS629" s="49"/>
      <c r="WNT629" s="49"/>
      <c r="WNU629" s="49"/>
      <c r="WNV629" s="49"/>
      <c r="WNW629" s="49"/>
      <c r="WNX629" s="49"/>
      <c r="WNY629" s="49"/>
      <c r="WNZ629" s="49"/>
      <c r="WOA629" s="49"/>
      <c r="WOB629" s="49"/>
      <c r="WOC629" s="49"/>
      <c r="WOD629" s="49"/>
      <c r="WOE629" s="49"/>
      <c r="WOF629" s="49"/>
      <c r="WOG629" s="49"/>
      <c r="WOH629" s="49"/>
      <c r="WOI629" s="49"/>
      <c r="WOJ629" s="49"/>
      <c r="WOK629" s="49"/>
      <c r="WOL629" s="49"/>
      <c r="WOM629" s="49"/>
      <c r="WON629" s="49"/>
      <c r="WOO629" s="49"/>
      <c r="WOP629" s="49"/>
      <c r="WOQ629" s="49"/>
      <c r="WOR629" s="49"/>
      <c r="WOS629" s="49"/>
      <c r="WOT629" s="49"/>
      <c r="WOU629" s="49"/>
      <c r="WOV629" s="49"/>
      <c r="WOW629" s="49"/>
      <c r="WOX629" s="49"/>
      <c r="WOY629" s="49"/>
      <c r="WOZ629" s="49"/>
      <c r="WPA629" s="49"/>
      <c r="WPB629" s="49"/>
      <c r="WPC629" s="49"/>
      <c r="WPD629" s="49"/>
      <c r="WPE629" s="49"/>
      <c r="WPF629" s="49"/>
      <c r="WPG629" s="49"/>
      <c r="WPH629" s="49"/>
      <c r="WPI629" s="49"/>
      <c r="WPJ629" s="49"/>
      <c r="WPK629" s="49"/>
      <c r="WPL629" s="49"/>
      <c r="WPM629" s="49"/>
      <c r="WPN629" s="49"/>
      <c r="WPO629" s="49"/>
      <c r="WPP629" s="49"/>
      <c r="WPQ629" s="49"/>
      <c r="WPR629" s="49"/>
      <c r="WPS629" s="49"/>
      <c r="WPT629" s="49"/>
      <c r="WPU629" s="49"/>
      <c r="WPV629" s="49"/>
      <c r="WPW629" s="49"/>
      <c r="WPX629" s="49"/>
      <c r="WPY629" s="49"/>
      <c r="WPZ629" s="49"/>
      <c r="WQA629" s="49"/>
      <c r="WQB629" s="49"/>
      <c r="WQC629" s="49"/>
      <c r="WQD629" s="49"/>
      <c r="WQE629" s="49"/>
      <c r="WQF629" s="49"/>
      <c r="WQG629" s="49"/>
      <c r="WQH629" s="49"/>
      <c r="WQI629" s="49"/>
      <c r="WQJ629" s="49"/>
      <c r="WQK629" s="49"/>
      <c r="WQL629" s="49"/>
      <c r="WQM629" s="49"/>
      <c r="WQN629" s="49"/>
      <c r="WQO629" s="49"/>
      <c r="WQP629" s="49"/>
      <c r="WQQ629" s="49"/>
      <c r="WQR629" s="49"/>
      <c r="WQS629" s="49"/>
      <c r="WQT629" s="49"/>
      <c r="WQU629" s="49"/>
      <c r="WQV629" s="49"/>
      <c r="WQW629" s="49"/>
      <c r="WQX629" s="49"/>
      <c r="WQY629" s="49"/>
      <c r="WQZ629" s="49"/>
      <c r="WRA629" s="49"/>
      <c r="WRB629" s="49"/>
      <c r="WRC629" s="49"/>
      <c r="WRD629" s="49"/>
      <c r="WRE629" s="49"/>
      <c r="WRF629" s="49"/>
      <c r="WRG629" s="49"/>
      <c r="WRH629" s="49"/>
      <c r="WRI629" s="49"/>
      <c r="WRJ629" s="49"/>
      <c r="WRK629" s="49"/>
      <c r="WRL629" s="49"/>
      <c r="WRM629" s="49"/>
      <c r="WRN629" s="49"/>
      <c r="WRO629" s="49"/>
      <c r="WRP629" s="49"/>
      <c r="WRQ629" s="49"/>
      <c r="WRR629" s="49"/>
      <c r="WRS629" s="49"/>
      <c r="WRT629" s="49"/>
      <c r="WRU629" s="49"/>
      <c r="WRV629" s="49"/>
      <c r="WRW629" s="49"/>
      <c r="WRX629" s="49"/>
      <c r="WRY629" s="49"/>
      <c r="WRZ629" s="49"/>
      <c r="WSA629" s="49"/>
      <c r="WSB629" s="49"/>
      <c r="WSC629" s="49"/>
      <c r="WSD629" s="49"/>
      <c r="WSE629" s="49"/>
      <c r="WSF629" s="49"/>
      <c r="WSG629" s="49"/>
      <c r="WSH629" s="49"/>
      <c r="WSI629" s="49"/>
      <c r="WSJ629" s="49"/>
      <c r="WSK629" s="49"/>
      <c r="WSL629" s="49"/>
      <c r="WSM629" s="49"/>
      <c r="WSN629" s="49"/>
      <c r="WSO629" s="49"/>
      <c r="WSP629" s="49"/>
      <c r="WSQ629" s="49"/>
      <c r="WSR629" s="49"/>
      <c r="WSS629" s="49"/>
      <c r="WST629" s="49"/>
      <c r="WSU629" s="49"/>
      <c r="WSV629" s="49"/>
      <c r="WSW629" s="49"/>
      <c r="WSX629" s="49"/>
      <c r="WSY629" s="49"/>
      <c r="WSZ629" s="49"/>
      <c r="WTA629" s="49"/>
      <c r="WTB629" s="49"/>
      <c r="WTC629" s="49"/>
      <c r="WTD629" s="49"/>
      <c r="WTE629" s="49"/>
      <c r="WTF629" s="49"/>
      <c r="WTG629" s="49"/>
      <c r="WTH629" s="49"/>
      <c r="WTI629" s="49"/>
      <c r="WTJ629" s="49"/>
      <c r="WTK629" s="49"/>
      <c r="WTL629" s="49"/>
      <c r="WTM629" s="49"/>
      <c r="WTN629" s="49"/>
      <c r="WTO629" s="49"/>
      <c r="WTP629" s="49"/>
      <c r="WTQ629" s="49"/>
      <c r="WTR629" s="49"/>
      <c r="WTS629" s="49"/>
      <c r="WTT629" s="49"/>
      <c r="WTU629" s="49"/>
      <c r="WTV629" s="49"/>
      <c r="WTW629" s="49"/>
      <c r="WTX629" s="49"/>
      <c r="WTY629" s="49"/>
      <c r="WTZ629" s="49"/>
      <c r="WUA629" s="49"/>
      <c r="WUB629" s="49"/>
      <c r="WUC629" s="49"/>
      <c r="WUD629" s="49"/>
      <c r="WUE629" s="49"/>
      <c r="WUF629" s="49"/>
      <c r="WUG629" s="49"/>
      <c r="WUH629" s="49"/>
      <c r="WUI629" s="49"/>
      <c r="WUJ629" s="49"/>
      <c r="WUK629" s="49"/>
      <c r="WUL629" s="49"/>
      <c r="WUM629" s="49"/>
      <c r="WUN629" s="49"/>
      <c r="WUO629" s="49"/>
      <c r="WUP629" s="49"/>
      <c r="WUQ629" s="49"/>
      <c r="WUR629" s="49"/>
      <c r="WUS629" s="49"/>
      <c r="WUT629" s="49"/>
      <c r="WUU629" s="49"/>
      <c r="WUV629" s="49"/>
      <c r="WUW629" s="49"/>
      <c r="WUX629" s="49"/>
      <c r="WUY629" s="49"/>
      <c r="WUZ629" s="49"/>
      <c r="WVA629" s="49"/>
      <c r="WVB629" s="49"/>
      <c r="WVC629" s="49"/>
      <c r="WVD629" s="49"/>
      <c r="WVE629" s="49"/>
      <c r="WVF629" s="49"/>
      <c r="WVG629" s="49"/>
      <c r="WVH629" s="49"/>
      <c r="WVI629" s="49"/>
      <c r="WVJ629" s="49"/>
      <c r="WVK629" s="49"/>
      <c r="WVL629" s="49"/>
      <c r="WVM629" s="49"/>
      <c r="WVN629" s="49"/>
      <c r="WVO629" s="49"/>
      <c r="WVP629" s="49"/>
      <c r="WVQ629" s="49"/>
      <c r="WVR629" s="49"/>
      <c r="WVS629" s="49"/>
      <c r="WVT629" s="49"/>
      <c r="WVU629" s="49"/>
      <c r="WVV629" s="49"/>
      <c r="WVW629" s="49"/>
      <c r="WVX629" s="49"/>
      <c r="WVY629" s="49"/>
      <c r="WVZ629" s="49"/>
      <c r="WWA629" s="49"/>
      <c r="WWB629" s="49"/>
      <c r="WWC629" s="49"/>
      <c r="WWD629" s="49"/>
      <c r="WWE629" s="49"/>
      <c r="WWF629" s="49"/>
      <c r="WWG629" s="49"/>
      <c r="WWH629" s="49"/>
      <c r="WWI629" s="49"/>
      <c r="WWJ629" s="49"/>
      <c r="WWK629" s="49"/>
      <c r="WWL629" s="49"/>
      <c r="WWM629" s="49"/>
      <c r="WWN629" s="49"/>
      <c r="WWO629" s="49"/>
      <c r="WWP629" s="49"/>
      <c r="WWQ629" s="49"/>
      <c r="WWR629" s="49"/>
      <c r="WWS629" s="49"/>
      <c r="WWT629" s="49"/>
      <c r="WWU629" s="49"/>
      <c r="WWV629" s="49"/>
      <c r="WWW629" s="49"/>
      <c r="WWX629" s="49"/>
      <c r="WWY629" s="49"/>
      <c r="WWZ629" s="49"/>
      <c r="WXA629" s="49"/>
      <c r="WXB629" s="49"/>
      <c r="WXC629" s="49"/>
      <c r="WXD629" s="49"/>
      <c r="WXE629" s="49"/>
      <c r="WXF629" s="49"/>
      <c r="WXG629" s="49"/>
      <c r="WXH629" s="49"/>
      <c r="WXI629" s="49"/>
      <c r="WXJ629" s="49"/>
      <c r="WXK629" s="49"/>
      <c r="WXL629" s="49"/>
      <c r="WXM629" s="49"/>
      <c r="WXN629" s="49"/>
      <c r="WXO629" s="49"/>
      <c r="WXP629" s="49"/>
      <c r="WXQ629" s="49"/>
      <c r="WXR629" s="49"/>
      <c r="WXS629" s="49"/>
      <c r="WXT629" s="49"/>
      <c r="WXU629" s="49"/>
      <c r="WXV629" s="49"/>
      <c r="WXW629" s="49"/>
      <c r="WXX629" s="49"/>
      <c r="WXY629" s="49"/>
      <c r="WXZ629" s="49"/>
      <c r="WYA629" s="49"/>
      <c r="WYB629" s="49"/>
      <c r="WYC629" s="49"/>
      <c r="WYD629" s="49"/>
      <c r="WYE629" s="49"/>
      <c r="WYF629" s="49"/>
      <c r="WYG629" s="49"/>
      <c r="WYH629" s="49"/>
      <c r="WYI629" s="49"/>
      <c r="WYJ629" s="49"/>
      <c r="WYK629" s="49"/>
      <c r="WYL629" s="49"/>
      <c r="WYM629" s="49"/>
      <c r="WYN629" s="49"/>
      <c r="WYO629" s="49"/>
      <c r="WYP629" s="49"/>
      <c r="WYQ629" s="49"/>
      <c r="WYR629" s="49"/>
      <c r="WYS629" s="49"/>
      <c r="WYT629" s="49"/>
      <c r="WYU629" s="49"/>
      <c r="WYV629" s="49"/>
      <c r="WYW629" s="49"/>
      <c r="WYX629" s="49"/>
      <c r="WYY629" s="49"/>
      <c r="WYZ629" s="49"/>
      <c r="WZA629" s="49"/>
      <c r="WZB629" s="49"/>
      <c r="WZC629" s="49"/>
      <c r="WZD629" s="49"/>
      <c r="WZE629" s="49"/>
      <c r="WZF629" s="49"/>
      <c r="WZG629" s="49"/>
      <c r="WZH629" s="49"/>
      <c r="WZI629" s="49"/>
      <c r="WZJ629" s="49"/>
      <c r="WZK629" s="49"/>
      <c r="WZL629" s="49"/>
      <c r="WZM629" s="49"/>
      <c r="WZN629" s="49"/>
      <c r="WZO629" s="49"/>
      <c r="WZP629" s="49"/>
      <c r="WZQ629" s="49"/>
      <c r="WZR629" s="49"/>
      <c r="WZS629" s="49"/>
      <c r="WZT629" s="49"/>
      <c r="WZU629" s="49"/>
      <c r="WZV629" s="49"/>
      <c r="WZW629" s="49"/>
      <c r="WZX629" s="49"/>
      <c r="WZY629" s="49"/>
      <c r="WZZ629" s="49"/>
      <c r="XAA629" s="49"/>
      <c r="XAB629" s="49"/>
      <c r="XAC629" s="49"/>
      <c r="XAD629" s="49"/>
      <c r="XAE629" s="49"/>
      <c r="XAF629" s="49"/>
      <c r="XAG629" s="49"/>
      <c r="XAH629" s="49"/>
      <c r="XAI629" s="49"/>
      <c r="XAJ629" s="49"/>
      <c r="XAK629" s="49"/>
      <c r="XAL629" s="49"/>
      <c r="XAM629" s="49"/>
      <c r="XAN629" s="49"/>
      <c r="XAO629" s="49"/>
      <c r="XAP629" s="49"/>
      <c r="XAQ629" s="49"/>
      <c r="XAR629" s="49"/>
      <c r="XAS629" s="49"/>
      <c r="XAT629" s="49"/>
      <c r="XAU629" s="49"/>
      <c r="XAV629" s="49"/>
      <c r="XAW629" s="49"/>
      <c r="XAX629" s="49"/>
      <c r="XAY629" s="49"/>
      <c r="XAZ629" s="49"/>
      <c r="XBA629" s="49"/>
      <c r="XBB629" s="49"/>
      <c r="XBC629" s="49"/>
      <c r="XBD629" s="49"/>
      <c r="XBE629" s="49"/>
      <c r="XBF629" s="49"/>
      <c r="XBG629" s="49"/>
      <c r="XBH629" s="49"/>
      <c r="XBI629" s="49"/>
      <c r="XBJ629" s="49"/>
      <c r="XBK629" s="49"/>
      <c r="XBL629" s="49"/>
      <c r="XBM629" s="49"/>
      <c r="XBN629" s="49"/>
      <c r="XBO629" s="49"/>
      <c r="XBP629" s="49"/>
      <c r="XBQ629" s="49"/>
      <c r="XBR629" s="49"/>
      <c r="XBS629" s="49"/>
      <c r="XBT629" s="49"/>
      <c r="XBU629" s="49"/>
      <c r="XBV629" s="49"/>
      <c r="XBW629" s="49"/>
      <c r="XBX629" s="49"/>
      <c r="XBY629" s="49"/>
      <c r="XBZ629" s="49"/>
      <c r="XCA629" s="49"/>
      <c r="XCB629" s="49"/>
      <c r="XCC629" s="49"/>
      <c r="XCD629" s="49"/>
      <c r="XCE629" s="49"/>
      <c r="XCF629" s="49"/>
      <c r="XCG629" s="49"/>
      <c r="XCH629" s="49"/>
      <c r="XCI629" s="49"/>
      <c r="XCJ629" s="49"/>
      <c r="XCK629" s="49"/>
      <c r="XCL629" s="49"/>
      <c r="XCM629" s="49"/>
      <c r="XCN629" s="49"/>
      <c r="XCO629" s="49"/>
      <c r="XCP629" s="49"/>
      <c r="XCQ629" s="49"/>
      <c r="XCR629" s="49"/>
      <c r="XCS629" s="49"/>
      <c r="XCT629" s="49"/>
      <c r="XCU629" s="49"/>
      <c r="XCV629" s="49"/>
      <c r="XCW629" s="49"/>
      <c r="XCX629" s="49"/>
      <c r="XCY629" s="49"/>
      <c r="XCZ629" s="49"/>
      <c r="XDA629" s="49"/>
      <c r="XDB629" s="49"/>
      <c r="XDC629" s="49"/>
      <c r="XDD629" s="49"/>
      <c r="XDE629" s="49"/>
      <c r="XDF629" s="49"/>
      <c r="XDG629" s="49"/>
      <c r="XDH629" s="49"/>
      <c r="XDI629" s="49"/>
      <c r="XDJ629" s="49"/>
      <c r="XDK629" s="49"/>
      <c r="XDL629" s="49"/>
      <c r="XDM629" s="49"/>
      <c r="XDN629" s="49"/>
      <c r="XDO629" s="49"/>
      <c r="XDP629" s="49"/>
      <c r="XDQ629" s="49"/>
      <c r="XDR629" s="49"/>
      <c r="XDS629" s="49"/>
      <c r="XDT629" s="49"/>
      <c r="XDU629" s="49"/>
      <c r="XDV629" s="49"/>
      <c r="XDW629" s="49"/>
      <c r="XDX629" s="49"/>
      <c r="XDY629" s="49"/>
      <c r="XDZ629" s="49"/>
      <c r="XEA629" s="49"/>
      <c r="XEB629" s="49"/>
      <c r="XEC629" s="49"/>
      <c r="XED629" s="49"/>
      <c r="XEE629" s="49"/>
      <c r="XEF629" s="49"/>
      <c r="XEG629" s="49"/>
      <c r="XEH629" s="49"/>
      <c r="XEI629" s="49"/>
      <c r="XEJ629" s="49"/>
      <c r="XEK629" s="49"/>
      <c r="XEL629" s="49"/>
      <c r="XEM629" s="49"/>
      <c r="XEN629" s="49"/>
      <c r="XEO629" s="49"/>
      <c r="XEP629" s="49"/>
      <c r="XEQ629" s="49"/>
      <c r="XER629" s="49"/>
      <c r="XES629" s="49"/>
      <c r="XET629" s="49"/>
      <c r="XEU629" s="49"/>
      <c r="XEV629" s="49"/>
      <c r="XEW629" s="49"/>
      <c r="XEX629" s="49"/>
      <c r="XEY629" s="49"/>
      <c r="XEZ629" s="49"/>
      <c r="XFA629" s="49"/>
      <c r="XFB629" s="49"/>
      <c r="XFC629" s="49"/>
      <c r="XFD629" s="49"/>
    </row>
    <row r="630" spans="1:16384" ht="24" customHeight="1" x14ac:dyDescent="0.25">
      <c r="B630" s="49"/>
      <c r="C630" s="49" t="s">
        <v>5006</v>
      </c>
      <c r="D630" s="49" t="s">
        <v>7988</v>
      </c>
      <c r="E630" s="49" t="s">
        <v>7916</v>
      </c>
      <c r="F630" s="49" t="s">
        <v>7917</v>
      </c>
      <c r="G630" s="49">
        <v>120</v>
      </c>
      <c r="H630" s="49" t="s">
        <v>39</v>
      </c>
      <c r="I630" s="49" t="s">
        <v>5019</v>
      </c>
      <c r="J630" s="49" t="s">
        <v>37</v>
      </c>
      <c r="K630" s="49" t="s">
        <v>38</v>
      </c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9"/>
      <c r="BZ630" s="49"/>
      <c r="CA630" s="49"/>
      <c r="CB630" s="49"/>
      <c r="CC630" s="49"/>
      <c r="CD630" s="49"/>
      <c r="CE630" s="49"/>
      <c r="CF630" s="49"/>
      <c r="CG630" s="49"/>
      <c r="CH630" s="49"/>
      <c r="CI630" s="49"/>
      <c r="CJ630" s="49"/>
      <c r="CK630" s="49"/>
      <c r="CL630" s="49"/>
      <c r="CM630" s="49"/>
      <c r="CN630" s="49"/>
      <c r="CO630" s="49"/>
      <c r="CP630" s="49"/>
      <c r="CQ630" s="49"/>
      <c r="CR630" s="49"/>
      <c r="CS630" s="49"/>
      <c r="CT630" s="49"/>
      <c r="CU630" s="49"/>
      <c r="CV630" s="49"/>
      <c r="CW630" s="49"/>
      <c r="CX630" s="49"/>
      <c r="CY630" s="49"/>
      <c r="CZ630" s="49"/>
      <c r="DA630" s="49"/>
      <c r="DB630" s="49"/>
      <c r="DC630" s="49"/>
      <c r="DD630" s="49"/>
      <c r="DE630" s="49"/>
      <c r="DF630" s="49"/>
      <c r="DG630" s="49"/>
      <c r="DH630" s="49"/>
      <c r="DI630" s="49"/>
      <c r="DJ630" s="49"/>
      <c r="DK630" s="49"/>
      <c r="DL630" s="49"/>
      <c r="DM630" s="49"/>
      <c r="DN630" s="49"/>
      <c r="DO630" s="49"/>
      <c r="DP630" s="49"/>
      <c r="DQ630" s="49"/>
      <c r="DR630" s="49"/>
      <c r="DS630" s="49"/>
      <c r="DT630" s="49"/>
      <c r="DU630" s="49"/>
      <c r="DV630" s="49"/>
      <c r="DW630" s="49"/>
      <c r="DX630" s="49"/>
      <c r="DY630" s="49"/>
      <c r="DZ630" s="49"/>
      <c r="EA630" s="49"/>
      <c r="EB630" s="49"/>
      <c r="EC630" s="49"/>
      <c r="ED630" s="49"/>
      <c r="EE630" s="49"/>
      <c r="EF630" s="49"/>
      <c r="EG630" s="49"/>
      <c r="EH630" s="49"/>
      <c r="EI630" s="49"/>
      <c r="EJ630" s="49"/>
      <c r="EK630" s="49"/>
      <c r="EL630" s="49"/>
      <c r="EM630" s="49"/>
      <c r="EN630" s="49"/>
      <c r="EO630" s="49"/>
      <c r="EP630" s="49"/>
      <c r="EQ630" s="49"/>
      <c r="ER630" s="49"/>
      <c r="ES630" s="49"/>
      <c r="ET630" s="49"/>
      <c r="EU630" s="49"/>
      <c r="EV630" s="49"/>
      <c r="EW630" s="49"/>
      <c r="EX630" s="49"/>
      <c r="EY630" s="49"/>
      <c r="EZ630" s="49"/>
      <c r="FA630" s="49"/>
      <c r="FB630" s="49"/>
      <c r="FC630" s="49"/>
      <c r="FD630" s="49"/>
      <c r="FE630" s="49"/>
      <c r="FF630" s="49"/>
      <c r="FG630" s="49"/>
      <c r="FH630" s="49"/>
      <c r="FI630" s="49"/>
      <c r="FJ630" s="49"/>
      <c r="FK630" s="49"/>
      <c r="FL630" s="49"/>
      <c r="FM630" s="49"/>
      <c r="FN630" s="49"/>
      <c r="FO630" s="49"/>
      <c r="FP630" s="49"/>
      <c r="FQ630" s="49"/>
      <c r="FR630" s="49"/>
      <c r="FS630" s="49"/>
      <c r="FT630" s="49"/>
      <c r="FU630" s="49"/>
      <c r="FV630" s="49"/>
      <c r="FW630" s="49"/>
      <c r="FX630" s="49"/>
      <c r="FY630" s="49"/>
      <c r="FZ630" s="49"/>
      <c r="GA630" s="49"/>
      <c r="GB630" s="49"/>
      <c r="GC630" s="49"/>
      <c r="GD630" s="49"/>
      <c r="GE630" s="49"/>
      <c r="GF630" s="49"/>
      <c r="GG630" s="49"/>
      <c r="GH630" s="49"/>
      <c r="GI630" s="49"/>
      <c r="GJ630" s="49"/>
      <c r="GK630" s="49"/>
      <c r="GL630" s="49"/>
      <c r="GM630" s="49"/>
      <c r="GN630" s="49"/>
      <c r="GO630" s="49"/>
      <c r="GP630" s="49"/>
      <c r="GQ630" s="49"/>
      <c r="GR630" s="49"/>
      <c r="GS630" s="49"/>
      <c r="GT630" s="49"/>
      <c r="GU630" s="49"/>
      <c r="GV630" s="49"/>
      <c r="GW630" s="49"/>
      <c r="GX630" s="49"/>
      <c r="GY630" s="49"/>
      <c r="GZ630" s="49"/>
      <c r="HA630" s="49"/>
      <c r="HB630" s="49"/>
      <c r="HC630" s="49"/>
      <c r="HD630" s="49"/>
      <c r="HE630" s="49"/>
      <c r="HF630" s="49"/>
      <c r="HG630" s="49"/>
      <c r="HH630" s="49"/>
      <c r="HI630" s="49"/>
      <c r="HJ630" s="49"/>
      <c r="HK630" s="49"/>
      <c r="HL630" s="49"/>
      <c r="HM630" s="49"/>
      <c r="HN630" s="49"/>
      <c r="HO630" s="49"/>
      <c r="HP630" s="49"/>
      <c r="HQ630" s="49"/>
      <c r="HR630" s="49"/>
      <c r="HS630" s="49"/>
      <c r="HT630" s="49"/>
      <c r="HU630" s="49"/>
      <c r="HV630" s="49"/>
      <c r="HW630" s="49"/>
      <c r="HX630" s="49"/>
      <c r="HY630" s="49"/>
      <c r="HZ630" s="49"/>
      <c r="IA630" s="49"/>
      <c r="IB630" s="49"/>
      <c r="IC630" s="49"/>
      <c r="ID630" s="49"/>
      <c r="IE630" s="49"/>
      <c r="IF630" s="49"/>
      <c r="IG630" s="49"/>
      <c r="IH630" s="49"/>
      <c r="II630" s="49"/>
      <c r="IJ630" s="49"/>
      <c r="IK630" s="49"/>
      <c r="IL630" s="49"/>
      <c r="IM630" s="49"/>
      <c r="IN630" s="49"/>
      <c r="IO630" s="49"/>
      <c r="IP630" s="49"/>
      <c r="IQ630" s="49"/>
      <c r="IR630" s="49"/>
      <c r="IS630" s="49"/>
      <c r="IT630" s="49"/>
      <c r="IU630" s="49"/>
      <c r="IV630" s="49"/>
      <c r="IW630" s="49"/>
      <c r="IX630" s="49"/>
      <c r="IY630" s="49"/>
      <c r="IZ630" s="49"/>
      <c r="JA630" s="49"/>
      <c r="JB630" s="49"/>
      <c r="JC630" s="49"/>
      <c r="JD630" s="49"/>
      <c r="JE630" s="49"/>
      <c r="JF630" s="49"/>
      <c r="JG630" s="49"/>
      <c r="JH630" s="49"/>
      <c r="JI630" s="49"/>
      <c r="JJ630" s="49"/>
      <c r="JK630" s="49"/>
      <c r="JL630" s="49"/>
      <c r="JM630" s="49"/>
      <c r="JN630" s="49"/>
      <c r="JO630" s="49"/>
      <c r="JP630" s="49"/>
      <c r="JQ630" s="49"/>
      <c r="JR630" s="49"/>
      <c r="JS630" s="49"/>
      <c r="JT630" s="49"/>
      <c r="JU630" s="49"/>
      <c r="JV630" s="49"/>
      <c r="JW630" s="49"/>
      <c r="JX630" s="49"/>
      <c r="JY630" s="49"/>
      <c r="JZ630" s="49"/>
      <c r="KA630" s="49"/>
      <c r="KB630" s="49"/>
      <c r="KC630" s="49"/>
      <c r="KD630" s="49"/>
      <c r="KE630" s="49"/>
      <c r="KF630" s="49"/>
      <c r="KG630" s="49"/>
      <c r="KH630" s="49"/>
      <c r="KI630" s="49"/>
      <c r="KJ630" s="49"/>
      <c r="KK630" s="49"/>
      <c r="KL630" s="49"/>
      <c r="KM630" s="49"/>
      <c r="KN630" s="49"/>
      <c r="KO630" s="49"/>
      <c r="KP630" s="49"/>
      <c r="KQ630" s="49"/>
      <c r="KR630" s="49"/>
      <c r="KS630" s="49"/>
      <c r="KT630" s="49"/>
      <c r="KU630" s="49"/>
      <c r="KV630" s="49"/>
      <c r="KW630" s="49"/>
      <c r="KX630" s="49"/>
      <c r="KY630" s="49"/>
      <c r="KZ630" s="49"/>
      <c r="LA630" s="49"/>
      <c r="LB630" s="49"/>
      <c r="LC630" s="49"/>
      <c r="LD630" s="49"/>
      <c r="LE630" s="49"/>
      <c r="LF630" s="49"/>
      <c r="LG630" s="49"/>
      <c r="LH630" s="49"/>
      <c r="LI630" s="49"/>
      <c r="LJ630" s="49"/>
      <c r="LK630" s="49"/>
      <c r="LL630" s="49"/>
      <c r="LM630" s="49"/>
      <c r="LN630" s="49"/>
      <c r="LO630" s="49"/>
      <c r="LP630" s="49"/>
      <c r="LQ630" s="49"/>
      <c r="LR630" s="49"/>
      <c r="LS630" s="49"/>
      <c r="LT630" s="49"/>
      <c r="LU630" s="49"/>
      <c r="LV630" s="49"/>
      <c r="LW630" s="49"/>
      <c r="LX630" s="49"/>
      <c r="LY630" s="49"/>
      <c r="LZ630" s="49"/>
      <c r="MA630" s="49"/>
      <c r="MB630" s="49"/>
      <c r="MC630" s="49"/>
      <c r="MD630" s="49"/>
      <c r="ME630" s="49"/>
      <c r="MF630" s="49"/>
      <c r="MG630" s="49"/>
      <c r="MH630" s="49"/>
      <c r="MI630" s="49"/>
      <c r="MJ630" s="49"/>
      <c r="MK630" s="49"/>
      <c r="ML630" s="49"/>
      <c r="MM630" s="49"/>
      <c r="MN630" s="49"/>
      <c r="MO630" s="49"/>
      <c r="MP630" s="49"/>
      <c r="MQ630" s="49"/>
      <c r="MR630" s="49"/>
      <c r="MS630" s="49"/>
      <c r="MT630" s="49"/>
      <c r="MU630" s="49"/>
      <c r="MV630" s="49"/>
      <c r="MW630" s="49"/>
      <c r="MX630" s="49"/>
      <c r="MY630" s="49"/>
      <c r="MZ630" s="49"/>
      <c r="NA630" s="49"/>
      <c r="NB630" s="49"/>
      <c r="NC630" s="49"/>
      <c r="ND630" s="49"/>
      <c r="NE630" s="49"/>
      <c r="NF630" s="49"/>
      <c r="NG630" s="49"/>
      <c r="NH630" s="49"/>
      <c r="NI630" s="49"/>
      <c r="NJ630" s="49"/>
      <c r="NK630" s="49"/>
      <c r="NL630" s="49"/>
      <c r="NM630" s="49"/>
      <c r="NN630" s="49"/>
      <c r="NO630" s="49"/>
      <c r="NP630" s="49"/>
      <c r="NQ630" s="49"/>
      <c r="NR630" s="49"/>
      <c r="NS630" s="49"/>
      <c r="NT630" s="49"/>
      <c r="NU630" s="49"/>
      <c r="NV630" s="49"/>
      <c r="NW630" s="49"/>
      <c r="NX630" s="49"/>
      <c r="NY630" s="49"/>
      <c r="NZ630" s="49"/>
      <c r="OA630" s="49"/>
      <c r="OB630" s="49"/>
      <c r="OC630" s="49"/>
      <c r="OD630" s="49"/>
      <c r="OE630" s="49"/>
      <c r="OF630" s="49"/>
      <c r="OG630" s="49"/>
      <c r="OH630" s="49"/>
      <c r="OI630" s="49"/>
      <c r="OJ630" s="49"/>
      <c r="OK630" s="49"/>
      <c r="OL630" s="49"/>
      <c r="OM630" s="49"/>
      <c r="ON630" s="49"/>
      <c r="OO630" s="49"/>
      <c r="OP630" s="49"/>
      <c r="OQ630" s="49"/>
      <c r="OR630" s="49"/>
      <c r="OS630" s="49"/>
      <c r="OT630" s="49"/>
      <c r="OU630" s="49"/>
      <c r="OV630" s="49"/>
      <c r="OW630" s="49"/>
      <c r="OX630" s="49"/>
      <c r="OY630" s="49"/>
      <c r="OZ630" s="49"/>
      <c r="PA630" s="49"/>
      <c r="PB630" s="49"/>
      <c r="PC630" s="49"/>
      <c r="PD630" s="49"/>
      <c r="PE630" s="49"/>
      <c r="PF630" s="49"/>
      <c r="PG630" s="49"/>
      <c r="PH630" s="49"/>
      <c r="PI630" s="49"/>
      <c r="PJ630" s="49"/>
      <c r="PK630" s="49"/>
      <c r="PL630" s="49"/>
      <c r="PM630" s="49"/>
      <c r="PN630" s="49"/>
      <c r="PO630" s="49"/>
      <c r="PP630" s="49"/>
      <c r="PQ630" s="49"/>
      <c r="PR630" s="49"/>
      <c r="PS630" s="49"/>
      <c r="PT630" s="49"/>
      <c r="PU630" s="49"/>
      <c r="PV630" s="49"/>
      <c r="PW630" s="49"/>
      <c r="PX630" s="49"/>
      <c r="PY630" s="49"/>
      <c r="PZ630" s="49"/>
      <c r="QA630" s="49"/>
      <c r="QB630" s="49"/>
      <c r="QC630" s="49"/>
      <c r="QD630" s="49"/>
      <c r="QE630" s="49"/>
      <c r="QF630" s="49"/>
      <c r="QG630" s="49"/>
      <c r="QH630" s="49"/>
      <c r="QI630" s="49"/>
      <c r="QJ630" s="49"/>
      <c r="QK630" s="49"/>
      <c r="QL630" s="49"/>
      <c r="QM630" s="49"/>
      <c r="QN630" s="49"/>
      <c r="QO630" s="49"/>
      <c r="QP630" s="49"/>
      <c r="QQ630" s="49"/>
      <c r="QR630" s="49"/>
      <c r="QS630" s="49"/>
      <c r="QT630" s="49"/>
      <c r="QU630" s="49"/>
      <c r="QV630" s="49"/>
      <c r="QW630" s="49"/>
      <c r="QX630" s="49"/>
      <c r="QY630" s="49"/>
      <c r="QZ630" s="49"/>
      <c r="RA630" s="49"/>
      <c r="RB630" s="49"/>
      <c r="RC630" s="49"/>
      <c r="RD630" s="49"/>
      <c r="RE630" s="49"/>
      <c r="RF630" s="49"/>
      <c r="RG630" s="49"/>
      <c r="RH630" s="49"/>
      <c r="RI630" s="49"/>
      <c r="RJ630" s="49"/>
      <c r="RK630" s="49"/>
      <c r="RL630" s="49"/>
      <c r="RM630" s="49"/>
      <c r="RN630" s="49"/>
      <c r="RO630" s="49"/>
      <c r="RP630" s="49"/>
      <c r="RQ630" s="49"/>
      <c r="RR630" s="49"/>
      <c r="RS630" s="49"/>
      <c r="RT630" s="49"/>
      <c r="RU630" s="49"/>
      <c r="RV630" s="49"/>
      <c r="RW630" s="49"/>
      <c r="RX630" s="49"/>
      <c r="RY630" s="49"/>
      <c r="RZ630" s="49"/>
      <c r="SA630" s="49"/>
      <c r="SB630" s="49"/>
      <c r="SC630" s="49"/>
      <c r="SD630" s="49"/>
      <c r="SE630" s="49"/>
      <c r="SF630" s="49"/>
      <c r="SG630" s="49"/>
      <c r="SH630" s="49"/>
      <c r="SI630" s="49"/>
      <c r="SJ630" s="49"/>
      <c r="SK630" s="49"/>
      <c r="SL630" s="49"/>
      <c r="SM630" s="49"/>
      <c r="SN630" s="49"/>
      <c r="SO630" s="49"/>
      <c r="SP630" s="49"/>
      <c r="SQ630" s="49"/>
      <c r="SR630" s="49"/>
      <c r="SS630" s="49"/>
      <c r="ST630" s="49"/>
      <c r="SU630" s="49"/>
      <c r="SV630" s="49"/>
      <c r="SW630" s="49"/>
      <c r="SX630" s="49"/>
      <c r="SY630" s="49"/>
      <c r="SZ630" s="49"/>
      <c r="TA630" s="49"/>
      <c r="TB630" s="49"/>
      <c r="TC630" s="49"/>
      <c r="TD630" s="49"/>
      <c r="TE630" s="49"/>
      <c r="TF630" s="49"/>
      <c r="TG630" s="49"/>
      <c r="TH630" s="49"/>
      <c r="TI630" s="49"/>
      <c r="TJ630" s="49"/>
      <c r="TK630" s="49"/>
      <c r="TL630" s="49"/>
      <c r="TM630" s="49"/>
      <c r="TN630" s="49"/>
      <c r="TO630" s="49"/>
      <c r="TP630" s="49"/>
      <c r="TQ630" s="49"/>
      <c r="TR630" s="49"/>
      <c r="TS630" s="49"/>
      <c r="TT630" s="49"/>
      <c r="TU630" s="49"/>
      <c r="TV630" s="49"/>
      <c r="TW630" s="49"/>
      <c r="TX630" s="49"/>
      <c r="TY630" s="49"/>
      <c r="TZ630" s="49"/>
      <c r="UA630" s="49"/>
      <c r="UB630" s="49"/>
      <c r="UC630" s="49"/>
      <c r="UD630" s="49"/>
      <c r="UE630" s="49"/>
      <c r="UF630" s="49"/>
      <c r="UG630" s="49"/>
      <c r="UH630" s="49"/>
      <c r="UI630" s="49"/>
      <c r="UJ630" s="49"/>
      <c r="UK630" s="49"/>
      <c r="UL630" s="49"/>
      <c r="UM630" s="49"/>
      <c r="UN630" s="49"/>
      <c r="UO630" s="49"/>
      <c r="UP630" s="49"/>
      <c r="UQ630" s="49"/>
      <c r="UR630" s="49"/>
      <c r="US630" s="49"/>
      <c r="UT630" s="49"/>
      <c r="UU630" s="49"/>
      <c r="UV630" s="49"/>
      <c r="UW630" s="49"/>
      <c r="UX630" s="49"/>
      <c r="UY630" s="49"/>
      <c r="UZ630" s="49"/>
      <c r="VA630" s="49"/>
      <c r="VB630" s="49"/>
      <c r="VC630" s="49"/>
      <c r="VD630" s="49"/>
      <c r="VE630" s="49"/>
      <c r="VF630" s="49"/>
      <c r="VG630" s="49"/>
      <c r="VH630" s="49"/>
      <c r="VI630" s="49"/>
      <c r="VJ630" s="49"/>
      <c r="VK630" s="49"/>
      <c r="VL630" s="49"/>
      <c r="VM630" s="49"/>
      <c r="VN630" s="49"/>
      <c r="VO630" s="49"/>
      <c r="VP630" s="49"/>
      <c r="VQ630" s="49"/>
      <c r="VR630" s="49"/>
      <c r="VS630" s="49"/>
      <c r="VT630" s="49"/>
      <c r="VU630" s="49"/>
      <c r="VV630" s="49"/>
      <c r="VW630" s="49"/>
      <c r="VX630" s="49"/>
      <c r="VY630" s="49"/>
      <c r="VZ630" s="49"/>
      <c r="WA630" s="49"/>
      <c r="WB630" s="49"/>
      <c r="WC630" s="49"/>
      <c r="WD630" s="49"/>
      <c r="WE630" s="49"/>
      <c r="WF630" s="49"/>
      <c r="WG630" s="49"/>
      <c r="WH630" s="49"/>
      <c r="WI630" s="49"/>
      <c r="WJ630" s="49"/>
      <c r="WK630" s="49"/>
      <c r="WL630" s="49"/>
      <c r="WM630" s="49"/>
      <c r="WN630" s="49"/>
      <c r="WO630" s="49"/>
      <c r="WP630" s="49"/>
      <c r="WQ630" s="49"/>
      <c r="WR630" s="49"/>
      <c r="WS630" s="49"/>
      <c r="WT630" s="49"/>
      <c r="WU630" s="49"/>
      <c r="WV630" s="49"/>
      <c r="WW630" s="49"/>
      <c r="WX630" s="49"/>
      <c r="WY630" s="49"/>
      <c r="WZ630" s="49"/>
      <c r="XA630" s="49"/>
      <c r="XB630" s="49"/>
      <c r="XC630" s="49"/>
      <c r="XD630" s="49"/>
      <c r="XE630" s="49"/>
      <c r="XF630" s="49"/>
      <c r="XG630" s="49"/>
      <c r="XH630" s="49"/>
      <c r="XI630" s="49"/>
      <c r="XJ630" s="49"/>
      <c r="XK630" s="49"/>
      <c r="XL630" s="49"/>
      <c r="XM630" s="49"/>
      <c r="XN630" s="49"/>
      <c r="XO630" s="49"/>
      <c r="XP630" s="49"/>
      <c r="XQ630" s="49"/>
      <c r="XR630" s="49"/>
      <c r="XS630" s="49"/>
      <c r="XT630" s="49"/>
      <c r="XU630" s="49"/>
      <c r="XV630" s="49"/>
      <c r="XW630" s="49"/>
      <c r="XX630" s="49"/>
      <c r="XY630" s="49"/>
      <c r="XZ630" s="49"/>
      <c r="YA630" s="49"/>
      <c r="YB630" s="49"/>
      <c r="YC630" s="49"/>
      <c r="YD630" s="49"/>
      <c r="YE630" s="49"/>
      <c r="YF630" s="49"/>
      <c r="YG630" s="49"/>
      <c r="YH630" s="49"/>
      <c r="YI630" s="49"/>
      <c r="YJ630" s="49"/>
      <c r="YK630" s="49"/>
      <c r="YL630" s="49"/>
      <c r="YM630" s="49"/>
      <c r="YN630" s="49"/>
      <c r="YO630" s="49"/>
      <c r="YP630" s="49"/>
      <c r="YQ630" s="49"/>
      <c r="YR630" s="49"/>
      <c r="YS630" s="49"/>
      <c r="YT630" s="49"/>
      <c r="YU630" s="49"/>
      <c r="YV630" s="49"/>
      <c r="YW630" s="49"/>
      <c r="YX630" s="49"/>
      <c r="YY630" s="49"/>
      <c r="YZ630" s="49"/>
      <c r="ZA630" s="49"/>
      <c r="ZB630" s="49"/>
      <c r="ZC630" s="49"/>
      <c r="ZD630" s="49"/>
      <c r="ZE630" s="49"/>
      <c r="ZF630" s="49"/>
      <c r="ZG630" s="49"/>
      <c r="ZH630" s="49"/>
      <c r="ZI630" s="49"/>
      <c r="ZJ630" s="49"/>
      <c r="ZK630" s="49"/>
      <c r="ZL630" s="49"/>
      <c r="ZM630" s="49"/>
      <c r="ZN630" s="49"/>
      <c r="ZO630" s="49"/>
      <c r="ZP630" s="49"/>
      <c r="ZQ630" s="49"/>
      <c r="ZR630" s="49"/>
      <c r="ZS630" s="49"/>
      <c r="ZT630" s="49"/>
      <c r="ZU630" s="49"/>
      <c r="ZV630" s="49"/>
      <c r="ZW630" s="49"/>
      <c r="ZX630" s="49"/>
      <c r="ZY630" s="49"/>
      <c r="ZZ630" s="49"/>
      <c r="AAA630" s="49"/>
      <c r="AAB630" s="49"/>
      <c r="AAC630" s="49"/>
      <c r="AAD630" s="49"/>
      <c r="AAE630" s="49"/>
      <c r="AAF630" s="49"/>
      <c r="AAG630" s="49"/>
      <c r="AAH630" s="49"/>
      <c r="AAI630" s="49"/>
      <c r="AAJ630" s="49"/>
      <c r="AAK630" s="49"/>
      <c r="AAL630" s="49"/>
      <c r="AAM630" s="49"/>
      <c r="AAN630" s="49"/>
      <c r="AAO630" s="49"/>
      <c r="AAP630" s="49"/>
      <c r="AAQ630" s="49"/>
      <c r="AAR630" s="49"/>
      <c r="AAS630" s="49"/>
      <c r="AAT630" s="49"/>
      <c r="AAU630" s="49"/>
      <c r="AAV630" s="49"/>
      <c r="AAW630" s="49"/>
      <c r="AAX630" s="49"/>
      <c r="AAY630" s="49"/>
      <c r="AAZ630" s="49"/>
      <c r="ABA630" s="49"/>
      <c r="ABB630" s="49"/>
      <c r="ABC630" s="49"/>
      <c r="ABD630" s="49"/>
      <c r="ABE630" s="49"/>
      <c r="ABF630" s="49"/>
      <c r="ABG630" s="49"/>
      <c r="ABH630" s="49"/>
      <c r="ABI630" s="49"/>
      <c r="ABJ630" s="49"/>
      <c r="ABK630" s="49"/>
      <c r="ABL630" s="49"/>
      <c r="ABM630" s="49"/>
      <c r="ABN630" s="49"/>
      <c r="ABO630" s="49"/>
      <c r="ABP630" s="49"/>
      <c r="ABQ630" s="49"/>
      <c r="ABR630" s="49"/>
      <c r="ABS630" s="49"/>
      <c r="ABT630" s="49"/>
      <c r="ABU630" s="49"/>
      <c r="ABV630" s="49"/>
      <c r="ABW630" s="49"/>
      <c r="ABX630" s="49"/>
      <c r="ABY630" s="49"/>
      <c r="ABZ630" s="49"/>
      <c r="ACA630" s="49"/>
      <c r="ACB630" s="49"/>
      <c r="ACC630" s="49"/>
      <c r="ACD630" s="49"/>
      <c r="ACE630" s="49"/>
      <c r="ACF630" s="49"/>
      <c r="ACG630" s="49"/>
      <c r="ACH630" s="49"/>
      <c r="ACI630" s="49"/>
      <c r="ACJ630" s="49"/>
      <c r="ACK630" s="49"/>
      <c r="ACL630" s="49"/>
      <c r="ACM630" s="49"/>
      <c r="ACN630" s="49"/>
      <c r="ACO630" s="49"/>
      <c r="ACP630" s="49"/>
      <c r="ACQ630" s="49"/>
      <c r="ACR630" s="49"/>
      <c r="ACS630" s="49"/>
      <c r="ACT630" s="49"/>
      <c r="ACU630" s="49"/>
      <c r="ACV630" s="49"/>
      <c r="ACW630" s="49"/>
      <c r="ACX630" s="49"/>
      <c r="ACY630" s="49"/>
      <c r="ACZ630" s="49"/>
      <c r="ADA630" s="49"/>
      <c r="ADB630" s="49"/>
      <c r="ADC630" s="49"/>
      <c r="ADD630" s="49"/>
      <c r="ADE630" s="49"/>
      <c r="ADF630" s="49"/>
      <c r="ADG630" s="49"/>
      <c r="ADH630" s="49"/>
      <c r="ADI630" s="49"/>
      <c r="ADJ630" s="49"/>
      <c r="ADK630" s="49"/>
      <c r="ADL630" s="49"/>
      <c r="ADM630" s="49"/>
      <c r="ADN630" s="49"/>
      <c r="ADO630" s="49"/>
      <c r="ADP630" s="49"/>
      <c r="ADQ630" s="49"/>
      <c r="ADR630" s="49"/>
      <c r="ADS630" s="49"/>
      <c r="ADT630" s="49"/>
      <c r="ADU630" s="49"/>
      <c r="ADV630" s="49"/>
      <c r="ADW630" s="49"/>
      <c r="ADX630" s="49"/>
      <c r="ADY630" s="49"/>
      <c r="ADZ630" s="49"/>
      <c r="AEA630" s="49"/>
      <c r="AEB630" s="49"/>
      <c r="AEC630" s="49"/>
      <c r="AED630" s="49"/>
      <c r="AEE630" s="49"/>
      <c r="AEF630" s="49"/>
      <c r="AEG630" s="49"/>
      <c r="AEH630" s="49"/>
      <c r="AEI630" s="49"/>
      <c r="AEJ630" s="49"/>
      <c r="AEK630" s="49"/>
      <c r="AEL630" s="49"/>
      <c r="AEM630" s="49"/>
      <c r="AEN630" s="49"/>
      <c r="AEO630" s="49"/>
      <c r="AEP630" s="49"/>
      <c r="AEQ630" s="49"/>
      <c r="AER630" s="49"/>
      <c r="AES630" s="49"/>
      <c r="AET630" s="49"/>
      <c r="AEU630" s="49"/>
      <c r="AEV630" s="49"/>
      <c r="AEW630" s="49"/>
      <c r="AEX630" s="49"/>
      <c r="AEY630" s="49"/>
      <c r="AEZ630" s="49"/>
      <c r="AFA630" s="49"/>
      <c r="AFB630" s="49"/>
      <c r="AFC630" s="49"/>
      <c r="AFD630" s="49"/>
      <c r="AFE630" s="49"/>
      <c r="AFF630" s="49"/>
      <c r="AFG630" s="49"/>
      <c r="AFH630" s="49"/>
      <c r="AFI630" s="49"/>
      <c r="AFJ630" s="49"/>
      <c r="AFK630" s="49"/>
      <c r="AFL630" s="49"/>
      <c r="AFM630" s="49"/>
      <c r="AFN630" s="49"/>
      <c r="AFO630" s="49"/>
      <c r="AFP630" s="49"/>
      <c r="AFQ630" s="49"/>
      <c r="AFR630" s="49"/>
      <c r="AFS630" s="49"/>
      <c r="AFT630" s="49"/>
      <c r="AFU630" s="49"/>
      <c r="AFV630" s="49"/>
      <c r="AFW630" s="49"/>
      <c r="AFX630" s="49"/>
      <c r="AFY630" s="49"/>
      <c r="AFZ630" s="49"/>
      <c r="AGA630" s="49"/>
      <c r="AGB630" s="49"/>
      <c r="AGC630" s="49"/>
      <c r="AGD630" s="49"/>
      <c r="AGE630" s="49"/>
      <c r="AGF630" s="49"/>
      <c r="AGG630" s="49"/>
      <c r="AGH630" s="49"/>
      <c r="AGI630" s="49"/>
      <c r="AGJ630" s="49"/>
      <c r="AGK630" s="49"/>
      <c r="AGL630" s="49"/>
      <c r="AGM630" s="49"/>
      <c r="AGN630" s="49"/>
      <c r="AGO630" s="49"/>
      <c r="AGP630" s="49"/>
      <c r="AGQ630" s="49"/>
      <c r="AGR630" s="49"/>
      <c r="AGS630" s="49"/>
      <c r="AGT630" s="49"/>
      <c r="AGU630" s="49"/>
      <c r="AGV630" s="49"/>
      <c r="AGW630" s="49"/>
      <c r="AGX630" s="49"/>
      <c r="AGY630" s="49"/>
      <c r="AGZ630" s="49"/>
      <c r="AHA630" s="49"/>
      <c r="AHB630" s="49"/>
      <c r="AHC630" s="49"/>
      <c r="AHD630" s="49"/>
      <c r="AHE630" s="49"/>
      <c r="AHF630" s="49"/>
      <c r="AHG630" s="49"/>
      <c r="AHH630" s="49"/>
      <c r="AHI630" s="49"/>
      <c r="AHJ630" s="49"/>
      <c r="AHK630" s="49"/>
      <c r="AHL630" s="49"/>
      <c r="AHM630" s="49"/>
      <c r="AHN630" s="49"/>
      <c r="AHO630" s="49"/>
      <c r="AHP630" s="49"/>
      <c r="AHQ630" s="49"/>
      <c r="AHR630" s="49"/>
      <c r="AHS630" s="49"/>
      <c r="AHT630" s="49"/>
      <c r="AHU630" s="49"/>
      <c r="AHV630" s="49"/>
      <c r="AHW630" s="49"/>
      <c r="AHX630" s="49"/>
      <c r="AHY630" s="49"/>
      <c r="AHZ630" s="49"/>
      <c r="AIA630" s="49"/>
      <c r="AIB630" s="49"/>
      <c r="AIC630" s="49"/>
      <c r="AID630" s="49"/>
      <c r="AIE630" s="49"/>
      <c r="AIF630" s="49"/>
      <c r="AIG630" s="49"/>
      <c r="AIH630" s="49"/>
      <c r="AII630" s="49"/>
      <c r="AIJ630" s="49"/>
      <c r="AIK630" s="49"/>
      <c r="AIL630" s="49"/>
      <c r="AIM630" s="49"/>
      <c r="AIN630" s="49"/>
      <c r="AIO630" s="49"/>
      <c r="AIP630" s="49"/>
      <c r="AIQ630" s="49"/>
      <c r="AIR630" s="49"/>
      <c r="AIS630" s="49"/>
      <c r="AIT630" s="49"/>
      <c r="AIU630" s="49"/>
      <c r="AIV630" s="49"/>
      <c r="AIW630" s="49"/>
      <c r="AIX630" s="49"/>
      <c r="AIY630" s="49"/>
      <c r="AIZ630" s="49"/>
      <c r="AJA630" s="49"/>
      <c r="AJB630" s="49"/>
      <c r="AJC630" s="49"/>
      <c r="AJD630" s="49"/>
      <c r="AJE630" s="49"/>
      <c r="AJF630" s="49"/>
      <c r="AJG630" s="49"/>
      <c r="AJH630" s="49"/>
      <c r="AJI630" s="49"/>
      <c r="AJJ630" s="49"/>
      <c r="AJK630" s="49"/>
      <c r="AJL630" s="49"/>
      <c r="AJM630" s="49"/>
      <c r="AJN630" s="49"/>
      <c r="AJO630" s="49"/>
      <c r="AJP630" s="49"/>
      <c r="AJQ630" s="49"/>
      <c r="AJR630" s="49"/>
      <c r="AJS630" s="49"/>
      <c r="AJT630" s="49"/>
      <c r="AJU630" s="49"/>
      <c r="AJV630" s="49"/>
      <c r="AJW630" s="49"/>
      <c r="AJX630" s="49"/>
      <c r="AJY630" s="49"/>
      <c r="AJZ630" s="49"/>
      <c r="AKA630" s="49"/>
      <c r="AKB630" s="49"/>
      <c r="AKC630" s="49"/>
      <c r="AKD630" s="49"/>
      <c r="AKE630" s="49"/>
      <c r="AKF630" s="49"/>
      <c r="AKG630" s="49"/>
      <c r="AKH630" s="49"/>
      <c r="AKI630" s="49"/>
      <c r="AKJ630" s="49"/>
      <c r="AKK630" s="49"/>
      <c r="AKL630" s="49"/>
      <c r="AKM630" s="49"/>
      <c r="AKN630" s="49"/>
      <c r="AKO630" s="49"/>
      <c r="AKP630" s="49"/>
      <c r="AKQ630" s="49"/>
      <c r="AKR630" s="49"/>
      <c r="AKS630" s="49"/>
      <c r="AKT630" s="49"/>
      <c r="AKU630" s="49"/>
      <c r="AKV630" s="49"/>
      <c r="AKW630" s="49"/>
      <c r="AKX630" s="49"/>
      <c r="AKY630" s="49"/>
      <c r="AKZ630" s="49"/>
      <c r="ALA630" s="49"/>
      <c r="ALB630" s="49"/>
      <c r="ALC630" s="49"/>
      <c r="ALD630" s="49"/>
      <c r="ALE630" s="49"/>
      <c r="ALF630" s="49"/>
      <c r="ALG630" s="49"/>
      <c r="ALH630" s="49"/>
      <c r="ALI630" s="49"/>
      <c r="ALJ630" s="49"/>
      <c r="ALK630" s="49"/>
      <c r="ALL630" s="49"/>
      <c r="ALM630" s="49"/>
      <c r="ALN630" s="49"/>
      <c r="ALO630" s="49"/>
      <c r="ALP630" s="49"/>
      <c r="ALQ630" s="49"/>
      <c r="ALR630" s="49"/>
      <c r="ALS630" s="49"/>
      <c r="ALT630" s="49"/>
      <c r="ALU630" s="49"/>
      <c r="ALV630" s="49"/>
      <c r="ALW630" s="49"/>
      <c r="ALX630" s="49"/>
      <c r="ALY630" s="49"/>
      <c r="ALZ630" s="49"/>
      <c r="AMA630" s="49"/>
      <c r="AMB630" s="49"/>
      <c r="AMC630" s="49"/>
      <c r="AMD630" s="49"/>
      <c r="AME630" s="49"/>
      <c r="AMF630" s="49"/>
      <c r="AMG630" s="49"/>
      <c r="AMH630" s="49"/>
      <c r="AMI630" s="49"/>
      <c r="AMJ630" s="49"/>
      <c r="AMK630" s="49"/>
      <c r="AML630" s="49"/>
      <c r="AMM630" s="49"/>
      <c r="AMN630" s="49"/>
      <c r="AMO630" s="49"/>
      <c r="AMP630" s="49"/>
      <c r="AMQ630" s="49"/>
      <c r="AMR630" s="49"/>
      <c r="AMS630" s="49"/>
      <c r="AMT630" s="49"/>
      <c r="AMU630" s="49"/>
      <c r="AMV630" s="49"/>
      <c r="AMW630" s="49"/>
      <c r="AMX630" s="49"/>
      <c r="AMY630" s="49"/>
      <c r="AMZ630" s="49"/>
      <c r="ANA630" s="49"/>
      <c r="ANB630" s="49"/>
      <c r="ANC630" s="49"/>
      <c r="AND630" s="49"/>
      <c r="ANE630" s="49"/>
      <c r="ANF630" s="49"/>
      <c r="ANG630" s="49"/>
      <c r="ANH630" s="49"/>
      <c r="ANI630" s="49"/>
      <c r="ANJ630" s="49"/>
      <c r="ANK630" s="49"/>
      <c r="ANL630" s="49"/>
      <c r="ANM630" s="49"/>
      <c r="ANN630" s="49"/>
      <c r="ANO630" s="49"/>
      <c r="ANP630" s="49"/>
      <c r="ANQ630" s="49"/>
      <c r="ANR630" s="49"/>
      <c r="ANS630" s="49"/>
      <c r="ANT630" s="49"/>
      <c r="ANU630" s="49"/>
      <c r="ANV630" s="49"/>
      <c r="ANW630" s="49"/>
      <c r="ANX630" s="49"/>
      <c r="ANY630" s="49"/>
      <c r="ANZ630" s="49"/>
      <c r="AOA630" s="49"/>
      <c r="AOB630" s="49"/>
      <c r="AOC630" s="49"/>
      <c r="AOD630" s="49"/>
      <c r="AOE630" s="49"/>
      <c r="AOF630" s="49"/>
      <c r="AOG630" s="49"/>
      <c r="AOH630" s="49"/>
      <c r="AOI630" s="49"/>
      <c r="AOJ630" s="49"/>
      <c r="AOK630" s="49"/>
      <c r="AOL630" s="49"/>
      <c r="AOM630" s="49"/>
      <c r="AON630" s="49"/>
      <c r="AOO630" s="49"/>
      <c r="AOP630" s="49"/>
      <c r="AOQ630" s="49"/>
      <c r="AOR630" s="49"/>
      <c r="AOS630" s="49"/>
      <c r="AOT630" s="49"/>
      <c r="AOU630" s="49"/>
      <c r="AOV630" s="49"/>
      <c r="AOW630" s="49"/>
      <c r="AOX630" s="49"/>
      <c r="AOY630" s="49"/>
      <c r="AOZ630" s="49"/>
      <c r="APA630" s="49"/>
      <c r="APB630" s="49"/>
      <c r="APC630" s="49"/>
      <c r="APD630" s="49"/>
      <c r="APE630" s="49"/>
      <c r="APF630" s="49"/>
      <c r="APG630" s="49"/>
      <c r="APH630" s="49"/>
      <c r="API630" s="49"/>
      <c r="APJ630" s="49"/>
      <c r="APK630" s="49"/>
      <c r="APL630" s="49"/>
      <c r="APM630" s="49"/>
      <c r="APN630" s="49"/>
      <c r="APO630" s="49"/>
      <c r="APP630" s="49"/>
      <c r="APQ630" s="49"/>
      <c r="APR630" s="49"/>
      <c r="APS630" s="49"/>
      <c r="APT630" s="49"/>
      <c r="APU630" s="49"/>
      <c r="APV630" s="49"/>
      <c r="APW630" s="49"/>
      <c r="APX630" s="49"/>
      <c r="APY630" s="49"/>
      <c r="APZ630" s="49"/>
      <c r="AQA630" s="49"/>
      <c r="AQB630" s="49"/>
      <c r="AQC630" s="49"/>
      <c r="AQD630" s="49"/>
      <c r="AQE630" s="49"/>
      <c r="AQF630" s="49"/>
      <c r="AQG630" s="49"/>
      <c r="AQH630" s="49"/>
      <c r="AQI630" s="49"/>
      <c r="AQJ630" s="49"/>
      <c r="AQK630" s="49"/>
      <c r="AQL630" s="49"/>
      <c r="AQM630" s="49"/>
      <c r="AQN630" s="49"/>
      <c r="AQO630" s="49"/>
      <c r="AQP630" s="49"/>
      <c r="AQQ630" s="49"/>
      <c r="AQR630" s="49"/>
      <c r="AQS630" s="49"/>
      <c r="AQT630" s="49"/>
      <c r="AQU630" s="49"/>
      <c r="AQV630" s="49"/>
      <c r="AQW630" s="49"/>
      <c r="AQX630" s="49"/>
      <c r="AQY630" s="49"/>
      <c r="AQZ630" s="49"/>
      <c r="ARA630" s="49"/>
      <c r="ARB630" s="49"/>
      <c r="ARC630" s="49"/>
      <c r="ARD630" s="49"/>
      <c r="ARE630" s="49"/>
      <c r="ARF630" s="49"/>
      <c r="ARG630" s="49"/>
      <c r="ARH630" s="49"/>
      <c r="ARI630" s="49"/>
      <c r="ARJ630" s="49"/>
      <c r="ARK630" s="49"/>
      <c r="ARL630" s="49"/>
      <c r="ARM630" s="49"/>
      <c r="ARN630" s="49"/>
      <c r="ARO630" s="49"/>
      <c r="ARP630" s="49"/>
      <c r="ARQ630" s="49"/>
      <c r="ARR630" s="49"/>
      <c r="ARS630" s="49"/>
      <c r="ART630" s="49"/>
      <c r="ARU630" s="49"/>
      <c r="ARV630" s="49"/>
      <c r="ARW630" s="49"/>
      <c r="ARX630" s="49"/>
      <c r="ARY630" s="49"/>
      <c r="ARZ630" s="49"/>
      <c r="ASA630" s="49"/>
      <c r="ASB630" s="49"/>
      <c r="ASC630" s="49"/>
      <c r="ASD630" s="49"/>
      <c r="ASE630" s="49"/>
      <c r="ASF630" s="49"/>
      <c r="ASG630" s="49"/>
      <c r="ASH630" s="49"/>
      <c r="ASI630" s="49"/>
      <c r="ASJ630" s="49"/>
      <c r="ASK630" s="49"/>
      <c r="ASL630" s="49"/>
      <c r="ASM630" s="49"/>
      <c r="ASN630" s="49"/>
      <c r="ASO630" s="49"/>
      <c r="ASP630" s="49"/>
      <c r="ASQ630" s="49"/>
      <c r="ASR630" s="49"/>
      <c r="ASS630" s="49"/>
      <c r="AST630" s="49"/>
      <c r="ASU630" s="49"/>
      <c r="ASV630" s="49"/>
      <c r="ASW630" s="49"/>
      <c r="ASX630" s="49"/>
      <c r="ASY630" s="49"/>
      <c r="ASZ630" s="49"/>
      <c r="ATA630" s="49"/>
      <c r="ATB630" s="49"/>
      <c r="ATC630" s="49"/>
      <c r="ATD630" s="49"/>
      <c r="ATE630" s="49"/>
      <c r="ATF630" s="49"/>
      <c r="ATG630" s="49"/>
      <c r="ATH630" s="49"/>
      <c r="ATI630" s="49"/>
      <c r="ATJ630" s="49"/>
      <c r="ATK630" s="49"/>
      <c r="ATL630" s="49"/>
      <c r="ATM630" s="49"/>
      <c r="ATN630" s="49"/>
      <c r="ATO630" s="49"/>
      <c r="ATP630" s="49"/>
      <c r="ATQ630" s="49"/>
      <c r="ATR630" s="49"/>
      <c r="ATS630" s="49"/>
      <c r="ATT630" s="49"/>
      <c r="ATU630" s="49"/>
      <c r="ATV630" s="49"/>
      <c r="ATW630" s="49"/>
      <c r="ATX630" s="49"/>
      <c r="ATY630" s="49"/>
      <c r="ATZ630" s="49"/>
      <c r="AUA630" s="49"/>
      <c r="AUB630" s="49"/>
      <c r="AUC630" s="49"/>
      <c r="AUD630" s="49"/>
      <c r="AUE630" s="49"/>
      <c r="AUF630" s="49"/>
      <c r="AUG630" s="49"/>
      <c r="AUH630" s="49"/>
      <c r="AUI630" s="49"/>
      <c r="AUJ630" s="49"/>
      <c r="AUK630" s="49"/>
      <c r="AUL630" s="49"/>
      <c r="AUM630" s="49"/>
      <c r="AUN630" s="49"/>
      <c r="AUO630" s="49"/>
      <c r="AUP630" s="49"/>
      <c r="AUQ630" s="49"/>
      <c r="AUR630" s="49"/>
      <c r="AUS630" s="49"/>
      <c r="AUT630" s="49"/>
      <c r="AUU630" s="49"/>
      <c r="AUV630" s="49"/>
      <c r="AUW630" s="49"/>
      <c r="AUX630" s="49"/>
      <c r="AUY630" s="49"/>
      <c r="AUZ630" s="49"/>
      <c r="AVA630" s="49"/>
      <c r="AVB630" s="49"/>
      <c r="AVC630" s="49"/>
      <c r="AVD630" s="49"/>
      <c r="AVE630" s="49"/>
      <c r="AVF630" s="49"/>
      <c r="AVG630" s="49"/>
      <c r="AVH630" s="49"/>
      <c r="AVI630" s="49"/>
      <c r="AVJ630" s="49"/>
      <c r="AVK630" s="49"/>
      <c r="AVL630" s="49"/>
      <c r="AVM630" s="49"/>
      <c r="AVN630" s="49"/>
      <c r="AVO630" s="49"/>
      <c r="AVP630" s="49"/>
      <c r="AVQ630" s="49"/>
      <c r="AVR630" s="49"/>
      <c r="AVS630" s="49"/>
      <c r="AVT630" s="49"/>
      <c r="AVU630" s="49"/>
      <c r="AVV630" s="49"/>
      <c r="AVW630" s="49"/>
      <c r="AVX630" s="49"/>
      <c r="AVY630" s="49"/>
      <c r="AVZ630" s="49"/>
      <c r="AWA630" s="49"/>
      <c r="AWB630" s="49"/>
      <c r="AWC630" s="49"/>
      <c r="AWD630" s="49"/>
      <c r="AWE630" s="49"/>
      <c r="AWF630" s="49"/>
      <c r="AWG630" s="49"/>
      <c r="AWH630" s="49"/>
      <c r="AWI630" s="49"/>
      <c r="AWJ630" s="49"/>
      <c r="AWK630" s="49"/>
      <c r="AWL630" s="49"/>
      <c r="AWM630" s="49"/>
      <c r="AWN630" s="49"/>
      <c r="AWO630" s="49"/>
      <c r="AWP630" s="49"/>
      <c r="AWQ630" s="49"/>
      <c r="AWR630" s="49"/>
      <c r="AWS630" s="49"/>
      <c r="AWT630" s="49"/>
      <c r="AWU630" s="49"/>
      <c r="AWV630" s="49"/>
      <c r="AWW630" s="49"/>
      <c r="AWX630" s="49"/>
      <c r="AWY630" s="49"/>
      <c r="AWZ630" s="49"/>
      <c r="AXA630" s="49"/>
      <c r="AXB630" s="49"/>
      <c r="AXC630" s="49"/>
      <c r="AXD630" s="49"/>
      <c r="AXE630" s="49"/>
      <c r="AXF630" s="49"/>
      <c r="AXG630" s="49"/>
      <c r="AXH630" s="49"/>
      <c r="AXI630" s="49"/>
      <c r="AXJ630" s="49"/>
      <c r="AXK630" s="49"/>
      <c r="AXL630" s="49"/>
      <c r="AXM630" s="49"/>
      <c r="AXN630" s="49"/>
      <c r="AXO630" s="49"/>
      <c r="AXP630" s="49"/>
      <c r="AXQ630" s="49"/>
      <c r="AXR630" s="49"/>
      <c r="AXS630" s="49"/>
      <c r="AXT630" s="49"/>
      <c r="AXU630" s="49"/>
      <c r="AXV630" s="49"/>
      <c r="AXW630" s="49"/>
      <c r="AXX630" s="49"/>
      <c r="AXY630" s="49"/>
      <c r="AXZ630" s="49"/>
      <c r="AYA630" s="49"/>
      <c r="AYB630" s="49"/>
      <c r="AYC630" s="49"/>
      <c r="AYD630" s="49"/>
      <c r="AYE630" s="49"/>
      <c r="AYF630" s="49"/>
      <c r="AYG630" s="49"/>
      <c r="AYH630" s="49"/>
      <c r="AYI630" s="49"/>
      <c r="AYJ630" s="49"/>
      <c r="AYK630" s="49"/>
      <c r="AYL630" s="49"/>
      <c r="AYM630" s="49"/>
      <c r="AYN630" s="49"/>
      <c r="AYO630" s="49"/>
      <c r="AYP630" s="49"/>
      <c r="AYQ630" s="49"/>
      <c r="AYR630" s="49"/>
      <c r="AYS630" s="49"/>
      <c r="AYT630" s="49"/>
      <c r="AYU630" s="49"/>
      <c r="AYV630" s="49"/>
      <c r="AYW630" s="49"/>
      <c r="AYX630" s="49"/>
      <c r="AYY630" s="49"/>
      <c r="AYZ630" s="49"/>
      <c r="AZA630" s="49"/>
      <c r="AZB630" s="49"/>
      <c r="AZC630" s="49"/>
      <c r="AZD630" s="49"/>
      <c r="AZE630" s="49"/>
      <c r="AZF630" s="49"/>
      <c r="AZG630" s="49"/>
      <c r="AZH630" s="49"/>
      <c r="AZI630" s="49"/>
      <c r="AZJ630" s="49"/>
      <c r="AZK630" s="49"/>
      <c r="AZL630" s="49"/>
      <c r="AZM630" s="49"/>
      <c r="AZN630" s="49"/>
      <c r="AZO630" s="49"/>
      <c r="AZP630" s="49"/>
      <c r="AZQ630" s="49"/>
      <c r="AZR630" s="49"/>
      <c r="AZS630" s="49"/>
      <c r="AZT630" s="49"/>
      <c r="AZU630" s="49"/>
      <c r="AZV630" s="49"/>
      <c r="AZW630" s="49"/>
      <c r="AZX630" s="49"/>
      <c r="AZY630" s="49"/>
      <c r="AZZ630" s="49"/>
      <c r="BAA630" s="49"/>
      <c r="BAB630" s="49"/>
      <c r="BAC630" s="49"/>
      <c r="BAD630" s="49"/>
      <c r="BAE630" s="49"/>
      <c r="BAF630" s="49"/>
      <c r="BAG630" s="49"/>
      <c r="BAH630" s="49"/>
      <c r="BAI630" s="49"/>
      <c r="BAJ630" s="49"/>
      <c r="BAK630" s="49"/>
      <c r="BAL630" s="49"/>
      <c r="BAM630" s="49"/>
      <c r="BAN630" s="49"/>
      <c r="BAO630" s="49"/>
      <c r="BAP630" s="49"/>
      <c r="BAQ630" s="49"/>
      <c r="BAR630" s="49"/>
      <c r="BAS630" s="49"/>
      <c r="BAT630" s="49"/>
      <c r="BAU630" s="49"/>
      <c r="BAV630" s="49"/>
      <c r="BAW630" s="49"/>
      <c r="BAX630" s="49"/>
      <c r="BAY630" s="49"/>
      <c r="BAZ630" s="49"/>
      <c r="BBA630" s="49"/>
      <c r="BBB630" s="49"/>
      <c r="BBC630" s="49"/>
      <c r="BBD630" s="49"/>
      <c r="BBE630" s="49"/>
      <c r="BBF630" s="49"/>
      <c r="BBG630" s="49"/>
      <c r="BBH630" s="49"/>
      <c r="BBI630" s="49"/>
      <c r="BBJ630" s="49"/>
      <c r="BBK630" s="49"/>
      <c r="BBL630" s="49"/>
      <c r="BBM630" s="49"/>
      <c r="BBN630" s="49"/>
      <c r="BBO630" s="49"/>
      <c r="BBP630" s="49"/>
      <c r="BBQ630" s="49"/>
      <c r="BBR630" s="49"/>
      <c r="BBS630" s="49"/>
      <c r="BBT630" s="49"/>
      <c r="BBU630" s="49"/>
      <c r="BBV630" s="49"/>
      <c r="BBW630" s="49"/>
      <c r="BBX630" s="49"/>
      <c r="BBY630" s="49"/>
      <c r="BBZ630" s="49"/>
      <c r="BCA630" s="49"/>
      <c r="BCB630" s="49"/>
      <c r="BCC630" s="49"/>
      <c r="BCD630" s="49"/>
      <c r="BCE630" s="49"/>
      <c r="BCF630" s="49"/>
      <c r="BCG630" s="49"/>
      <c r="BCH630" s="49"/>
      <c r="BCI630" s="49"/>
      <c r="BCJ630" s="49"/>
      <c r="BCK630" s="49"/>
      <c r="BCL630" s="49"/>
      <c r="BCM630" s="49"/>
      <c r="BCN630" s="49"/>
      <c r="BCO630" s="49"/>
      <c r="BCP630" s="49"/>
      <c r="BCQ630" s="49"/>
      <c r="BCR630" s="49"/>
      <c r="BCS630" s="49"/>
      <c r="BCT630" s="49"/>
      <c r="BCU630" s="49"/>
      <c r="BCV630" s="49"/>
      <c r="BCW630" s="49"/>
      <c r="BCX630" s="49"/>
      <c r="BCY630" s="49"/>
      <c r="BCZ630" s="49"/>
      <c r="BDA630" s="49"/>
      <c r="BDB630" s="49"/>
      <c r="BDC630" s="49"/>
      <c r="BDD630" s="49"/>
      <c r="BDE630" s="49"/>
      <c r="BDF630" s="49"/>
      <c r="BDG630" s="49"/>
      <c r="BDH630" s="49"/>
      <c r="BDI630" s="49"/>
      <c r="BDJ630" s="49"/>
      <c r="BDK630" s="49"/>
      <c r="BDL630" s="49"/>
      <c r="BDM630" s="49"/>
      <c r="BDN630" s="49"/>
      <c r="BDO630" s="49"/>
      <c r="BDP630" s="49"/>
      <c r="BDQ630" s="49"/>
      <c r="BDR630" s="49"/>
      <c r="BDS630" s="49"/>
      <c r="BDT630" s="49"/>
      <c r="BDU630" s="49"/>
      <c r="BDV630" s="49"/>
      <c r="BDW630" s="49"/>
      <c r="BDX630" s="49"/>
      <c r="BDY630" s="49"/>
      <c r="BDZ630" s="49"/>
      <c r="BEA630" s="49"/>
      <c r="BEB630" s="49"/>
      <c r="BEC630" s="49"/>
      <c r="BED630" s="49"/>
      <c r="BEE630" s="49"/>
      <c r="BEF630" s="49"/>
      <c r="BEG630" s="49"/>
      <c r="BEH630" s="49"/>
      <c r="BEI630" s="49"/>
      <c r="BEJ630" s="49"/>
      <c r="BEK630" s="49"/>
      <c r="BEL630" s="49"/>
      <c r="BEM630" s="49"/>
      <c r="BEN630" s="49"/>
      <c r="BEO630" s="49"/>
      <c r="BEP630" s="49"/>
      <c r="BEQ630" s="49"/>
      <c r="BER630" s="49"/>
      <c r="BES630" s="49"/>
      <c r="BET630" s="49"/>
      <c r="BEU630" s="49"/>
      <c r="BEV630" s="49"/>
      <c r="BEW630" s="49"/>
      <c r="BEX630" s="49"/>
      <c r="BEY630" s="49"/>
      <c r="BEZ630" s="49"/>
      <c r="BFA630" s="49"/>
      <c r="BFB630" s="49"/>
      <c r="BFC630" s="49"/>
      <c r="BFD630" s="49"/>
      <c r="BFE630" s="49"/>
      <c r="BFF630" s="49"/>
      <c r="BFG630" s="49"/>
      <c r="BFH630" s="49"/>
      <c r="BFI630" s="49"/>
      <c r="BFJ630" s="49"/>
      <c r="BFK630" s="49"/>
      <c r="BFL630" s="49"/>
      <c r="BFM630" s="49"/>
      <c r="BFN630" s="49"/>
      <c r="BFO630" s="49"/>
      <c r="BFP630" s="49"/>
      <c r="BFQ630" s="49"/>
      <c r="BFR630" s="49"/>
      <c r="BFS630" s="49"/>
      <c r="BFT630" s="49"/>
      <c r="BFU630" s="49"/>
      <c r="BFV630" s="49"/>
      <c r="BFW630" s="49"/>
      <c r="BFX630" s="49"/>
      <c r="BFY630" s="49"/>
      <c r="BFZ630" s="49"/>
      <c r="BGA630" s="49"/>
      <c r="BGB630" s="49"/>
      <c r="BGC630" s="49"/>
      <c r="BGD630" s="49"/>
      <c r="BGE630" s="49"/>
      <c r="BGF630" s="49"/>
      <c r="BGG630" s="49"/>
      <c r="BGH630" s="49"/>
      <c r="BGI630" s="49"/>
      <c r="BGJ630" s="49"/>
      <c r="BGK630" s="49"/>
      <c r="BGL630" s="49"/>
      <c r="BGM630" s="49"/>
      <c r="BGN630" s="49"/>
      <c r="BGO630" s="49"/>
      <c r="BGP630" s="49"/>
      <c r="BGQ630" s="49"/>
      <c r="BGR630" s="49"/>
      <c r="BGS630" s="49"/>
      <c r="BGT630" s="49"/>
      <c r="BGU630" s="49"/>
      <c r="BGV630" s="49"/>
      <c r="BGW630" s="49"/>
      <c r="BGX630" s="49"/>
      <c r="BGY630" s="49"/>
      <c r="BGZ630" s="49"/>
      <c r="BHA630" s="49"/>
      <c r="BHB630" s="49"/>
      <c r="BHC630" s="49"/>
      <c r="BHD630" s="49"/>
      <c r="BHE630" s="49"/>
      <c r="BHF630" s="49"/>
      <c r="BHG630" s="49"/>
      <c r="BHH630" s="49"/>
      <c r="BHI630" s="49"/>
      <c r="BHJ630" s="49"/>
      <c r="BHK630" s="49"/>
      <c r="BHL630" s="49"/>
      <c r="BHM630" s="49"/>
      <c r="BHN630" s="49"/>
      <c r="BHO630" s="49"/>
      <c r="BHP630" s="49"/>
      <c r="BHQ630" s="49"/>
      <c r="BHR630" s="49"/>
      <c r="BHS630" s="49"/>
      <c r="BHT630" s="49"/>
      <c r="BHU630" s="49"/>
      <c r="BHV630" s="49"/>
      <c r="BHW630" s="49"/>
      <c r="BHX630" s="49"/>
      <c r="BHY630" s="49"/>
      <c r="BHZ630" s="49"/>
      <c r="BIA630" s="49"/>
      <c r="BIB630" s="49"/>
      <c r="BIC630" s="49"/>
      <c r="BID630" s="49"/>
      <c r="BIE630" s="49"/>
      <c r="BIF630" s="49"/>
      <c r="BIG630" s="49"/>
      <c r="BIH630" s="49"/>
      <c r="BII630" s="49"/>
      <c r="BIJ630" s="49"/>
      <c r="BIK630" s="49"/>
      <c r="BIL630" s="49"/>
      <c r="BIM630" s="49"/>
      <c r="BIN630" s="49"/>
      <c r="BIO630" s="49"/>
      <c r="BIP630" s="49"/>
      <c r="BIQ630" s="49"/>
      <c r="BIR630" s="49"/>
      <c r="BIS630" s="49"/>
      <c r="BIT630" s="49"/>
      <c r="BIU630" s="49"/>
      <c r="BIV630" s="49"/>
      <c r="BIW630" s="49"/>
      <c r="BIX630" s="49"/>
      <c r="BIY630" s="49"/>
      <c r="BIZ630" s="49"/>
      <c r="BJA630" s="49"/>
      <c r="BJB630" s="49"/>
      <c r="BJC630" s="49"/>
      <c r="BJD630" s="49"/>
      <c r="BJE630" s="49"/>
      <c r="BJF630" s="49"/>
      <c r="BJG630" s="49"/>
      <c r="BJH630" s="49"/>
      <c r="BJI630" s="49"/>
      <c r="BJJ630" s="49"/>
      <c r="BJK630" s="49"/>
      <c r="BJL630" s="49"/>
      <c r="BJM630" s="49"/>
      <c r="BJN630" s="49"/>
      <c r="BJO630" s="49"/>
      <c r="BJP630" s="49"/>
      <c r="BJQ630" s="49"/>
      <c r="BJR630" s="49"/>
      <c r="BJS630" s="49"/>
      <c r="BJT630" s="49"/>
      <c r="BJU630" s="49"/>
      <c r="BJV630" s="49"/>
      <c r="BJW630" s="49"/>
      <c r="BJX630" s="49"/>
      <c r="BJY630" s="49"/>
      <c r="BJZ630" s="49"/>
      <c r="BKA630" s="49"/>
      <c r="BKB630" s="49"/>
      <c r="BKC630" s="49"/>
      <c r="BKD630" s="49"/>
      <c r="BKE630" s="49"/>
      <c r="BKF630" s="49"/>
      <c r="BKG630" s="49"/>
      <c r="BKH630" s="49"/>
      <c r="BKI630" s="49"/>
      <c r="BKJ630" s="49"/>
      <c r="BKK630" s="49"/>
      <c r="BKL630" s="49"/>
      <c r="BKM630" s="49"/>
      <c r="BKN630" s="49"/>
      <c r="BKO630" s="49"/>
      <c r="BKP630" s="49"/>
      <c r="BKQ630" s="49"/>
      <c r="BKR630" s="49"/>
      <c r="BKS630" s="49"/>
      <c r="BKT630" s="49"/>
      <c r="BKU630" s="49"/>
      <c r="BKV630" s="49"/>
      <c r="BKW630" s="49"/>
      <c r="BKX630" s="49"/>
      <c r="BKY630" s="49"/>
      <c r="BKZ630" s="49"/>
      <c r="BLA630" s="49"/>
      <c r="BLB630" s="49"/>
      <c r="BLC630" s="49"/>
      <c r="BLD630" s="49"/>
      <c r="BLE630" s="49"/>
      <c r="BLF630" s="49"/>
      <c r="BLG630" s="49"/>
      <c r="BLH630" s="49"/>
      <c r="BLI630" s="49"/>
      <c r="BLJ630" s="49"/>
      <c r="BLK630" s="49"/>
      <c r="BLL630" s="49"/>
      <c r="BLM630" s="49"/>
      <c r="BLN630" s="49"/>
      <c r="BLO630" s="49"/>
      <c r="BLP630" s="49"/>
      <c r="BLQ630" s="49"/>
      <c r="BLR630" s="49"/>
      <c r="BLS630" s="49"/>
      <c r="BLT630" s="49"/>
      <c r="BLU630" s="49"/>
      <c r="BLV630" s="49"/>
      <c r="BLW630" s="49"/>
      <c r="BLX630" s="49"/>
      <c r="BLY630" s="49"/>
      <c r="BLZ630" s="49"/>
      <c r="BMA630" s="49"/>
      <c r="BMB630" s="49"/>
      <c r="BMC630" s="49"/>
      <c r="BMD630" s="49"/>
      <c r="BME630" s="49"/>
      <c r="BMF630" s="49"/>
      <c r="BMG630" s="49"/>
      <c r="BMH630" s="49"/>
      <c r="BMI630" s="49"/>
      <c r="BMJ630" s="49"/>
      <c r="BMK630" s="49"/>
      <c r="BML630" s="49"/>
      <c r="BMM630" s="49"/>
      <c r="BMN630" s="49"/>
      <c r="BMO630" s="49"/>
      <c r="BMP630" s="49"/>
      <c r="BMQ630" s="49"/>
      <c r="BMR630" s="49"/>
      <c r="BMS630" s="49"/>
      <c r="BMT630" s="49"/>
      <c r="BMU630" s="49"/>
      <c r="BMV630" s="49"/>
      <c r="BMW630" s="49"/>
      <c r="BMX630" s="49"/>
      <c r="BMY630" s="49"/>
      <c r="BMZ630" s="49"/>
      <c r="BNA630" s="49"/>
      <c r="BNB630" s="49"/>
      <c r="BNC630" s="49"/>
      <c r="BND630" s="49"/>
      <c r="BNE630" s="49"/>
      <c r="BNF630" s="49"/>
      <c r="BNG630" s="49"/>
      <c r="BNH630" s="49"/>
      <c r="BNI630" s="49"/>
      <c r="BNJ630" s="49"/>
      <c r="BNK630" s="49"/>
      <c r="BNL630" s="49"/>
      <c r="BNM630" s="49"/>
      <c r="BNN630" s="49"/>
      <c r="BNO630" s="49"/>
      <c r="BNP630" s="49"/>
      <c r="BNQ630" s="49"/>
      <c r="BNR630" s="49"/>
      <c r="BNS630" s="49"/>
      <c r="BNT630" s="49"/>
      <c r="BNU630" s="49"/>
      <c r="BNV630" s="49"/>
      <c r="BNW630" s="49"/>
      <c r="BNX630" s="49"/>
      <c r="BNY630" s="49"/>
      <c r="BNZ630" s="49"/>
      <c r="BOA630" s="49"/>
      <c r="BOB630" s="49"/>
      <c r="BOC630" s="49"/>
      <c r="BOD630" s="49"/>
      <c r="BOE630" s="49"/>
      <c r="BOF630" s="49"/>
      <c r="BOG630" s="49"/>
      <c r="BOH630" s="49"/>
      <c r="BOI630" s="49"/>
      <c r="BOJ630" s="49"/>
      <c r="BOK630" s="49"/>
      <c r="BOL630" s="49"/>
      <c r="BOM630" s="49"/>
      <c r="BON630" s="49"/>
      <c r="BOO630" s="49"/>
      <c r="BOP630" s="49"/>
      <c r="BOQ630" s="49"/>
      <c r="BOR630" s="49"/>
      <c r="BOS630" s="49"/>
      <c r="BOT630" s="49"/>
      <c r="BOU630" s="49"/>
      <c r="BOV630" s="49"/>
      <c r="BOW630" s="49"/>
      <c r="BOX630" s="49"/>
      <c r="BOY630" s="49"/>
      <c r="BOZ630" s="49"/>
      <c r="BPA630" s="49"/>
      <c r="BPB630" s="49"/>
      <c r="BPC630" s="49"/>
      <c r="BPD630" s="49"/>
      <c r="BPE630" s="49"/>
      <c r="BPF630" s="49"/>
      <c r="BPG630" s="49"/>
      <c r="BPH630" s="49"/>
      <c r="BPI630" s="49"/>
      <c r="BPJ630" s="49"/>
      <c r="BPK630" s="49"/>
      <c r="BPL630" s="49"/>
      <c r="BPM630" s="49"/>
      <c r="BPN630" s="49"/>
      <c r="BPO630" s="49"/>
      <c r="BPP630" s="49"/>
      <c r="BPQ630" s="49"/>
      <c r="BPR630" s="49"/>
      <c r="BPS630" s="49"/>
      <c r="BPT630" s="49"/>
      <c r="BPU630" s="49"/>
      <c r="BPV630" s="49"/>
      <c r="BPW630" s="49"/>
      <c r="BPX630" s="49"/>
      <c r="BPY630" s="49"/>
      <c r="BPZ630" s="49"/>
      <c r="BQA630" s="49"/>
      <c r="BQB630" s="49"/>
      <c r="BQC630" s="49"/>
      <c r="BQD630" s="49"/>
      <c r="BQE630" s="49"/>
      <c r="BQF630" s="49"/>
      <c r="BQG630" s="49"/>
      <c r="BQH630" s="49"/>
      <c r="BQI630" s="49"/>
      <c r="BQJ630" s="49"/>
      <c r="BQK630" s="49"/>
      <c r="BQL630" s="49"/>
      <c r="BQM630" s="49"/>
      <c r="BQN630" s="49"/>
      <c r="BQO630" s="49"/>
      <c r="BQP630" s="49"/>
      <c r="BQQ630" s="49"/>
      <c r="BQR630" s="49"/>
      <c r="BQS630" s="49"/>
      <c r="BQT630" s="49"/>
      <c r="BQU630" s="49"/>
      <c r="BQV630" s="49"/>
      <c r="BQW630" s="49"/>
      <c r="BQX630" s="49"/>
      <c r="BQY630" s="49"/>
      <c r="BQZ630" s="49"/>
      <c r="BRA630" s="49"/>
      <c r="BRB630" s="49"/>
      <c r="BRC630" s="49"/>
      <c r="BRD630" s="49"/>
      <c r="BRE630" s="49"/>
      <c r="BRF630" s="49"/>
      <c r="BRG630" s="49"/>
      <c r="BRH630" s="49"/>
      <c r="BRI630" s="49"/>
      <c r="BRJ630" s="49"/>
      <c r="BRK630" s="49"/>
      <c r="BRL630" s="49"/>
      <c r="BRM630" s="49"/>
      <c r="BRN630" s="49"/>
      <c r="BRO630" s="49"/>
      <c r="BRP630" s="49"/>
      <c r="BRQ630" s="49"/>
      <c r="BRR630" s="49"/>
      <c r="BRS630" s="49"/>
      <c r="BRT630" s="49"/>
      <c r="BRU630" s="49"/>
      <c r="BRV630" s="49"/>
      <c r="BRW630" s="49"/>
      <c r="BRX630" s="49"/>
      <c r="BRY630" s="49"/>
      <c r="BRZ630" s="49"/>
      <c r="BSA630" s="49"/>
      <c r="BSB630" s="49"/>
      <c r="BSC630" s="49"/>
      <c r="BSD630" s="49"/>
      <c r="BSE630" s="49"/>
      <c r="BSF630" s="49"/>
      <c r="BSG630" s="49"/>
      <c r="BSH630" s="49"/>
      <c r="BSI630" s="49"/>
      <c r="BSJ630" s="49"/>
      <c r="BSK630" s="49"/>
      <c r="BSL630" s="49"/>
      <c r="BSM630" s="49"/>
      <c r="BSN630" s="49"/>
      <c r="BSO630" s="49"/>
      <c r="BSP630" s="49"/>
      <c r="BSQ630" s="49"/>
      <c r="BSR630" s="49"/>
      <c r="BSS630" s="49"/>
      <c r="BST630" s="49"/>
      <c r="BSU630" s="49"/>
      <c r="BSV630" s="49"/>
      <c r="BSW630" s="49"/>
      <c r="BSX630" s="49"/>
      <c r="BSY630" s="49"/>
      <c r="BSZ630" s="49"/>
      <c r="BTA630" s="49"/>
      <c r="BTB630" s="49"/>
      <c r="BTC630" s="49"/>
      <c r="BTD630" s="49"/>
      <c r="BTE630" s="49"/>
      <c r="BTF630" s="49"/>
      <c r="BTG630" s="49"/>
      <c r="BTH630" s="49"/>
      <c r="BTI630" s="49"/>
      <c r="BTJ630" s="49"/>
      <c r="BTK630" s="49"/>
      <c r="BTL630" s="49"/>
      <c r="BTM630" s="49"/>
      <c r="BTN630" s="49"/>
      <c r="BTO630" s="49"/>
      <c r="BTP630" s="49"/>
      <c r="BTQ630" s="49"/>
      <c r="BTR630" s="49"/>
      <c r="BTS630" s="49"/>
      <c r="BTT630" s="49"/>
      <c r="BTU630" s="49"/>
      <c r="BTV630" s="49"/>
      <c r="BTW630" s="49"/>
      <c r="BTX630" s="49"/>
      <c r="BTY630" s="49"/>
      <c r="BTZ630" s="49"/>
      <c r="BUA630" s="49"/>
      <c r="BUB630" s="49"/>
      <c r="BUC630" s="49"/>
      <c r="BUD630" s="49"/>
      <c r="BUE630" s="49"/>
      <c r="BUF630" s="49"/>
      <c r="BUG630" s="49"/>
      <c r="BUH630" s="49"/>
      <c r="BUI630" s="49"/>
      <c r="BUJ630" s="49"/>
      <c r="BUK630" s="49"/>
      <c r="BUL630" s="49"/>
      <c r="BUM630" s="49"/>
      <c r="BUN630" s="49"/>
      <c r="BUO630" s="49"/>
      <c r="BUP630" s="49"/>
      <c r="BUQ630" s="49"/>
      <c r="BUR630" s="49"/>
      <c r="BUS630" s="49"/>
      <c r="BUT630" s="49"/>
      <c r="BUU630" s="49"/>
      <c r="BUV630" s="49"/>
      <c r="BUW630" s="49"/>
      <c r="BUX630" s="49"/>
      <c r="BUY630" s="49"/>
      <c r="BUZ630" s="49"/>
      <c r="BVA630" s="49"/>
      <c r="BVB630" s="49"/>
      <c r="BVC630" s="49"/>
      <c r="BVD630" s="49"/>
      <c r="BVE630" s="49"/>
      <c r="BVF630" s="49"/>
      <c r="BVG630" s="49"/>
      <c r="BVH630" s="49"/>
      <c r="BVI630" s="49"/>
      <c r="BVJ630" s="49"/>
      <c r="BVK630" s="49"/>
      <c r="BVL630" s="49"/>
      <c r="BVM630" s="49"/>
      <c r="BVN630" s="49"/>
      <c r="BVO630" s="49"/>
      <c r="BVP630" s="49"/>
      <c r="BVQ630" s="49"/>
      <c r="BVR630" s="49"/>
      <c r="BVS630" s="49"/>
      <c r="BVT630" s="49"/>
      <c r="BVU630" s="49"/>
      <c r="BVV630" s="49"/>
      <c r="BVW630" s="49"/>
      <c r="BVX630" s="49"/>
      <c r="BVY630" s="49"/>
      <c r="BVZ630" s="49"/>
      <c r="BWA630" s="49"/>
      <c r="BWB630" s="49"/>
      <c r="BWC630" s="49"/>
      <c r="BWD630" s="49"/>
      <c r="BWE630" s="49"/>
      <c r="BWF630" s="49"/>
      <c r="BWG630" s="49"/>
      <c r="BWH630" s="49"/>
      <c r="BWI630" s="49"/>
      <c r="BWJ630" s="49"/>
      <c r="BWK630" s="49"/>
      <c r="BWL630" s="49"/>
      <c r="BWM630" s="49"/>
      <c r="BWN630" s="49"/>
      <c r="BWO630" s="49"/>
      <c r="BWP630" s="49"/>
      <c r="BWQ630" s="49"/>
      <c r="BWR630" s="49"/>
      <c r="BWS630" s="49"/>
      <c r="BWT630" s="49"/>
      <c r="BWU630" s="49"/>
      <c r="BWV630" s="49"/>
      <c r="BWW630" s="49"/>
      <c r="BWX630" s="49"/>
      <c r="BWY630" s="49"/>
      <c r="BWZ630" s="49"/>
      <c r="BXA630" s="49"/>
      <c r="BXB630" s="49"/>
      <c r="BXC630" s="49"/>
      <c r="BXD630" s="49"/>
      <c r="BXE630" s="49"/>
      <c r="BXF630" s="49"/>
      <c r="BXG630" s="49"/>
      <c r="BXH630" s="49"/>
      <c r="BXI630" s="49"/>
      <c r="BXJ630" s="49"/>
      <c r="BXK630" s="49"/>
      <c r="BXL630" s="49"/>
      <c r="BXM630" s="49"/>
      <c r="BXN630" s="49"/>
      <c r="BXO630" s="49"/>
      <c r="BXP630" s="49"/>
      <c r="BXQ630" s="49"/>
      <c r="BXR630" s="49"/>
      <c r="BXS630" s="49"/>
      <c r="BXT630" s="49"/>
      <c r="BXU630" s="49"/>
      <c r="BXV630" s="49"/>
      <c r="BXW630" s="49"/>
      <c r="BXX630" s="49"/>
      <c r="BXY630" s="49"/>
      <c r="BXZ630" s="49"/>
      <c r="BYA630" s="49"/>
      <c r="BYB630" s="49"/>
      <c r="BYC630" s="49"/>
      <c r="BYD630" s="49"/>
      <c r="BYE630" s="49"/>
      <c r="BYF630" s="49"/>
      <c r="BYG630" s="49"/>
      <c r="BYH630" s="49"/>
      <c r="BYI630" s="49"/>
      <c r="BYJ630" s="49"/>
      <c r="BYK630" s="49"/>
      <c r="BYL630" s="49"/>
      <c r="BYM630" s="49"/>
      <c r="BYN630" s="49"/>
      <c r="BYO630" s="49"/>
      <c r="BYP630" s="49"/>
      <c r="BYQ630" s="49"/>
      <c r="BYR630" s="49"/>
      <c r="BYS630" s="49"/>
      <c r="BYT630" s="49"/>
      <c r="BYU630" s="49"/>
      <c r="BYV630" s="49"/>
      <c r="BYW630" s="49"/>
      <c r="BYX630" s="49"/>
      <c r="BYY630" s="49"/>
      <c r="BYZ630" s="49"/>
      <c r="BZA630" s="49"/>
      <c r="BZB630" s="49"/>
      <c r="BZC630" s="49"/>
      <c r="BZD630" s="49"/>
      <c r="BZE630" s="49"/>
      <c r="BZF630" s="49"/>
      <c r="BZG630" s="49"/>
      <c r="BZH630" s="49"/>
      <c r="BZI630" s="49"/>
      <c r="BZJ630" s="49"/>
      <c r="BZK630" s="49"/>
      <c r="BZL630" s="49"/>
      <c r="BZM630" s="49"/>
      <c r="BZN630" s="49"/>
      <c r="BZO630" s="49"/>
      <c r="BZP630" s="49"/>
      <c r="BZQ630" s="49"/>
      <c r="BZR630" s="49"/>
      <c r="BZS630" s="49"/>
      <c r="BZT630" s="49"/>
      <c r="BZU630" s="49"/>
      <c r="BZV630" s="49"/>
      <c r="BZW630" s="49"/>
      <c r="BZX630" s="49"/>
      <c r="BZY630" s="49"/>
      <c r="BZZ630" s="49"/>
      <c r="CAA630" s="49"/>
      <c r="CAB630" s="49"/>
      <c r="CAC630" s="49"/>
      <c r="CAD630" s="49"/>
      <c r="CAE630" s="49"/>
      <c r="CAF630" s="49"/>
      <c r="CAG630" s="49"/>
      <c r="CAH630" s="49"/>
      <c r="CAI630" s="49"/>
      <c r="CAJ630" s="49"/>
      <c r="CAK630" s="49"/>
      <c r="CAL630" s="49"/>
      <c r="CAM630" s="49"/>
      <c r="CAN630" s="49"/>
      <c r="CAO630" s="49"/>
      <c r="CAP630" s="49"/>
      <c r="CAQ630" s="49"/>
      <c r="CAR630" s="49"/>
      <c r="CAS630" s="49"/>
      <c r="CAT630" s="49"/>
      <c r="CAU630" s="49"/>
      <c r="CAV630" s="49"/>
      <c r="CAW630" s="49"/>
      <c r="CAX630" s="49"/>
      <c r="CAY630" s="49"/>
      <c r="CAZ630" s="49"/>
      <c r="CBA630" s="49"/>
      <c r="CBB630" s="49"/>
      <c r="CBC630" s="49"/>
      <c r="CBD630" s="49"/>
      <c r="CBE630" s="49"/>
      <c r="CBF630" s="49"/>
      <c r="CBG630" s="49"/>
      <c r="CBH630" s="49"/>
      <c r="CBI630" s="49"/>
      <c r="CBJ630" s="49"/>
      <c r="CBK630" s="49"/>
      <c r="CBL630" s="49"/>
      <c r="CBM630" s="49"/>
      <c r="CBN630" s="49"/>
      <c r="CBO630" s="49"/>
      <c r="CBP630" s="49"/>
      <c r="CBQ630" s="49"/>
      <c r="CBR630" s="49"/>
      <c r="CBS630" s="49"/>
      <c r="CBT630" s="49"/>
      <c r="CBU630" s="49"/>
      <c r="CBV630" s="49"/>
      <c r="CBW630" s="49"/>
      <c r="CBX630" s="49"/>
      <c r="CBY630" s="49"/>
      <c r="CBZ630" s="49"/>
      <c r="CCA630" s="49"/>
      <c r="CCB630" s="49"/>
      <c r="CCC630" s="49"/>
      <c r="CCD630" s="49"/>
      <c r="CCE630" s="49"/>
      <c r="CCF630" s="49"/>
      <c r="CCG630" s="49"/>
      <c r="CCH630" s="49"/>
      <c r="CCI630" s="49"/>
      <c r="CCJ630" s="49"/>
      <c r="CCK630" s="49"/>
      <c r="CCL630" s="49"/>
      <c r="CCM630" s="49"/>
      <c r="CCN630" s="49"/>
      <c r="CCO630" s="49"/>
      <c r="CCP630" s="49"/>
      <c r="CCQ630" s="49"/>
      <c r="CCR630" s="49"/>
      <c r="CCS630" s="49"/>
      <c r="CCT630" s="49"/>
      <c r="CCU630" s="49"/>
      <c r="CCV630" s="49"/>
      <c r="CCW630" s="49"/>
      <c r="CCX630" s="49"/>
      <c r="CCY630" s="49"/>
      <c r="CCZ630" s="49"/>
      <c r="CDA630" s="49"/>
      <c r="CDB630" s="49"/>
      <c r="CDC630" s="49"/>
      <c r="CDD630" s="49"/>
      <c r="CDE630" s="49"/>
      <c r="CDF630" s="49"/>
      <c r="CDG630" s="49"/>
      <c r="CDH630" s="49"/>
      <c r="CDI630" s="49"/>
      <c r="CDJ630" s="49"/>
      <c r="CDK630" s="49"/>
      <c r="CDL630" s="49"/>
      <c r="CDM630" s="49"/>
      <c r="CDN630" s="49"/>
      <c r="CDO630" s="49"/>
      <c r="CDP630" s="49"/>
      <c r="CDQ630" s="49"/>
      <c r="CDR630" s="49"/>
      <c r="CDS630" s="49"/>
      <c r="CDT630" s="49"/>
      <c r="CDU630" s="49"/>
      <c r="CDV630" s="49"/>
      <c r="CDW630" s="49"/>
      <c r="CDX630" s="49"/>
      <c r="CDY630" s="49"/>
      <c r="CDZ630" s="49"/>
      <c r="CEA630" s="49"/>
      <c r="CEB630" s="49"/>
      <c r="CEC630" s="49"/>
      <c r="CED630" s="49"/>
      <c r="CEE630" s="49"/>
      <c r="CEF630" s="49"/>
      <c r="CEG630" s="49"/>
      <c r="CEH630" s="49"/>
      <c r="CEI630" s="49"/>
      <c r="CEJ630" s="49"/>
      <c r="CEK630" s="49"/>
      <c r="CEL630" s="49"/>
      <c r="CEM630" s="49"/>
      <c r="CEN630" s="49"/>
      <c r="CEO630" s="49"/>
      <c r="CEP630" s="49"/>
      <c r="CEQ630" s="49"/>
      <c r="CER630" s="49"/>
      <c r="CES630" s="49"/>
      <c r="CET630" s="49"/>
      <c r="CEU630" s="49"/>
      <c r="CEV630" s="49"/>
      <c r="CEW630" s="49"/>
      <c r="CEX630" s="49"/>
      <c r="CEY630" s="49"/>
      <c r="CEZ630" s="49"/>
      <c r="CFA630" s="49"/>
      <c r="CFB630" s="49"/>
      <c r="CFC630" s="49"/>
      <c r="CFD630" s="49"/>
      <c r="CFE630" s="49"/>
      <c r="CFF630" s="49"/>
      <c r="CFG630" s="49"/>
      <c r="CFH630" s="49"/>
      <c r="CFI630" s="49"/>
      <c r="CFJ630" s="49"/>
      <c r="CFK630" s="49"/>
      <c r="CFL630" s="49"/>
      <c r="CFM630" s="49"/>
      <c r="CFN630" s="49"/>
      <c r="CFO630" s="49"/>
      <c r="CFP630" s="49"/>
      <c r="CFQ630" s="49"/>
      <c r="CFR630" s="49"/>
      <c r="CFS630" s="49"/>
      <c r="CFT630" s="49"/>
      <c r="CFU630" s="49"/>
      <c r="CFV630" s="49"/>
      <c r="CFW630" s="49"/>
      <c r="CFX630" s="49"/>
      <c r="CFY630" s="49"/>
      <c r="CFZ630" s="49"/>
      <c r="CGA630" s="49"/>
      <c r="CGB630" s="49"/>
      <c r="CGC630" s="49"/>
      <c r="CGD630" s="49"/>
      <c r="CGE630" s="49"/>
      <c r="CGF630" s="49"/>
      <c r="CGG630" s="49"/>
      <c r="CGH630" s="49"/>
      <c r="CGI630" s="49"/>
      <c r="CGJ630" s="49"/>
      <c r="CGK630" s="49"/>
      <c r="CGL630" s="49"/>
      <c r="CGM630" s="49"/>
      <c r="CGN630" s="49"/>
      <c r="CGO630" s="49"/>
      <c r="CGP630" s="49"/>
      <c r="CGQ630" s="49"/>
      <c r="CGR630" s="49"/>
      <c r="CGS630" s="49"/>
      <c r="CGT630" s="49"/>
      <c r="CGU630" s="49"/>
      <c r="CGV630" s="49"/>
      <c r="CGW630" s="49"/>
      <c r="CGX630" s="49"/>
      <c r="CGY630" s="49"/>
      <c r="CGZ630" s="49"/>
      <c r="CHA630" s="49"/>
      <c r="CHB630" s="49"/>
      <c r="CHC630" s="49"/>
      <c r="CHD630" s="49"/>
      <c r="CHE630" s="49"/>
      <c r="CHF630" s="49"/>
      <c r="CHG630" s="49"/>
      <c r="CHH630" s="49"/>
      <c r="CHI630" s="49"/>
      <c r="CHJ630" s="49"/>
      <c r="CHK630" s="49"/>
      <c r="CHL630" s="49"/>
      <c r="CHM630" s="49"/>
      <c r="CHN630" s="49"/>
      <c r="CHO630" s="49"/>
      <c r="CHP630" s="49"/>
      <c r="CHQ630" s="49"/>
      <c r="CHR630" s="49"/>
      <c r="CHS630" s="49"/>
      <c r="CHT630" s="49"/>
      <c r="CHU630" s="49"/>
      <c r="CHV630" s="49"/>
      <c r="CHW630" s="49"/>
      <c r="CHX630" s="49"/>
      <c r="CHY630" s="49"/>
      <c r="CHZ630" s="49"/>
      <c r="CIA630" s="49"/>
      <c r="CIB630" s="49"/>
      <c r="CIC630" s="49"/>
      <c r="CID630" s="49"/>
      <c r="CIE630" s="49"/>
      <c r="CIF630" s="49"/>
      <c r="CIG630" s="49"/>
      <c r="CIH630" s="49"/>
      <c r="CII630" s="49"/>
      <c r="CIJ630" s="49"/>
      <c r="CIK630" s="49"/>
      <c r="CIL630" s="49"/>
      <c r="CIM630" s="49"/>
      <c r="CIN630" s="49"/>
      <c r="CIO630" s="49"/>
      <c r="CIP630" s="49"/>
      <c r="CIQ630" s="49"/>
      <c r="CIR630" s="49"/>
      <c r="CIS630" s="49"/>
      <c r="CIT630" s="49"/>
      <c r="CIU630" s="49"/>
      <c r="CIV630" s="49"/>
      <c r="CIW630" s="49"/>
      <c r="CIX630" s="49"/>
      <c r="CIY630" s="49"/>
      <c r="CIZ630" s="49"/>
      <c r="CJA630" s="49"/>
      <c r="CJB630" s="49"/>
      <c r="CJC630" s="49"/>
      <c r="CJD630" s="49"/>
      <c r="CJE630" s="49"/>
      <c r="CJF630" s="49"/>
      <c r="CJG630" s="49"/>
      <c r="CJH630" s="49"/>
      <c r="CJI630" s="49"/>
      <c r="CJJ630" s="49"/>
      <c r="CJK630" s="49"/>
      <c r="CJL630" s="49"/>
      <c r="CJM630" s="49"/>
      <c r="CJN630" s="49"/>
      <c r="CJO630" s="49"/>
      <c r="CJP630" s="49"/>
      <c r="CJQ630" s="49"/>
      <c r="CJR630" s="49"/>
      <c r="CJS630" s="49"/>
      <c r="CJT630" s="49"/>
      <c r="CJU630" s="49"/>
      <c r="CJV630" s="49"/>
      <c r="CJW630" s="49"/>
      <c r="CJX630" s="49"/>
      <c r="CJY630" s="49"/>
      <c r="CJZ630" s="49"/>
      <c r="CKA630" s="49"/>
      <c r="CKB630" s="49"/>
      <c r="CKC630" s="49"/>
      <c r="CKD630" s="49"/>
      <c r="CKE630" s="49"/>
      <c r="CKF630" s="49"/>
      <c r="CKG630" s="49"/>
      <c r="CKH630" s="49"/>
      <c r="CKI630" s="49"/>
      <c r="CKJ630" s="49"/>
      <c r="CKK630" s="49"/>
      <c r="CKL630" s="49"/>
      <c r="CKM630" s="49"/>
      <c r="CKN630" s="49"/>
      <c r="CKO630" s="49"/>
      <c r="CKP630" s="49"/>
      <c r="CKQ630" s="49"/>
      <c r="CKR630" s="49"/>
      <c r="CKS630" s="49"/>
      <c r="CKT630" s="49"/>
      <c r="CKU630" s="49"/>
      <c r="CKV630" s="49"/>
      <c r="CKW630" s="49"/>
      <c r="CKX630" s="49"/>
      <c r="CKY630" s="49"/>
      <c r="CKZ630" s="49"/>
      <c r="CLA630" s="49"/>
      <c r="CLB630" s="49"/>
      <c r="CLC630" s="49"/>
      <c r="CLD630" s="49"/>
      <c r="CLE630" s="49"/>
      <c r="CLF630" s="49"/>
      <c r="CLG630" s="49"/>
      <c r="CLH630" s="49"/>
      <c r="CLI630" s="49"/>
      <c r="CLJ630" s="49"/>
      <c r="CLK630" s="49"/>
      <c r="CLL630" s="49"/>
      <c r="CLM630" s="49"/>
      <c r="CLN630" s="49"/>
      <c r="CLO630" s="49"/>
      <c r="CLP630" s="49"/>
      <c r="CLQ630" s="49"/>
      <c r="CLR630" s="49"/>
      <c r="CLS630" s="49"/>
      <c r="CLT630" s="49"/>
      <c r="CLU630" s="49"/>
      <c r="CLV630" s="49"/>
      <c r="CLW630" s="49"/>
      <c r="CLX630" s="49"/>
      <c r="CLY630" s="49"/>
      <c r="CLZ630" s="49"/>
      <c r="CMA630" s="49"/>
      <c r="CMB630" s="49"/>
      <c r="CMC630" s="49"/>
      <c r="CMD630" s="49"/>
      <c r="CME630" s="49"/>
      <c r="CMF630" s="49"/>
      <c r="CMG630" s="49"/>
      <c r="CMH630" s="49"/>
      <c r="CMI630" s="49"/>
      <c r="CMJ630" s="49"/>
      <c r="CMK630" s="49"/>
      <c r="CML630" s="49"/>
      <c r="CMM630" s="49"/>
      <c r="CMN630" s="49"/>
      <c r="CMO630" s="49"/>
      <c r="CMP630" s="49"/>
      <c r="CMQ630" s="49"/>
      <c r="CMR630" s="49"/>
      <c r="CMS630" s="49"/>
      <c r="CMT630" s="49"/>
      <c r="CMU630" s="49"/>
      <c r="CMV630" s="49"/>
      <c r="CMW630" s="49"/>
      <c r="CMX630" s="49"/>
      <c r="CMY630" s="49"/>
      <c r="CMZ630" s="49"/>
      <c r="CNA630" s="49"/>
      <c r="CNB630" s="49"/>
      <c r="CNC630" s="49"/>
      <c r="CND630" s="49"/>
      <c r="CNE630" s="49"/>
      <c r="CNF630" s="49"/>
      <c r="CNG630" s="49"/>
      <c r="CNH630" s="49"/>
      <c r="CNI630" s="49"/>
      <c r="CNJ630" s="49"/>
      <c r="CNK630" s="49"/>
      <c r="CNL630" s="49"/>
      <c r="CNM630" s="49"/>
      <c r="CNN630" s="49"/>
      <c r="CNO630" s="49"/>
      <c r="CNP630" s="49"/>
      <c r="CNQ630" s="49"/>
      <c r="CNR630" s="49"/>
      <c r="CNS630" s="49"/>
      <c r="CNT630" s="49"/>
      <c r="CNU630" s="49"/>
      <c r="CNV630" s="49"/>
      <c r="CNW630" s="49"/>
      <c r="CNX630" s="49"/>
      <c r="CNY630" s="49"/>
      <c r="CNZ630" s="49"/>
      <c r="COA630" s="49"/>
      <c r="COB630" s="49"/>
      <c r="COC630" s="49"/>
      <c r="COD630" s="49"/>
      <c r="COE630" s="49"/>
      <c r="COF630" s="49"/>
      <c r="COG630" s="49"/>
      <c r="COH630" s="49"/>
      <c r="COI630" s="49"/>
      <c r="COJ630" s="49"/>
      <c r="COK630" s="49"/>
      <c r="COL630" s="49"/>
      <c r="COM630" s="49"/>
      <c r="CON630" s="49"/>
      <c r="COO630" s="49"/>
      <c r="COP630" s="49"/>
      <c r="COQ630" s="49"/>
      <c r="COR630" s="49"/>
      <c r="COS630" s="49"/>
      <c r="COT630" s="49"/>
      <c r="COU630" s="49"/>
      <c r="COV630" s="49"/>
      <c r="COW630" s="49"/>
      <c r="COX630" s="49"/>
      <c r="COY630" s="49"/>
      <c r="COZ630" s="49"/>
      <c r="CPA630" s="49"/>
      <c r="CPB630" s="49"/>
      <c r="CPC630" s="49"/>
      <c r="CPD630" s="49"/>
      <c r="CPE630" s="49"/>
      <c r="CPF630" s="49"/>
      <c r="CPG630" s="49"/>
      <c r="CPH630" s="49"/>
      <c r="CPI630" s="49"/>
      <c r="CPJ630" s="49"/>
      <c r="CPK630" s="49"/>
      <c r="CPL630" s="49"/>
      <c r="CPM630" s="49"/>
      <c r="CPN630" s="49"/>
      <c r="CPO630" s="49"/>
      <c r="CPP630" s="49"/>
      <c r="CPQ630" s="49"/>
      <c r="CPR630" s="49"/>
      <c r="CPS630" s="49"/>
      <c r="CPT630" s="49"/>
      <c r="CPU630" s="49"/>
      <c r="CPV630" s="49"/>
      <c r="CPW630" s="49"/>
      <c r="CPX630" s="49"/>
      <c r="CPY630" s="49"/>
      <c r="CPZ630" s="49"/>
      <c r="CQA630" s="49"/>
      <c r="CQB630" s="49"/>
      <c r="CQC630" s="49"/>
      <c r="CQD630" s="49"/>
      <c r="CQE630" s="49"/>
      <c r="CQF630" s="49"/>
      <c r="CQG630" s="49"/>
      <c r="CQH630" s="49"/>
      <c r="CQI630" s="49"/>
      <c r="CQJ630" s="49"/>
      <c r="CQK630" s="49"/>
      <c r="CQL630" s="49"/>
      <c r="CQM630" s="49"/>
      <c r="CQN630" s="49"/>
      <c r="CQO630" s="49"/>
      <c r="CQP630" s="49"/>
      <c r="CQQ630" s="49"/>
      <c r="CQR630" s="49"/>
      <c r="CQS630" s="49"/>
      <c r="CQT630" s="49"/>
      <c r="CQU630" s="49"/>
      <c r="CQV630" s="49"/>
      <c r="CQW630" s="49"/>
      <c r="CQX630" s="49"/>
      <c r="CQY630" s="49"/>
      <c r="CQZ630" s="49"/>
      <c r="CRA630" s="49"/>
      <c r="CRB630" s="49"/>
      <c r="CRC630" s="49"/>
      <c r="CRD630" s="49"/>
      <c r="CRE630" s="49"/>
      <c r="CRF630" s="49"/>
      <c r="CRG630" s="49"/>
      <c r="CRH630" s="49"/>
      <c r="CRI630" s="49"/>
      <c r="CRJ630" s="49"/>
      <c r="CRK630" s="49"/>
      <c r="CRL630" s="49"/>
      <c r="CRM630" s="49"/>
      <c r="CRN630" s="49"/>
      <c r="CRO630" s="49"/>
      <c r="CRP630" s="49"/>
      <c r="CRQ630" s="49"/>
      <c r="CRR630" s="49"/>
      <c r="CRS630" s="49"/>
      <c r="CRT630" s="49"/>
      <c r="CRU630" s="49"/>
      <c r="CRV630" s="49"/>
      <c r="CRW630" s="49"/>
      <c r="CRX630" s="49"/>
      <c r="CRY630" s="49"/>
      <c r="CRZ630" s="49"/>
      <c r="CSA630" s="49"/>
      <c r="CSB630" s="49"/>
      <c r="CSC630" s="49"/>
      <c r="CSD630" s="49"/>
      <c r="CSE630" s="49"/>
      <c r="CSF630" s="49"/>
      <c r="CSG630" s="49"/>
      <c r="CSH630" s="49"/>
      <c r="CSI630" s="49"/>
      <c r="CSJ630" s="49"/>
      <c r="CSK630" s="49"/>
      <c r="CSL630" s="49"/>
      <c r="CSM630" s="49"/>
      <c r="CSN630" s="49"/>
      <c r="CSO630" s="49"/>
      <c r="CSP630" s="49"/>
      <c r="CSQ630" s="49"/>
      <c r="CSR630" s="49"/>
      <c r="CSS630" s="49"/>
      <c r="CST630" s="49"/>
      <c r="CSU630" s="49"/>
      <c r="CSV630" s="49"/>
      <c r="CSW630" s="49"/>
      <c r="CSX630" s="49"/>
      <c r="CSY630" s="49"/>
      <c r="CSZ630" s="49"/>
      <c r="CTA630" s="49"/>
      <c r="CTB630" s="49"/>
      <c r="CTC630" s="49"/>
      <c r="CTD630" s="49"/>
      <c r="CTE630" s="49"/>
      <c r="CTF630" s="49"/>
      <c r="CTG630" s="49"/>
      <c r="CTH630" s="49"/>
      <c r="CTI630" s="49"/>
      <c r="CTJ630" s="49"/>
      <c r="CTK630" s="49"/>
      <c r="CTL630" s="49"/>
      <c r="CTM630" s="49"/>
      <c r="CTN630" s="49"/>
      <c r="CTO630" s="49"/>
      <c r="CTP630" s="49"/>
      <c r="CTQ630" s="49"/>
      <c r="CTR630" s="49"/>
      <c r="CTS630" s="49"/>
      <c r="CTT630" s="49"/>
      <c r="CTU630" s="49"/>
      <c r="CTV630" s="49"/>
      <c r="CTW630" s="49"/>
      <c r="CTX630" s="49"/>
      <c r="CTY630" s="49"/>
      <c r="CTZ630" s="49"/>
      <c r="CUA630" s="49"/>
      <c r="CUB630" s="49"/>
      <c r="CUC630" s="49"/>
      <c r="CUD630" s="49"/>
      <c r="CUE630" s="49"/>
      <c r="CUF630" s="49"/>
      <c r="CUG630" s="49"/>
      <c r="CUH630" s="49"/>
      <c r="CUI630" s="49"/>
      <c r="CUJ630" s="49"/>
      <c r="CUK630" s="49"/>
      <c r="CUL630" s="49"/>
      <c r="CUM630" s="49"/>
      <c r="CUN630" s="49"/>
      <c r="CUO630" s="49"/>
      <c r="CUP630" s="49"/>
      <c r="CUQ630" s="49"/>
      <c r="CUR630" s="49"/>
      <c r="CUS630" s="49"/>
      <c r="CUT630" s="49"/>
      <c r="CUU630" s="49"/>
      <c r="CUV630" s="49"/>
      <c r="CUW630" s="49"/>
      <c r="CUX630" s="49"/>
      <c r="CUY630" s="49"/>
      <c r="CUZ630" s="49"/>
      <c r="CVA630" s="49"/>
      <c r="CVB630" s="49"/>
      <c r="CVC630" s="49"/>
      <c r="CVD630" s="49"/>
      <c r="CVE630" s="49"/>
      <c r="CVF630" s="49"/>
      <c r="CVG630" s="49"/>
      <c r="CVH630" s="49"/>
      <c r="CVI630" s="49"/>
      <c r="CVJ630" s="49"/>
      <c r="CVK630" s="49"/>
      <c r="CVL630" s="49"/>
      <c r="CVM630" s="49"/>
      <c r="CVN630" s="49"/>
      <c r="CVO630" s="49"/>
      <c r="CVP630" s="49"/>
      <c r="CVQ630" s="49"/>
      <c r="CVR630" s="49"/>
      <c r="CVS630" s="49"/>
      <c r="CVT630" s="49"/>
      <c r="CVU630" s="49"/>
      <c r="CVV630" s="49"/>
      <c r="CVW630" s="49"/>
      <c r="CVX630" s="49"/>
      <c r="CVY630" s="49"/>
      <c r="CVZ630" s="49"/>
      <c r="CWA630" s="49"/>
      <c r="CWB630" s="49"/>
      <c r="CWC630" s="49"/>
      <c r="CWD630" s="49"/>
      <c r="CWE630" s="49"/>
      <c r="CWF630" s="49"/>
      <c r="CWG630" s="49"/>
      <c r="CWH630" s="49"/>
      <c r="CWI630" s="49"/>
      <c r="CWJ630" s="49"/>
      <c r="CWK630" s="49"/>
      <c r="CWL630" s="49"/>
      <c r="CWM630" s="49"/>
      <c r="CWN630" s="49"/>
      <c r="CWO630" s="49"/>
      <c r="CWP630" s="49"/>
      <c r="CWQ630" s="49"/>
      <c r="CWR630" s="49"/>
      <c r="CWS630" s="49"/>
      <c r="CWT630" s="49"/>
      <c r="CWU630" s="49"/>
      <c r="CWV630" s="49"/>
      <c r="CWW630" s="49"/>
      <c r="CWX630" s="49"/>
      <c r="CWY630" s="49"/>
      <c r="CWZ630" s="49"/>
      <c r="CXA630" s="49"/>
      <c r="CXB630" s="49"/>
      <c r="CXC630" s="49"/>
      <c r="CXD630" s="49"/>
      <c r="CXE630" s="49"/>
      <c r="CXF630" s="49"/>
      <c r="CXG630" s="49"/>
      <c r="CXH630" s="49"/>
      <c r="CXI630" s="49"/>
      <c r="CXJ630" s="49"/>
      <c r="CXK630" s="49"/>
      <c r="CXL630" s="49"/>
      <c r="CXM630" s="49"/>
      <c r="CXN630" s="49"/>
      <c r="CXO630" s="49"/>
      <c r="CXP630" s="49"/>
      <c r="CXQ630" s="49"/>
      <c r="CXR630" s="49"/>
      <c r="CXS630" s="49"/>
      <c r="CXT630" s="49"/>
      <c r="CXU630" s="49"/>
      <c r="CXV630" s="49"/>
      <c r="CXW630" s="49"/>
      <c r="CXX630" s="49"/>
      <c r="CXY630" s="49"/>
      <c r="CXZ630" s="49"/>
      <c r="CYA630" s="49"/>
      <c r="CYB630" s="49"/>
      <c r="CYC630" s="49"/>
      <c r="CYD630" s="49"/>
      <c r="CYE630" s="49"/>
      <c r="CYF630" s="49"/>
      <c r="CYG630" s="49"/>
      <c r="CYH630" s="49"/>
      <c r="CYI630" s="49"/>
      <c r="CYJ630" s="49"/>
      <c r="CYK630" s="49"/>
      <c r="CYL630" s="49"/>
      <c r="CYM630" s="49"/>
      <c r="CYN630" s="49"/>
      <c r="CYO630" s="49"/>
      <c r="CYP630" s="49"/>
      <c r="CYQ630" s="49"/>
      <c r="CYR630" s="49"/>
      <c r="CYS630" s="49"/>
      <c r="CYT630" s="49"/>
      <c r="CYU630" s="49"/>
      <c r="CYV630" s="49"/>
      <c r="CYW630" s="49"/>
      <c r="CYX630" s="49"/>
      <c r="CYY630" s="49"/>
      <c r="CYZ630" s="49"/>
      <c r="CZA630" s="49"/>
      <c r="CZB630" s="49"/>
      <c r="CZC630" s="49"/>
      <c r="CZD630" s="49"/>
      <c r="CZE630" s="49"/>
      <c r="CZF630" s="49"/>
      <c r="CZG630" s="49"/>
      <c r="CZH630" s="49"/>
      <c r="CZI630" s="49"/>
      <c r="CZJ630" s="49"/>
      <c r="CZK630" s="49"/>
      <c r="CZL630" s="49"/>
      <c r="CZM630" s="49"/>
      <c r="CZN630" s="49"/>
      <c r="CZO630" s="49"/>
      <c r="CZP630" s="49"/>
      <c r="CZQ630" s="49"/>
      <c r="CZR630" s="49"/>
      <c r="CZS630" s="49"/>
      <c r="CZT630" s="49"/>
      <c r="CZU630" s="49"/>
      <c r="CZV630" s="49"/>
      <c r="CZW630" s="49"/>
      <c r="CZX630" s="49"/>
      <c r="CZY630" s="49"/>
      <c r="CZZ630" s="49"/>
      <c r="DAA630" s="49"/>
      <c r="DAB630" s="49"/>
      <c r="DAC630" s="49"/>
      <c r="DAD630" s="49"/>
      <c r="DAE630" s="49"/>
      <c r="DAF630" s="49"/>
      <c r="DAG630" s="49"/>
      <c r="DAH630" s="49"/>
      <c r="DAI630" s="49"/>
      <c r="DAJ630" s="49"/>
      <c r="DAK630" s="49"/>
      <c r="DAL630" s="49"/>
      <c r="DAM630" s="49"/>
      <c r="DAN630" s="49"/>
      <c r="DAO630" s="49"/>
      <c r="DAP630" s="49"/>
      <c r="DAQ630" s="49"/>
      <c r="DAR630" s="49"/>
      <c r="DAS630" s="49"/>
      <c r="DAT630" s="49"/>
      <c r="DAU630" s="49"/>
      <c r="DAV630" s="49"/>
      <c r="DAW630" s="49"/>
      <c r="DAX630" s="49"/>
      <c r="DAY630" s="49"/>
      <c r="DAZ630" s="49"/>
      <c r="DBA630" s="49"/>
      <c r="DBB630" s="49"/>
      <c r="DBC630" s="49"/>
      <c r="DBD630" s="49"/>
      <c r="DBE630" s="49"/>
      <c r="DBF630" s="49"/>
      <c r="DBG630" s="49"/>
      <c r="DBH630" s="49"/>
      <c r="DBI630" s="49"/>
      <c r="DBJ630" s="49"/>
      <c r="DBK630" s="49"/>
      <c r="DBL630" s="49"/>
      <c r="DBM630" s="49"/>
      <c r="DBN630" s="49"/>
      <c r="DBO630" s="49"/>
      <c r="DBP630" s="49"/>
      <c r="DBQ630" s="49"/>
      <c r="DBR630" s="49"/>
      <c r="DBS630" s="49"/>
      <c r="DBT630" s="49"/>
      <c r="DBU630" s="49"/>
      <c r="DBV630" s="49"/>
      <c r="DBW630" s="49"/>
      <c r="DBX630" s="49"/>
      <c r="DBY630" s="49"/>
      <c r="DBZ630" s="49"/>
      <c r="DCA630" s="49"/>
      <c r="DCB630" s="49"/>
      <c r="DCC630" s="49"/>
      <c r="DCD630" s="49"/>
      <c r="DCE630" s="49"/>
      <c r="DCF630" s="49"/>
      <c r="DCG630" s="49"/>
      <c r="DCH630" s="49"/>
      <c r="DCI630" s="49"/>
      <c r="DCJ630" s="49"/>
      <c r="DCK630" s="49"/>
      <c r="DCL630" s="49"/>
      <c r="DCM630" s="49"/>
      <c r="DCN630" s="49"/>
      <c r="DCO630" s="49"/>
      <c r="DCP630" s="49"/>
      <c r="DCQ630" s="49"/>
      <c r="DCR630" s="49"/>
      <c r="DCS630" s="49"/>
      <c r="DCT630" s="49"/>
      <c r="DCU630" s="49"/>
      <c r="DCV630" s="49"/>
      <c r="DCW630" s="49"/>
      <c r="DCX630" s="49"/>
      <c r="DCY630" s="49"/>
      <c r="DCZ630" s="49"/>
      <c r="DDA630" s="49"/>
      <c r="DDB630" s="49"/>
      <c r="DDC630" s="49"/>
      <c r="DDD630" s="49"/>
      <c r="DDE630" s="49"/>
      <c r="DDF630" s="49"/>
      <c r="DDG630" s="49"/>
      <c r="DDH630" s="49"/>
      <c r="DDI630" s="49"/>
      <c r="DDJ630" s="49"/>
      <c r="DDK630" s="49"/>
      <c r="DDL630" s="49"/>
      <c r="DDM630" s="49"/>
      <c r="DDN630" s="49"/>
      <c r="DDO630" s="49"/>
      <c r="DDP630" s="49"/>
      <c r="DDQ630" s="49"/>
      <c r="DDR630" s="49"/>
      <c r="DDS630" s="49"/>
      <c r="DDT630" s="49"/>
      <c r="DDU630" s="49"/>
      <c r="DDV630" s="49"/>
      <c r="DDW630" s="49"/>
      <c r="DDX630" s="49"/>
      <c r="DDY630" s="49"/>
      <c r="DDZ630" s="49"/>
      <c r="DEA630" s="49"/>
      <c r="DEB630" s="49"/>
      <c r="DEC630" s="49"/>
      <c r="DED630" s="49"/>
      <c r="DEE630" s="49"/>
      <c r="DEF630" s="49"/>
      <c r="DEG630" s="49"/>
      <c r="DEH630" s="49"/>
      <c r="DEI630" s="49"/>
      <c r="DEJ630" s="49"/>
      <c r="DEK630" s="49"/>
      <c r="DEL630" s="49"/>
      <c r="DEM630" s="49"/>
      <c r="DEN630" s="49"/>
      <c r="DEO630" s="49"/>
      <c r="DEP630" s="49"/>
      <c r="DEQ630" s="49"/>
      <c r="DER630" s="49"/>
      <c r="DES630" s="49"/>
      <c r="DET630" s="49"/>
      <c r="DEU630" s="49"/>
      <c r="DEV630" s="49"/>
      <c r="DEW630" s="49"/>
      <c r="DEX630" s="49"/>
      <c r="DEY630" s="49"/>
      <c r="DEZ630" s="49"/>
      <c r="DFA630" s="49"/>
      <c r="DFB630" s="49"/>
      <c r="DFC630" s="49"/>
      <c r="DFD630" s="49"/>
      <c r="DFE630" s="49"/>
      <c r="DFF630" s="49"/>
      <c r="DFG630" s="49"/>
      <c r="DFH630" s="49"/>
      <c r="DFI630" s="49"/>
      <c r="DFJ630" s="49"/>
      <c r="DFK630" s="49"/>
      <c r="DFL630" s="49"/>
      <c r="DFM630" s="49"/>
      <c r="DFN630" s="49"/>
      <c r="DFO630" s="49"/>
      <c r="DFP630" s="49"/>
      <c r="DFQ630" s="49"/>
      <c r="DFR630" s="49"/>
      <c r="DFS630" s="49"/>
      <c r="DFT630" s="49"/>
      <c r="DFU630" s="49"/>
      <c r="DFV630" s="49"/>
      <c r="DFW630" s="49"/>
      <c r="DFX630" s="49"/>
      <c r="DFY630" s="49"/>
      <c r="DFZ630" s="49"/>
      <c r="DGA630" s="49"/>
      <c r="DGB630" s="49"/>
      <c r="DGC630" s="49"/>
      <c r="DGD630" s="49"/>
      <c r="DGE630" s="49"/>
      <c r="DGF630" s="49"/>
      <c r="DGG630" s="49"/>
      <c r="DGH630" s="49"/>
      <c r="DGI630" s="49"/>
      <c r="DGJ630" s="49"/>
      <c r="DGK630" s="49"/>
      <c r="DGL630" s="49"/>
      <c r="DGM630" s="49"/>
      <c r="DGN630" s="49"/>
      <c r="DGO630" s="49"/>
      <c r="DGP630" s="49"/>
      <c r="DGQ630" s="49"/>
      <c r="DGR630" s="49"/>
      <c r="DGS630" s="49"/>
      <c r="DGT630" s="49"/>
      <c r="DGU630" s="49"/>
      <c r="DGV630" s="49"/>
      <c r="DGW630" s="49"/>
      <c r="DGX630" s="49"/>
      <c r="DGY630" s="49"/>
      <c r="DGZ630" s="49"/>
      <c r="DHA630" s="49"/>
      <c r="DHB630" s="49"/>
      <c r="DHC630" s="49"/>
      <c r="DHD630" s="49"/>
      <c r="DHE630" s="49"/>
      <c r="DHF630" s="49"/>
      <c r="DHG630" s="49"/>
      <c r="DHH630" s="49"/>
      <c r="DHI630" s="49"/>
      <c r="DHJ630" s="49"/>
      <c r="DHK630" s="49"/>
      <c r="DHL630" s="49"/>
      <c r="DHM630" s="49"/>
      <c r="DHN630" s="49"/>
      <c r="DHO630" s="49"/>
      <c r="DHP630" s="49"/>
      <c r="DHQ630" s="49"/>
      <c r="DHR630" s="49"/>
      <c r="DHS630" s="49"/>
      <c r="DHT630" s="49"/>
      <c r="DHU630" s="49"/>
      <c r="DHV630" s="49"/>
      <c r="DHW630" s="49"/>
      <c r="DHX630" s="49"/>
      <c r="DHY630" s="49"/>
      <c r="DHZ630" s="49"/>
      <c r="DIA630" s="49"/>
      <c r="DIB630" s="49"/>
      <c r="DIC630" s="49"/>
      <c r="DID630" s="49"/>
      <c r="DIE630" s="49"/>
      <c r="DIF630" s="49"/>
      <c r="DIG630" s="49"/>
      <c r="DIH630" s="49"/>
      <c r="DII630" s="49"/>
      <c r="DIJ630" s="49"/>
      <c r="DIK630" s="49"/>
      <c r="DIL630" s="49"/>
      <c r="DIM630" s="49"/>
      <c r="DIN630" s="49"/>
      <c r="DIO630" s="49"/>
      <c r="DIP630" s="49"/>
      <c r="DIQ630" s="49"/>
      <c r="DIR630" s="49"/>
      <c r="DIS630" s="49"/>
      <c r="DIT630" s="49"/>
      <c r="DIU630" s="49"/>
      <c r="DIV630" s="49"/>
      <c r="DIW630" s="49"/>
      <c r="DIX630" s="49"/>
      <c r="DIY630" s="49"/>
      <c r="DIZ630" s="49"/>
      <c r="DJA630" s="49"/>
      <c r="DJB630" s="49"/>
      <c r="DJC630" s="49"/>
      <c r="DJD630" s="49"/>
      <c r="DJE630" s="49"/>
      <c r="DJF630" s="49"/>
      <c r="DJG630" s="49"/>
      <c r="DJH630" s="49"/>
      <c r="DJI630" s="49"/>
      <c r="DJJ630" s="49"/>
      <c r="DJK630" s="49"/>
      <c r="DJL630" s="49"/>
      <c r="DJM630" s="49"/>
      <c r="DJN630" s="49"/>
      <c r="DJO630" s="49"/>
      <c r="DJP630" s="49"/>
      <c r="DJQ630" s="49"/>
      <c r="DJR630" s="49"/>
      <c r="DJS630" s="49"/>
      <c r="DJT630" s="49"/>
      <c r="DJU630" s="49"/>
      <c r="DJV630" s="49"/>
      <c r="DJW630" s="49"/>
      <c r="DJX630" s="49"/>
      <c r="DJY630" s="49"/>
      <c r="DJZ630" s="49"/>
      <c r="DKA630" s="49"/>
      <c r="DKB630" s="49"/>
      <c r="DKC630" s="49"/>
      <c r="DKD630" s="49"/>
      <c r="DKE630" s="49"/>
      <c r="DKF630" s="49"/>
      <c r="DKG630" s="49"/>
      <c r="DKH630" s="49"/>
      <c r="DKI630" s="49"/>
      <c r="DKJ630" s="49"/>
      <c r="DKK630" s="49"/>
      <c r="DKL630" s="49"/>
      <c r="DKM630" s="49"/>
      <c r="DKN630" s="49"/>
      <c r="DKO630" s="49"/>
      <c r="DKP630" s="49"/>
      <c r="DKQ630" s="49"/>
      <c r="DKR630" s="49"/>
      <c r="DKS630" s="49"/>
      <c r="DKT630" s="49"/>
      <c r="DKU630" s="49"/>
      <c r="DKV630" s="49"/>
      <c r="DKW630" s="49"/>
      <c r="DKX630" s="49"/>
      <c r="DKY630" s="49"/>
      <c r="DKZ630" s="49"/>
      <c r="DLA630" s="49"/>
      <c r="DLB630" s="49"/>
      <c r="DLC630" s="49"/>
      <c r="DLD630" s="49"/>
      <c r="DLE630" s="49"/>
      <c r="DLF630" s="49"/>
      <c r="DLG630" s="49"/>
      <c r="DLH630" s="49"/>
      <c r="DLI630" s="49"/>
      <c r="DLJ630" s="49"/>
      <c r="DLK630" s="49"/>
      <c r="DLL630" s="49"/>
      <c r="DLM630" s="49"/>
      <c r="DLN630" s="49"/>
      <c r="DLO630" s="49"/>
      <c r="DLP630" s="49"/>
      <c r="DLQ630" s="49"/>
      <c r="DLR630" s="49"/>
      <c r="DLS630" s="49"/>
      <c r="DLT630" s="49"/>
      <c r="DLU630" s="49"/>
      <c r="DLV630" s="49"/>
      <c r="DLW630" s="49"/>
      <c r="DLX630" s="49"/>
      <c r="DLY630" s="49"/>
      <c r="DLZ630" s="49"/>
      <c r="DMA630" s="49"/>
      <c r="DMB630" s="49"/>
      <c r="DMC630" s="49"/>
      <c r="DMD630" s="49"/>
      <c r="DME630" s="49"/>
      <c r="DMF630" s="49"/>
      <c r="DMG630" s="49"/>
      <c r="DMH630" s="49"/>
      <c r="DMI630" s="49"/>
      <c r="DMJ630" s="49"/>
      <c r="DMK630" s="49"/>
      <c r="DML630" s="49"/>
      <c r="DMM630" s="49"/>
      <c r="DMN630" s="49"/>
      <c r="DMO630" s="49"/>
      <c r="DMP630" s="49"/>
      <c r="DMQ630" s="49"/>
      <c r="DMR630" s="49"/>
      <c r="DMS630" s="49"/>
      <c r="DMT630" s="49"/>
      <c r="DMU630" s="49"/>
      <c r="DMV630" s="49"/>
      <c r="DMW630" s="49"/>
      <c r="DMX630" s="49"/>
      <c r="DMY630" s="49"/>
      <c r="DMZ630" s="49"/>
      <c r="DNA630" s="49"/>
      <c r="DNB630" s="49"/>
      <c r="DNC630" s="49"/>
      <c r="DND630" s="49"/>
      <c r="DNE630" s="49"/>
      <c r="DNF630" s="49"/>
      <c r="DNG630" s="49"/>
      <c r="DNH630" s="49"/>
      <c r="DNI630" s="49"/>
      <c r="DNJ630" s="49"/>
      <c r="DNK630" s="49"/>
      <c r="DNL630" s="49"/>
      <c r="DNM630" s="49"/>
      <c r="DNN630" s="49"/>
      <c r="DNO630" s="49"/>
      <c r="DNP630" s="49"/>
      <c r="DNQ630" s="49"/>
      <c r="DNR630" s="49"/>
      <c r="DNS630" s="49"/>
      <c r="DNT630" s="49"/>
      <c r="DNU630" s="49"/>
      <c r="DNV630" s="49"/>
      <c r="DNW630" s="49"/>
      <c r="DNX630" s="49"/>
      <c r="DNY630" s="49"/>
      <c r="DNZ630" s="49"/>
      <c r="DOA630" s="49"/>
      <c r="DOB630" s="49"/>
      <c r="DOC630" s="49"/>
      <c r="DOD630" s="49"/>
      <c r="DOE630" s="49"/>
      <c r="DOF630" s="49"/>
      <c r="DOG630" s="49"/>
      <c r="DOH630" s="49"/>
      <c r="DOI630" s="49"/>
      <c r="DOJ630" s="49"/>
      <c r="DOK630" s="49"/>
      <c r="DOL630" s="49"/>
      <c r="DOM630" s="49"/>
      <c r="DON630" s="49"/>
      <c r="DOO630" s="49"/>
      <c r="DOP630" s="49"/>
      <c r="DOQ630" s="49"/>
      <c r="DOR630" s="49"/>
      <c r="DOS630" s="49"/>
      <c r="DOT630" s="49"/>
      <c r="DOU630" s="49"/>
      <c r="DOV630" s="49"/>
      <c r="DOW630" s="49"/>
      <c r="DOX630" s="49"/>
      <c r="DOY630" s="49"/>
      <c r="DOZ630" s="49"/>
      <c r="DPA630" s="49"/>
      <c r="DPB630" s="49"/>
      <c r="DPC630" s="49"/>
      <c r="DPD630" s="49"/>
      <c r="DPE630" s="49"/>
      <c r="DPF630" s="49"/>
      <c r="DPG630" s="49"/>
      <c r="DPH630" s="49"/>
      <c r="DPI630" s="49"/>
      <c r="DPJ630" s="49"/>
      <c r="DPK630" s="49"/>
      <c r="DPL630" s="49"/>
      <c r="DPM630" s="49"/>
      <c r="DPN630" s="49"/>
      <c r="DPO630" s="49"/>
      <c r="DPP630" s="49"/>
      <c r="DPQ630" s="49"/>
      <c r="DPR630" s="49"/>
      <c r="DPS630" s="49"/>
      <c r="DPT630" s="49"/>
      <c r="DPU630" s="49"/>
      <c r="DPV630" s="49"/>
      <c r="DPW630" s="49"/>
      <c r="DPX630" s="49"/>
      <c r="DPY630" s="49"/>
      <c r="DPZ630" s="49"/>
      <c r="DQA630" s="49"/>
      <c r="DQB630" s="49"/>
      <c r="DQC630" s="49"/>
      <c r="DQD630" s="49"/>
      <c r="DQE630" s="49"/>
      <c r="DQF630" s="49"/>
      <c r="DQG630" s="49"/>
      <c r="DQH630" s="49"/>
      <c r="DQI630" s="49"/>
      <c r="DQJ630" s="49"/>
      <c r="DQK630" s="49"/>
      <c r="DQL630" s="49"/>
      <c r="DQM630" s="49"/>
      <c r="DQN630" s="49"/>
      <c r="DQO630" s="49"/>
      <c r="DQP630" s="49"/>
      <c r="DQQ630" s="49"/>
      <c r="DQR630" s="49"/>
      <c r="DQS630" s="49"/>
      <c r="DQT630" s="49"/>
      <c r="DQU630" s="49"/>
      <c r="DQV630" s="49"/>
      <c r="DQW630" s="49"/>
      <c r="DQX630" s="49"/>
      <c r="DQY630" s="49"/>
      <c r="DQZ630" s="49"/>
      <c r="DRA630" s="49"/>
      <c r="DRB630" s="49"/>
      <c r="DRC630" s="49"/>
      <c r="DRD630" s="49"/>
      <c r="DRE630" s="49"/>
      <c r="DRF630" s="49"/>
      <c r="DRG630" s="49"/>
      <c r="DRH630" s="49"/>
      <c r="DRI630" s="49"/>
      <c r="DRJ630" s="49"/>
      <c r="DRK630" s="49"/>
      <c r="DRL630" s="49"/>
      <c r="DRM630" s="49"/>
      <c r="DRN630" s="49"/>
      <c r="DRO630" s="49"/>
      <c r="DRP630" s="49"/>
      <c r="DRQ630" s="49"/>
      <c r="DRR630" s="49"/>
      <c r="DRS630" s="49"/>
      <c r="DRT630" s="49"/>
      <c r="DRU630" s="49"/>
      <c r="DRV630" s="49"/>
      <c r="DRW630" s="49"/>
      <c r="DRX630" s="49"/>
      <c r="DRY630" s="49"/>
      <c r="DRZ630" s="49"/>
      <c r="DSA630" s="49"/>
      <c r="DSB630" s="49"/>
      <c r="DSC630" s="49"/>
      <c r="DSD630" s="49"/>
      <c r="DSE630" s="49"/>
      <c r="DSF630" s="49"/>
      <c r="DSG630" s="49"/>
      <c r="DSH630" s="49"/>
      <c r="DSI630" s="49"/>
      <c r="DSJ630" s="49"/>
      <c r="DSK630" s="49"/>
      <c r="DSL630" s="49"/>
      <c r="DSM630" s="49"/>
      <c r="DSN630" s="49"/>
      <c r="DSO630" s="49"/>
      <c r="DSP630" s="49"/>
      <c r="DSQ630" s="49"/>
      <c r="DSR630" s="49"/>
      <c r="DSS630" s="49"/>
      <c r="DST630" s="49"/>
      <c r="DSU630" s="49"/>
      <c r="DSV630" s="49"/>
      <c r="DSW630" s="49"/>
      <c r="DSX630" s="49"/>
      <c r="DSY630" s="49"/>
      <c r="DSZ630" s="49"/>
      <c r="DTA630" s="49"/>
      <c r="DTB630" s="49"/>
      <c r="DTC630" s="49"/>
      <c r="DTD630" s="49"/>
      <c r="DTE630" s="49"/>
      <c r="DTF630" s="49"/>
      <c r="DTG630" s="49"/>
      <c r="DTH630" s="49"/>
      <c r="DTI630" s="49"/>
      <c r="DTJ630" s="49"/>
      <c r="DTK630" s="49"/>
      <c r="DTL630" s="49"/>
      <c r="DTM630" s="49"/>
      <c r="DTN630" s="49"/>
      <c r="DTO630" s="49"/>
      <c r="DTP630" s="49"/>
      <c r="DTQ630" s="49"/>
      <c r="DTR630" s="49"/>
      <c r="DTS630" s="49"/>
      <c r="DTT630" s="49"/>
      <c r="DTU630" s="49"/>
      <c r="DTV630" s="49"/>
      <c r="DTW630" s="49"/>
      <c r="DTX630" s="49"/>
      <c r="DTY630" s="49"/>
      <c r="DTZ630" s="49"/>
      <c r="DUA630" s="49"/>
      <c r="DUB630" s="49"/>
      <c r="DUC630" s="49"/>
      <c r="DUD630" s="49"/>
      <c r="DUE630" s="49"/>
      <c r="DUF630" s="49"/>
      <c r="DUG630" s="49"/>
      <c r="DUH630" s="49"/>
      <c r="DUI630" s="49"/>
      <c r="DUJ630" s="49"/>
      <c r="DUK630" s="49"/>
      <c r="DUL630" s="49"/>
      <c r="DUM630" s="49"/>
      <c r="DUN630" s="49"/>
      <c r="DUO630" s="49"/>
      <c r="DUP630" s="49"/>
      <c r="DUQ630" s="49"/>
      <c r="DUR630" s="49"/>
      <c r="DUS630" s="49"/>
      <c r="DUT630" s="49"/>
      <c r="DUU630" s="49"/>
      <c r="DUV630" s="49"/>
      <c r="DUW630" s="49"/>
      <c r="DUX630" s="49"/>
      <c r="DUY630" s="49"/>
      <c r="DUZ630" s="49"/>
      <c r="DVA630" s="49"/>
      <c r="DVB630" s="49"/>
      <c r="DVC630" s="49"/>
      <c r="DVD630" s="49"/>
      <c r="DVE630" s="49"/>
      <c r="DVF630" s="49"/>
      <c r="DVG630" s="49"/>
      <c r="DVH630" s="49"/>
      <c r="DVI630" s="49"/>
      <c r="DVJ630" s="49"/>
      <c r="DVK630" s="49"/>
      <c r="DVL630" s="49"/>
      <c r="DVM630" s="49"/>
      <c r="DVN630" s="49"/>
      <c r="DVO630" s="49"/>
      <c r="DVP630" s="49"/>
      <c r="DVQ630" s="49"/>
      <c r="DVR630" s="49"/>
      <c r="DVS630" s="49"/>
      <c r="DVT630" s="49"/>
      <c r="DVU630" s="49"/>
      <c r="DVV630" s="49"/>
      <c r="DVW630" s="49"/>
      <c r="DVX630" s="49"/>
      <c r="DVY630" s="49"/>
      <c r="DVZ630" s="49"/>
      <c r="DWA630" s="49"/>
      <c r="DWB630" s="49"/>
      <c r="DWC630" s="49"/>
      <c r="DWD630" s="49"/>
      <c r="DWE630" s="49"/>
      <c r="DWF630" s="49"/>
      <c r="DWG630" s="49"/>
      <c r="DWH630" s="49"/>
      <c r="DWI630" s="49"/>
      <c r="DWJ630" s="49"/>
      <c r="DWK630" s="49"/>
      <c r="DWL630" s="49"/>
      <c r="DWM630" s="49"/>
      <c r="DWN630" s="49"/>
      <c r="DWO630" s="49"/>
      <c r="DWP630" s="49"/>
      <c r="DWQ630" s="49"/>
      <c r="DWR630" s="49"/>
      <c r="DWS630" s="49"/>
      <c r="DWT630" s="49"/>
      <c r="DWU630" s="49"/>
      <c r="DWV630" s="49"/>
      <c r="DWW630" s="49"/>
      <c r="DWX630" s="49"/>
      <c r="DWY630" s="49"/>
      <c r="DWZ630" s="49"/>
      <c r="DXA630" s="49"/>
      <c r="DXB630" s="49"/>
      <c r="DXC630" s="49"/>
      <c r="DXD630" s="49"/>
      <c r="DXE630" s="49"/>
      <c r="DXF630" s="49"/>
      <c r="DXG630" s="49"/>
      <c r="DXH630" s="49"/>
      <c r="DXI630" s="49"/>
      <c r="DXJ630" s="49"/>
      <c r="DXK630" s="49"/>
      <c r="DXL630" s="49"/>
      <c r="DXM630" s="49"/>
      <c r="DXN630" s="49"/>
      <c r="DXO630" s="49"/>
      <c r="DXP630" s="49"/>
      <c r="DXQ630" s="49"/>
      <c r="DXR630" s="49"/>
      <c r="DXS630" s="49"/>
      <c r="DXT630" s="49"/>
      <c r="DXU630" s="49"/>
      <c r="DXV630" s="49"/>
      <c r="DXW630" s="49"/>
      <c r="DXX630" s="49"/>
      <c r="DXY630" s="49"/>
      <c r="DXZ630" s="49"/>
      <c r="DYA630" s="49"/>
      <c r="DYB630" s="49"/>
      <c r="DYC630" s="49"/>
      <c r="DYD630" s="49"/>
      <c r="DYE630" s="49"/>
      <c r="DYF630" s="49"/>
      <c r="DYG630" s="49"/>
      <c r="DYH630" s="49"/>
      <c r="DYI630" s="49"/>
      <c r="DYJ630" s="49"/>
      <c r="DYK630" s="49"/>
      <c r="DYL630" s="49"/>
      <c r="DYM630" s="49"/>
      <c r="DYN630" s="49"/>
      <c r="DYO630" s="49"/>
      <c r="DYP630" s="49"/>
      <c r="DYQ630" s="49"/>
      <c r="DYR630" s="49"/>
      <c r="DYS630" s="49"/>
      <c r="DYT630" s="49"/>
      <c r="DYU630" s="49"/>
      <c r="DYV630" s="49"/>
      <c r="DYW630" s="49"/>
      <c r="DYX630" s="49"/>
      <c r="DYY630" s="49"/>
      <c r="DYZ630" s="49"/>
      <c r="DZA630" s="49"/>
      <c r="DZB630" s="49"/>
      <c r="DZC630" s="49"/>
      <c r="DZD630" s="49"/>
      <c r="DZE630" s="49"/>
      <c r="DZF630" s="49"/>
      <c r="DZG630" s="49"/>
      <c r="DZH630" s="49"/>
      <c r="DZI630" s="49"/>
      <c r="DZJ630" s="49"/>
      <c r="DZK630" s="49"/>
      <c r="DZL630" s="49"/>
      <c r="DZM630" s="49"/>
      <c r="DZN630" s="49"/>
      <c r="DZO630" s="49"/>
      <c r="DZP630" s="49"/>
      <c r="DZQ630" s="49"/>
      <c r="DZR630" s="49"/>
      <c r="DZS630" s="49"/>
      <c r="DZT630" s="49"/>
      <c r="DZU630" s="49"/>
      <c r="DZV630" s="49"/>
      <c r="DZW630" s="49"/>
      <c r="DZX630" s="49"/>
      <c r="DZY630" s="49"/>
      <c r="DZZ630" s="49"/>
      <c r="EAA630" s="49"/>
      <c r="EAB630" s="49"/>
      <c r="EAC630" s="49"/>
      <c r="EAD630" s="49"/>
      <c r="EAE630" s="49"/>
      <c r="EAF630" s="49"/>
      <c r="EAG630" s="49"/>
      <c r="EAH630" s="49"/>
      <c r="EAI630" s="49"/>
      <c r="EAJ630" s="49"/>
      <c r="EAK630" s="49"/>
      <c r="EAL630" s="49"/>
      <c r="EAM630" s="49"/>
      <c r="EAN630" s="49"/>
      <c r="EAO630" s="49"/>
      <c r="EAP630" s="49"/>
      <c r="EAQ630" s="49"/>
      <c r="EAR630" s="49"/>
      <c r="EAS630" s="49"/>
      <c r="EAT630" s="49"/>
      <c r="EAU630" s="49"/>
      <c r="EAV630" s="49"/>
      <c r="EAW630" s="49"/>
      <c r="EAX630" s="49"/>
      <c r="EAY630" s="49"/>
      <c r="EAZ630" s="49"/>
      <c r="EBA630" s="49"/>
      <c r="EBB630" s="49"/>
      <c r="EBC630" s="49"/>
      <c r="EBD630" s="49"/>
      <c r="EBE630" s="49"/>
      <c r="EBF630" s="49"/>
      <c r="EBG630" s="49"/>
      <c r="EBH630" s="49"/>
      <c r="EBI630" s="49"/>
      <c r="EBJ630" s="49"/>
      <c r="EBK630" s="49"/>
      <c r="EBL630" s="49"/>
      <c r="EBM630" s="49"/>
      <c r="EBN630" s="49"/>
      <c r="EBO630" s="49"/>
      <c r="EBP630" s="49"/>
      <c r="EBQ630" s="49"/>
      <c r="EBR630" s="49"/>
      <c r="EBS630" s="49"/>
      <c r="EBT630" s="49"/>
      <c r="EBU630" s="49"/>
      <c r="EBV630" s="49"/>
      <c r="EBW630" s="49"/>
      <c r="EBX630" s="49"/>
      <c r="EBY630" s="49"/>
      <c r="EBZ630" s="49"/>
      <c r="ECA630" s="49"/>
      <c r="ECB630" s="49"/>
      <c r="ECC630" s="49"/>
      <c r="ECD630" s="49"/>
      <c r="ECE630" s="49"/>
      <c r="ECF630" s="49"/>
      <c r="ECG630" s="49"/>
      <c r="ECH630" s="49"/>
      <c r="ECI630" s="49"/>
      <c r="ECJ630" s="49"/>
      <c r="ECK630" s="49"/>
      <c r="ECL630" s="49"/>
      <c r="ECM630" s="49"/>
      <c r="ECN630" s="49"/>
      <c r="ECO630" s="49"/>
      <c r="ECP630" s="49"/>
      <c r="ECQ630" s="49"/>
      <c r="ECR630" s="49"/>
      <c r="ECS630" s="49"/>
      <c r="ECT630" s="49"/>
      <c r="ECU630" s="49"/>
      <c r="ECV630" s="49"/>
      <c r="ECW630" s="49"/>
      <c r="ECX630" s="49"/>
      <c r="ECY630" s="49"/>
      <c r="ECZ630" s="49"/>
      <c r="EDA630" s="49"/>
      <c r="EDB630" s="49"/>
      <c r="EDC630" s="49"/>
      <c r="EDD630" s="49"/>
      <c r="EDE630" s="49"/>
      <c r="EDF630" s="49"/>
      <c r="EDG630" s="49"/>
      <c r="EDH630" s="49"/>
      <c r="EDI630" s="49"/>
      <c r="EDJ630" s="49"/>
      <c r="EDK630" s="49"/>
      <c r="EDL630" s="49"/>
      <c r="EDM630" s="49"/>
      <c r="EDN630" s="49"/>
      <c r="EDO630" s="49"/>
      <c r="EDP630" s="49"/>
      <c r="EDQ630" s="49"/>
      <c r="EDR630" s="49"/>
      <c r="EDS630" s="49"/>
      <c r="EDT630" s="49"/>
      <c r="EDU630" s="49"/>
      <c r="EDV630" s="49"/>
      <c r="EDW630" s="49"/>
      <c r="EDX630" s="49"/>
      <c r="EDY630" s="49"/>
      <c r="EDZ630" s="49"/>
      <c r="EEA630" s="49"/>
      <c r="EEB630" s="49"/>
      <c r="EEC630" s="49"/>
      <c r="EED630" s="49"/>
      <c r="EEE630" s="49"/>
      <c r="EEF630" s="49"/>
      <c r="EEG630" s="49"/>
      <c r="EEH630" s="49"/>
      <c r="EEI630" s="49"/>
      <c r="EEJ630" s="49"/>
      <c r="EEK630" s="49"/>
      <c r="EEL630" s="49"/>
      <c r="EEM630" s="49"/>
      <c r="EEN630" s="49"/>
      <c r="EEO630" s="49"/>
      <c r="EEP630" s="49"/>
      <c r="EEQ630" s="49"/>
      <c r="EER630" s="49"/>
      <c r="EES630" s="49"/>
      <c r="EET630" s="49"/>
      <c r="EEU630" s="49"/>
      <c r="EEV630" s="49"/>
      <c r="EEW630" s="49"/>
      <c r="EEX630" s="49"/>
      <c r="EEY630" s="49"/>
      <c r="EEZ630" s="49"/>
      <c r="EFA630" s="49"/>
      <c r="EFB630" s="49"/>
      <c r="EFC630" s="49"/>
      <c r="EFD630" s="49"/>
      <c r="EFE630" s="49"/>
      <c r="EFF630" s="49"/>
      <c r="EFG630" s="49"/>
      <c r="EFH630" s="49"/>
      <c r="EFI630" s="49"/>
      <c r="EFJ630" s="49"/>
      <c r="EFK630" s="49"/>
      <c r="EFL630" s="49"/>
      <c r="EFM630" s="49"/>
      <c r="EFN630" s="49"/>
      <c r="EFO630" s="49"/>
      <c r="EFP630" s="49"/>
      <c r="EFQ630" s="49"/>
      <c r="EFR630" s="49"/>
      <c r="EFS630" s="49"/>
      <c r="EFT630" s="49"/>
      <c r="EFU630" s="49"/>
      <c r="EFV630" s="49"/>
      <c r="EFW630" s="49"/>
      <c r="EFX630" s="49"/>
      <c r="EFY630" s="49"/>
      <c r="EFZ630" s="49"/>
      <c r="EGA630" s="49"/>
      <c r="EGB630" s="49"/>
      <c r="EGC630" s="49"/>
      <c r="EGD630" s="49"/>
      <c r="EGE630" s="49"/>
      <c r="EGF630" s="49"/>
      <c r="EGG630" s="49"/>
      <c r="EGH630" s="49"/>
      <c r="EGI630" s="49"/>
      <c r="EGJ630" s="49"/>
      <c r="EGK630" s="49"/>
      <c r="EGL630" s="49"/>
      <c r="EGM630" s="49"/>
      <c r="EGN630" s="49"/>
      <c r="EGO630" s="49"/>
      <c r="EGP630" s="49"/>
      <c r="EGQ630" s="49"/>
      <c r="EGR630" s="49"/>
      <c r="EGS630" s="49"/>
      <c r="EGT630" s="49"/>
      <c r="EGU630" s="49"/>
      <c r="EGV630" s="49"/>
      <c r="EGW630" s="49"/>
      <c r="EGX630" s="49"/>
      <c r="EGY630" s="49"/>
      <c r="EGZ630" s="49"/>
      <c r="EHA630" s="49"/>
      <c r="EHB630" s="49"/>
      <c r="EHC630" s="49"/>
      <c r="EHD630" s="49"/>
      <c r="EHE630" s="49"/>
      <c r="EHF630" s="49"/>
      <c r="EHG630" s="49"/>
      <c r="EHH630" s="49"/>
      <c r="EHI630" s="49"/>
      <c r="EHJ630" s="49"/>
      <c r="EHK630" s="49"/>
      <c r="EHL630" s="49"/>
      <c r="EHM630" s="49"/>
      <c r="EHN630" s="49"/>
      <c r="EHO630" s="49"/>
      <c r="EHP630" s="49"/>
      <c r="EHQ630" s="49"/>
      <c r="EHR630" s="49"/>
      <c r="EHS630" s="49"/>
      <c r="EHT630" s="49"/>
      <c r="EHU630" s="49"/>
      <c r="EHV630" s="49"/>
      <c r="EHW630" s="49"/>
      <c r="EHX630" s="49"/>
      <c r="EHY630" s="49"/>
      <c r="EHZ630" s="49"/>
      <c r="EIA630" s="49"/>
      <c r="EIB630" s="49"/>
      <c r="EIC630" s="49"/>
      <c r="EID630" s="49"/>
      <c r="EIE630" s="49"/>
      <c r="EIF630" s="49"/>
      <c r="EIG630" s="49"/>
      <c r="EIH630" s="49"/>
      <c r="EII630" s="49"/>
      <c r="EIJ630" s="49"/>
      <c r="EIK630" s="49"/>
      <c r="EIL630" s="49"/>
      <c r="EIM630" s="49"/>
      <c r="EIN630" s="49"/>
      <c r="EIO630" s="49"/>
      <c r="EIP630" s="49"/>
      <c r="EIQ630" s="49"/>
      <c r="EIR630" s="49"/>
      <c r="EIS630" s="49"/>
      <c r="EIT630" s="49"/>
      <c r="EIU630" s="49"/>
      <c r="EIV630" s="49"/>
      <c r="EIW630" s="49"/>
      <c r="EIX630" s="49"/>
      <c r="EIY630" s="49"/>
      <c r="EIZ630" s="49"/>
      <c r="EJA630" s="49"/>
      <c r="EJB630" s="49"/>
      <c r="EJC630" s="49"/>
      <c r="EJD630" s="49"/>
      <c r="EJE630" s="49"/>
      <c r="EJF630" s="49"/>
      <c r="EJG630" s="49"/>
      <c r="EJH630" s="49"/>
      <c r="EJI630" s="49"/>
      <c r="EJJ630" s="49"/>
      <c r="EJK630" s="49"/>
      <c r="EJL630" s="49"/>
      <c r="EJM630" s="49"/>
      <c r="EJN630" s="49"/>
      <c r="EJO630" s="49"/>
      <c r="EJP630" s="49"/>
      <c r="EJQ630" s="49"/>
      <c r="EJR630" s="49"/>
      <c r="EJS630" s="49"/>
      <c r="EJT630" s="49"/>
      <c r="EJU630" s="49"/>
      <c r="EJV630" s="49"/>
      <c r="EJW630" s="49"/>
      <c r="EJX630" s="49"/>
      <c r="EJY630" s="49"/>
      <c r="EJZ630" s="49"/>
      <c r="EKA630" s="49"/>
      <c r="EKB630" s="49"/>
      <c r="EKC630" s="49"/>
      <c r="EKD630" s="49"/>
      <c r="EKE630" s="49"/>
      <c r="EKF630" s="49"/>
      <c r="EKG630" s="49"/>
      <c r="EKH630" s="49"/>
      <c r="EKI630" s="49"/>
      <c r="EKJ630" s="49"/>
      <c r="EKK630" s="49"/>
      <c r="EKL630" s="49"/>
      <c r="EKM630" s="49"/>
      <c r="EKN630" s="49"/>
      <c r="EKO630" s="49"/>
      <c r="EKP630" s="49"/>
      <c r="EKQ630" s="49"/>
      <c r="EKR630" s="49"/>
      <c r="EKS630" s="49"/>
      <c r="EKT630" s="49"/>
      <c r="EKU630" s="49"/>
      <c r="EKV630" s="49"/>
      <c r="EKW630" s="49"/>
      <c r="EKX630" s="49"/>
      <c r="EKY630" s="49"/>
      <c r="EKZ630" s="49"/>
      <c r="ELA630" s="49"/>
      <c r="ELB630" s="49"/>
      <c r="ELC630" s="49"/>
      <c r="ELD630" s="49"/>
      <c r="ELE630" s="49"/>
      <c r="ELF630" s="49"/>
      <c r="ELG630" s="49"/>
      <c r="ELH630" s="49"/>
      <c r="ELI630" s="49"/>
      <c r="ELJ630" s="49"/>
      <c r="ELK630" s="49"/>
      <c r="ELL630" s="49"/>
      <c r="ELM630" s="49"/>
      <c r="ELN630" s="49"/>
      <c r="ELO630" s="49"/>
      <c r="ELP630" s="49"/>
      <c r="ELQ630" s="49"/>
      <c r="ELR630" s="49"/>
      <c r="ELS630" s="49"/>
      <c r="ELT630" s="49"/>
      <c r="ELU630" s="49"/>
      <c r="ELV630" s="49"/>
      <c r="ELW630" s="49"/>
      <c r="ELX630" s="49"/>
      <c r="ELY630" s="49"/>
      <c r="ELZ630" s="49"/>
      <c r="EMA630" s="49"/>
      <c r="EMB630" s="49"/>
      <c r="EMC630" s="49"/>
      <c r="EMD630" s="49"/>
      <c r="EME630" s="49"/>
      <c r="EMF630" s="49"/>
      <c r="EMG630" s="49"/>
      <c r="EMH630" s="49"/>
      <c r="EMI630" s="49"/>
      <c r="EMJ630" s="49"/>
      <c r="EMK630" s="49"/>
      <c r="EML630" s="49"/>
      <c r="EMM630" s="49"/>
      <c r="EMN630" s="49"/>
      <c r="EMO630" s="49"/>
      <c r="EMP630" s="49"/>
      <c r="EMQ630" s="49"/>
      <c r="EMR630" s="49"/>
      <c r="EMS630" s="49"/>
      <c r="EMT630" s="49"/>
      <c r="EMU630" s="49"/>
      <c r="EMV630" s="49"/>
      <c r="EMW630" s="49"/>
      <c r="EMX630" s="49"/>
      <c r="EMY630" s="49"/>
      <c r="EMZ630" s="49"/>
      <c r="ENA630" s="49"/>
      <c r="ENB630" s="49"/>
      <c r="ENC630" s="49"/>
      <c r="END630" s="49"/>
      <c r="ENE630" s="49"/>
      <c r="ENF630" s="49"/>
      <c r="ENG630" s="49"/>
      <c r="ENH630" s="49"/>
      <c r="ENI630" s="49"/>
      <c r="ENJ630" s="49"/>
      <c r="ENK630" s="49"/>
      <c r="ENL630" s="49"/>
      <c r="ENM630" s="49"/>
      <c r="ENN630" s="49"/>
      <c r="ENO630" s="49"/>
      <c r="ENP630" s="49"/>
      <c r="ENQ630" s="49"/>
      <c r="ENR630" s="49"/>
      <c r="ENS630" s="49"/>
      <c r="ENT630" s="49"/>
      <c r="ENU630" s="49"/>
      <c r="ENV630" s="49"/>
      <c r="ENW630" s="49"/>
      <c r="ENX630" s="49"/>
      <c r="ENY630" s="49"/>
      <c r="ENZ630" s="49"/>
      <c r="EOA630" s="49"/>
      <c r="EOB630" s="49"/>
      <c r="EOC630" s="49"/>
      <c r="EOD630" s="49"/>
      <c r="EOE630" s="49"/>
      <c r="EOF630" s="49"/>
      <c r="EOG630" s="49"/>
      <c r="EOH630" s="49"/>
      <c r="EOI630" s="49"/>
      <c r="EOJ630" s="49"/>
      <c r="EOK630" s="49"/>
      <c r="EOL630" s="49"/>
      <c r="EOM630" s="49"/>
      <c r="EON630" s="49"/>
      <c r="EOO630" s="49"/>
      <c r="EOP630" s="49"/>
      <c r="EOQ630" s="49"/>
      <c r="EOR630" s="49"/>
      <c r="EOS630" s="49"/>
      <c r="EOT630" s="49"/>
      <c r="EOU630" s="49"/>
      <c r="EOV630" s="49"/>
      <c r="EOW630" s="49"/>
      <c r="EOX630" s="49"/>
      <c r="EOY630" s="49"/>
      <c r="EOZ630" s="49"/>
      <c r="EPA630" s="49"/>
      <c r="EPB630" s="49"/>
      <c r="EPC630" s="49"/>
      <c r="EPD630" s="49"/>
      <c r="EPE630" s="49"/>
      <c r="EPF630" s="49"/>
      <c r="EPG630" s="49"/>
      <c r="EPH630" s="49"/>
      <c r="EPI630" s="49"/>
      <c r="EPJ630" s="49"/>
      <c r="EPK630" s="49"/>
      <c r="EPL630" s="49"/>
      <c r="EPM630" s="49"/>
      <c r="EPN630" s="49"/>
      <c r="EPO630" s="49"/>
      <c r="EPP630" s="49"/>
      <c r="EPQ630" s="49"/>
      <c r="EPR630" s="49"/>
      <c r="EPS630" s="49"/>
      <c r="EPT630" s="49"/>
      <c r="EPU630" s="49"/>
      <c r="EPV630" s="49"/>
      <c r="EPW630" s="49"/>
      <c r="EPX630" s="49"/>
      <c r="EPY630" s="49"/>
      <c r="EPZ630" s="49"/>
      <c r="EQA630" s="49"/>
      <c r="EQB630" s="49"/>
      <c r="EQC630" s="49"/>
      <c r="EQD630" s="49"/>
      <c r="EQE630" s="49"/>
      <c r="EQF630" s="49"/>
      <c r="EQG630" s="49"/>
      <c r="EQH630" s="49"/>
      <c r="EQI630" s="49"/>
      <c r="EQJ630" s="49"/>
      <c r="EQK630" s="49"/>
      <c r="EQL630" s="49"/>
      <c r="EQM630" s="49"/>
      <c r="EQN630" s="49"/>
      <c r="EQO630" s="49"/>
      <c r="EQP630" s="49"/>
      <c r="EQQ630" s="49"/>
      <c r="EQR630" s="49"/>
      <c r="EQS630" s="49"/>
      <c r="EQT630" s="49"/>
      <c r="EQU630" s="49"/>
      <c r="EQV630" s="49"/>
      <c r="EQW630" s="49"/>
      <c r="EQX630" s="49"/>
      <c r="EQY630" s="49"/>
      <c r="EQZ630" s="49"/>
      <c r="ERA630" s="49"/>
      <c r="ERB630" s="49"/>
      <c r="ERC630" s="49"/>
      <c r="ERD630" s="49"/>
      <c r="ERE630" s="49"/>
      <c r="ERF630" s="49"/>
      <c r="ERG630" s="49"/>
      <c r="ERH630" s="49"/>
      <c r="ERI630" s="49"/>
      <c r="ERJ630" s="49"/>
      <c r="ERK630" s="49"/>
      <c r="ERL630" s="49"/>
      <c r="ERM630" s="49"/>
      <c r="ERN630" s="49"/>
      <c r="ERO630" s="49"/>
      <c r="ERP630" s="49"/>
      <c r="ERQ630" s="49"/>
      <c r="ERR630" s="49"/>
      <c r="ERS630" s="49"/>
      <c r="ERT630" s="49"/>
      <c r="ERU630" s="49"/>
      <c r="ERV630" s="49"/>
      <c r="ERW630" s="49"/>
      <c r="ERX630" s="49"/>
      <c r="ERY630" s="49"/>
      <c r="ERZ630" s="49"/>
      <c r="ESA630" s="49"/>
      <c r="ESB630" s="49"/>
      <c r="ESC630" s="49"/>
      <c r="ESD630" s="49"/>
      <c r="ESE630" s="49"/>
      <c r="ESF630" s="49"/>
      <c r="ESG630" s="49"/>
      <c r="ESH630" s="49"/>
      <c r="ESI630" s="49"/>
      <c r="ESJ630" s="49"/>
      <c r="ESK630" s="49"/>
      <c r="ESL630" s="49"/>
      <c r="ESM630" s="49"/>
      <c r="ESN630" s="49"/>
      <c r="ESO630" s="49"/>
      <c r="ESP630" s="49"/>
      <c r="ESQ630" s="49"/>
      <c r="ESR630" s="49"/>
      <c r="ESS630" s="49"/>
      <c r="EST630" s="49"/>
      <c r="ESU630" s="49"/>
      <c r="ESV630" s="49"/>
      <c r="ESW630" s="49"/>
      <c r="ESX630" s="49"/>
      <c r="ESY630" s="49"/>
      <c r="ESZ630" s="49"/>
      <c r="ETA630" s="49"/>
      <c r="ETB630" s="49"/>
      <c r="ETC630" s="49"/>
      <c r="ETD630" s="49"/>
      <c r="ETE630" s="49"/>
      <c r="ETF630" s="49"/>
      <c r="ETG630" s="49"/>
      <c r="ETH630" s="49"/>
      <c r="ETI630" s="49"/>
      <c r="ETJ630" s="49"/>
      <c r="ETK630" s="49"/>
      <c r="ETL630" s="49"/>
      <c r="ETM630" s="49"/>
      <c r="ETN630" s="49"/>
      <c r="ETO630" s="49"/>
      <c r="ETP630" s="49"/>
      <c r="ETQ630" s="49"/>
      <c r="ETR630" s="49"/>
      <c r="ETS630" s="49"/>
      <c r="ETT630" s="49"/>
      <c r="ETU630" s="49"/>
      <c r="ETV630" s="49"/>
      <c r="ETW630" s="49"/>
      <c r="ETX630" s="49"/>
      <c r="ETY630" s="49"/>
      <c r="ETZ630" s="49"/>
      <c r="EUA630" s="49"/>
      <c r="EUB630" s="49"/>
      <c r="EUC630" s="49"/>
      <c r="EUD630" s="49"/>
      <c r="EUE630" s="49"/>
      <c r="EUF630" s="49"/>
      <c r="EUG630" s="49"/>
      <c r="EUH630" s="49"/>
      <c r="EUI630" s="49"/>
      <c r="EUJ630" s="49"/>
      <c r="EUK630" s="49"/>
      <c r="EUL630" s="49"/>
      <c r="EUM630" s="49"/>
      <c r="EUN630" s="49"/>
      <c r="EUO630" s="49"/>
      <c r="EUP630" s="49"/>
      <c r="EUQ630" s="49"/>
      <c r="EUR630" s="49"/>
      <c r="EUS630" s="49"/>
      <c r="EUT630" s="49"/>
      <c r="EUU630" s="49"/>
      <c r="EUV630" s="49"/>
      <c r="EUW630" s="49"/>
      <c r="EUX630" s="49"/>
      <c r="EUY630" s="49"/>
      <c r="EUZ630" s="49"/>
      <c r="EVA630" s="49"/>
      <c r="EVB630" s="49"/>
      <c r="EVC630" s="49"/>
      <c r="EVD630" s="49"/>
      <c r="EVE630" s="49"/>
      <c r="EVF630" s="49"/>
      <c r="EVG630" s="49"/>
      <c r="EVH630" s="49"/>
      <c r="EVI630" s="49"/>
      <c r="EVJ630" s="49"/>
      <c r="EVK630" s="49"/>
      <c r="EVL630" s="49"/>
      <c r="EVM630" s="49"/>
      <c r="EVN630" s="49"/>
      <c r="EVO630" s="49"/>
      <c r="EVP630" s="49"/>
      <c r="EVQ630" s="49"/>
      <c r="EVR630" s="49"/>
      <c r="EVS630" s="49"/>
      <c r="EVT630" s="49"/>
      <c r="EVU630" s="49"/>
      <c r="EVV630" s="49"/>
      <c r="EVW630" s="49"/>
      <c r="EVX630" s="49"/>
      <c r="EVY630" s="49"/>
      <c r="EVZ630" s="49"/>
      <c r="EWA630" s="49"/>
      <c r="EWB630" s="49"/>
      <c r="EWC630" s="49"/>
      <c r="EWD630" s="49"/>
      <c r="EWE630" s="49"/>
      <c r="EWF630" s="49"/>
      <c r="EWG630" s="49"/>
      <c r="EWH630" s="49"/>
      <c r="EWI630" s="49"/>
      <c r="EWJ630" s="49"/>
      <c r="EWK630" s="49"/>
      <c r="EWL630" s="49"/>
      <c r="EWM630" s="49"/>
      <c r="EWN630" s="49"/>
      <c r="EWO630" s="49"/>
      <c r="EWP630" s="49"/>
      <c r="EWQ630" s="49"/>
      <c r="EWR630" s="49"/>
      <c r="EWS630" s="49"/>
      <c r="EWT630" s="49"/>
      <c r="EWU630" s="49"/>
      <c r="EWV630" s="49"/>
      <c r="EWW630" s="49"/>
      <c r="EWX630" s="49"/>
      <c r="EWY630" s="49"/>
      <c r="EWZ630" s="49"/>
      <c r="EXA630" s="49"/>
      <c r="EXB630" s="49"/>
      <c r="EXC630" s="49"/>
      <c r="EXD630" s="49"/>
      <c r="EXE630" s="49"/>
      <c r="EXF630" s="49"/>
      <c r="EXG630" s="49"/>
      <c r="EXH630" s="49"/>
      <c r="EXI630" s="49"/>
      <c r="EXJ630" s="49"/>
      <c r="EXK630" s="49"/>
      <c r="EXL630" s="49"/>
      <c r="EXM630" s="49"/>
      <c r="EXN630" s="49"/>
      <c r="EXO630" s="49"/>
      <c r="EXP630" s="49"/>
      <c r="EXQ630" s="49"/>
      <c r="EXR630" s="49"/>
      <c r="EXS630" s="49"/>
      <c r="EXT630" s="49"/>
      <c r="EXU630" s="49"/>
      <c r="EXV630" s="49"/>
      <c r="EXW630" s="49"/>
      <c r="EXX630" s="49"/>
      <c r="EXY630" s="49"/>
      <c r="EXZ630" s="49"/>
      <c r="EYA630" s="49"/>
      <c r="EYB630" s="49"/>
      <c r="EYC630" s="49"/>
      <c r="EYD630" s="49"/>
      <c r="EYE630" s="49"/>
      <c r="EYF630" s="49"/>
      <c r="EYG630" s="49"/>
      <c r="EYH630" s="49"/>
      <c r="EYI630" s="49"/>
      <c r="EYJ630" s="49"/>
      <c r="EYK630" s="49"/>
      <c r="EYL630" s="49"/>
      <c r="EYM630" s="49"/>
      <c r="EYN630" s="49"/>
      <c r="EYO630" s="49"/>
      <c r="EYP630" s="49"/>
      <c r="EYQ630" s="49"/>
      <c r="EYR630" s="49"/>
      <c r="EYS630" s="49"/>
      <c r="EYT630" s="49"/>
      <c r="EYU630" s="49"/>
      <c r="EYV630" s="49"/>
      <c r="EYW630" s="49"/>
      <c r="EYX630" s="49"/>
      <c r="EYY630" s="49"/>
      <c r="EYZ630" s="49"/>
      <c r="EZA630" s="49"/>
      <c r="EZB630" s="49"/>
      <c r="EZC630" s="49"/>
      <c r="EZD630" s="49"/>
      <c r="EZE630" s="49"/>
      <c r="EZF630" s="49"/>
      <c r="EZG630" s="49"/>
      <c r="EZH630" s="49"/>
      <c r="EZI630" s="49"/>
      <c r="EZJ630" s="49"/>
      <c r="EZK630" s="49"/>
      <c r="EZL630" s="49"/>
      <c r="EZM630" s="49"/>
      <c r="EZN630" s="49"/>
      <c r="EZO630" s="49"/>
      <c r="EZP630" s="49"/>
      <c r="EZQ630" s="49"/>
      <c r="EZR630" s="49"/>
      <c r="EZS630" s="49"/>
      <c r="EZT630" s="49"/>
      <c r="EZU630" s="49"/>
      <c r="EZV630" s="49"/>
      <c r="EZW630" s="49"/>
      <c r="EZX630" s="49"/>
      <c r="EZY630" s="49"/>
      <c r="EZZ630" s="49"/>
      <c r="FAA630" s="49"/>
      <c r="FAB630" s="49"/>
      <c r="FAC630" s="49"/>
      <c r="FAD630" s="49"/>
      <c r="FAE630" s="49"/>
      <c r="FAF630" s="49"/>
      <c r="FAG630" s="49"/>
      <c r="FAH630" s="49"/>
      <c r="FAI630" s="49"/>
      <c r="FAJ630" s="49"/>
      <c r="FAK630" s="49"/>
      <c r="FAL630" s="49"/>
      <c r="FAM630" s="49"/>
      <c r="FAN630" s="49"/>
      <c r="FAO630" s="49"/>
      <c r="FAP630" s="49"/>
      <c r="FAQ630" s="49"/>
      <c r="FAR630" s="49"/>
      <c r="FAS630" s="49"/>
      <c r="FAT630" s="49"/>
      <c r="FAU630" s="49"/>
      <c r="FAV630" s="49"/>
      <c r="FAW630" s="49"/>
      <c r="FAX630" s="49"/>
      <c r="FAY630" s="49"/>
      <c r="FAZ630" s="49"/>
      <c r="FBA630" s="49"/>
      <c r="FBB630" s="49"/>
      <c r="FBC630" s="49"/>
      <c r="FBD630" s="49"/>
      <c r="FBE630" s="49"/>
      <c r="FBF630" s="49"/>
      <c r="FBG630" s="49"/>
      <c r="FBH630" s="49"/>
      <c r="FBI630" s="49"/>
      <c r="FBJ630" s="49"/>
      <c r="FBK630" s="49"/>
      <c r="FBL630" s="49"/>
      <c r="FBM630" s="49"/>
      <c r="FBN630" s="49"/>
      <c r="FBO630" s="49"/>
      <c r="FBP630" s="49"/>
      <c r="FBQ630" s="49"/>
      <c r="FBR630" s="49"/>
      <c r="FBS630" s="49"/>
      <c r="FBT630" s="49"/>
      <c r="FBU630" s="49"/>
      <c r="FBV630" s="49"/>
      <c r="FBW630" s="49"/>
      <c r="FBX630" s="49"/>
      <c r="FBY630" s="49"/>
      <c r="FBZ630" s="49"/>
      <c r="FCA630" s="49"/>
      <c r="FCB630" s="49"/>
      <c r="FCC630" s="49"/>
      <c r="FCD630" s="49"/>
      <c r="FCE630" s="49"/>
      <c r="FCF630" s="49"/>
      <c r="FCG630" s="49"/>
      <c r="FCH630" s="49"/>
      <c r="FCI630" s="49"/>
      <c r="FCJ630" s="49"/>
      <c r="FCK630" s="49"/>
      <c r="FCL630" s="49"/>
      <c r="FCM630" s="49"/>
      <c r="FCN630" s="49"/>
      <c r="FCO630" s="49"/>
      <c r="FCP630" s="49"/>
      <c r="FCQ630" s="49"/>
      <c r="FCR630" s="49"/>
      <c r="FCS630" s="49"/>
      <c r="FCT630" s="49"/>
      <c r="FCU630" s="49"/>
      <c r="FCV630" s="49"/>
      <c r="FCW630" s="49"/>
      <c r="FCX630" s="49"/>
      <c r="FCY630" s="49"/>
      <c r="FCZ630" s="49"/>
      <c r="FDA630" s="49"/>
      <c r="FDB630" s="49"/>
      <c r="FDC630" s="49"/>
      <c r="FDD630" s="49"/>
      <c r="FDE630" s="49"/>
      <c r="FDF630" s="49"/>
      <c r="FDG630" s="49"/>
      <c r="FDH630" s="49"/>
      <c r="FDI630" s="49"/>
      <c r="FDJ630" s="49"/>
      <c r="FDK630" s="49"/>
      <c r="FDL630" s="49"/>
      <c r="FDM630" s="49"/>
      <c r="FDN630" s="49"/>
      <c r="FDO630" s="49"/>
      <c r="FDP630" s="49"/>
      <c r="FDQ630" s="49"/>
      <c r="FDR630" s="49"/>
      <c r="FDS630" s="49"/>
      <c r="FDT630" s="49"/>
      <c r="FDU630" s="49"/>
      <c r="FDV630" s="49"/>
      <c r="FDW630" s="49"/>
      <c r="FDX630" s="49"/>
      <c r="FDY630" s="49"/>
      <c r="FDZ630" s="49"/>
      <c r="FEA630" s="49"/>
      <c r="FEB630" s="49"/>
      <c r="FEC630" s="49"/>
      <c r="FED630" s="49"/>
      <c r="FEE630" s="49"/>
      <c r="FEF630" s="49"/>
      <c r="FEG630" s="49"/>
      <c r="FEH630" s="49"/>
      <c r="FEI630" s="49"/>
      <c r="FEJ630" s="49"/>
      <c r="FEK630" s="49"/>
      <c r="FEL630" s="49"/>
      <c r="FEM630" s="49"/>
      <c r="FEN630" s="49"/>
      <c r="FEO630" s="49"/>
      <c r="FEP630" s="49"/>
      <c r="FEQ630" s="49"/>
      <c r="FER630" s="49"/>
      <c r="FES630" s="49"/>
      <c r="FET630" s="49"/>
      <c r="FEU630" s="49"/>
      <c r="FEV630" s="49"/>
      <c r="FEW630" s="49"/>
      <c r="FEX630" s="49"/>
      <c r="FEY630" s="49"/>
      <c r="FEZ630" s="49"/>
      <c r="FFA630" s="49"/>
      <c r="FFB630" s="49"/>
      <c r="FFC630" s="49"/>
      <c r="FFD630" s="49"/>
      <c r="FFE630" s="49"/>
      <c r="FFF630" s="49"/>
      <c r="FFG630" s="49"/>
      <c r="FFH630" s="49"/>
      <c r="FFI630" s="49"/>
      <c r="FFJ630" s="49"/>
      <c r="FFK630" s="49"/>
      <c r="FFL630" s="49"/>
      <c r="FFM630" s="49"/>
      <c r="FFN630" s="49"/>
      <c r="FFO630" s="49"/>
      <c r="FFP630" s="49"/>
      <c r="FFQ630" s="49"/>
      <c r="FFR630" s="49"/>
      <c r="FFS630" s="49"/>
      <c r="FFT630" s="49"/>
      <c r="FFU630" s="49"/>
      <c r="FFV630" s="49"/>
      <c r="FFW630" s="49"/>
      <c r="FFX630" s="49"/>
      <c r="FFY630" s="49"/>
      <c r="FFZ630" s="49"/>
      <c r="FGA630" s="49"/>
      <c r="FGB630" s="49"/>
      <c r="FGC630" s="49"/>
      <c r="FGD630" s="49"/>
      <c r="FGE630" s="49"/>
      <c r="FGF630" s="49"/>
      <c r="FGG630" s="49"/>
      <c r="FGH630" s="49"/>
      <c r="FGI630" s="49"/>
      <c r="FGJ630" s="49"/>
      <c r="FGK630" s="49"/>
      <c r="FGL630" s="49"/>
      <c r="FGM630" s="49"/>
      <c r="FGN630" s="49"/>
      <c r="FGO630" s="49"/>
      <c r="FGP630" s="49"/>
      <c r="FGQ630" s="49"/>
      <c r="FGR630" s="49"/>
      <c r="FGS630" s="49"/>
      <c r="FGT630" s="49"/>
      <c r="FGU630" s="49"/>
      <c r="FGV630" s="49"/>
      <c r="FGW630" s="49"/>
      <c r="FGX630" s="49"/>
      <c r="FGY630" s="49"/>
      <c r="FGZ630" s="49"/>
      <c r="FHA630" s="49"/>
      <c r="FHB630" s="49"/>
      <c r="FHC630" s="49"/>
      <c r="FHD630" s="49"/>
      <c r="FHE630" s="49"/>
      <c r="FHF630" s="49"/>
      <c r="FHG630" s="49"/>
      <c r="FHH630" s="49"/>
      <c r="FHI630" s="49"/>
      <c r="FHJ630" s="49"/>
      <c r="FHK630" s="49"/>
      <c r="FHL630" s="49"/>
      <c r="FHM630" s="49"/>
      <c r="FHN630" s="49"/>
      <c r="FHO630" s="49"/>
      <c r="FHP630" s="49"/>
      <c r="FHQ630" s="49"/>
      <c r="FHR630" s="49"/>
      <c r="FHS630" s="49"/>
      <c r="FHT630" s="49"/>
      <c r="FHU630" s="49"/>
      <c r="FHV630" s="49"/>
      <c r="FHW630" s="49"/>
      <c r="FHX630" s="49"/>
      <c r="FHY630" s="49"/>
      <c r="FHZ630" s="49"/>
      <c r="FIA630" s="49"/>
      <c r="FIB630" s="49"/>
      <c r="FIC630" s="49"/>
      <c r="FID630" s="49"/>
      <c r="FIE630" s="49"/>
      <c r="FIF630" s="49"/>
      <c r="FIG630" s="49"/>
      <c r="FIH630" s="49"/>
      <c r="FII630" s="49"/>
      <c r="FIJ630" s="49"/>
      <c r="FIK630" s="49"/>
      <c r="FIL630" s="49"/>
      <c r="FIM630" s="49"/>
      <c r="FIN630" s="49"/>
      <c r="FIO630" s="49"/>
      <c r="FIP630" s="49"/>
      <c r="FIQ630" s="49"/>
      <c r="FIR630" s="49"/>
      <c r="FIS630" s="49"/>
      <c r="FIT630" s="49"/>
      <c r="FIU630" s="49"/>
      <c r="FIV630" s="49"/>
      <c r="FIW630" s="49"/>
      <c r="FIX630" s="49"/>
      <c r="FIY630" s="49"/>
      <c r="FIZ630" s="49"/>
      <c r="FJA630" s="49"/>
      <c r="FJB630" s="49"/>
      <c r="FJC630" s="49"/>
      <c r="FJD630" s="49"/>
      <c r="FJE630" s="49"/>
      <c r="FJF630" s="49"/>
      <c r="FJG630" s="49"/>
      <c r="FJH630" s="49"/>
      <c r="FJI630" s="49"/>
      <c r="FJJ630" s="49"/>
      <c r="FJK630" s="49"/>
      <c r="FJL630" s="49"/>
      <c r="FJM630" s="49"/>
      <c r="FJN630" s="49"/>
      <c r="FJO630" s="49"/>
      <c r="FJP630" s="49"/>
      <c r="FJQ630" s="49"/>
      <c r="FJR630" s="49"/>
      <c r="FJS630" s="49"/>
      <c r="FJT630" s="49"/>
      <c r="FJU630" s="49"/>
      <c r="FJV630" s="49"/>
      <c r="FJW630" s="49"/>
      <c r="FJX630" s="49"/>
      <c r="FJY630" s="49"/>
      <c r="FJZ630" s="49"/>
      <c r="FKA630" s="49"/>
      <c r="FKB630" s="49"/>
      <c r="FKC630" s="49"/>
      <c r="FKD630" s="49"/>
      <c r="FKE630" s="49"/>
      <c r="FKF630" s="49"/>
      <c r="FKG630" s="49"/>
      <c r="FKH630" s="49"/>
      <c r="FKI630" s="49"/>
      <c r="FKJ630" s="49"/>
      <c r="FKK630" s="49"/>
      <c r="FKL630" s="49"/>
      <c r="FKM630" s="49"/>
      <c r="FKN630" s="49"/>
      <c r="FKO630" s="49"/>
      <c r="FKP630" s="49"/>
      <c r="FKQ630" s="49"/>
      <c r="FKR630" s="49"/>
      <c r="FKS630" s="49"/>
      <c r="FKT630" s="49"/>
      <c r="FKU630" s="49"/>
      <c r="FKV630" s="49"/>
      <c r="FKW630" s="49"/>
      <c r="FKX630" s="49"/>
      <c r="FKY630" s="49"/>
      <c r="FKZ630" s="49"/>
      <c r="FLA630" s="49"/>
      <c r="FLB630" s="49"/>
      <c r="FLC630" s="49"/>
      <c r="FLD630" s="49"/>
      <c r="FLE630" s="49"/>
      <c r="FLF630" s="49"/>
      <c r="FLG630" s="49"/>
      <c r="FLH630" s="49"/>
      <c r="FLI630" s="49"/>
      <c r="FLJ630" s="49"/>
      <c r="FLK630" s="49"/>
      <c r="FLL630" s="49"/>
      <c r="FLM630" s="49"/>
      <c r="FLN630" s="49"/>
      <c r="FLO630" s="49"/>
      <c r="FLP630" s="49"/>
      <c r="FLQ630" s="49"/>
      <c r="FLR630" s="49"/>
      <c r="FLS630" s="49"/>
      <c r="FLT630" s="49"/>
      <c r="FLU630" s="49"/>
      <c r="FLV630" s="49"/>
      <c r="FLW630" s="49"/>
      <c r="FLX630" s="49"/>
      <c r="FLY630" s="49"/>
      <c r="FLZ630" s="49"/>
      <c r="FMA630" s="49"/>
      <c r="FMB630" s="49"/>
      <c r="FMC630" s="49"/>
      <c r="FMD630" s="49"/>
      <c r="FME630" s="49"/>
      <c r="FMF630" s="49"/>
      <c r="FMG630" s="49"/>
      <c r="FMH630" s="49"/>
      <c r="FMI630" s="49"/>
      <c r="FMJ630" s="49"/>
      <c r="FMK630" s="49"/>
      <c r="FML630" s="49"/>
      <c r="FMM630" s="49"/>
      <c r="FMN630" s="49"/>
      <c r="FMO630" s="49"/>
      <c r="FMP630" s="49"/>
      <c r="FMQ630" s="49"/>
      <c r="FMR630" s="49"/>
      <c r="FMS630" s="49"/>
      <c r="FMT630" s="49"/>
      <c r="FMU630" s="49"/>
      <c r="FMV630" s="49"/>
      <c r="FMW630" s="49"/>
      <c r="FMX630" s="49"/>
      <c r="FMY630" s="49"/>
      <c r="FMZ630" s="49"/>
      <c r="FNA630" s="49"/>
      <c r="FNB630" s="49"/>
      <c r="FNC630" s="49"/>
      <c r="FND630" s="49"/>
      <c r="FNE630" s="49"/>
      <c r="FNF630" s="49"/>
      <c r="FNG630" s="49"/>
      <c r="FNH630" s="49"/>
      <c r="FNI630" s="49"/>
      <c r="FNJ630" s="49"/>
      <c r="FNK630" s="49"/>
      <c r="FNL630" s="49"/>
      <c r="FNM630" s="49"/>
      <c r="FNN630" s="49"/>
      <c r="FNO630" s="49"/>
      <c r="FNP630" s="49"/>
      <c r="FNQ630" s="49"/>
      <c r="FNR630" s="49"/>
      <c r="FNS630" s="49"/>
      <c r="FNT630" s="49"/>
      <c r="FNU630" s="49"/>
      <c r="FNV630" s="49"/>
      <c r="FNW630" s="49"/>
      <c r="FNX630" s="49"/>
      <c r="FNY630" s="49"/>
      <c r="FNZ630" s="49"/>
      <c r="FOA630" s="49"/>
      <c r="FOB630" s="49"/>
      <c r="FOC630" s="49"/>
      <c r="FOD630" s="49"/>
      <c r="FOE630" s="49"/>
      <c r="FOF630" s="49"/>
      <c r="FOG630" s="49"/>
      <c r="FOH630" s="49"/>
      <c r="FOI630" s="49"/>
      <c r="FOJ630" s="49"/>
      <c r="FOK630" s="49"/>
      <c r="FOL630" s="49"/>
      <c r="FOM630" s="49"/>
      <c r="FON630" s="49"/>
      <c r="FOO630" s="49"/>
      <c r="FOP630" s="49"/>
      <c r="FOQ630" s="49"/>
      <c r="FOR630" s="49"/>
      <c r="FOS630" s="49"/>
      <c r="FOT630" s="49"/>
      <c r="FOU630" s="49"/>
      <c r="FOV630" s="49"/>
      <c r="FOW630" s="49"/>
      <c r="FOX630" s="49"/>
      <c r="FOY630" s="49"/>
      <c r="FOZ630" s="49"/>
      <c r="FPA630" s="49"/>
      <c r="FPB630" s="49"/>
      <c r="FPC630" s="49"/>
      <c r="FPD630" s="49"/>
      <c r="FPE630" s="49"/>
      <c r="FPF630" s="49"/>
      <c r="FPG630" s="49"/>
      <c r="FPH630" s="49"/>
      <c r="FPI630" s="49"/>
      <c r="FPJ630" s="49"/>
      <c r="FPK630" s="49"/>
      <c r="FPL630" s="49"/>
      <c r="FPM630" s="49"/>
      <c r="FPN630" s="49"/>
      <c r="FPO630" s="49"/>
      <c r="FPP630" s="49"/>
      <c r="FPQ630" s="49"/>
      <c r="FPR630" s="49"/>
      <c r="FPS630" s="49"/>
      <c r="FPT630" s="49"/>
      <c r="FPU630" s="49"/>
      <c r="FPV630" s="49"/>
      <c r="FPW630" s="49"/>
      <c r="FPX630" s="49"/>
      <c r="FPY630" s="49"/>
      <c r="FPZ630" s="49"/>
      <c r="FQA630" s="49"/>
      <c r="FQB630" s="49"/>
      <c r="FQC630" s="49"/>
      <c r="FQD630" s="49"/>
      <c r="FQE630" s="49"/>
      <c r="FQF630" s="49"/>
      <c r="FQG630" s="49"/>
      <c r="FQH630" s="49"/>
      <c r="FQI630" s="49"/>
      <c r="FQJ630" s="49"/>
      <c r="FQK630" s="49"/>
      <c r="FQL630" s="49"/>
      <c r="FQM630" s="49"/>
      <c r="FQN630" s="49"/>
      <c r="FQO630" s="49"/>
      <c r="FQP630" s="49"/>
      <c r="FQQ630" s="49"/>
      <c r="FQR630" s="49"/>
      <c r="FQS630" s="49"/>
      <c r="FQT630" s="49"/>
      <c r="FQU630" s="49"/>
      <c r="FQV630" s="49"/>
      <c r="FQW630" s="49"/>
      <c r="FQX630" s="49"/>
      <c r="FQY630" s="49"/>
      <c r="FQZ630" s="49"/>
      <c r="FRA630" s="49"/>
      <c r="FRB630" s="49"/>
      <c r="FRC630" s="49"/>
      <c r="FRD630" s="49"/>
      <c r="FRE630" s="49"/>
      <c r="FRF630" s="49"/>
      <c r="FRG630" s="49"/>
      <c r="FRH630" s="49"/>
      <c r="FRI630" s="49"/>
      <c r="FRJ630" s="49"/>
      <c r="FRK630" s="49"/>
      <c r="FRL630" s="49"/>
      <c r="FRM630" s="49"/>
      <c r="FRN630" s="49"/>
      <c r="FRO630" s="49"/>
      <c r="FRP630" s="49"/>
      <c r="FRQ630" s="49"/>
      <c r="FRR630" s="49"/>
      <c r="FRS630" s="49"/>
      <c r="FRT630" s="49"/>
      <c r="FRU630" s="49"/>
      <c r="FRV630" s="49"/>
      <c r="FRW630" s="49"/>
      <c r="FRX630" s="49"/>
      <c r="FRY630" s="49"/>
      <c r="FRZ630" s="49"/>
      <c r="FSA630" s="49"/>
      <c r="FSB630" s="49"/>
      <c r="FSC630" s="49"/>
      <c r="FSD630" s="49"/>
      <c r="FSE630" s="49"/>
      <c r="FSF630" s="49"/>
      <c r="FSG630" s="49"/>
      <c r="FSH630" s="49"/>
      <c r="FSI630" s="49"/>
      <c r="FSJ630" s="49"/>
      <c r="FSK630" s="49"/>
      <c r="FSL630" s="49"/>
      <c r="FSM630" s="49"/>
      <c r="FSN630" s="49"/>
      <c r="FSO630" s="49"/>
      <c r="FSP630" s="49"/>
      <c r="FSQ630" s="49"/>
      <c r="FSR630" s="49"/>
      <c r="FSS630" s="49"/>
      <c r="FST630" s="49"/>
      <c r="FSU630" s="49"/>
      <c r="FSV630" s="49"/>
      <c r="FSW630" s="49"/>
      <c r="FSX630" s="49"/>
      <c r="FSY630" s="49"/>
      <c r="FSZ630" s="49"/>
      <c r="FTA630" s="49"/>
      <c r="FTB630" s="49"/>
      <c r="FTC630" s="49"/>
      <c r="FTD630" s="49"/>
      <c r="FTE630" s="49"/>
      <c r="FTF630" s="49"/>
      <c r="FTG630" s="49"/>
      <c r="FTH630" s="49"/>
      <c r="FTI630" s="49"/>
      <c r="FTJ630" s="49"/>
      <c r="FTK630" s="49"/>
      <c r="FTL630" s="49"/>
      <c r="FTM630" s="49"/>
      <c r="FTN630" s="49"/>
      <c r="FTO630" s="49"/>
      <c r="FTP630" s="49"/>
      <c r="FTQ630" s="49"/>
      <c r="FTR630" s="49"/>
      <c r="FTS630" s="49"/>
      <c r="FTT630" s="49"/>
      <c r="FTU630" s="49"/>
      <c r="FTV630" s="49"/>
      <c r="FTW630" s="49"/>
      <c r="FTX630" s="49"/>
      <c r="FTY630" s="49"/>
      <c r="FTZ630" s="49"/>
      <c r="FUA630" s="49"/>
      <c r="FUB630" s="49"/>
      <c r="FUC630" s="49"/>
      <c r="FUD630" s="49"/>
      <c r="FUE630" s="49"/>
      <c r="FUF630" s="49"/>
      <c r="FUG630" s="49"/>
      <c r="FUH630" s="49"/>
      <c r="FUI630" s="49"/>
      <c r="FUJ630" s="49"/>
      <c r="FUK630" s="49"/>
      <c r="FUL630" s="49"/>
      <c r="FUM630" s="49"/>
      <c r="FUN630" s="49"/>
      <c r="FUO630" s="49"/>
      <c r="FUP630" s="49"/>
      <c r="FUQ630" s="49"/>
      <c r="FUR630" s="49"/>
      <c r="FUS630" s="49"/>
      <c r="FUT630" s="49"/>
      <c r="FUU630" s="49"/>
      <c r="FUV630" s="49"/>
      <c r="FUW630" s="49"/>
      <c r="FUX630" s="49"/>
      <c r="FUY630" s="49"/>
      <c r="FUZ630" s="49"/>
      <c r="FVA630" s="49"/>
      <c r="FVB630" s="49"/>
      <c r="FVC630" s="49"/>
      <c r="FVD630" s="49"/>
      <c r="FVE630" s="49"/>
      <c r="FVF630" s="49"/>
      <c r="FVG630" s="49"/>
      <c r="FVH630" s="49"/>
      <c r="FVI630" s="49"/>
      <c r="FVJ630" s="49"/>
      <c r="FVK630" s="49"/>
      <c r="FVL630" s="49"/>
      <c r="FVM630" s="49"/>
      <c r="FVN630" s="49"/>
      <c r="FVO630" s="49"/>
      <c r="FVP630" s="49"/>
      <c r="FVQ630" s="49"/>
      <c r="FVR630" s="49"/>
      <c r="FVS630" s="49"/>
      <c r="FVT630" s="49"/>
      <c r="FVU630" s="49"/>
      <c r="FVV630" s="49"/>
      <c r="FVW630" s="49"/>
      <c r="FVX630" s="49"/>
      <c r="FVY630" s="49"/>
      <c r="FVZ630" s="49"/>
      <c r="FWA630" s="49"/>
      <c r="FWB630" s="49"/>
      <c r="FWC630" s="49"/>
      <c r="FWD630" s="49"/>
      <c r="FWE630" s="49"/>
      <c r="FWF630" s="49"/>
      <c r="FWG630" s="49"/>
      <c r="FWH630" s="49"/>
      <c r="FWI630" s="49"/>
      <c r="FWJ630" s="49"/>
      <c r="FWK630" s="49"/>
      <c r="FWL630" s="49"/>
      <c r="FWM630" s="49"/>
      <c r="FWN630" s="49"/>
      <c r="FWO630" s="49"/>
      <c r="FWP630" s="49"/>
      <c r="FWQ630" s="49"/>
      <c r="FWR630" s="49"/>
      <c r="FWS630" s="49"/>
      <c r="FWT630" s="49"/>
      <c r="FWU630" s="49"/>
      <c r="FWV630" s="49"/>
      <c r="FWW630" s="49"/>
      <c r="FWX630" s="49"/>
      <c r="FWY630" s="49"/>
      <c r="FWZ630" s="49"/>
      <c r="FXA630" s="49"/>
      <c r="FXB630" s="49"/>
      <c r="FXC630" s="49"/>
      <c r="FXD630" s="49"/>
      <c r="FXE630" s="49"/>
      <c r="FXF630" s="49"/>
      <c r="FXG630" s="49"/>
      <c r="FXH630" s="49"/>
      <c r="FXI630" s="49"/>
      <c r="FXJ630" s="49"/>
      <c r="FXK630" s="49"/>
      <c r="FXL630" s="49"/>
      <c r="FXM630" s="49"/>
      <c r="FXN630" s="49"/>
      <c r="FXO630" s="49"/>
      <c r="FXP630" s="49"/>
      <c r="FXQ630" s="49"/>
      <c r="FXR630" s="49"/>
      <c r="FXS630" s="49"/>
      <c r="FXT630" s="49"/>
      <c r="FXU630" s="49"/>
      <c r="FXV630" s="49"/>
      <c r="FXW630" s="49"/>
      <c r="FXX630" s="49"/>
      <c r="FXY630" s="49"/>
      <c r="FXZ630" s="49"/>
      <c r="FYA630" s="49"/>
      <c r="FYB630" s="49"/>
      <c r="FYC630" s="49"/>
      <c r="FYD630" s="49"/>
      <c r="FYE630" s="49"/>
      <c r="FYF630" s="49"/>
      <c r="FYG630" s="49"/>
      <c r="FYH630" s="49"/>
      <c r="FYI630" s="49"/>
      <c r="FYJ630" s="49"/>
      <c r="FYK630" s="49"/>
      <c r="FYL630" s="49"/>
      <c r="FYM630" s="49"/>
      <c r="FYN630" s="49"/>
      <c r="FYO630" s="49"/>
      <c r="FYP630" s="49"/>
      <c r="FYQ630" s="49"/>
      <c r="FYR630" s="49"/>
      <c r="FYS630" s="49"/>
      <c r="FYT630" s="49"/>
      <c r="FYU630" s="49"/>
      <c r="FYV630" s="49"/>
      <c r="FYW630" s="49"/>
      <c r="FYX630" s="49"/>
      <c r="FYY630" s="49"/>
      <c r="FYZ630" s="49"/>
      <c r="FZA630" s="49"/>
      <c r="FZB630" s="49"/>
      <c r="FZC630" s="49"/>
      <c r="FZD630" s="49"/>
      <c r="FZE630" s="49"/>
      <c r="FZF630" s="49"/>
      <c r="FZG630" s="49"/>
      <c r="FZH630" s="49"/>
      <c r="FZI630" s="49"/>
      <c r="FZJ630" s="49"/>
      <c r="FZK630" s="49"/>
      <c r="FZL630" s="49"/>
      <c r="FZM630" s="49"/>
      <c r="FZN630" s="49"/>
      <c r="FZO630" s="49"/>
      <c r="FZP630" s="49"/>
      <c r="FZQ630" s="49"/>
      <c r="FZR630" s="49"/>
      <c r="FZS630" s="49"/>
      <c r="FZT630" s="49"/>
      <c r="FZU630" s="49"/>
      <c r="FZV630" s="49"/>
      <c r="FZW630" s="49"/>
      <c r="FZX630" s="49"/>
      <c r="FZY630" s="49"/>
      <c r="FZZ630" s="49"/>
      <c r="GAA630" s="49"/>
      <c r="GAB630" s="49"/>
      <c r="GAC630" s="49"/>
      <c r="GAD630" s="49"/>
      <c r="GAE630" s="49"/>
      <c r="GAF630" s="49"/>
      <c r="GAG630" s="49"/>
      <c r="GAH630" s="49"/>
      <c r="GAI630" s="49"/>
      <c r="GAJ630" s="49"/>
      <c r="GAK630" s="49"/>
      <c r="GAL630" s="49"/>
      <c r="GAM630" s="49"/>
      <c r="GAN630" s="49"/>
      <c r="GAO630" s="49"/>
      <c r="GAP630" s="49"/>
      <c r="GAQ630" s="49"/>
      <c r="GAR630" s="49"/>
      <c r="GAS630" s="49"/>
      <c r="GAT630" s="49"/>
      <c r="GAU630" s="49"/>
      <c r="GAV630" s="49"/>
      <c r="GAW630" s="49"/>
      <c r="GAX630" s="49"/>
      <c r="GAY630" s="49"/>
      <c r="GAZ630" s="49"/>
      <c r="GBA630" s="49"/>
      <c r="GBB630" s="49"/>
      <c r="GBC630" s="49"/>
      <c r="GBD630" s="49"/>
      <c r="GBE630" s="49"/>
      <c r="GBF630" s="49"/>
      <c r="GBG630" s="49"/>
      <c r="GBH630" s="49"/>
      <c r="GBI630" s="49"/>
      <c r="GBJ630" s="49"/>
      <c r="GBK630" s="49"/>
      <c r="GBL630" s="49"/>
      <c r="GBM630" s="49"/>
      <c r="GBN630" s="49"/>
      <c r="GBO630" s="49"/>
      <c r="GBP630" s="49"/>
      <c r="GBQ630" s="49"/>
      <c r="GBR630" s="49"/>
      <c r="GBS630" s="49"/>
      <c r="GBT630" s="49"/>
      <c r="GBU630" s="49"/>
      <c r="GBV630" s="49"/>
      <c r="GBW630" s="49"/>
      <c r="GBX630" s="49"/>
      <c r="GBY630" s="49"/>
      <c r="GBZ630" s="49"/>
      <c r="GCA630" s="49"/>
      <c r="GCB630" s="49"/>
      <c r="GCC630" s="49"/>
      <c r="GCD630" s="49"/>
      <c r="GCE630" s="49"/>
      <c r="GCF630" s="49"/>
      <c r="GCG630" s="49"/>
      <c r="GCH630" s="49"/>
      <c r="GCI630" s="49"/>
      <c r="GCJ630" s="49"/>
      <c r="GCK630" s="49"/>
      <c r="GCL630" s="49"/>
      <c r="GCM630" s="49"/>
      <c r="GCN630" s="49"/>
      <c r="GCO630" s="49"/>
      <c r="GCP630" s="49"/>
      <c r="GCQ630" s="49"/>
      <c r="GCR630" s="49"/>
      <c r="GCS630" s="49"/>
      <c r="GCT630" s="49"/>
      <c r="GCU630" s="49"/>
      <c r="GCV630" s="49"/>
      <c r="GCW630" s="49"/>
      <c r="GCX630" s="49"/>
      <c r="GCY630" s="49"/>
      <c r="GCZ630" s="49"/>
      <c r="GDA630" s="49"/>
      <c r="GDB630" s="49"/>
      <c r="GDC630" s="49"/>
      <c r="GDD630" s="49"/>
      <c r="GDE630" s="49"/>
      <c r="GDF630" s="49"/>
      <c r="GDG630" s="49"/>
      <c r="GDH630" s="49"/>
      <c r="GDI630" s="49"/>
      <c r="GDJ630" s="49"/>
      <c r="GDK630" s="49"/>
      <c r="GDL630" s="49"/>
      <c r="GDM630" s="49"/>
      <c r="GDN630" s="49"/>
      <c r="GDO630" s="49"/>
      <c r="GDP630" s="49"/>
      <c r="GDQ630" s="49"/>
      <c r="GDR630" s="49"/>
      <c r="GDS630" s="49"/>
      <c r="GDT630" s="49"/>
      <c r="GDU630" s="49"/>
      <c r="GDV630" s="49"/>
      <c r="GDW630" s="49"/>
      <c r="GDX630" s="49"/>
      <c r="GDY630" s="49"/>
      <c r="GDZ630" s="49"/>
      <c r="GEA630" s="49"/>
      <c r="GEB630" s="49"/>
      <c r="GEC630" s="49"/>
      <c r="GED630" s="49"/>
      <c r="GEE630" s="49"/>
      <c r="GEF630" s="49"/>
      <c r="GEG630" s="49"/>
      <c r="GEH630" s="49"/>
      <c r="GEI630" s="49"/>
      <c r="GEJ630" s="49"/>
      <c r="GEK630" s="49"/>
      <c r="GEL630" s="49"/>
      <c r="GEM630" s="49"/>
      <c r="GEN630" s="49"/>
      <c r="GEO630" s="49"/>
      <c r="GEP630" s="49"/>
      <c r="GEQ630" s="49"/>
      <c r="GER630" s="49"/>
      <c r="GES630" s="49"/>
      <c r="GET630" s="49"/>
      <c r="GEU630" s="49"/>
      <c r="GEV630" s="49"/>
      <c r="GEW630" s="49"/>
      <c r="GEX630" s="49"/>
      <c r="GEY630" s="49"/>
      <c r="GEZ630" s="49"/>
      <c r="GFA630" s="49"/>
      <c r="GFB630" s="49"/>
      <c r="GFC630" s="49"/>
      <c r="GFD630" s="49"/>
      <c r="GFE630" s="49"/>
      <c r="GFF630" s="49"/>
      <c r="GFG630" s="49"/>
      <c r="GFH630" s="49"/>
      <c r="GFI630" s="49"/>
      <c r="GFJ630" s="49"/>
      <c r="GFK630" s="49"/>
      <c r="GFL630" s="49"/>
      <c r="GFM630" s="49"/>
      <c r="GFN630" s="49"/>
      <c r="GFO630" s="49"/>
      <c r="GFP630" s="49"/>
      <c r="GFQ630" s="49"/>
      <c r="GFR630" s="49"/>
      <c r="GFS630" s="49"/>
      <c r="GFT630" s="49"/>
      <c r="GFU630" s="49"/>
      <c r="GFV630" s="49"/>
      <c r="GFW630" s="49"/>
      <c r="GFX630" s="49"/>
      <c r="GFY630" s="49"/>
      <c r="GFZ630" s="49"/>
      <c r="GGA630" s="49"/>
      <c r="GGB630" s="49"/>
      <c r="GGC630" s="49"/>
      <c r="GGD630" s="49"/>
      <c r="GGE630" s="49"/>
      <c r="GGF630" s="49"/>
      <c r="GGG630" s="49"/>
      <c r="GGH630" s="49"/>
      <c r="GGI630" s="49"/>
      <c r="GGJ630" s="49"/>
      <c r="GGK630" s="49"/>
      <c r="GGL630" s="49"/>
      <c r="GGM630" s="49"/>
      <c r="GGN630" s="49"/>
      <c r="GGO630" s="49"/>
      <c r="GGP630" s="49"/>
      <c r="GGQ630" s="49"/>
      <c r="GGR630" s="49"/>
      <c r="GGS630" s="49"/>
      <c r="GGT630" s="49"/>
      <c r="GGU630" s="49"/>
      <c r="GGV630" s="49"/>
      <c r="GGW630" s="49"/>
      <c r="GGX630" s="49"/>
      <c r="GGY630" s="49"/>
      <c r="GGZ630" s="49"/>
      <c r="GHA630" s="49"/>
      <c r="GHB630" s="49"/>
      <c r="GHC630" s="49"/>
      <c r="GHD630" s="49"/>
      <c r="GHE630" s="49"/>
      <c r="GHF630" s="49"/>
      <c r="GHG630" s="49"/>
      <c r="GHH630" s="49"/>
      <c r="GHI630" s="49"/>
      <c r="GHJ630" s="49"/>
      <c r="GHK630" s="49"/>
      <c r="GHL630" s="49"/>
      <c r="GHM630" s="49"/>
      <c r="GHN630" s="49"/>
      <c r="GHO630" s="49"/>
      <c r="GHP630" s="49"/>
      <c r="GHQ630" s="49"/>
      <c r="GHR630" s="49"/>
      <c r="GHS630" s="49"/>
      <c r="GHT630" s="49"/>
      <c r="GHU630" s="49"/>
      <c r="GHV630" s="49"/>
      <c r="GHW630" s="49"/>
      <c r="GHX630" s="49"/>
      <c r="GHY630" s="49"/>
      <c r="GHZ630" s="49"/>
      <c r="GIA630" s="49"/>
      <c r="GIB630" s="49"/>
      <c r="GIC630" s="49"/>
      <c r="GID630" s="49"/>
      <c r="GIE630" s="49"/>
      <c r="GIF630" s="49"/>
      <c r="GIG630" s="49"/>
      <c r="GIH630" s="49"/>
      <c r="GII630" s="49"/>
      <c r="GIJ630" s="49"/>
      <c r="GIK630" s="49"/>
      <c r="GIL630" s="49"/>
      <c r="GIM630" s="49"/>
      <c r="GIN630" s="49"/>
      <c r="GIO630" s="49"/>
      <c r="GIP630" s="49"/>
      <c r="GIQ630" s="49"/>
      <c r="GIR630" s="49"/>
      <c r="GIS630" s="49"/>
      <c r="GIT630" s="49"/>
      <c r="GIU630" s="49"/>
      <c r="GIV630" s="49"/>
      <c r="GIW630" s="49"/>
      <c r="GIX630" s="49"/>
      <c r="GIY630" s="49"/>
      <c r="GIZ630" s="49"/>
      <c r="GJA630" s="49"/>
      <c r="GJB630" s="49"/>
      <c r="GJC630" s="49"/>
      <c r="GJD630" s="49"/>
      <c r="GJE630" s="49"/>
      <c r="GJF630" s="49"/>
      <c r="GJG630" s="49"/>
      <c r="GJH630" s="49"/>
      <c r="GJI630" s="49"/>
      <c r="GJJ630" s="49"/>
      <c r="GJK630" s="49"/>
      <c r="GJL630" s="49"/>
      <c r="GJM630" s="49"/>
      <c r="GJN630" s="49"/>
      <c r="GJO630" s="49"/>
      <c r="GJP630" s="49"/>
      <c r="GJQ630" s="49"/>
      <c r="GJR630" s="49"/>
      <c r="GJS630" s="49"/>
      <c r="GJT630" s="49"/>
      <c r="GJU630" s="49"/>
      <c r="GJV630" s="49"/>
      <c r="GJW630" s="49"/>
      <c r="GJX630" s="49"/>
      <c r="GJY630" s="49"/>
      <c r="GJZ630" s="49"/>
      <c r="GKA630" s="49"/>
      <c r="GKB630" s="49"/>
      <c r="GKC630" s="49"/>
      <c r="GKD630" s="49"/>
      <c r="GKE630" s="49"/>
      <c r="GKF630" s="49"/>
      <c r="GKG630" s="49"/>
      <c r="GKH630" s="49"/>
      <c r="GKI630" s="49"/>
      <c r="GKJ630" s="49"/>
      <c r="GKK630" s="49"/>
      <c r="GKL630" s="49"/>
      <c r="GKM630" s="49"/>
      <c r="GKN630" s="49"/>
      <c r="GKO630" s="49"/>
      <c r="GKP630" s="49"/>
      <c r="GKQ630" s="49"/>
      <c r="GKR630" s="49"/>
      <c r="GKS630" s="49"/>
      <c r="GKT630" s="49"/>
      <c r="GKU630" s="49"/>
      <c r="GKV630" s="49"/>
      <c r="GKW630" s="49"/>
      <c r="GKX630" s="49"/>
      <c r="GKY630" s="49"/>
      <c r="GKZ630" s="49"/>
      <c r="GLA630" s="49"/>
      <c r="GLB630" s="49"/>
      <c r="GLC630" s="49"/>
      <c r="GLD630" s="49"/>
      <c r="GLE630" s="49"/>
      <c r="GLF630" s="49"/>
      <c r="GLG630" s="49"/>
      <c r="GLH630" s="49"/>
      <c r="GLI630" s="49"/>
      <c r="GLJ630" s="49"/>
      <c r="GLK630" s="49"/>
      <c r="GLL630" s="49"/>
      <c r="GLM630" s="49"/>
      <c r="GLN630" s="49"/>
      <c r="GLO630" s="49"/>
      <c r="GLP630" s="49"/>
      <c r="GLQ630" s="49"/>
      <c r="GLR630" s="49"/>
      <c r="GLS630" s="49"/>
      <c r="GLT630" s="49"/>
      <c r="GLU630" s="49"/>
      <c r="GLV630" s="49"/>
      <c r="GLW630" s="49"/>
      <c r="GLX630" s="49"/>
      <c r="GLY630" s="49"/>
      <c r="GLZ630" s="49"/>
      <c r="GMA630" s="49"/>
      <c r="GMB630" s="49"/>
      <c r="GMC630" s="49"/>
      <c r="GMD630" s="49"/>
      <c r="GME630" s="49"/>
      <c r="GMF630" s="49"/>
      <c r="GMG630" s="49"/>
      <c r="GMH630" s="49"/>
      <c r="GMI630" s="49"/>
      <c r="GMJ630" s="49"/>
      <c r="GMK630" s="49"/>
      <c r="GML630" s="49"/>
      <c r="GMM630" s="49"/>
      <c r="GMN630" s="49"/>
      <c r="GMO630" s="49"/>
      <c r="GMP630" s="49"/>
      <c r="GMQ630" s="49"/>
      <c r="GMR630" s="49"/>
      <c r="GMS630" s="49"/>
      <c r="GMT630" s="49"/>
      <c r="GMU630" s="49"/>
      <c r="GMV630" s="49"/>
      <c r="GMW630" s="49"/>
      <c r="GMX630" s="49"/>
      <c r="GMY630" s="49"/>
      <c r="GMZ630" s="49"/>
      <c r="GNA630" s="49"/>
      <c r="GNB630" s="49"/>
      <c r="GNC630" s="49"/>
      <c r="GND630" s="49"/>
      <c r="GNE630" s="49"/>
      <c r="GNF630" s="49"/>
      <c r="GNG630" s="49"/>
      <c r="GNH630" s="49"/>
      <c r="GNI630" s="49"/>
      <c r="GNJ630" s="49"/>
      <c r="GNK630" s="49"/>
      <c r="GNL630" s="49"/>
      <c r="GNM630" s="49"/>
      <c r="GNN630" s="49"/>
      <c r="GNO630" s="49"/>
      <c r="GNP630" s="49"/>
      <c r="GNQ630" s="49"/>
      <c r="GNR630" s="49"/>
      <c r="GNS630" s="49"/>
      <c r="GNT630" s="49"/>
      <c r="GNU630" s="49"/>
      <c r="GNV630" s="49"/>
      <c r="GNW630" s="49"/>
      <c r="GNX630" s="49"/>
      <c r="GNY630" s="49"/>
      <c r="GNZ630" s="49"/>
      <c r="GOA630" s="49"/>
      <c r="GOB630" s="49"/>
      <c r="GOC630" s="49"/>
      <c r="GOD630" s="49"/>
      <c r="GOE630" s="49"/>
      <c r="GOF630" s="49"/>
      <c r="GOG630" s="49"/>
      <c r="GOH630" s="49"/>
      <c r="GOI630" s="49"/>
      <c r="GOJ630" s="49"/>
      <c r="GOK630" s="49"/>
      <c r="GOL630" s="49"/>
      <c r="GOM630" s="49"/>
      <c r="GON630" s="49"/>
      <c r="GOO630" s="49"/>
      <c r="GOP630" s="49"/>
      <c r="GOQ630" s="49"/>
      <c r="GOR630" s="49"/>
      <c r="GOS630" s="49"/>
      <c r="GOT630" s="49"/>
      <c r="GOU630" s="49"/>
      <c r="GOV630" s="49"/>
      <c r="GOW630" s="49"/>
      <c r="GOX630" s="49"/>
      <c r="GOY630" s="49"/>
      <c r="GOZ630" s="49"/>
      <c r="GPA630" s="49"/>
      <c r="GPB630" s="49"/>
      <c r="GPC630" s="49"/>
      <c r="GPD630" s="49"/>
      <c r="GPE630" s="49"/>
      <c r="GPF630" s="49"/>
      <c r="GPG630" s="49"/>
      <c r="GPH630" s="49"/>
      <c r="GPI630" s="49"/>
      <c r="GPJ630" s="49"/>
      <c r="GPK630" s="49"/>
      <c r="GPL630" s="49"/>
      <c r="GPM630" s="49"/>
      <c r="GPN630" s="49"/>
      <c r="GPO630" s="49"/>
      <c r="GPP630" s="49"/>
      <c r="GPQ630" s="49"/>
      <c r="GPR630" s="49"/>
      <c r="GPS630" s="49"/>
      <c r="GPT630" s="49"/>
      <c r="GPU630" s="49"/>
      <c r="GPV630" s="49"/>
      <c r="GPW630" s="49"/>
      <c r="GPX630" s="49"/>
      <c r="GPY630" s="49"/>
      <c r="GPZ630" s="49"/>
      <c r="GQA630" s="49"/>
      <c r="GQB630" s="49"/>
      <c r="GQC630" s="49"/>
      <c r="GQD630" s="49"/>
      <c r="GQE630" s="49"/>
      <c r="GQF630" s="49"/>
      <c r="GQG630" s="49"/>
      <c r="GQH630" s="49"/>
      <c r="GQI630" s="49"/>
      <c r="GQJ630" s="49"/>
      <c r="GQK630" s="49"/>
      <c r="GQL630" s="49"/>
      <c r="GQM630" s="49"/>
      <c r="GQN630" s="49"/>
      <c r="GQO630" s="49"/>
      <c r="GQP630" s="49"/>
      <c r="GQQ630" s="49"/>
      <c r="GQR630" s="49"/>
      <c r="GQS630" s="49"/>
      <c r="GQT630" s="49"/>
      <c r="GQU630" s="49"/>
      <c r="GQV630" s="49"/>
      <c r="GQW630" s="49"/>
      <c r="GQX630" s="49"/>
      <c r="GQY630" s="49"/>
      <c r="GQZ630" s="49"/>
      <c r="GRA630" s="49"/>
      <c r="GRB630" s="49"/>
      <c r="GRC630" s="49"/>
      <c r="GRD630" s="49"/>
      <c r="GRE630" s="49"/>
      <c r="GRF630" s="49"/>
      <c r="GRG630" s="49"/>
      <c r="GRH630" s="49"/>
      <c r="GRI630" s="49"/>
      <c r="GRJ630" s="49"/>
      <c r="GRK630" s="49"/>
      <c r="GRL630" s="49"/>
      <c r="GRM630" s="49"/>
      <c r="GRN630" s="49"/>
      <c r="GRO630" s="49"/>
      <c r="GRP630" s="49"/>
      <c r="GRQ630" s="49"/>
      <c r="GRR630" s="49"/>
      <c r="GRS630" s="49"/>
      <c r="GRT630" s="49"/>
      <c r="GRU630" s="49"/>
      <c r="GRV630" s="49"/>
      <c r="GRW630" s="49"/>
      <c r="GRX630" s="49"/>
      <c r="GRY630" s="49"/>
      <c r="GRZ630" s="49"/>
      <c r="GSA630" s="49"/>
      <c r="GSB630" s="49"/>
      <c r="GSC630" s="49"/>
      <c r="GSD630" s="49"/>
      <c r="GSE630" s="49"/>
      <c r="GSF630" s="49"/>
      <c r="GSG630" s="49"/>
      <c r="GSH630" s="49"/>
      <c r="GSI630" s="49"/>
      <c r="GSJ630" s="49"/>
      <c r="GSK630" s="49"/>
      <c r="GSL630" s="49"/>
      <c r="GSM630" s="49"/>
      <c r="GSN630" s="49"/>
      <c r="GSO630" s="49"/>
      <c r="GSP630" s="49"/>
      <c r="GSQ630" s="49"/>
      <c r="GSR630" s="49"/>
      <c r="GSS630" s="49"/>
      <c r="GST630" s="49"/>
      <c r="GSU630" s="49"/>
      <c r="GSV630" s="49"/>
      <c r="GSW630" s="49"/>
      <c r="GSX630" s="49"/>
      <c r="GSY630" s="49"/>
      <c r="GSZ630" s="49"/>
      <c r="GTA630" s="49"/>
      <c r="GTB630" s="49"/>
      <c r="GTC630" s="49"/>
      <c r="GTD630" s="49"/>
      <c r="GTE630" s="49"/>
      <c r="GTF630" s="49"/>
      <c r="GTG630" s="49"/>
      <c r="GTH630" s="49"/>
      <c r="GTI630" s="49"/>
      <c r="GTJ630" s="49"/>
      <c r="GTK630" s="49"/>
      <c r="GTL630" s="49"/>
      <c r="GTM630" s="49"/>
      <c r="GTN630" s="49"/>
      <c r="GTO630" s="49"/>
      <c r="GTP630" s="49"/>
      <c r="GTQ630" s="49"/>
      <c r="GTR630" s="49"/>
      <c r="GTS630" s="49"/>
      <c r="GTT630" s="49"/>
      <c r="GTU630" s="49"/>
      <c r="GTV630" s="49"/>
      <c r="GTW630" s="49"/>
      <c r="GTX630" s="49"/>
      <c r="GTY630" s="49"/>
      <c r="GTZ630" s="49"/>
      <c r="GUA630" s="49"/>
      <c r="GUB630" s="49"/>
      <c r="GUC630" s="49"/>
      <c r="GUD630" s="49"/>
      <c r="GUE630" s="49"/>
      <c r="GUF630" s="49"/>
      <c r="GUG630" s="49"/>
      <c r="GUH630" s="49"/>
      <c r="GUI630" s="49"/>
      <c r="GUJ630" s="49"/>
      <c r="GUK630" s="49"/>
      <c r="GUL630" s="49"/>
      <c r="GUM630" s="49"/>
      <c r="GUN630" s="49"/>
      <c r="GUO630" s="49"/>
      <c r="GUP630" s="49"/>
      <c r="GUQ630" s="49"/>
      <c r="GUR630" s="49"/>
      <c r="GUS630" s="49"/>
      <c r="GUT630" s="49"/>
      <c r="GUU630" s="49"/>
      <c r="GUV630" s="49"/>
      <c r="GUW630" s="49"/>
      <c r="GUX630" s="49"/>
      <c r="GUY630" s="49"/>
      <c r="GUZ630" s="49"/>
      <c r="GVA630" s="49"/>
      <c r="GVB630" s="49"/>
      <c r="GVC630" s="49"/>
      <c r="GVD630" s="49"/>
      <c r="GVE630" s="49"/>
      <c r="GVF630" s="49"/>
      <c r="GVG630" s="49"/>
      <c r="GVH630" s="49"/>
      <c r="GVI630" s="49"/>
      <c r="GVJ630" s="49"/>
      <c r="GVK630" s="49"/>
      <c r="GVL630" s="49"/>
      <c r="GVM630" s="49"/>
      <c r="GVN630" s="49"/>
      <c r="GVO630" s="49"/>
      <c r="GVP630" s="49"/>
      <c r="GVQ630" s="49"/>
      <c r="GVR630" s="49"/>
      <c r="GVS630" s="49"/>
      <c r="GVT630" s="49"/>
      <c r="GVU630" s="49"/>
      <c r="GVV630" s="49"/>
      <c r="GVW630" s="49"/>
      <c r="GVX630" s="49"/>
      <c r="GVY630" s="49"/>
      <c r="GVZ630" s="49"/>
      <c r="GWA630" s="49"/>
      <c r="GWB630" s="49"/>
      <c r="GWC630" s="49"/>
      <c r="GWD630" s="49"/>
      <c r="GWE630" s="49"/>
      <c r="GWF630" s="49"/>
      <c r="GWG630" s="49"/>
      <c r="GWH630" s="49"/>
      <c r="GWI630" s="49"/>
      <c r="GWJ630" s="49"/>
      <c r="GWK630" s="49"/>
      <c r="GWL630" s="49"/>
      <c r="GWM630" s="49"/>
      <c r="GWN630" s="49"/>
      <c r="GWO630" s="49"/>
      <c r="GWP630" s="49"/>
      <c r="GWQ630" s="49"/>
      <c r="GWR630" s="49"/>
      <c r="GWS630" s="49"/>
      <c r="GWT630" s="49"/>
      <c r="GWU630" s="49"/>
      <c r="GWV630" s="49"/>
      <c r="GWW630" s="49"/>
      <c r="GWX630" s="49"/>
      <c r="GWY630" s="49"/>
      <c r="GWZ630" s="49"/>
      <c r="GXA630" s="49"/>
      <c r="GXB630" s="49"/>
      <c r="GXC630" s="49"/>
      <c r="GXD630" s="49"/>
      <c r="GXE630" s="49"/>
      <c r="GXF630" s="49"/>
      <c r="GXG630" s="49"/>
      <c r="GXH630" s="49"/>
      <c r="GXI630" s="49"/>
      <c r="GXJ630" s="49"/>
      <c r="GXK630" s="49"/>
      <c r="GXL630" s="49"/>
      <c r="GXM630" s="49"/>
      <c r="GXN630" s="49"/>
      <c r="GXO630" s="49"/>
      <c r="GXP630" s="49"/>
      <c r="GXQ630" s="49"/>
      <c r="GXR630" s="49"/>
      <c r="GXS630" s="49"/>
      <c r="GXT630" s="49"/>
      <c r="GXU630" s="49"/>
      <c r="GXV630" s="49"/>
      <c r="GXW630" s="49"/>
      <c r="GXX630" s="49"/>
      <c r="GXY630" s="49"/>
      <c r="GXZ630" s="49"/>
      <c r="GYA630" s="49"/>
      <c r="GYB630" s="49"/>
      <c r="GYC630" s="49"/>
      <c r="GYD630" s="49"/>
      <c r="GYE630" s="49"/>
      <c r="GYF630" s="49"/>
      <c r="GYG630" s="49"/>
      <c r="GYH630" s="49"/>
      <c r="GYI630" s="49"/>
      <c r="GYJ630" s="49"/>
      <c r="GYK630" s="49"/>
      <c r="GYL630" s="49"/>
      <c r="GYM630" s="49"/>
      <c r="GYN630" s="49"/>
      <c r="GYO630" s="49"/>
      <c r="GYP630" s="49"/>
      <c r="GYQ630" s="49"/>
      <c r="GYR630" s="49"/>
      <c r="GYS630" s="49"/>
      <c r="GYT630" s="49"/>
      <c r="GYU630" s="49"/>
      <c r="GYV630" s="49"/>
      <c r="GYW630" s="49"/>
      <c r="GYX630" s="49"/>
      <c r="GYY630" s="49"/>
      <c r="GYZ630" s="49"/>
      <c r="GZA630" s="49"/>
      <c r="GZB630" s="49"/>
      <c r="GZC630" s="49"/>
      <c r="GZD630" s="49"/>
      <c r="GZE630" s="49"/>
      <c r="GZF630" s="49"/>
      <c r="GZG630" s="49"/>
      <c r="GZH630" s="49"/>
      <c r="GZI630" s="49"/>
      <c r="GZJ630" s="49"/>
      <c r="GZK630" s="49"/>
      <c r="GZL630" s="49"/>
      <c r="GZM630" s="49"/>
      <c r="GZN630" s="49"/>
      <c r="GZO630" s="49"/>
      <c r="GZP630" s="49"/>
      <c r="GZQ630" s="49"/>
      <c r="GZR630" s="49"/>
      <c r="GZS630" s="49"/>
      <c r="GZT630" s="49"/>
      <c r="GZU630" s="49"/>
      <c r="GZV630" s="49"/>
      <c r="GZW630" s="49"/>
      <c r="GZX630" s="49"/>
      <c r="GZY630" s="49"/>
      <c r="GZZ630" s="49"/>
      <c r="HAA630" s="49"/>
      <c r="HAB630" s="49"/>
      <c r="HAC630" s="49"/>
      <c r="HAD630" s="49"/>
      <c r="HAE630" s="49"/>
      <c r="HAF630" s="49"/>
      <c r="HAG630" s="49"/>
      <c r="HAH630" s="49"/>
      <c r="HAI630" s="49"/>
      <c r="HAJ630" s="49"/>
      <c r="HAK630" s="49"/>
      <c r="HAL630" s="49"/>
      <c r="HAM630" s="49"/>
      <c r="HAN630" s="49"/>
      <c r="HAO630" s="49"/>
      <c r="HAP630" s="49"/>
      <c r="HAQ630" s="49"/>
      <c r="HAR630" s="49"/>
      <c r="HAS630" s="49"/>
      <c r="HAT630" s="49"/>
      <c r="HAU630" s="49"/>
      <c r="HAV630" s="49"/>
      <c r="HAW630" s="49"/>
      <c r="HAX630" s="49"/>
      <c r="HAY630" s="49"/>
      <c r="HAZ630" s="49"/>
      <c r="HBA630" s="49"/>
      <c r="HBB630" s="49"/>
      <c r="HBC630" s="49"/>
      <c r="HBD630" s="49"/>
      <c r="HBE630" s="49"/>
      <c r="HBF630" s="49"/>
      <c r="HBG630" s="49"/>
      <c r="HBH630" s="49"/>
      <c r="HBI630" s="49"/>
      <c r="HBJ630" s="49"/>
      <c r="HBK630" s="49"/>
      <c r="HBL630" s="49"/>
      <c r="HBM630" s="49"/>
      <c r="HBN630" s="49"/>
      <c r="HBO630" s="49"/>
      <c r="HBP630" s="49"/>
      <c r="HBQ630" s="49"/>
      <c r="HBR630" s="49"/>
      <c r="HBS630" s="49"/>
      <c r="HBT630" s="49"/>
      <c r="HBU630" s="49"/>
      <c r="HBV630" s="49"/>
      <c r="HBW630" s="49"/>
      <c r="HBX630" s="49"/>
      <c r="HBY630" s="49"/>
      <c r="HBZ630" s="49"/>
      <c r="HCA630" s="49"/>
      <c r="HCB630" s="49"/>
      <c r="HCC630" s="49"/>
      <c r="HCD630" s="49"/>
      <c r="HCE630" s="49"/>
      <c r="HCF630" s="49"/>
      <c r="HCG630" s="49"/>
      <c r="HCH630" s="49"/>
      <c r="HCI630" s="49"/>
      <c r="HCJ630" s="49"/>
      <c r="HCK630" s="49"/>
      <c r="HCL630" s="49"/>
      <c r="HCM630" s="49"/>
      <c r="HCN630" s="49"/>
      <c r="HCO630" s="49"/>
      <c r="HCP630" s="49"/>
      <c r="HCQ630" s="49"/>
      <c r="HCR630" s="49"/>
      <c r="HCS630" s="49"/>
      <c r="HCT630" s="49"/>
      <c r="HCU630" s="49"/>
      <c r="HCV630" s="49"/>
      <c r="HCW630" s="49"/>
      <c r="HCX630" s="49"/>
      <c r="HCY630" s="49"/>
      <c r="HCZ630" s="49"/>
      <c r="HDA630" s="49"/>
      <c r="HDB630" s="49"/>
      <c r="HDC630" s="49"/>
      <c r="HDD630" s="49"/>
      <c r="HDE630" s="49"/>
      <c r="HDF630" s="49"/>
      <c r="HDG630" s="49"/>
      <c r="HDH630" s="49"/>
      <c r="HDI630" s="49"/>
      <c r="HDJ630" s="49"/>
      <c r="HDK630" s="49"/>
      <c r="HDL630" s="49"/>
      <c r="HDM630" s="49"/>
      <c r="HDN630" s="49"/>
      <c r="HDO630" s="49"/>
      <c r="HDP630" s="49"/>
      <c r="HDQ630" s="49"/>
      <c r="HDR630" s="49"/>
      <c r="HDS630" s="49"/>
      <c r="HDT630" s="49"/>
      <c r="HDU630" s="49"/>
      <c r="HDV630" s="49"/>
      <c r="HDW630" s="49"/>
      <c r="HDX630" s="49"/>
      <c r="HDY630" s="49"/>
      <c r="HDZ630" s="49"/>
      <c r="HEA630" s="49"/>
      <c r="HEB630" s="49"/>
      <c r="HEC630" s="49"/>
      <c r="HED630" s="49"/>
      <c r="HEE630" s="49"/>
      <c r="HEF630" s="49"/>
      <c r="HEG630" s="49"/>
      <c r="HEH630" s="49"/>
      <c r="HEI630" s="49"/>
      <c r="HEJ630" s="49"/>
      <c r="HEK630" s="49"/>
      <c r="HEL630" s="49"/>
      <c r="HEM630" s="49"/>
      <c r="HEN630" s="49"/>
      <c r="HEO630" s="49"/>
      <c r="HEP630" s="49"/>
      <c r="HEQ630" s="49"/>
      <c r="HER630" s="49"/>
      <c r="HES630" s="49"/>
      <c r="HET630" s="49"/>
      <c r="HEU630" s="49"/>
      <c r="HEV630" s="49"/>
      <c r="HEW630" s="49"/>
      <c r="HEX630" s="49"/>
      <c r="HEY630" s="49"/>
      <c r="HEZ630" s="49"/>
      <c r="HFA630" s="49"/>
      <c r="HFB630" s="49"/>
      <c r="HFC630" s="49"/>
      <c r="HFD630" s="49"/>
      <c r="HFE630" s="49"/>
      <c r="HFF630" s="49"/>
      <c r="HFG630" s="49"/>
      <c r="HFH630" s="49"/>
      <c r="HFI630" s="49"/>
      <c r="HFJ630" s="49"/>
      <c r="HFK630" s="49"/>
      <c r="HFL630" s="49"/>
      <c r="HFM630" s="49"/>
      <c r="HFN630" s="49"/>
      <c r="HFO630" s="49"/>
      <c r="HFP630" s="49"/>
      <c r="HFQ630" s="49"/>
      <c r="HFR630" s="49"/>
      <c r="HFS630" s="49"/>
      <c r="HFT630" s="49"/>
      <c r="HFU630" s="49"/>
      <c r="HFV630" s="49"/>
      <c r="HFW630" s="49"/>
      <c r="HFX630" s="49"/>
      <c r="HFY630" s="49"/>
      <c r="HFZ630" s="49"/>
      <c r="HGA630" s="49"/>
      <c r="HGB630" s="49"/>
      <c r="HGC630" s="49"/>
      <c r="HGD630" s="49"/>
      <c r="HGE630" s="49"/>
      <c r="HGF630" s="49"/>
      <c r="HGG630" s="49"/>
      <c r="HGH630" s="49"/>
      <c r="HGI630" s="49"/>
      <c r="HGJ630" s="49"/>
      <c r="HGK630" s="49"/>
      <c r="HGL630" s="49"/>
      <c r="HGM630" s="49"/>
      <c r="HGN630" s="49"/>
      <c r="HGO630" s="49"/>
      <c r="HGP630" s="49"/>
      <c r="HGQ630" s="49"/>
      <c r="HGR630" s="49"/>
      <c r="HGS630" s="49"/>
      <c r="HGT630" s="49"/>
      <c r="HGU630" s="49"/>
      <c r="HGV630" s="49"/>
      <c r="HGW630" s="49"/>
      <c r="HGX630" s="49"/>
      <c r="HGY630" s="49"/>
      <c r="HGZ630" s="49"/>
      <c r="HHA630" s="49"/>
      <c r="HHB630" s="49"/>
      <c r="HHC630" s="49"/>
      <c r="HHD630" s="49"/>
      <c r="HHE630" s="49"/>
      <c r="HHF630" s="49"/>
      <c r="HHG630" s="49"/>
      <c r="HHH630" s="49"/>
      <c r="HHI630" s="49"/>
      <c r="HHJ630" s="49"/>
      <c r="HHK630" s="49"/>
      <c r="HHL630" s="49"/>
      <c r="HHM630" s="49"/>
      <c r="HHN630" s="49"/>
      <c r="HHO630" s="49"/>
      <c r="HHP630" s="49"/>
      <c r="HHQ630" s="49"/>
      <c r="HHR630" s="49"/>
      <c r="HHS630" s="49"/>
      <c r="HHT630" s="49"/>
      <c r="HHU630" s="49"/>
      <c r="HHV630" s="49"/>
      <c r="HHW630" s="49"/>
      <c r="HHX630" s="49"/>
      <c r="HHY630" s="49"/>
      <c r="HHZ630" s="49"/>
      <c r="HIA630" s="49"/>
      <c r="HIB630" s="49"/>
      <c r="HIC630" s="49"/>
      <c r="HID630" s="49"/>
      <c r="HIE630" s="49"/>
      <c r="HIF630" s="49"/>
      <c r="HIG630" s="49"/>
      <c r="HIH630" s="49"/>
      <c r="HII630" s="49"/>
      <c r="HIJ630" s="49"/>
      <c r="HIK630" s="49"/>
      <c r="HIL630" s="49"/>
      <c r="HIM630" s="49"/>
      <c r="HIN630" s="49"/>
      <c r="HIO630" s="49"/>
      <c r="HIP630" s="49"/>
      <c r="HIQ630" s="49"/>
      <c r="HIR630" s="49"/>
      <c r="HIS630" s="49"/>
      <c r="HIT630" s="49"/>
      <c r="HIU630" s="49"/>
      <c r="HIV630" s="49"/>
      <c r="HIW630" s="49"/>
      <c r="HIX630" s="49"/>
      <c r="HIY630" s="49"/>
      <c r="HIZ630" s="49"/>
      <c r="HJA630" s="49"/>
      <c r="HJB630" s="49"/>
      <c r="HJC630" s="49"/>
      <c r="HJD630" s="49"/>
      <c r="HJE630" s="49"/>
      <c r="HJF630" s="49"/>
      <c r="HJG630" s="49"/>
      <c r="HJH630" s="49"/>
      <c r="HJI630" s="49"/>
      <c r="HJJ630" s="49"/>
      <c r="HJK630" s="49"/>
      <c r="HJL630" s="49"/>
      <c r="HJM630" s="49"/>
      <c r="HJN630" s="49"/>
      <c r="HJO630" s="49"/>
      <c r="HJP630" s="49"/>
      <c r="HJQ630" s="49"/>
      <c r="HJR630" s="49"/>
      <c r="HJS630" s="49"/>
      <c r="HJT630" s="49"/>
      <c r="HJU630" s="49"/>
      <c r="HJV630" s="49"/>
      <c r="HJW630" s="49"/>
      <c r="HJX630" s="49"/>
      <c r="HJY630" s="49"/>
      <c r="HJZ630" s="49"/>
      <c r="HKA630" s="49"/>
      <c r="HKB630" s="49"/>
      <c r="HKC630" s="49"/>
      <c r="HKD630" s="49"/>
      <c r="HKE630" s="49"/>
      <c r="HKF630" s="49"/>
      <c r="HKG630" s="49"/>
      <c r="HKH630" s="49"/>
      <c r="HKI630" s="49"/>
      <c r="HKJ630" s="49"/>
      <c r="HKK630" s="49"/>
      <c r="HKL630" s="49"/>
      <c r="HKM630" s="49"/>
      <c r="HKN630" s="49"/>
      <c r="HKO630" s="49"/>
      <c r="HKP630" s="49"/>
      <c r="HKQ630" s="49"/>
      <c r="HKR630" s="49"/>
      <c r="HKS630" s="49"/>
      <c r="HKT630" s="49"/>
      <c r="HKU630" s="49"/>
      <c r="HKV630" s="49"/>
      <c r="HKW630" s="49"/>
      <c r="HKX630" s="49"/>
      <c r="HKY630" s="49"/>
      <c r="HKZ630" s="49"/>
      <c r="HLA630" s="49"/>
      <c r="HLB630" s="49"/>
      <c r="HLC630" s="49"/>
      <c r="HLD630" s="49"/>
      <c r="HLE630" s="49"/>
      <c r="HLF630" s="49"/>
      <c r="HLG630" s="49"/>
      <c r="HLH630" s="49"/>
      <c r="HLI630" s="49"/>
      <c r="HLJ630" s="49"/>
      <c r="HLK630" s="49"/>
      <c r="HLL630" s="49"/>
      <c r="HLM630" s="49"/>
      <c r="HLN630" s="49"/>
      <c r="HLO630" s="49"/>
      <c r="HLP630" s="49"/>
      <c r="HLQ630" s="49"/>
      <c r="HLR630" s="49"/>
      <c r="HLS630" s="49"/>
      <c r="HLT630" s="49"/>
      <c r="HLU630" s="49"/>
      <c r="HLV630" s="49"/>
      <c r="HLW630" s="49"/>
      <c r="HLX630" s="49"/>
      <c r="HLY630" s="49"/>
      <c r="HLZ630" s="49"/>
      <c r="HMA630" s="49"/>
      <c r="HMB630" s="49"/>
      <c r="HMC630" s="49"/>
      <c r="HMD630" s="49"/>
      <c r="HME630" s="49"/>
      <c r="HMF630" s="49"/>
      <c r="HMG630" s="49"/>
      <c r="HMH630" s="49"/>
      <c r="HMI630" s="49"/>
      <c r="HMJ630" s="49"/>
      <c r="HMK630" s="49"/>
      <c r="HML630" s="49"/>
      <c r="HMM630" s="49"/>
      <c r="HMN630" s="49"/>
      <c r="HMO630" s="49"/>
      <c r="HMP630" s="49"/>
      <c r="HMQ630" s="49"/>
      <c r="HMR630" s="49"/>
      <c r="HMS630" s="49"/>
      <c r="HMT630" s="49"/>
      <c r="HMU630" s="49"/>
      <c r="HMV630" s="49"/>
      <c r="HMW630" s="49"/>
      <c r="HMX630" s="49"/>
      <c r="HMY630" s="49"/>
      <c r="HMZ630" s="49"/>
      <c r="HNA630" s="49"/>
      <c r="HNB630" s="49"/>
      <c r="HNC630" s="49"/>
      <c r="HND630" s="49"/>
      <c r="HNE630" s="49"/>
      <c r="HNF630" s="49"/>
      <c r="HNG630" s="49"/>
      <c r="HNH630" s="49"/>
      <c r="HNI630" s="49"/>
      <c r="HNJ630" s="49"/>
      <c r="HNK630" s="49"/>
      <c r="HNL630" s="49"/>
      <c r="HNM630" s="49"/>
      <c r="HNN630" s="49"/>
      <c r="HNO630" s="49"/>
      <c r="HNP630" s="49"/>
      <c r="HNQ630" s="49"/>
      <c r="HNR630" s="49"/>
      <c r="HNS630" s="49"/>
      <c r="HNT630" s="49"/>
      <c r="HNU630" s="49"/>
      <c r="HNV630" s="49"/>
      <c r="HNW630" s="49"/>
      <c r="HNX630" s="49"/>
      <c r="HNY630" s="49"/>
      <c r="HNZ630" s="49"/>
      <c r="HOA630" s="49"/>
      <c r="HOB630" s="49"/>
      <c r="HOC630" s="49"/>
      <c r="HOD630" s="49"/>
      <c r="HOE630" s="49"/>
      <c r="HOF630" s="49"/>
      <c r="HOG630" s="49"/>
      <c r="HOH630" s="49"/>
      <c r="HOI630" s="49"/>
      <c r="HOJ630" s="49"/>
      <c r="HOK630" s="49"/>
      <c r="HOL630" s="49"/>
      <c r="HOM630" s="49"/>
      <c r="HON630" s="49"/>
      <c r="HOO630" s="49"/>
      <c r="HOP630" s="49"/>
      <c r="HOQ630" s="49"/>
      <c r="HOR630" s="49"/>
      <c r="HOS630" s="49"/>
      <c r="HOT630" s="49"/>
      <c r="HOU630" s="49"/>
      <c r="HOV630" s="49"/>
      <c r="HOW630" s="49"/>
      <c r="HOX630" s="49"/>
      <c r="HOY630" s="49"/>
      <c r="HOZ630" s="49"/>
      <c r="HPA630" s="49"/>
      <c r="HPB630" s="49"/>
      <c r="HPC630" s="49"/>
      <c r="HPD630" s="49"/>
      <c r="HPE630" s="49"/>
      <c r="HPF630" s="49"/>
      <c r="HPG630" s="49"/>
      <c r="HPH630" s="49"/>
      <c r="HPI630" s="49"/>
      <c r="HPJ630" s="49"/>
      <c r="HPK630" s="49"/>
      <c r="HPL630" s="49"/>
      <c r="HPM630" s="49"/>
      <c r="HPN630" s="49"/>
      <c r="HPO630" s="49"/>
      <c r="HPP630" s="49"/>
      <c r="HPQ630" s="49"/>
      <c r="HPR630" s="49"/>
      <c r="HPS630" s="49"/>
      <c r="HPT630" s="49"/>
      <c r="HPU630" s="49"/>
      <c r="HPV630" s="49"/>
      <c r="HPW630" s="49"/>
      <c r="HPX630" s="49"/>
      <c r="HPY630" s="49"/>
      <c r="HPZ630" s="49"/>
      <c r="HQA630" s="49"/>
      <c r="HQB630" s="49"/>
      <c r="HQC630" s="49"/>
      <c r="HQD630" s="49"/>
      <c r="HQE630" s="49"/>
      <c r="HQF630" s="49"/>
      <c r="HQG630" s="49"/>
      <c r="HQH630" s="49"/>
      <c r="HQI630" s="49"/>
      <c r="HQJ630" s="49"/>
      <c r="HQK630" s="49"/>
      <c r="HQL630" s="49"/>
      <c r="HQM630" s="49"/>
      <c r="HQN630" s="49"/>
      <c r="HQO630" s="49"/>
      <c r="HQP630" s="49"/>
      <c r="HQQ630" s="49"/>
      <c r="HQR630" s="49"/>
      <c r="HQS630" s="49"/>
      <c r="HQT630" s="49"/>
      <c r="HQU630" s="49"/>
      <c r="HQV630" s="49"/>
      <c r="HQW630" s="49"/>
      <c r="HQX630" s="49"/>
      <c r="HQY630" s="49"/>
      <c r="HQZ630" s="49"/>
      <c r="HRA630" s="49"/>
      <c r="HRB630" s="49"/>
      <c r="HRC630" s="49"/>
      <c r="HRD630" s="49"/>
      <c r="HRE630" s="49"/>
      <c r="HRF630" s="49"/>
      <c r="HRG630" s="49"/>
      <c r="HRH630" s="49"/>
      <c r="HRI630" s="49"/>
      <c r="HRJ630" s="49"/>
      <c r="HRK630" s="49"/>
      <c r="HRL630" s="49"/>
      <c r="HRM630" s="49"/>
      <c r="HRN630" s="49"/>
      <c r="HRO630" s="49"/>
      <c r="HRP630" s="49"/>
      <c r="HRQ630" s="49"/>
      <c r="HRR630" s="49"/>
      <c r="HRS630" s="49"/>
      <c r="HRT630" s="49"/>
      <c r="HRU630" s="49"/>
      <c r="HRV630" s="49"/>
      <c r="HRW630" s="49"/>
      <c r="HRX630" s="49"/>
      <c r="HRY630" s="49"/>
      <c r="HRZ630" s="49"/>
      <c r="HSA630" s="49"/>
      <c r="HSB630" s="49"/>
      <c r="HSC630" s="49"/>
      <c r="HSD630" s="49"/>
      <c r="HSE630" s="49"/>
      <c r="HSF630" s="49"/>
      <c r="HSG630" s="49"/>
      <c r="HSH630" s="49"/>
      <c r="HSI630" s="49"/>
      <c r="HSJ630" s="49"/>
      <c r="HSK630" s="49"/>
      <c r="HSL630" s="49"/>
      <c r="HSM630" s="49"/>
      <c r="HSN630" s="49"/>
      <c r="HSO630" s="49"/>
      <c r="HSP630" s="49"/>
      <c r="HSQ630" s="49"/>
      <c r="HSR630" s="49"/>
      <c r="HSS630" s="49"/>
      <c r="HST630" s="49"/>
      <c r="HSU630" s="49"/>
      <c r="HSV630" s="49"/>
      <c r="HSW630" s="49"/>
      <c r="HSX630" s="49"/>
      <c r="HSY630" s="49"/>
      <c r="HSZ630" s="49"/>
      <c r="HTA630" s="49"/>
      <c r="HTB630" s="49"/>
      <c r="HTC630" s="49"/>
      <c r="HTD630" s="49"/>
      <c r="HTE630" s="49"/>
      <c r="HTF630" s="49"/>
      <c r="HTG630" s="49"/>
      <c r="HTH630" s="49"/>
      <c r="HTI630" s="49"/>
      <c r="HTJ630" s="49"/>
      <c r="HTK630" s="49"/>
      <c r="HTL630" s="49"/>
      <c r="HTM630" s="49"/>
      <c r="HTN630" s="49"/>
      <c r="HTO630" s="49"/>
      <c r="HTP630" s="49"/>
      <c r="HTQ630" s="49"/>
      <c r="HTR630" s="49"/>
      <c r="HTS630" s="49"/>
      <c r="HTT630" s="49"/>
      <c r="HTU630" s="49"/>
      <c r="HTV630" s="49"/>
      <c r="HTW630" s="49"/>
      <c r="HTX630" s="49"/>
      <c r="HTY630" s="49"/>
      <c r="HTZ630" s="49"/>
      <c r="HUA630" s="49"/>
      <c r="HUB630" s="49"/>
      <c r="HUC630" s="49"/>
      <c r="HUD630" s="49"/>
      <c r="HUE630" s="49"/>
      <c r="HUF630" s="49"/>
      <c r="HUG630" s="49"/>
      <c r="HUH630" s="49"/>
      <c r="HUI630" s="49"/>
      <c r="HUJ630" s="49"/>
      <c r="HUK630" s="49"/>
      <c r="HUL630" s="49"/>
      <c r="HUM630" s="49"/>
      <c r="HUN630" s="49"/>
      <c r="HUO630" s="49"/>
      <c r="HUP630" s="49"/>
      <c r="HUQ630" s="49"/>
      <c r="HUR630" s="49"/>
      <c r="HUS630" s="49"/>
      <c r="HUT630" s="49"/>
      <c r="HUU630" s="49"/>
      <c r="HUV630" s="49"/>
      <c r="HUW630" s="49"/>
      <c r="HUX630" s="49"/>
      <c r="HUY630" s="49"/>
      <c r="HUZ630" s="49"/>
      <c r="HVA630" s="49"/>
      <c r="HVB630" s="49"/>
      <c r="HVC630" s="49"/>
      <c r="HVD630" s="49"/>
      <c r="HVE630" s="49"/>
      <c r="HVF630" s="49"/>
      <c r="HVG630" s="49"/>
      <c r="HVH630" s="49"/>
      <c r="HVI630" s="49"/>
      <c r="HVJ630" s="49"/>
      <c r="HVK630" s="49"/>
      <c r="HVL630" s="49"/>
      <c r="HVM630" s="49"/>
      <c r="HVN630" s="49"/>
      <c r="HVO630" s="49"/>
      <c r="HVP630" s="49"/>
      <c r="HVQ630" s="49"/>
      <c r="HVR630" s="49"/>
      <c r="HVS630" s="49"/>
      <c r="HVT630" s="49"/>
      <c r="HVU630" s="49"/>
      <c r="HVV630" s="49"/>
      <c r="HVW630" s="49"/>
      <c r="HVX630" s="49"/>
      <c r="HVY630" s="49"/>
      <c r="HVZ630" s="49"/>
      <c r="HWA630" s="49"/>
      <c r="HWB630" s="49"/>
      <c r="HWC630" s="49"/>
      <c r="HWD630" s="49"/>
      <c r="HWE630" s="49"/>
      <c r="HWF630" s="49"/>
      <c r="HWG630" s="49"/>
      <c r="HWH630" s="49"/>
      <c r="HWI630" s="49"/>
      <c r="HWJ630" s="49"/>
      <c r="HWK630" s="49"/>
      <c r="HWL630" s="49"/>
      <c r="HWM630" s="49"/>
      <c r="HWN630" s="49"/>
      <c r="HWO630" s="49"/>
      <c r="HWP630" s="49"/>
      <c r="HWQ630" s="49"/>
      <c r="HWR630" s="49"/>
      <c r="HWS630" s="49"/>
      <c r="HWT630" s="49"/>
      <c r="HWU630" s="49"/>
      <c r="HWV630" s="49"/>
      <c r="HWW630" s="49"/>
      <c r="HWX630" s="49"/>
      <c r="HWY630" s="49"/>
      <c r="HWZ630" s="49"/>
      <c r="HXA630" s="49"/>
      <c r="HXB630" s="49"/>
      <c r="HXC630" s="49"/>
      <c r="HXD630" s="49"/>
      <c r="HXE630" s="49"/>
      <c r="HXF630" s="49"/>
      <c r="HXG630" s="49"/>
      <c r="HXH630" s="49"/>
      <c r="HXI630" s="49"/>
      <c r="HXJ630" s="49"/>
      <c r="HXK630" s="49"/>
      <c r="HXL630" s="49"/>
      <c r="HXM630" s="49"/>
      <c r="HXN630" s="49"/>
      <c r="HXO630" s="49"/>
      <c r="HXP630" s="49"/>
      <c r="HXQ630" s="49"/>
      <c r="HXR630" s="49"/>
      <c r="HXS630" s="49"/>
      <c r="HXT630" s="49"/>
      <c r="HXU630" s="49"/>
      <c r="HXV630" s="49"/>
      <c r="HXW630" s="49"/>
      <c r="HXX630" s="49"/>
      <c r="HXY630" s="49"/>
      <c r="HXZ630" s="49"/>
      <c r="HYA630" s="49"/>
      <c r="HYB630" s="49"/>
      <c r="HYC630" s="49"/>
      <c r="HYD630" s="49"/>
      <c r="HYE630" s="49"/>
      <c r="HYF630" s="49"/>
      <c r="HYG630" s="49"/>
      <c r="HYH630" s="49"/>
      <c r="HYI630" s="49"/>
      <c r="HYJ630" s="49"/>
      <c r="HYK630" s="49"/>
      <c r="HYL630" s="49"/>
      <c r="HYM630" s="49"/>
      <c r="HYN630" s="49"/>
      <c r="HYO630" s="49"/>
      <c r="HYP630" s="49"/>
      <c r="HYQ630" s="49"/>
      <c r="HYR630" s="49"/>
      <c r="HYS630" s="49"/>
      <c r="HYT630" s="49"/>
      <c r="HYU630" s="49"/>
      <c r="HYV630" s="49"/>
      <c r="HYW630" s="49"/>
      <c r="HYX630" s="49"/>
      <c r="HYY630" s="49"/>
      <c r="HYZ630" s="49"/>
      <c r="HZA630" s="49"/>
      <c r="HZB630" s="49"/>
      <c r="HZC630" s="49"/>
      <c r="HZD630" s="49"/>
      <c r="HZE630" s="49"/>
      <c r="HZF630" s="49"/>
      <c r="HZG630" s="49"/>
      <c r="HZH630" s="49"/>
      <c r="HZI630" s="49"/>
      <c r="HZJ630" s="49"/>
      <c r="HZK630" s="49"/>
      <c r="HZL630" s="49"/>
      <c r="HZM630" s="49"/>
      <c r="HZN630" s="49"/>
      <c r="HZO630" s="49"/>
      <c r="HZP630" s="49"/>
      <c r="HZQ630" s="49"/>
      <c r="HZR630" s="49"/>
      <c r="HZS630" s="49"/>
      <c r="HZT630" s="49"/>
      <c r="HZU630" s="49"/>
      <c r="HZV630" s="49"/>
      <c r="HZW630" s="49"/>
      <c r="HZX630" s="49"/>
      <c r="HZY630" s="49"/>
      <c r="HZZ630" s="49"/>
      <c r="IAA630" s="49"/>
      <c r="IAB630" s="49"/>
      <c r="IAC630" s="49"/>
      <c r="IAD630" s="49"/>
      <c r="IAE630" s="49"/>
      <c r="IAF630" s="49"/>
      <c r="IAG630" s="49"/>
      <c r="IAH630" s="49"/>
      <c r="IAI630" s="49"/>
      <c r="IAJ630" s="49"/>
      <c r="IAK630" s="49"/>
      <c r="IAL630" s="49"/>
      <c r="IAM630" s="49"/>
      <c r="IAN630" s="49"/>
      <c r="IAO630" s="49"/>
      <c r="IAP630" s="49"/>
      <c r="IAQ630" s="49"/>
      <c r="IAR630" s="49"/>
      <c r="IAS630" s="49"/>
      <c r="IAT630" s="49"/>
      <c r="IAU630" s="49"/>
      <c r="IAV630" s="49"/>
      <c r="IAW630" s="49"/>
      <c r="IAX630" s="49"/>
      <c r="IAY630" s="49"/>
      <c r="IAZ630" s="49"/>
      <c r="IBA630" s="49"/>
      <c r="IBB630" s="49"/>
      <c r="IBC630" s="49"/>
      <c r="IBD630" s="49"/>
      <c r="IBE630" s="49"/>
      <c r="IBF630" s="49"/>
      <c r="IBG630" s="49"/>
      <c r="IBH630" s="49"/>
      <c r="IBI630" s="49"/>
      <c r="IBJ630" s="49"/>
      <c r="IBK630" s="49"/>
      <c r="IBL630" s="49"/>
      <c r="IBM630" s="49"/>
      <c r="IBN630" s="49"/>
      <c r="IBO630" s="49"/>
      <c r="IBP630" s="49"/>
      <c r="IBQ630" s="49"/>
      <c r="IBR630" s="49"/>
      <c r="IBS630" s="49"/>
      <c r="IBT630" s="49"/>
      <c r="IBU630" s="49"/>
      <c r="IBV630" s="49"/>
      <c r="IBW630" s="49"/>
      <c r="IBX630" s="49"/>
      <c r="IBY630" s="49"/>
      <c r="IBZ630" s="49"/>
      <c r="ICA630" s="49"/>
      <c r="ICB630" s="49"/>
      <c r="ICC630" s="49"/>
      <c r="ICD630" s="49"/>
      <c r="ICE630" s="49"/>
      <c r="ICF630" s="49"/>
      <c r="ICG630" s="49"/>
      <c r="ICH630" s="49"/>
      <c r="ICI630" s="49"/>
      <c r="ICJ630" s="49"/>
      <c r="ICK630" s="49"/>
      <c r="ICL630" s="49"/>
      <c r="ICM630" s="49"/>
      <c r="ICN630" s="49"/>
      <c r="ICO630" s="49"/>
      <c r="ICP630" s="49"/>
      <c r="ICQ630" s="49"/>
      <c r="ICR630" s="49"/>
      <c r="ICS630" s="49"/>
      <c r="ICT630" s="49"/>
      <c r="ICU630" s="49"/>
      <c r="ICV630" s="49"/>
      <c r="ICW630" s="49"/>
      <c r="ICX630" s="49"/>
      <c r="ICY630" s="49"/>
      <c r="ICZ630" s="49"/>
      <c r="IDA630" s="49"/>
      <c r="IDB630" s="49"/>
      <c r="IDC630" s="49"/>
      <c r="IDD630" s="49"/>
      <c r="IDE630" s="49"/>
      <c r="IDF630" s="49"/>
      <c r="IDG630" s="49"/>
      <c r="IDH630" s="49"/>
      <c r="IDI630" s="49"/>
      <c r="IDJ630" s="49"/>
      <c r="IDK630" s="49"/>
      <c r="IDL630" s="49"/>
      <c r="IDM630" s="49"/>
      <c r="IDN630" s="49"/>
      <c r="IDO630" s="49"/>
      <c r="IDP630" s="49"/>
      <c r="IDQ630" s="49"/>
      <c r="IDR630" s="49"/>
      <c r="IDS630" s="49"/>
      <c r="IDT630" s="49"/>
      <c r="IDU630" s="49"/>
      <c r="IDV630" s="49"/>
      <c r="IDW630" s="49"/>
      <c r="IDX630" s="49"/>
      <c r="IDY630" s="49"/>
      <c r="IDZ630" s="49"/>
      <c r="IEA630" s="49"/>
      <c r="IEB630" s="49"/>
      <c r="IEC630" s="49"/>
      <c r="IED630" s="49"/>
      <c r="IEE630" s="49"/>
      <c r="IEF630" s="49"/>
      <c r="IEG630" s="49"/>
      <c r="IEH630" s="49"/>
      <c r="IEI630" s="49"/>
      <c r="IEJ630" s="49"/>
      <c r="IEK630" s="49"/>
      <c r="IEL630" s="49"/>
      <c r="IEM630" s="49"/>
      <c r="IEN630" s="49"/>
      <c r="IEO630" s="49"/>
      <c r="IEP630" s="49"/>
      <c r="IEQ630" s="49"/>
      <c r="IER630" s="49"/>
      <c r="IES630" s="49"/>
      <c r="IET630" s="49"/>
      <c r="IEU630" s="49"/>
      <c r="IEV630" s="49"/>
      <c r="IEW630" s="49"/>
      <c r="IEX630" s="49"/>
      <c r="IEY630" s="49"/>
      <c r="IEZ630" s="49"/>
      <c r="IFA630" s="49"/>
      <c r="IFB630" s="49"/>
      <c r="IFC630" s="49"/>
      <c r="IFD630" s="49"/>
      <c r="IFE630" s="49"/>
      <c r="IFF630" s="49"/>
      <c r="IFG630" s="49"/>
      <c r="IFH630" s="49"/>
      <c r="IFI630" s="49"/>
      <c r="IFJ630" s="49"/>
      <c r="IFK630" s="49"/>
      <c r="IFL630" s="49"/>
      <c r="IFM630" s="49"/>
      <c r="IFN630" s="49"/>
      <c r="IFO630" s="49"/>
      <c r="IFP630" s="49"/>
      <c r="IFQ630" s="49"/>
      <c r="IFR630" s="49"/>
      <c r="IFS630" s="49"/>
      <c r="IFT630" s="49"/>
      <c r="IFU630" s="49"/>
      <c r="IFV630" s="49"/>
      <c r="IFW630" s="49"/>
      <c r="IFX630" s="49"/>
      <c r="IFY630" s="49"/>
      <c r="IFZ630" s="49"/>
      <c r="IGA630" s="49"/>
      <c r="IGB630" s="49"/>
      <c r="IGC630" s="49"/>
      <c r="IGD630" s="49"/>
      <c r="IGE630" s="49"/>
      <c r="IGF630" s="49"/>
      <c r="IGG630" s="49"/>
      <c r="IGH630" s="49"/>
      <c r="IGI630" s="49"/>
      <c r="IGJ630" s="49"/>
      <c r="IGK630" s="49"/>
      <c r="IGL630" s="49"/>
      <c r="IGM630" s="49"/>
      <c r="IGN630" s="49"/>
      <c r="IGO630" s="49"/>
      <c r="IGP630" s="49"/>
      <c r="IGQ630" s="49"/>
      <c r="IGR630" s="49"/>
      <c r="IGS630" s="49"/>
      <c r="IGT630" s="49"/>
      <c r="IGU630" s="49"/>
      <c r="IGV630" s="49"/>
      <c r="IGW630" s="49"/>
      <c r="IGX630" s="49"/>
      <c r="IGY630" s="49"/>
      <c r="IGZ630" s="49"/>
      <c r="IHA630" s="49"/>
      <c r="IHB630" s="49"/>
      <c r="IHC630" s="49"/>
      <c r="IHD630" s="49"/>
      <c r="IHE630" s="49"/>
      <c r="IHF630" s="49"/>
      <c r="IHG630" s="49"/>
      <c r="IHH630" s="49"/>
      <c r="IHI630" s="49"/>
      <c r="IHJ630" s="49"/>
      <c r="IHK630" s="49"/>
      <c r="IHL630" s="49"/>
      <c r="IHM630" s="49"/>
      <c r="IHN630" s="49"/>
      <c r="IHO630" s="49"/>
      <c r="IHP630" s="49"/>
      <c r="IHQ630" s="49"/>
      <c r="IHR630" s="49"/>
      <c r="IHS630" s="49"/>
      <c r="IHT630" s="49"/>
      <c r="IHU630" s="49"/>
      <c r="IHV630" s="49"/>
      <c r="IHW630" s="49"/>
      <c r="IHX630" s="49"/>
      <c r="IHY630" s="49"/>
      <c r="IHZ630" s="49"/>
      <c r="IIA630" s="49"/>
      <c r="IIB630" s="49"/>
      <c r="IIC630" s="49"/>
      <c r="IID630" s="49"/>
      <c r="IIE630" s="49"/>
      <c r="IIF630" s="49"/>
      <c r="IIG630" s="49"/>
      <c r="IIH630" s="49"/>
      <c r="III630" s="49"/>
      <c r="IIJ630" s="49"/>
      <c r="IIK630" s="49"/>
      <c r="IIL630" s="49"/>
      <c r="IIM630" s="49"/>
      <c r="IIN630" s="49"/>
      <c r="IIO630" s="49"/>
      <c r="IIP630" s="49"/>
      <c r="IIQ630" s="49"/>
      <c r="IIR630" s="49"/>
      <c r="IIS630" s="49"/>
      <c r="IIT630" s="49"/>
      <c r="IIU630" s="49"/>
      <c r="IIV630" s="49"/>
      <c r="IIW630" s="49"/>
      <c r="IIX630" s="49"/>
      <c r="IIY630" s="49"/>
      <c r="IIZ630" s="49"/>
      <c r="IJA630" s="49"/>
      <c r="IJB630" s="49"/>
      <c r="IJC630" s="49"/>
      <c r="IJD630" s="49"/>
      <c r="IJE630" s="49"/>
      <c r="IJF630" s="49"/>
      <c r="IJG630" s="49"/>
      <c r="IJH630" s="49"/>
      <c r="IJI630" s="49"/>
      <c r="IJJ630" s="49"/>
      <c r="IJK630" s="49"/>
      <c r="IJL630" s="49"/>
      <c r="IJM630" s="49"/>
      <c r="IJN630" s="49"/>
      <c r="IJO630" s="49"/>
      <c r="IJP630" s="49"/>
      <c r="IJQ630" s="49"/>
      <c r="IJR630" s="49"/>
      <c r="IJS630" s="49"/>
      <c r="IJT630" s="49"/>
      <c r="IJU630" s="49"/>
      <c r="IJV630" s="49"/>
      <c r="IJW630" s="49"/>
      <c r="IJX630" s="49"/>
      <c r="IJY630" s="49"/>
      <c r="IJZ630" s="49"/>
      <c r="IKA630" s="49"/>
      <c r="IKB630" s="49"/>
      <c r="IKC630" s="49"/>
      <c r="IKD630" s="49"/>
      <c r="IKE630" s="49"/>
      <c r="IKF630" s="49"/>
      <c r="IKG630" s="49"/>
      <c r="IKH630" s="49"/>
      <c r="IKI630" s="49"/>
      <c r="IKJ630" s="49"/>
      <c r="IKK630" s="49"/>
      <c r="IKL630" s="49"/>
      <c r="IKM630" s="49"/>
      <c r="IKN630" s="49"/>
      <c r="IKO630" s="49"/>
      <c r="IKP630" s="49"/>
      <c r="IKQ630" s="49"/>
      <c r="IKR630" s="49"/>
      <c r="IKS630" s="49"/>
      <c r="IKT630" s="49"/>
      <c r="IKU630" s="49"/>
      <c r="IKV630" s="49"/>
      <c r="IKW630" s="49"/>
      <c r="IKX630" s="49"/>
      <c r="IKY630" s="49"/>
      <c r="IKZ630" s="49"/>
      <c r="ILA630" s="49"/>
      <c r="ILB630" s="49"/>
      <c r="ILC630" s="49"/>
      <c r="ILD630" s="49"/>
      <c r="ILE630" s="49"/>
      <c r="ILF630" s="49"/>
      <c r="ILG630" s="49"/>
      <c r="ILH630" s="49"/>
      <c r="ILI630" s="49"/>
      <c r="ILJ630" s="49"/>
      <c r="ILK630" s="49"/>
      <c r="ILL630" s="49"/>
      <c r="ILM630" s="49"/>
      <c r="ILN630" s="49"/>
      <c r="ILO630" s="49"/>
      <c r="ILP630" s="49"/>
      <c r="ILQ630" s="49"/>
      <c r="ILR630" s="49"/>
      <c r="ILS630" s="49"/>
      <c r="ILT630" s="49"/>
      <c r="ILU630" s="49"/>
      <c r="ILV630" s="49"/>
      <c r="ILW630" s="49"/>
      <c r="ILX630" s="49"/>
      <c r="ILY630" s="49"/>
      <c r="ILZ630" s="49"/>
      <c r="IMA630" s="49"/>
      <c r="IMB630" s="49"/>
      <c r="IMC630" s="49"/>
      <c r="IMD630" s="49"/>
      <c r="IME630" s="49"/>
      <c r="IMF630" s="49"/>
      <c r="IMG630" s="49"/>
      <c r="IMH630" s="49"/>
      <c r="IMI630" s="49"/>
      <c r="IMJ630" s="49"/>
      <c r="IMK630" s="49"/>
      <c r="IML630" s="49"/>
      <c r="IMM630" s="49"/>
      <c r="IMN630" s="49"/>
      <c r="IMO630" s="49"/>
      <c r="IMP630" s="49"/>
      <c r="IMQ630" s="49"/>
      <c r="IMR630" s="49"/>
      <c r="IMS630" s="49"/>
      <c r="IMT630" s="49"/>
      <c r="IMU630" s="49"/>
      <c r="IMV630" s="49"/>
      <c r="IMW630" s="49"/>
      <c r="IMX630" s="49"/>
      <c r="IMY630" s="49"/>
      <c r="IMZ630" s="49"/>
      <c r="INA630" s="49"/>
      <c r="INB630" s="49"/>
      <c r="INC630" s="49"/>
      <c r="IND630" s="49"/>
      <c r="INE630" s="49"/>
      <c r="INF630" s="49"/>
      <c r="ING630" s="49"/>
      <c r="INH630" s="49"/>
      <c r="INI630" s="49"/>
      <c r="INJ630" s="49"/>
      <c r="INK630" s="49"/>
      <c r="INL630" s="49"/>
      <c r="INM630" s="49"/>
      <c r="INN630" s="49"/>
      <c r="INO630" s="49"/>
      <c r="INP630" s="49"/>
      <c r="INQ630" s="49"/>
      <c r="INR630" s="49"/>
      <c r="INS630" s="49"/>
      <c r="INT630" s="49"/>
      <c r="INU630" s="49"/>
      <c r="INV630" s="49"/>
      <c r="INW630" s="49"/>
      <c r="INX630" s="49"/>
      <c r="INY630" s="49"/>
      <c r="INZ630" s="49"/>
      <c r="IOA630" s="49"/>
      <c r="IOB630" s="49"/>
      <c r="IOC630" s="49"/>
      <c r="IOD630" s="49"/>
      <c r="IOE630" s="49"/>
      <c r="IOF630" s="49"/>
      <c r="IOG630" s="49"/>
      <c r="IOH630" s="49"/>
      <c r="IOI630" s="49"/>
      <c r="IOJ630" s="49"/>
      <c r="IOK630" s="49"/>
      <c r="IOL630" s="49"/>
      <c r="IOM630" s="49"/>
      <c r="ION630" s="49"/>
      <c r="IOO630" s="49"/>
      <c r="IOP630" s="49"/>
      <c r="IOQ630" s="49"/>
      <c r="IOR630" s="49"/>
      <c r="IOS630" s="49"/>
      <c r="IOT630" s="49"/>
      <c r="IOU630" s="49"/>
      <c r="IOV630" s="49"/>
      <c r="IOW630" s="49"/>
      <c r="IOX630" s="49"/>
      <c r="IOY630" s="49"/>
      <c r="IOZ630" s="49"/>
      <c r="IPA630" s="49"/>
      <c r="IPB630" s="49"/>
      <c r="IPC630" s="49"/>
      <c r="IPD630" s="49"/>
      <c r="IPE630" s="49"/>
      <c r="IPF630" s="49"/>
      <c r="IPG630" s="49"/>
      <c r="IPH630" s="49"/>
      <c r="IPI630" s="49"/>
      <c r="IPJ630" s="49"/>
      <c r="IPK630" s="49"/>
      <c r="IPL630" s="49"/>
      <c r="IPM630" s="49"/>
      <c r="IPN630" s="49"/>
      <c r="IPO630" s="49"/>
      <c r="IPP630" s="49"/>
      <c r="IPQ630" s="49"/>
      <c r="IPR630" s="49"/>
      <c r="IPS630" s="49"/>
      <c r="IPT630" s="49"/>
      <c r="IPU630" s="49"/>
      <c r="IPV630" s="49"/>
      <c r="IPW630" s="49"/>
      <c r="IPX630" s="49"/>
      <c r="IPY630" s="49"/>
      <c r="IPZ630" s="49"/>
      <c r="IQA630" s="49"/>
      <c r="IQB630" s="49"/>
      <c r="IQC630" s="49"/>
      <c r="IQD630" s="49"/>
      <c r="IQE630" s="49"/>
      <c r="IQF630" s="49"/>
      <c r="IQG630" s="49"/>
      <c r="IQH630" s="49"/>
      <c r="IQI630" s="49"/>
      <c r="IQJ630" s="49"/>
      <c r="IQK630" s="49"/>
      <c r="IQL630" s="49"/>
      <c r="IQM630" s="49"/>
      <c r="IQN630" s="49"/>
      <c r="IQO630" s="49"/>
      <c r="IQP630" s="49"/>
      <c r="IQQ630" s="49"/>
      <c r="IQR630" s="49"/>
      <c r="IQS630" s="49"/>
      <c r="IQT630" s="49"/>
      <c r="IQU630" s="49"/>
      <c r="IQV630" s="49"/>
      <c r="IQW630" s="49"/>
      <c r="IQX630" s="49"/>
      <c r="IQY630" s="49"/>
      <c r="IQZ630" s="49"/>
      <c r="IRA630" s="49"/>
      <c r="IRB630" s="49"/>
      <c r="IRC630" s="49"/>
      <c r="IRD630" s="49"/>
      <c r="IRE630" s="49"/>
      <c r="IRF630" s="49"/>
      <c r="IRG630" s="49"/>
      <c r="IRH630" s="49"/>
      <c r="IRI630" s="49"/>
      <c r="IRJ630" s="49"/>
      <c r="IRK630" s="49"/>
      <c r="IRL630" s="49"/>
      <c r="IRM630" s="49"/>
      <c r="IRN630" s="49"/>
      <c r="IRO630" s="49"/>
      <c r="IRP630" s="49"/>
      <c r="IRQ630" s="49"/>
      <c r="IRR630" s="49"/>
      <c r="IRS630" s="49"/>
      <c r="IRT630" s="49"/>
      <c r="IRU630" s="49"/>
      <c r="IRV630" s="49"/>
      <c r="IRW630" s="49"/>
      <c r="IRX630" s="49"/>
      <c r="IRY630" s="49"/>
      <c r="IRZ630" s="49"/>
      <c r="ISA630" s="49"/>
      <c r="ISB630" s="49"/>
      <c r="ISC630" s="49"/>
      <c r="ISD630" s="49"/>
      <c r="ISE630" s="49"/>
      <c r="ISF630" s="49"/>
      <c r="ISG630" s="49"/>
      <c r="ISH630" s="49"/>
      <c r="ISI630" s="49"/>
      <c r="ISJ630" s="49"/>
      <c r="ISK630" s="49"/>
      <c r="ISL630" s="49"/>
      <c r="ISM630" s="49"/>
      <c r="ISN630" s="49"/>
      <c r="ISO630" s="49"/>
      <c r="ISP630" s="49"/>
      <c r="ISQ630" s="49"/>
      <c r="ISR630" s="49"/>
      <c r="ISS630" s="49"/>
      <c r="IST630" s="49"/>
      <c r="ISU630" s="49"/>
      <c r="ISV630" s="49"/>
      <c r="ISW630" s="49"/>
      <c r="ISX630" s="49"/>
      <c r="ISY630" s="49"/>
      <c r="ISZ630" s="49"/>
      <c r="ITA630" s="49"/>
      <c r="ITB630" s="49"/>
      <c r="ITC630" s="49"/>
      <c r="ITD630" s="49"/>
      <c r="ITE630" s="49"/>
      <c r="ITF630" s="49"/>
      <c r="ITG630" s="49"/>
      <c r="ITH630" s="49"/>
      <c r="ITI630" s="49"/>
      <c r="ITJ630" s="49"/>
      <c r="ITK630" s="49"/>
      <c r="ITL630" s="49"/>
      <c r="ITM630" s="49"/>
      <c r="ITN630" s="49"/>
      <c r="ITO630" s="49"/>
      <c r="ITP630" s="49"/>
      <c r="ITQ630" s="49"/>
      <c r="ITR630" s="49"/>
      <c r="ITS630" s="49"/>
      <c r="ITT630" s="49"/>
      <c r="ITU630" s="49"/>
      <c r="ITV630" s="49"/>
      <c r="ITW630" s="49"/>
      <c r="ITX630" s="49"/>
      <c r="ITY630" s="49"/>
      <c r="ITZ630" s="49"/>
      <c r="IUA630" s="49"/>
      <c r="IUB630" s="49"/>
      <c r="IUC630" s="49"/>
      <c r="IUD630" s="49"/>
      <c r="IUE630" s="49"/>
      <c r="IUF630" s="49"/>
      <c r="IUG630" s="49"/>
      <c r="IUH630" s="49"/>
      <c r="IUI630" s="49"/>
      <c r="IUJ630" s="49"/>
      <c r="IUK630" s="49"/>
      <c r="IUL630" s="49"/>
      <c r="IUM630" s="49"/>
      <c r="IUN630" s="49"/>
      <c r="IUO630" s="49"/>
      <c r="IUP630" s="49"/>
      <c r="IUQ630" s="49"/>
      <c r="IUR630" s="49"/>
      <c r="IUS630" s="49"/>
      <c r="IUT630" s="49"/>
      <c r="IUU630" s="49"/>
      <c r="IUV630" s="49"/>
      <c r="IUW630" s="49"/>
      <c r="IUX630" s="49"/>
      <c r="IUY630" s="49"/>
      <c r="IUZ630" s="49"/>
      <c r="IVA630" s="49"/>
      <c r="IVB630" s="49"/>
      <c r="IVC630" s="49"/>
      <c r="IVD630" s="49"/>
      <c r="IVE630" s="49"/>
      <c r="IVF630" s="49"/>
      <c r="IVG630" s="49"/>
      <c r="IVH630" s="49"/>
      <c r="IVI630" s="49"/>
      <c r="IVJ630" s="49"/>
      <c r="IVK630" s="49"/>
      <c r="IVL630" s="49"/>
      <c r="IVM630" s="49"/>
      <c r="IVN630" s="49"/>
      <c r="IVO630" s="49"/>
      <c r="IVP630" s="49"/>
      <c r="IVQ630" s="49"/>
      <c r="IVR630" s="49"/>
      <c r="IVS630" s="49"/>
      <c r="IVT630" s="49"/>
      <c r="IVU630" s="49"/>
      <c r="IVV630" s="49"/>
      <c r="IVW630" s="49"/>
      <c r="IVX630" s="49"/>
      <c r="IVY630" s="49"/>
      <c r="IVZ630" s="49"/>
      <c r="IWA630" s="49"/>
      <c r="IWB630" s="49"/>
      <c r="IWC630" s="49"/>
      <c r="IWD630" s="49"/>
      <c r="IWE630" s="49"/>
      <c r="IWF630" s="49"/>
      <c r="IWG630" s="49"/>
      <c r="IWH630" s="49"/>
      <c r="IWI630" s="49"/>
      <c r="IWJ630" s="49"/>
      <c r="IWK630" s="49"/>
      <c r="IWL630" s="49"/>
      <c r="IWM630" s="49"/>
      <c r="IWN630" s="49"/>
      <c r="IWO630" s="49"/>
      <c r="IWP630" s="49"/>
      <c r="IWQ630" s="49"/>
      <c r="IWR630" s="49"/>
      <c r="IWS630" s="49"/>
      <c r="IWT630" s="49"/>
      <c r="IWU630" s="49"/>
      <c r="IWV630" s="49"/>
      <c r="IWW630" s="49"/>
      <c r="IWX630" s="49"/>
      <c r="IWY630" s="49"/>
      <c r="IWZ630" s="49"/>
      <c r="IXA630" s="49"/>
      <c r="IXB630" s="49"/>
      <c r="IXC630" s="49"/>
      <c r="IXD630" s="49"/>
      <c r="IXE630" s="49"/>
      <c r="IXF630" s="49"/>
      <c r="IXG630" s="49"/>
      <c r="IXH630" s="49"/>
      <c r="IXI630" s="49"/>
      <c r="IXJ630" s="49"/>
      <c r="IXK630" s="49"/>
      <c r="IXL630" s="49"/>
      <c r="IXM630" s="49"/>
      <c r="IXN630" s="49"/>
      <c r="IXO630" s="49"/>
      <c r="IXP630" s="49"/>
      <c r="IXQ630" s="49"/>
      <c r="IXR630" s="49"/>
      <c r="IXS630" s="49"/>
      <c r="IXT630" s="49"/>
      <c r="IXU630" s="49"/>
      <c r="IXV630" s="49"/>
      <c r="IXW630" s="49"/>
      <c r="IXX630" s="49"/>
      <c r="IXY630" s="49"/>
      <c r="IXZ630" s="49"/>
      <c r="IYA630" s="49"/>
      <c r="IYB630" s="49"/>
      <c r="IYC630" s="49"/>
      <c r="IYD630" s="49"/>
      <c r="IYE630" s="49"/>
      <c r="IYF630" s="49"/>
      <c r="IYG630" s="49"/>
      <c r="IYH630" s="49"/>
      <c r="IYI630" s="49"/>
      <c r="IYJ630" s="49"/>
      <c r="IYK630" s="49"/>
      <c r="IYL630" s="49"/>
      <c r="IYM630" s="49"/>
      <c r="IYN630" s="49"/>
      <c r="IYO630" s="49"/>
      <c r="IYP630" s="49"/>
      <c r="IYQ630" s="49"/>
      <c r="IYR630" s="49"/>
      <c r="IYS630" s="49"/>
      <c r="IYT630" s="49"/>
      <c r="IYU630" s="49"/>
      <c r="IYV630" s="49"/>
      <c r="IYW630" s="49"/>
      <c r="IYX630" s="49"/>
      <c r="IYY630" s="49"/>
      <c r="IYZ630" s="49"/>
      <c r="IZA630" s="49"/>
      <c r="IZB630" s="49"/>
      <c r="IZC630" s="49"/>
      <c r="IZD630" s="49"/>
      <c r="IZE630" s="49"/>
      <c r="IZF630" s="49"/>
      <c r="IZG630" s="49"/>
      <c r="IZH630" s="49"/>
      <c r="IZI630" s="49"/>
      <c r="IZJ630" s="49"/>
      <c r="IZK630" s="49"/>
      <c r="IZL630" s="49"/>
      <c r="IZM630" s="49"/>
      <c r="IZN630" s="49"/>
      <c r="IZO630" s="49"/>
      <c r="IZP630" s="49"/>
      <c r="IZQ630" s="49"/>
      <c r="IZR630" s="49"/>
      <c r="IZS630" s="49"/>
      <c r="IZT630" s="49"/>
      <c r="IZU630" s="49"/>
      <c r="IZV630" s="49"/>
      <c r="IZW630" s="49"/>
      <c r="IZX630" s="49"/>
      <c r="IZY630" s="49"/>
      <c r="IZZ630" s="49"/>
      <c r="JAA630" s="49"/>
      <c r="JAB630" s="49"/>
      <c r="JAC630" s="49"/>
      <c r="JAD630" s="49"/>
      <c r="JAE630" s="49"/>
      <c r="JAF630" s="49"/>
      <c r="JAG630" s="49"/>
      <c r="JAH630" s="49"/>
      <c r="JAI630" s="49"/>
      <c r="JAJ630" s="49"/>
      <c r="JAK630" s="49"/>
      <c r="JAL630" s="49"/>
      <c r="JAM630" s="49"/>
      <c r="JAN630" s="49"/>
      <c r="JAO630" s="49"/>
      <c r="JAP630" s="49"/>
      <c r="JAQ630" s="49"/>
      <c r="JAR630" s="49"/>
      <c r="JAS630" s="49"/>
      <c r="JAT630" s="49"/>
      <c r="JAU630" s="49"/>
      <c r="JAV630" s="49"/>
      <c r="JAW630" s="49"/>
      <c r="JAX630" s="49"/>
      <c r="JAY630" s="49"/>
      <c r="JAZ630" s="49"/>
      <c r="JBA630" s="49"/>
      <c r="JBB630" s="49"/>
      <c r="JBC630" s="49"/>
      <c r="JBD630" s="49"/>
      <c r="JBE630" s="49"/>
      <c r="JBF630" s="49"/>
      <c r="JBG630" s="49"/>
      <c r="JBH630" s="49"/>
      <c r="JBI630" s="49"/>
      <c r="JBJ630" s="49"/>
      <c r="JBK630" s="49"/>
      <c r="JBL630" s="49"/>
      <c r="JBM630" s="49"/>
      <c r="JBN630" s="49"/>
      <c r="JBO630" s="49"/>
      <c r="JBP630" s="49"/>
      <c r="JBQ630" s="49"/>
      <c r="JBR630" s="49"/>
      <c r="JBS630" s="49"/>
      <c r="JBT630" s="49"/>
      <c r="JBU630" s="49"/>
      <c r="JBV630" s="49"/>
      <c r="JBW630" s="49"/>
      <c r="JBX630" s="49"/>
      <c r="JBY630" s="49"/>
      <c r="JBZ630" s="49"/>
      <c r="JCA630" s="49"/>
      <c r="JCB630" s="49"/>
      <c r="JCC630" s="49"/>
      <c r="JCD630" s="49"/>
      <c r="JCE630" s="49"/>
      <c r="JCF630" s="49"/>
      <c r="JCG630" s="49"/>
      <c r="JCH630" s="49"/>
      <c r="JCI630" s="49"/>
      <c r="JCJ630" s="49"/>
      <c r="JCK630" s="49"/>
      <c r="JCL630" s="49"/>
      <c r="JCM630" s="49"/>
      <c r="JCN630" s="49"/>
      <c r="JCO630" s="49"/>
      <c r="JCP630" s="49"/>
      <c r="JCQ630" s="49"/>
      <c r="JCR630" s="49"/>
      <c r="JCS630" s="49"/>
      <c r="JCT630" s="49"/>
      <c r="JCU630" s="49"/>
      <c r="JCV630" s="49"/>
      <c r="JCW630" s="49"/>
      <c r="JCX630" s="49"/>
      <c r="JCY630" s="49"/>
      <c r="JCZ630" s="49"/>
      <c r="JDA630" s="49"/>
      <c r="JDB630" s="49"/>
      <c r="JDC630" s="49"/>
      <c r="JDD630" s="49"/>
      <c r="JDE630" s="49"/>
      <c r="JDF630" s="49"/>
      <c r="JDG630" s="49"/>
      <c r="JDH630" s="49"/>
      <c r="JDI630" s="49"/>
      <c r="JDJ630" s="49"/>
      <c r="JDK630" s="49"/>
      <c r="JDL630" s="49"/>
      <c r="JDM630" s="49"/>
      <c r="JDN630" s="49"/>
      <c r="JDO630" s="49"/>
      <c r="JDP630" s="49"/>
      <c r="JDQ630" s="49"/>
      <c r="JDR630" s="49"/>
      <c r="JDS630" s="49"/>
      <c r="JDT630" s="49"/>
      <c r="JDU630" s="49"/>
      <c r="JDV630" s="49"/>
      <c r="JDW630" s="49"/>
      <c r="JDX630" s="49"/>
      <c r="JDY630" s="49"/>
      <c r="JDZ630" s="49"/>
      <c r="JEA630" s="49"/>
      <c r="JEB630" s="49"/>
      <c r="JEC630" s="49"/>
      <c r="JED630" s="49"/>
      <c r="JEE630" s="49"/>
      <c r="JEF630" s="49"/>
      <c r="JEG630" s="49"/>
      <c r="JEH630" s="49"/>
      <c r="JEI630" s="49"/>
      <c r="JEJ630" s="49"/>
      <c r="JEK630" s="49"/>
      <c r="JEL630" s="49"/>
      <c r="JEM630" s="49"/>
      <c r="JEN630" s="49"/>
      <c r="JEO630" s="49"/>
      <c r="JEP630" s="49"/>
      <c r="JEQ630" s="49"/>
      <c r="JER630" s="49"/>
      <c r="JES630" s="49"/>
      <c r="JET630" s="49"/>
      <c r="JEU630" s="49"/>
      <c r="JEV630" s="49"/>
      <c r="JEW630" s="49"/>
      <c r="JEX630" s="49"/>
      <c r="JEY630" s="49"/>
      <c r="JEZ630" s="49"/>
      <c r="JFA630" s="49"/>
      <c r="JFB630" s="49"/>
      <c r="JFC630" s="49"/>
      <c r="JFD630" s="49"/>
      <c r="JFE630" s="49"/>
      <c r="JFF630" s="49"/>
      <c r="JFG630" s="49"/>
      <c r="JFH630" s="49"/>
      <c r="JFI630" s="49"/>
      <c r="JFJ630" s="49"/>
      <c r="JFK630" s="49"/>
      <c r="JFL630" s="49"/>
      <c r="JFM630" s="49"/>
      <c r="JFN630" s="49"/>
      <c r="JFO630" s="49"/>
      <c r="JFP630" s="49"/>
      <c r="JFQ630" s="49"/>
      <c r="JFR630" s="49"/>
      <c r="JFS630" s="49"/>
      <c r="JFT630" s="49"/>
      <c r="JFU630" s="49"/>
      <c r="JFV630" s="49"/>
      <c r="JFW630" s="49"/>
      <c r="JFX630" s="49"/>
      <c r="JFY630" s="49"/>
      <c r="JFZ630" s="49"/>
      <c r="JGA630" s="49"/>
      <c r="JGB630" s="49"/>
      <c r="JGC630" s="49"/>
      <c r="JGD630" s="49"/>
      <c r="JGE630" s="49"/>
      <c r="JGF630" s="49"/>
      <c r="JGG630" s="49"/>
      <c r="JGH630" s="49"/>
      <c r="JGI630" s="49"/>
      <c r="JGJ630" s="49"/>
      <c r="JGK630" s="49"/>
      <c r="JGL630" s="49"/>
      <c r="JGM630" s="49"/>
      <c r="JGN630" s="49"/>
      <c r="JGO630" s="49"/>
      <c r="JGP630" s="49"/>
      <c r="JGQ630" s="49"/>
      <c r="JGR630" s="49"/>
      <c r="JGS630" s="49"/>
      <c r="JGT630" s="49"/>
      <c r="JGU630" s="49"/>
      <c r="JGV630" s="49"/>
      <c r="JGW630" s="49"/>
      <c r="JGX630" s="49"/>
      <c r="JGY630" s="49"/>
      <c r="JGZ630" s="49"/>
      <c r="JHA630" s="49"/>
      <c r="JHB630" s="49"/>
      <c r="JHC630" s="49"/>
      <c r="JHD630" s="49"/>
      <c r="JHE630" s="49"/>
      <c r="JHF630" s="49"/>
      <c r="JHG630" s="49"/>
      <c r="JHH630" s="49"/>
      <c r="JHI630" s="49"/>
      <c r="JHJ630" s="49"/>
      <c r="JHK630" s="49"/>
      <c r="JHL630" s="49"/>
      <c r="JHM630" s="49"/>
      <c r="JHN630" s="49"/>
      <c r="JHO630" s="49"/>
      <c r="JHP630" s="49"/>
      <c r="JHQ630" s="49"/>
      <c r="JHR630" s="49"/>
      <c r="JHS630" s="49"/>
      <c r="JHT630" s="49"/>
      <c r="JHU630" s="49"/>
      <c r="JHV630" s="49"/>
      <c r="JHW630" s="49"/>
      <c r="JHX630" s="49"/>
      <c r="JHY630" s="49"/>
      <c r="JHZ630" s="49"/>
      <c r="JIA630" s="49"/>
      <c r="JIB630" s="49"/>
      <c r="JIC630" s="49"/>
      <c r="JID630" s="49"/>
      <c r="JIE630" s="49"/>
      <c r="JIF630" s="49"/>
      <c r="JIG630" s="49"/>
      <c r="JIH630" s="49"/>
      <c r="JII630" s="49"/>
      <c r="JIJ630" s="49"/>
      <c r="JIK630" s="49"/>
      <c r="JIL630" s="49"/>
      <c r="JIM630" s="49"/>
      <c r="JIN630" s="49"/>
      <c r="JIO630" s="49"/>
      <c r="JIP630" s="49"/>
      <c r="JIQ630" s="49"/>
      <c r="JIR630" s="49"/>
      <c r="JIS630" s="49"/>
      <c r="JIT630" s="49"/>
      <c r="JIU630" s="49"/>
      <c r="JIV630" s="49"/>
      <c r="JIW630" s="49"/>
      <c r="JIX630" s="49"/>
      <c r="JIY630" s="49"/>
      <c r="JIZ630" s="49"/>
      <c r="JJA630" s="49"/>
      <c r="JJB630" s="49"/>
      <c r="JJC630" s="49"/>
      <c r="JJD630" s="49"/>
      <c r="JJE630" s="49"/>
      <c r="JJF630" s="49"/>
      <c r="JJG630" s="49"/>
      <c r="JJH630" s="49"/>
      <c r="JJI630" s="49"/>
      <c r="JJJ630" s="49"/>
      <c r="JJK630" s="49"/>
      <c r="JJL630" s="49"/>
      <c r="JJM630" s="49"/>
      <c r="JJN630" s="49"/>
      <c r="JJO630" s="49"/>
      <c r="JJP630" s="49"/>
      <c r="JJQ630" s="49"/>
      <c r="JJR630" s="49"/>
      <c r="JJS630" s="49"/>
      <c r="JJT630" s="49"/>
      <c r="JJU630" s="49"/>
      <c r="JJV630" s="49"/>
      <c r="JJW630" s="49"/>
      <c r="JJX630" s="49"/>
      <c r="JJY630" s="49"/>
      <c r="JJZ630" s="49"/>
      <c r="JKA630" s="49"/>
      <c r="JKB630" s="49"/>
      <c r="JKC630" s="49"/>
      <c r="JKD630" s="49"/>
      <c r="JKE630" s="49"/>
      <c r="JKF630" s="49"/>
      <c r="JKG630" s="49"/>
      <c r="JKH630" s="49"/>
      <c r="JKI630" s="49"/>
      <c r="JKJ630" s="49"/>
      <c r="JKK630" s="49"/>
      <c r="JKL630" s="49"/>
      <c r="JKM630" s="49"/>
      <c r="JKN630" s="49"/>
      <c r="JKO630" s="49"/>
      <c r="JKP630" s="49"/>
      <c r="JKQ630" s="49"/>
      <c r="JKR630" s="49"/>
      <c r="JKS630" s="49"/>
      <c r="JKT630" s="49"/>
      <c r="JKU630" s="49"/>
      <c r="JKV630" s="49"/>
      <c r="JKW630" s="49"/>
      <c r="JKX630" s="49"/>
      <c r="JKY630" s="49"/>
      <c r="JKZ630" s="49"/>
      <c r="JLA630" s="49"/>
      <c r="JLB630" s="49"/>
      <c r="JLC630" s="49"/>
      <c r="JLD630" s="49"/>
      <c r="JLE630" s="49"/>
      <c r="JLF630" s="49"/>
      <c r="JLG630" s="49"/>
      <c r="JLH630" s="49"/>
      <c r="JLI630" s="49"/>
      <c r="JLJ630" s="49"/>
      <c r="JLK630" s="49"/>
      <c r="JLL630" s="49"/>
      <c r="JLM630" s="49"/>
      <c r="JLN630" s="49"/>
      <c r="JLO630" s="49"/>
      <c r="JLP630" s="49"/>
      <c r="JLQ630" s="49"/>
      <c r="JLR630" s="49"/>
      <c r="JLS630" s="49"/>
      <c r="JLT630" s="49"/>
      <c r="JLU630" s="49"/>
      <c r="JLV630" s="49"/>
      <c r="JLW630" s="49"/>
      <c r="JLX630" s="49"/>
      <c r="JLY630" s="49"/>
      <c r="JLZ630" s="49"/>
      <c r="JMA630" s="49"/>
      <c r="JMB630" s="49"/>
      <c r="JMC630" s="49"/>
      <c r="JMD630" s="49"/>
      <c r="JME630" s="49"/>
      <c r="JMF630" s="49"/>
      <c r="JMG630" s="49"/>
      <c r="JMH630" s="49"/>
      <c r="JMI630" s="49"/>
      <c r="JMJ630" s="49"/>
      <c r="JMK630" s="49"/>
      <c r="JML630" s="49"/>
      <c r="JMM630" s="49"/>
      <c r="JMN630" s="49"/>
      <c r="JMO630" s="49"/>
      <c r="JMP630" s="49"/>
      <c r="JMQ630" s="49"/>
      <c r="JMR630" s="49"/>
      <c r="JMS630" s="49"/>
      <c r="JMT630" s="49"/>
      <c r="JMU630" s="49"/>
      <c r="JMV630" s="49"/>
      <c r="JMW630" s="49"/>
      <c r="JMX630" s="49"/>
      <c r="JMY630" s="49"/>
      <c r="JMZ630" s="49"/>
      <c r="JNA630" s="49"/>
      <c r="JNB630" s="49"/>
      <c r="JNC630" s="49"/>
      <c r="JND630" s="49"/>
      <c r="JNE630" s="49"/>
      <c r="JNF630" s="49"/>
      <c r="JNG630" s="49"/>
      <c r="JNH630" s="49"/>
      <c r="JNI630" s="49"/>
      <c r="JNJ630" s="49"/>
      <c r="JNK630" s="49"/>
      <c r="JNL630" s="49"/>
      <c r="JNM630" s="49"/>
      <c r="JNN630" s="49"/>
      <c r="JNO630" s="49"/>
      <c r="JNP630" s="49"/>
      <c r="JNQ630" s="49"/>
      <c r="JNR630" s="49"/>
      <c r="JNS630" s="49"/>
      <c r="JNT630" s="49"/>
      <c r="JNU630" s="49"/>
      <c r="JNV630" s="49"/>
      <c r="JNW630" s="49"/>
      <c r="JNX630" s="49"/>
      <c r="JNY630" s="49"/>
      <c r="JNZ630" s="49"/>
      <c r="JOA630" s="49"/>
      <c r="JOB630" s="49"/>
      <c r="JOC630" s="49"/>
      <c r="JOD630" s="49"/>
      <c r="JOE630" s="49"/>
      <c r="JOF630" s="49"/>
      <c r="JOG630" s="49"/>
      <c r="JOH630" s="49"/>
      <c r="JOI630" s="49"/>
      <c r="JOJ630" s="49"/>
      <c r="JOK630" s="49"/>
      <c r="JOL630" s="49"/>
      <c r="JOM630" s="49"/>
      <c r="JON630" s="49"/>
      <c r="JOO630" s="49"/>
      <c r="JOP630" s="49"/>
      <c r="JOQ630" s="49"/>
      <c r="JOR630" s="49"/>
      <c r="JOS630" s="49"/>
      <c r="JOT630" s="49"/>
      <c r="JOU630" s="49"/>
      <c r="JOV630" s="49"/>
      <c r="JOW630" s="49"/>
      <c r="JOX630" s="49"/>
      <c r="JOY630" s="49"/>
      <c r="JOZ630" s="49"/>
      <c r="JPA630" s="49"/>
      <c r="JPB630" s="49"/>
      <c r="JPC630" s="49"/>
      <c r="JPD630" s="49"/>
      <c r="JPE630" s="49"/>
      <c r="JPF630" s="49"/>
      <c r="JPG630" s="49"/>
      <c r="JPH630" s="49"/>
      <c r="JPI630" s="49"/>
      <c r="JPJ630" s="49"/>
      <c r="JPK630" s="49"/>
      <c r="JPL630" s="49"/>
      <c r="JPM630" s="49"/>
      <c r="JPN630" s="49"/>
      <c r="JPO630" s="49"/>
      <c r="JPP630" s="49"/>
      <c r="JPQ630" s="49"/>
      <c r="JPR630" s="49"/>
      <c r="JPS630" s="49"/>
      <c r="JPT630" s="49"/>
      <c r="JPU630" s="49"/>
      <c r="JPV630" s="49"/>
      <c r="JPW630" s="49"/>
      <c r="JPX630" s="49"/>
      <c r="JPY630" s="49"/>
      <c r="JPZ630" s="49"/>
      <c r="JQA630" s="49"/>
      <c r="JQB630" s="49"/>
      <c r="JQC630" s="49"/>
      <c r="JQD630" s="49"/>
      <c r="JQE630" s="49"/>
      <c r="JQF630" s="49"/>
      <c r="JQG630" s="49"/>
      <c r="JQH630" s="49"/>
      <c r="JQI630" s="49"/>
      <c r="JQJ630" s="49"/>
      <c r="JQK630" s="49"/>
      <c r="JQL630" s="49"/>
      <c r="JQM630" s="49"/>
      <c r="JQN630" s="49"/>
      <c r="JQO630" s="49"/>
      <c r="JQP630" s="49"/>
      <c r="JQQ630" s="49"/>
      <c r="JQR630" s="49"/>
      <c r="JQS630" s="49"/>
      <c r="JQT630" s="49"/>
      <c r="JQU630" s="49"/>
      <c r="JQV630" s="49"/>
      <c r="JQW630" s="49"/>
      <c r="JQX630" s="49"/>
      <c r="JQY630" s="49"/>
      <c r="JQZ630" s="49"/>
      <c r="JRA630" s="49"/>
      <c r="JRB630" s="49"/>
      <c r="JRC630" s="49"/>
      <c r="JRD630" s="49"/>
      <c r="JRE630" s="49"/>
      <c r="JRF630" s="49"/>
      <c r="JRG630" s="49"/>
      <c r="JRH630" s="49"/>
      <c r="JRI630" s="49"/>
      <c r="JRJ630" s="49"/>
      <c r="JRK630" s="49"/>
      <c r="JRL630" s="49"/>
      <c r="JRM630" s="49"/>
      <c r="JRN630" s="49"/>
      <c r="JRO630" s="49"/>
      <c r="JRP630" s="49"/>
      <c r="JRQ630" s="49"/>
      <c r="JRR630" s="49"/>
      <c r="JRS630" s="49"/>
      <c r="JRT630" s="49"/>
      <c r="JRU630" s="49"/>
      <c r="JRV630" s="49"/>
      <c r="JRW630" s="49"/>
      <c r="JRX630" s="49"/>
      <c r="JRY630" s="49"/>
      <c r="JRZ630" s="49"/>
      <c r="JSA630" s="49"/>
      <c r="JSB630" s="49"/>
      <c r="JSC630" s="49"/>
      <c r="JSD630" s="49"/>
      <c r="JSE630" s="49"/>
      <c r="JSF630" s="49"/>
      <c r="JSG630" s="49"/>
      <c r="JSH630" s="49"/>
      <c r="JSI630" s="49"/>
      <c r="JSJ630" s="49"/>
      <c r="JSK630" s="49"/>
      <c r="JSL630" s="49"/>
      <c r="JSM630" s="49"/>
      <c r="JSN630" s="49"/>
      <c r="JSO630" s="49"/>
      <c r="JSP630" s="49"/>
      <c r="JSQ630" s="49"/>
      <c r="JSR630" s="49"/>
      <c r="JSS630" s="49"/>
      <c r="JST630" s="49"/>
      <c r="JSU630" s="49"/>
      <c r="JSV630" s="49"/>
      <c r="JSW630" s="49"/>
      <c r="JSX630" s="49"/>
      <c r="JSY630" s="49"/>
      <c r="JSZ630" s="49"/>
      <c r="JTA630" s="49"/>
      <c r="JTB630" s="49"/>
      <c r="JTC630" s="49"/>
      <c r="JTD630" s="49"/>
      <c r="JTE630" s="49"/>
      <c r="JTF630" s="49"/>
      <c r="JTG630" s="49"/>
      <c r="JTH630" s="49"/>
      <c r="JTI630" s="49"/>
      <c r="JTJ630" s="49"/>
      <c r="JTK630" s="49"/>
      <c r="JTL630" s="49"/>
      <c r="JTM630" s="49"/>
      <c r="JTN630" s="49"/>
      <c r="JTO630" s="49"/>
      <c r="JTP630" s="49"/>
      <c r="JTQ630" s="49"/>
      <c r="JTR630" s="49"/>
      <c r="JTS630" s="49"/>
      <c r="JTT630" s="49"/>
      <c r="JTU630" s="49"/>
      <c r="JTV630" s="49"/>
      <c r="JTW630" s="49"/>
      <c r="JTX630" s="49"/>
      <c r="JTY630" s="49"/>
      <c r="JTZ630" s="49"/>
      <c r="JUA630" s="49"/>
      <c r="JUB630" s="49"/>
      <c r="JUC630" s="49"/>
      <c r="JUD630" s="49"/>
      <c r="JUE630" s="49"/>
      <c r="JUF630" s="49"/>
      <c r="JUG630" s="49"/>
      <c r="JUH630" s="49"/>
      <c r="JUI630" s="49"/>
      <c r="JUJ630" s="49"/>
      <c r="JUK630" s="49"/>
      <c r="JUL630" s="49"/>
      <c r="JUM630" s="49"/>
      <c r="JUN630" s="49"/>
      <c r="JUO630" s="49"/>
      <c r="JUP630" s="49"/>
      <c r="JUQ630" s="49"/>
      <c r="JUR630" s="49"/>
      <c r="JUS630" s="49"/>
      <c r="JUT630" s="49"/>
      <c r="JUU630" s="49"/>
      <c r="JUV630" s="49"/>
      <c r="JUW630" s="49"/>
      <c r="JUX630" s="49"/>
      <c r="JUY630" s="49"/>
      <c r="JUZ630" s="49"/>
      <c r="JVA630" s="49"/>
      <c r="JVB630" s="49"/>
      <c r="JVC630" s="49"/>
      <c r="JVD630" s="49"/>
      <c r="JVE630" s="49"/>
      <c r="JVF630" s="49"/>
      <c r="JVG630" s="49"/>
      <c r="JVH630" s="49"/>
      <c r="JVI630" s="49"/>
      <c r="JVJ630" s="49"/>
      <c r="JVK630" s="49"/>
      <c r="JVL630" s="49"/>
      <c r="JVM630" s="49"/>
      <c r="JVN630" s="49"/>
      <c r="JVO630" s="49"/>
      <c r="JVP630" s="49"/>
      <c r="JVQ630" s="49"/>
      <c r="JVR630" s="49"/>
      <c r="JVS630" s="49"/>
      <c r="JVT630" s="49"/>
      <c r="JVU630" s="49"/>
      <c r="JVV630" s="49"/>
      <c r="JVW630" s="49"/>
      <c r="JVX630" s="49"/>
      <c r="JVY630" s="49"/>
      <c r="JVZ630" s="49"/>
      <c r="JWA630" s="49"/>
      <c r="JWB630" s="49"/>
      <c r="JWC630" s="49"/>
      <c r="JWD630" s="49"/>
      <c r="JWE630" s="49"/>
      <c r="JWF630" s="49"/>
      <c r="JWG630" s="49"/>
      <c r="JWH630" s="49"/>
      <c r="JWI630" s="49"/>
      <c r="JWJ630" s="49"/>
      <c r="JWK630" s="49"/>
      <c r="JWL630" s="49"/>
      <c r="JWM630" s="49"/>
      <c r="JWN630" s="49"/>
      <c r="JWO630" s="49"/>
      <c r="JWP630" s="49"/>
      <c r="JWQ630" s="49"/>
      <c r="JWR630" s="49"/>
      <c r="JWS630" s="49"/>
      <c r="JWT630" s="49"/>
      <c r="JWU630" s="49"/>
      <c r="JWV630" s="49"/>
      <c r="JWW630" s="49"/>
      <c r="JWX630" s="49"/>
      <c r="JWY630" s="49"/>
      <c r="JWZ630" s="49"/>
      <c r="JXA630" s="49"/>
      <c r="JXB630" s="49"/>
      <c r="JXC630" s="49"/>
      <c r="JXD630" s="49"/>
      <c r="JXE630" s="49"/>
      <c r="JXF630" s="49"/>
      <c r="JXG630" s="49"/>
      <c r="JXH630" s="49"/>
      <c r="JXI630" s="49"/>
      <c r="JXJ630" s="49"/>
      <c r="JXK630" s="49"/>
      <c r="JXL630" s="49"/>
      <c r="JXM630" s="49"/>
      <c r="JXN630" s="49"/>
      <c r="JXO630" s="49"/>
      <c r="JXP630" s="49"/>
      <c r="JXQ630" s="49"/>
      <c r="JXR630" s="49"/>
      <c r="JXS630" s="49"/>
      <c r="JXT630" s="49"/>
      <c r="JXU630" s="49"/>
      <c r="JXV630" s="49"/>
      <c r="JXW630" s="49"/>
      <c r="JXX630" s="49"/>
      <c r="JXY630" s="49"/>
      <c r="JXZ630" s="49"/>
      <c r="JYA630" s="49"/>
      <c r="JYB630" s="49"/>
      <c r="JYC630" s="49"/>
      <c r="JYD630" s="49"/>
      <c r="JYE630" s="49"/>
      <c r="JYF630" s="49"/>
      <c r="JYG630" s="49"/>
      <c r="JYH630" s="49"/>
      <c r="JYI630" s="49"/>
      <c r="JYJ630" s="49"/>
      <c r="JYK630" s="49"/>
      <c r="JYL630" s="49"/>
      <c r="JYM630" s="49"/>
      <c r="JYN630" s="49"/>
      <c r="JYO630" s="49"/>
      <c r="JYP630" s="49"/>
      <c r="JYQ630" s="49"/>
      <c r="JYR630" s="49"/>
      <c r="JYS630" s="49"/>
      <c r="JYT630" s="49"/>
      <c r="JYU630" s="49"/>
      <c r="JYV630" s="49"/>
      <c r="JYW630" s="49"/>
      <c r="JYX630" s="49"/>
      <c r="JYY630" s="49"/>
      <c r="JYZ630" s="49"/>
      <c r="JZA630" s="49"/>
      <c r="JZB630" s="49"/>
      <c r="JZC630" s="49"/>
      <c r="JZD630" s="49"/>
      <c r="JZE630" s="49"/>
      <c r="JZF630" s="49"/>
      <c r="JZG630" s="49"/>
      <c r="JZH630" s="49"/>
      <c r="JZI630" s="49"/>
      <c r="JZJ630" s="49"/>
      <c r="JZK630" s="49"/>
      <c r="JZL630" s="49"/>
      <c r="JZM630" s="49"/>
      <c r="JZN630" s="49"/>
      <c r="JZO630" s="49"/>
      <c r="JZP630" s="49"/>
      <c r="JZQ630" s="49"/>
      <c r="JZR630" s="49"/>
      <c r="JZS630" s="49"/>
      <c r="JZT630" s="49"/>
      <c r="JZU630" s="49"/>
      <c r="JZV630" s="49"/>
      <c r="JZW630" s="49"/>
      <c r="JZX630" s="49"/>
      <c r="JZY630" s="49"/>
      <c r="JZZ630" s="49"/>
      <c r="KAA630" s="49"/>
      <c r="KAB630" s="49"/>
      <c r="KAC630" s="49"/>
      <c r="KAD630" s="49"/>
      <c r="KAE630" s="49"/>
      <c r="KAF630" s="49"/>
      <c r="KAG630" s="49"/>
      <c r="KAH630" s="49"/>
      <c r="KAI630" s="49"/>
      <c r="KAJ630" s="49"/>
      <c r="KAK630" s="49"/>
      <c r="KAL630" s="49"/>
      <c r="KAM630" s="49"/>
      <c r="KAN630" s="49"/>
      <c r="KAO630" s="49"/>
      <c r="KAP630" s="49"/>
      <c r="KAQ630" s="49"/>
      <c r="KAR630" s="49"/>
      <c r="KAS630" s="49"/>
      <c r="KAT630" s="49"/>
      <c r="KAU630" s="49"/>
      <c r="KAV630" s="49"/>
      <c r="KAW630" s="49"/>
      <c r="KAX630" s="49"/>
      <c r="KAY630" s="49"/>
      <c r="KAZ630" s="49"/>
      <c r="KBA630" s="49"/>
      <c r="KBB630" s="49"/>
      <c r="KBC630" s="49"/>
      <c r="KBD630" s="49"/>
      <c r="KBE630" s="49"/>
      <c r="KBF630" s="49"/>
      <c r="KBG630" s="49"/>
      <c r="KBH630" s="49"/>
      <c r="KBI630" s="49"/>
      <c r="KBJ630" s="49"/>
      <c r="KBK630" s="49"/>
      <c r="KBL630" s="49"/>
      <c r="KBM630" s="49"/>
      <c r="KBN630" s="49"/>
      <c r="KBO630" s="49"/>
      <c r="KBP630" s="49"/>
      <c r="KBQ630" s="49"/>
      <c r="KBR630" s="49"/>
      <c r="KBS630" s="49"/>
      <c r="KBT630" s="49"/>
      <c r="KBU630" s="49"/>
      <c r="KBV630" s="49"/>
      <c r="KBW630" s="49"/>
      <c r="KBX630" s="49"/>
      <c r="KBY630" s="49"/>
      <c r="KBZ630" s="49"/>
      <c r="KCA630" s="49"/>
      <c r="KCB630" s="49"/>
      <c r="KCC630" s="49"/>
      <c r="KCD630" s="49"/>
      <c r="KCE630" s="49"/>
      <c r="KCF630" s="49"/>
      <c r="KCG630" s="49"/>
      <c r="KCH630" s="49"/>
      <c r="KCI630" s="49"/>
      <c r="KCJ630" s="49"/>
      <c r="KCK630" s="49"/>
      <c r="KCL630" s="49"/>
      <c r="KCM630" s="49"/>
      <c r="KCN630" s="49"/>
      <c r="KCO630" s="49"/>
      <c r="KCP630" s="49"/>
      <c r="KCQ630" s="49"/>
      <c r="KCR630" s="49"/>
      <c r="KCS630" s="49"/>
      <c r="KCT630" s="49"/>
      <c r="KCU630" s="49"/>
      <c r="KCV630" s="49"/>
      <c r="KCW630" s="49"/>
      <c r="KCX630" s="49"/>
      <c r="KCY630" s="49"/>
      <c r="KCZ630" s="49"/>
      <c r="KDA630" s="49"/>
      <c r="KDB630" s="49"/>
      <c r="KDC630" s="49"/>
      <c r="KDD630" s="49"/>
      <c r="KDE630" s="49"/>
      <c r="KDF630" s="49"/>
      <c r="KDG630" s="49"/>
      <c r="KDH630" s="49"/>
      <c r="KDI630" s="49"/>
      <c r="KDJ630" s="49"/>
      <c r="KDK630" s="49"/>
      <c r="KDL630" s="49"/>
      <c r="KDM630" s="49"/>
      <c r="KDN630" s="49"/>
      <c r="KDO630" s="49"/>
      <c r="KDP630" s="49"/>
      <c r="KDQ630" s="49"/>
      <c r="KDR630" s="49"/>
      <c r="KDS630" s="49"/>
      <c r="KDT630" s="49"/>
      <c r="KDU630" s="49"/>
      <c r="KDV630" s="49"/>
      <c r="KDW630" s="49"/>
      <c r="KDX630" s="49"/>
      <c r="KDY630" s="49"/>
      <c r="KDZ630" s="49"/>
      <c r="KEA630" s="49"/>
      <c r="KEB630" s="49"/>
      <c r="KEC630" s="49"/>
      <c r="KED630" s="49"/>
      <c r="KEE630" s="49"/>
      <c r="KEF630" s="49"/>
      <c r="KEG630" s="49"/>
      <c r="KEH630" s="49"/>
      <c r="KEI630" s="49"/>
      <c r="KEJ630" s="49"/>
      <c r="KEK630" s="49"/>
      <c r="KEL630" s="49"/>
      <c r="KEM630" s="49"/>
      <c r="KEN630" s="49"/>
      <c r="KEO630" s="49"/>
      <c r="KEP630" s="49"/>
      <c r="KEQ630" s="49"/>
      <c r="KER630" s="49"/>
      <c r="KES630" s="49"/>
      <c r="KET630" s="49"/>
      <c r="KEU630" s="49"/>
      <c r="KEV630" s="49"/>
      <c r="KEW630" s="49"/>
      <c r="KEX630" s="49"/>
      <c r="KEY630" s="49"/>
      <c r="KEZ630" s="49"/>
      <c r="KFA630" s="49"/>
      <c r="KFB630" s="49"/>
      <c r="KFC630" s="49"/>
      <c r="KFD630" s="49"/>
      <c r="KFE630" s="49"/>
      <c r="KFF630" s="49"/>
      <c r="KFG630" s="49"/>
      <c r="KFH630" s="49"/>
      <c r="KFI630" s="49"/>
      <c r="KFJ630" s="49"/>
      <c r="KFK630" s="49"/>
      <c r="KFL630" s="49"/>
      <c r="KFM630" s="49"/>
      <c r="KFN630" s="49"/>
      <c r="KFO630" s="49"/>
      <c r="KFP630" s="49"/>
      <c r="KFQ630" s="49"/>
      <c r="KFR630" s="49"/>
      <c r="KFS630" s="49"/>
      <c r="KFT630" s="49"/>
      <c r="KFU630" s="49"/>
      <c r="KFV630" s="49"/>
      <c r="KFW630" s="49"/>
      <c r="KFX630" s="49"/>
      <c r="KFY630" s="49"/>
      <c r="KFZ630" s="49"/>
      <c r="KGA630" s="49"/>
      <c r="KGB630" s="49"/>
      <c r="KGC630" s="49"/>
      <c r="KGD630" s="49"/>
      <c r="KGE630" s="49"/>
      <c r="KGF630" s="49"/>
      <c r="KGG630" s="49"/>
      <c r="KGH630" s="49"/>
      <c r="KGI630" s="49"/>
      <c r="KGJ630" s="49"/>
      <c r="KGK630" s="49"/>
      <c r="KGL630" s="49"/>
      <c r="KGM630" s="49"/>
      <c r="KGN630" s="49"/>
      <c r="KGO630" s="49"/>
      <c r="KGP630" s="49"/>
      <c r="KGQ630" s="49"/>
      <c r="KGR630" s="49"/>
      <c r="KGS630" s="49"/>
      <c r="KGT630" s="49"/>
      <c r="KGU630" s="49"/>
      <c r="KGV630" s="49"/>
      <c r="KGW630" s="49"/>
      <c r="KGX630" s="49"/>
      <c r="KGY630" s="49"/>
      <c r="KGZ630" s="49"/>
      <c r="KHA630" s="49"/>
      <c r="KHB630" s="49"/>
      <c r="KHC630" s="49"/>
      <c r="KHD630" s="49"/>
      <c r="KHE630" s="49"/>
      <c r="KHF630" s="49"/>
      <c r="KHG630" s="49"/>
      <c r="KHH630" s="49"/>
      <c r="KHI630" s="49"/>
      <c r="KHJ630" s="49"/>
      <c r="KHK630" s="49"/>
      <c r="KHL630" s="49"/>
      <c r="KHM630" s="49"/>
      <c r="KHN630" s="49"/>
      <c r="KHO630" s="49"/>
      <c r="KHP630" s="49"/>
      <c r="KHQ630" s="49"/>
      <c r="KHR630" s="49"/>
      <c r="KHS630" s="49"/>
      <c r="KHT630" s="49"/>
      <c r="KHU630" s="49"/>
      <c r="KHV630" s="49"/>
      <c r="KHW630" s="49"/>
      <c r="KHX630" s="49"/>
      <c r="KHY630" s="49"/>
      <c r="KHZ630" s="49"/>
      <c r="KIA630" s="49"/>
      <c r="KIB630" s="49"/>
      <c r="KIC630" s="49"/>
      <c r="KID630" s="49"/>
      <c r="KIE630" s="49"/>
      <c r="KIF630" s="49"/>
      <c r="KIG630" s="49"/>
      <c r="KIH630" s="49"/>
      <c r="KII630" s="49"/>
      <c r="KIJ630" s="49"/>
      <c r="KIK630" s="49"/>
      <c r="KIL630" s="49"/>
      <c r="KIM630" s="49"/>
      <c r="KIN630" s="49"/>
      <c r="KIO630" s="49"/>
      <c r="KIP630" s="49"/>
      <c r="KIQ630" s="49"/>
      <c r="KIR630" s="49"/>
      <c r="KIS630" s="49"/>
      <c r="KIT630" s="49"/>
      <c r="KIU630" s="49"/>
      <c r="KIV630" s="49"/>
      <c r="KIW630" s="49"/>
      <c r="KIX630" s="49"/>
      <c r="KIY630" s="49"/>
      <c r="KIZ630" s="49"/>
      <c r="KJA630" s="49"/>
      <c r="KJB630" s="49"/>
      <c r="KJC630" s="49"/>
      <c r="KJD630" s="49"/>
      <c r="KJE630" s="49"/>
      <c r="KJF630" s="49"/>
      <c r="KJG630" s="49"/>
      <c r="KJH630" s="49"/>
      <c r="KJI630" s="49"/>
      <c r="KJJ630" s="49"/>
      <c r="KJK630" s="49"/>
      <c r="KJL630" s="49"/>
      <c r="KJM630" s="49"/>
      <c r="KJN630" s="49"/>
      <c r="KJO630" s="49"/>
      <c r="KJP630" s="49"/>
      <c r="KJQ630" s="49"/>
      <c r="KJR630" s="49"/>
      <c r="KJS630" s="49"/>
      <c r="KJT630" s="49"/>
      <c r="KJU630" s="49"/>
      <c r="KJV630" s="49"/>
      <c r="KJW630" s="49"/>
      <c r="KJX630" s="49"/>
      <c r="KJY630" s="49"/>
      <c r="KJZ630" s="49"/>
      <c r="KKA630" s="49"/>
      <c r="KKB630" s="49"/>
      <c r="KKC630" s="49"/>
      <c r="KKD630" s="49"/>
      <c r="KKE630" s="49"/>
      <c r="KKF630" s="49"/>
      <c r="KKG630" s="49"/>
      <c r="KKH630" s="49"/>
      <c r="KKI630" s="49"/>
      <c r="KKJ630" s="49"/>
      <c r="KKK630" s="49"/>
      <c r="KKL630" s="49"/>
      <c r="KKM630" s="49"/>
      <c r="KKN630" s="49"/>
      <c r="KKO630" s="49"/>
      <c r="KKP630" s="49"/>
      <c r="KKQ630" s="49"/>
      <c r="KKR630" s="49"/>
      <c r="KKS630" s="49"/>
      <c r="KKT630" s="49"/>
      <c r="KKU630" s="49"/>
      <c r="KKV630" s="49"/>
      <c r="KKW630" s="49"/>
      <c r="KKX630" s="49"/>
      <c r="KKY630" s="49"/>
      <c r="KKZ630" s="49"/>
      <c r="KLA630" s="49"/>
      <c r="KLB630" s="49"/>
      <c r="KLC630" s="49"/>
      <c r="KLD630" s="49"/>
      <c r="KLE630" s="49"/>
      <c r="KLF630" s="49"/>
      <c r="KLG630" s="49"/>
      <c r="KLH630" s="49"/>
      <c r="KLI630" s="49"/>
      <c r="KLJ630" s="49"/>
      <c r="KLK630" s="49"/>
      <c r="KLL630" s="49"/>
      <c r="KLM630" s="49"/>
      <c r="KLN630" s="49"/>
      <c r="KLO630" s="49"/>
      <c r="KLP630" s="49"/>
      <c r="KLQ630" s="49"/>
      <c r="KLR630" s="49"/>
      <c r="KLS630" s="49"/>
      <c r="KLT630" s="49"/>
      <c r="KLU630" s="49"/>
      <c r="KLV630" s="49"/>
      <c r="KLW630" s="49"/>
      <c r="KLX630" s="49"/>
      <c r="KLY630" s="49"/>
      <c r="KLZ630" s="49"/>
      <c r="KMA630" s="49"/>
      <c r="KMB630" s="49"/>
      <c r="KMC630" s="49"/>
      <c r="KMD630" s="49"/>
      <c r="KME630" s="49"/>
      <c r="KMF630" s="49"/>
      <c r="KMG630" s="49"/>
      <c r="KMH630" s="49"/>
      <c r="KMI630" s="49"/>
      <c r="KMJ630" s="49"/>
      <c r="KMK630" s="49"/>
      <c r="KML630" s="49"/>
      <c r="KMM630" s="49"/>
      <c r="KMN630" s="49"/>
      <c r="KMO630" s="49"/>
      <c r="KMP630" s="49"/>
      <c r="KMQ630" s="49"/>
      <c r="KMR630" s="49"/>
      <c r="KMS630" s="49"/>
      <c r="KMT630" s="49"/>
      <c r="KMU630" s="49"/>
      <c r="KMV630" s="49"/>
      <c r="KMW630" s="49"/>
      <c r="KMX630" s="49"/>
      <c r="KMY630" s="49"/>
      <c r="KMZ630" s="49"/>
      <c r="KNA630" s="49"/>
      <c r="KNB630" s="49"/>
      <c r="KNC630" s="49"/>
      <c r="KND630" s="49"/>
      <c r="KNE630" s="49"/>
      <c r="KNF630" s="49"/>
      <c r="KNG630" s="49"/>
      <c r="KNH630" s="49"/>
      <c r="KNI630" s="49"/>
      <c r="KNJ630" s="49"/>
      <c r="KNK630" s="49"/>
      <c r="KNL630" s="49"/>
      <c r="KNM630" s="49"/>
      <c r="KNN630" s="49"/>
      <c r="KNO630" s="49"/>
      <c r="KNP630" s="49"/>
      <c r="KNQ630" s="49"/>
      <c r="KNR630" s="49"/>
      <c r="KNS630" s="49"/>
      <c r="KNT630" s="49"/>
      <c r="KNU630" s="49"/>
      <c r="KNV630" s="49"/>
      <c r="KNW630" s="49"/>
      <c r="KNX630" s="49"/>
      <c r="KNY630" s="49"/>
      <c r="KNZ630" s="49"/>
      <c r="KOA630" s="49"/>
      <c r="KOB630" s="49"/>
      <c r="KOC630" s="49"/>
      <c r="KOD630" s="49"/>
      <c r="KOE630" s="49"/>
      <c r="KOF630" s="49"/>
      <c r="KOG630" s="49"/>
      <c r="KOH630" s="49"/>
      <c r="KOI630" s="49"/>
      <c r="KOJ630" s="49"/>
      <c r="KOK630" s="49"/>
      <c r="KOL630" s="49"/>
      <c r="KOM630" s="49"/>
      <c r="KON630" s="49"/>
      <c r="KOO630" s="49"/>
      <c r="KOP630" s="49"/>
      <c r="KOQ630" s="49"/>
      <c r="KOR630" s="49"/>
      <c r="KOS630" s="49"/>
      <c r="KOT630" s="49"/>
      <c r="KOU630" s="49"/>
      <c r="KOV630" s="49"/>
      <c r="KOW630" s="49"/>
      <c r="KOX630" s="49"/>
      <c r="KOY630" s="49"/>
      <c r="KOZ630" s="49"/>
      <c r="KPA630" s="49"/>
      <c r="KPB630" s="49"/>
      <c r="KPC630" s="49"/>
      <c r="KPD630" s="49"/>
      <c r="KPE630" s="49"/>
      <c r="KPF630" s="49"/>
      <c r="KPG630" s="49"/>
      <c r="KPH630" s="49"/>
      <c r="KPI630" s="49"/>
      <c r="KPJ630" s="49"/>
      <c r="KPK630" s="49"/>
      <c r="KPL630" s="49"/>
      <c r="KPM630" s="49"/>
      <c r="KPN630" s="49"/>
      <c r="KPO630" s="49"/>
      <c r="KPP630" s="49"/>
      <c r="KPQ630" s="49"/>
      <c r="KPR630" s="49"/>
      <c r="KPS630" s="49"/>
      <c r="KPT630" s="49"/>
      <c r="KPU630" s="49"/>
      <c r="KPV630" s="49"/>
      <c r="KPW630" s="49"/>
      <c r="KPX630" s="49"/>
      <c r="KPY630" s="49"/>
      <c r="KPZ630" s="49"/>
      <c r="KQA630" s="49"/>
      <c r="KQB630" s="49"/>
      <c r="KQC630" s="49"/>
      <c r="KQD630" s="49"/>
      <c r="KQE630" s="49"/>
      <c r="KQF630" s="49"/>
      <c r="KQG630" s="49"/>
      <c r="KQH630" s="49"/>
      <c r="KQI630" s="49"/>
      <c r="KQJ630" s="49"/>
      <c r="KQK630" s="49"/>
      <c r="KQL630" s="49"/>
      <c r="KQM630" s="49"/>
      <c r="KQN630" s="49"/>
      <c r="KQO630" s="49"/>
      <c r="KQP630" s="49"/>
      <c r="KQQ630" s="49"/>
      <c r="KQR630" s="49"/>
      <c r="KQS630" s="49"/>
      <c r="KQT630" s="49"/>
      <c r="KQU630" s="49"/>
      <c r="KQV630" s="49"/>
      <c r="KQW630" s="49"/>
      <c r="KQX630" s="49"/>
      <c r="KQY630" s="49"/>
      <c r="KQZ630" s="49"/>
      <c r="KRA630" s="49"/>
      <c r="KRB630" s="49"/>
      <c r="KRC630" s="49"/>
      <c r="KRD630" s="49"/>
      <c r="KRE630" s="49"/>
      <c r="KRF630" s="49"/>
      <c r="KRG630" s="49"/>
      <c r="KRH630" s="49"/>
      <c r="KRI630" s="49"/>
      <c r="KRJ630" s="49"/>
      <c r="KRK630" s="49"/>
      <c r="KRL630" s="49"/>
      <c r="KRM630" s="49"/>
      <c r="KRN630" s="49"/>
      <c r="KRO630" s="49"/>
      <c r="KRP630" s="49"/>
      <c r="KRQ630" s="49"/>
      <c r="KRR630" s="49"/>
      <c r="KRS630" s="49"/>
      <c r="KRT630" s="49"/>
      <c r="KRU630" s="49"/>
      <c r="KRV630" s="49"/>
      <c r="KRW630" s="49"/>
      <c r="KRX630" s="49"/>
      <c r="KRY630" s="49"/>
      <c r="KRZ630" s="49"/>
      <c r="KSA630" s="49"/>
      <c r="KSB630" s="49"/>
      <c r="KSC630" s="49"/>
      <c r="KSD630" s="49"/>
      <c r="KSE630" s="49"/>
      <c r="KSF630" s="49"/>
      <c r="KSG630" s="49"/>
      <c r="KSH630" s="49"/>
      <c r="KSI630" s="49"/>
      <c r="KSJ630" s="49"/>
      <c r="KSK630" s="49"/>
      <c r="KSL630" s="49"/>
      <c r="KSM630" s="49"/>
      <c r="KSN630" s="49"/>
      <c r="KSO630" s="49"/>
      <c r="KSP630" s="49"/>
      <c r="KSQ630" s="49"/>
      <c r="KSR630" s="49"/>
      <c r="KSS630" s="49"/>
      <c r="KST630" s="49"/>
      <c r="KSU630" s="49"/>
      <c r="KSV630" s="49"/>
      <c r="KSW630" s="49"/>
      <c r="KSX630" s="49"/>
      <c r="KSY630" s="49"/>
      <c r="KSZ630" s="49"/>
      <c r="KTA630" s="49"/>
      <c r="KTB630" s="49"/>
      <c r="KTC630" s="49"/>
      <c r="KTD630" s="49"/>
      <c r="KTE630" s="49"/>
      <c r="KTF630" s="49"/>
      <c r="KTG630" s="49"/>
      <c r="KTH630" s="49"/>
      <c r="KTI630" s="49"/>
      <c r="KTJ630" s="49"/>
      <c r="KTK630" s="49"/>
      <c r="KTL630" s="49"/>
      <c r="KTM630" s="49"/>
      <c r="KTN630" s="49"/>
      <c r="KTO630" s="49"/>
      <c r="KTP630" s="49"/>
      <c r="KTQ630" s="49"/>
      <c r="KTR630" s="49"/>
      <c r="KTS630" s="49"/>
      <c r="KTT630" s="49"/>
      <c r="KTU630" s="49"/>
      <c r="KTV630" s="49"/>
      <c r="KTW630" s="49"/>
      <c r="KTX630" s="49"/>
      <c r="KTY630" s="49"/>
      <c r="KTZ630" s="49"/>
      <c r="KUA630" s="49"/>
      <c r="KUB630" s="49"/>
      <c r="KUC630" s="49"/>
      <c r="KUD630" s="49"/>
      <c r="KUE630" s="49"/>
      <c r="KUF630" s="49"/>
      <c r="KUG630" s="49"/>
      <c r="KUH630" s="49"/>
      <c r="KUI630" s="49"/>
      <c r="KUJ630" s="49"/>
      <c r="KUK630" s="49"/>
      <c r="KUL630" s="49"/>
      <c r="KUM630" s="49"/>
      <c r="KUN630" s="49"/>
      <c r="KUO630" s="49"/>
      <c r="KUP630" s="49"/>
      <c r="KUQ630" s="49"/>
      <c r="KUR630" s="49"/>
      <c r="KUS630" s="49"/>
      <c r="KUT630" s="49"/>
      <c r="KUU630" s="49"/>
      <c r="KUV630" s="49"/>
      <c r="KUW630" s="49"/>
      <c r="KUX630" s="49"/>
      <c r="KUY630" s="49"/>
      <c r="KUZ630" s="49"/>
      <c r="KVA630" s="49"/>
      <c r="KVB630" s="49"/>
      <c r="KVC630" s="49"/>
      <c r="KVD630" s="49"/>
      <c r="KVE630" s="49"/>
      <c r="KVF630" s="49"/>
      <c r="KVG630" s="49"/>
      <c r="KVH630" s="49"/>
      <c r="KVI630" s="49"/>
      <c r="KVJ630" s="49"/>
      <c r="KVK630" s="49"/>
      <c r="KVL630" s="49"/>
      <c r="KVM630" s="49"/>
      <c r="KVN630" s="49"/>
      <c r="KVO630" s="49"/>
      <c r="KVP630" s="49"/>
      <c r="KVQ630" s="49"/>
      <c r="KVR630" s="49"/>
      <c r="KVS630" s="49"/>
      <c r="KVT630" s="49"/>
      <c r="KVU630" s="49"/>
      <c r="KVV630" s="49"/>
      <c r="KVW630" s="49"/>
      <c r="KVX630" s="49"/>
      <c r="KVY630" s="49"/>
      <c r="KVZ630" s="49"/>
      <c r="KWA630" s="49"/>
      <c r="KWB630" s="49"/>
      <c r="KWC630" s="49"/>
      <c r="KWD630" s="49"/>
      <c r="KWE630" s="49"/>
      <c r="KWF630" s="49"/>
      <c r="KWG630" s="49"/>
      <c r="KWH630" s="49"/>
      <c r="KWI630" s="49"/>
      <c r="KWJ630" s="49"/>
      <c r="KWK630" s="49"/>
      <c r="KWL630" s="49"/>
      <c r="KWM630" s="49"/>
      <c r="KWN630" s="49"/>
      <c r="KWO630" s="49"/>
      <c r="KWP630" s="49"/>
      <c r="KWQ630" s="49"/>
      <c r="KWR630" s="49"/>
      <c r="KWS630" s="49"/>
      <c r="KWT630" s="49"/>
      <c r="KWU630" s="49"/>
      <c r="KWV630" s="49"/>
      <c r="KWW630" s="49"/>
      <c r="KWX630" s="49"/>
      <c r="KWY630" s="49"/>
      <c r="KWZ630" s="49"/>
      <c r="KXA630" s="49"/>
      <c r="KXB630" s="49"/>
      <c r="KXC630" s="49"/>
      <c r="KXD630" s="49"/>
      <c r="KXE630" s="49"/>
      <c r="KXF630" s="49"/>
      <c r="KXG630" s="49"/>
      <c r="KXH630" s="49"/>
      <c r="KXI630" s="49"/>
      <c r="KXJ630" s="49"/>
      <c r="KXK630" s="49"/>
      <c r="KXL630" s="49"/>
      <c r="KXM630" s="49"/>
      <c r="KXN630" s="49"/>
      <c r="KXO630" s="49"/>
      <c r="KXP630" s="49"/>
      <c r="KXQ630" s="49"/>
      <c r="KXR630" s="49"/>
      <c r="KXS630" s="49"/>
      <c r="KXT630" s="49"/>
      <c r="KXU630" s="49"/>
      <c r="KXV630" s="49"/>
      <c r="KXW630" s="49"/>
      <c r="KXX630" s="49"/>
      <c r="KXY630" s="49"/>
      <c r="KXZ630" s="49"/>
      <c r="KYA630" s="49"/>
      <c r="KYB630" s="49"/>
      <c r="KYC630" s="49"/>
      <c r="KYD630" s="49"/>
      <c r="KYE630" s="49"/>
      <c r="KYF630" s="49"/>
      <c r="KYG630" s="49"/>
      <c r="KYH630" s="49"/>
      <c r="KYI630" s="49"/>
      <c r="KYJ630" s="49"/>
      <c r="KYK630" s="49"/>
      <c r="KYL630" s="49"/>
      <c r="KYM630" s="49"/>
      <c r="KYN630" s="49"/>
      <c r="KYO630" s="49"/>
      <c r="KYP630" s="49"/>
      <c r="KYQ630" s="49"/>
      <c r="KYR630" s="49"/>
      <c r="KYS630" s="49"/>
      <c r="KYT630" s="49"/>
      <c r="KYU630" s="49"/>
      <c r="KYV630" s="49"/>
      <c r="KYW630" s="49"/>
      <c r="KYX630" s="49"/>
      <c r="KYY630" s="49"/>
      <c r="KYZ630" s="49"/>
      <c r="KZA630" s="49"/>
      <c r="KZB630" s="49"/>
      <c r="KZC630" s="49"/>
      <c r="KZD630" s="49"/>
      <c r="KZE630" s="49"/>
      <c r="KZF630" s="49"/>
      <c r="KZG630" s="49"/>
      <c r="KZH630" s="49"/>
      <c r="KZI630" s="49"/>
      <c r="KZJ630" s="49"/>
      <c r="KZK630" s="49"/>
      <c r="KZL630" s="49"/>
      <c r="KZM630" s="49"/>
      <c r="KZN630" s="49"/>
      <c r="KZO630" s="49"/>
      <c r="KZP630" s="49"/>
      <c r="KZQ630" s="49"/>
      <c r="KZR630" s="49"/>
      <c r="KZS630" s="49"/>
      <c r="KZT630" s="49"/>
      <c r="KZU630" s="49"/>
      <c r="KZV630" s="49"/>
      <c r="KZW630" s="49"/>
      <c r="KZX630" s="49"/>
      <c r="KZY630" s="49"/>
      <c r="KZZ630" s="49"/>
      <c r="LAA630" s="49"/>
      <c r="LAB630" s="49"/>
      <c r="LAC630" s="49"/>
      <c r="LAD630" s="49"/>
      <c r="LAE630" s="49"/>
      <c r="LAF630" s="49"/>
      <c r="LAG630" s="49"/>
      <c r="LAH630" s="49"/>
      <c r="LAI630" s="49"/>
      <c r="LAJ630" s="49"/>
      <c r="LAK630" s="49"/>
      <c r="LAL630" s="49"/>
      <c r="LAM630" s="49"/>
      <c r="LAN630" s="49"/>
      <c r="LAO630" s="49"/>
      <c r="LAP630" s="49"/>
      <c r="LAQ630" s="49"/>
      <c r="LAR630" s="49"/>
      <c r="LAS630" s="49"/>
      <c r="LAT630" s="49"/>
      <c r="LAU630" s="49"/>
      <c r="LAV630" s="49"/>
      <c r="LAW630" s="49"/>
      <c r="LAX630" s="49"/>
      <c r="LAY630" s="49"/>
      <c r="LAZ630" s="49"/>
      <c r="LBA630" s="49"/>
      <c r="LBB630" s="49"/>
      <c r="LBC630" s="49"/>
      <c r="LBD630" s="49"/>
      <c r="LBE630" s="49"/>
      <c r="LBF630" s="49"/>
      <c r="LBG630" s="49"/>
      <c r="LBH630" s="49"/>
      <c r="LBI630" s="49"/>
      <c r="LBJ630" s="49"/>
      <c r="LBK630" s="49"/>
      <c r="LBL630" s="49"/>
      <c r="LBM630" s="49"/>
      <c r="LBN630" s="49"/>
      <c r="LBO630" s="49"/>
      <c r="LBP630" s="49"/>
      <c r="LBQ630" s="49"/>
      <c r="LBR630" s="49"/>
      <c r="LBS630" s="49"/>
      <c r="LBT630" s="49"/>
      <c r="LBU630" s="49"/>
      <c r="LBV630" s="49"/>
      <c r="LBW630" s="49"/>
      <c r="LBX630" s="49"/>
      <c r="LBY630" s="49"/>
      <c r="LBZ630" s="49"/>
      <c r="LCA630" s="49"/>
      <c r="LCB630" s="49"/>
      <c r="LCC630" s="49"/>
      <c r="LCD630" s="49"/>
      <c r="LCE630" s="49"/>
      <c r="LCF630" s="49"/>
      <c r="LCG630" s="49"/>
      <c r="LCH630" s="49"/>
      <c r="LCI630" s="49"/>
      <c r="LCJ630" s="49"/>
      <c r="LCK630" s="49"/>
      <c r="LCL630" s="49"/>
      <c r="LCM630" s="49"/>
      <c r="LCN630" s="49"/>
      <c r="LCO630" s="49"/>
      <c r="LCP630" s="49"/>
      <c r="LCQ630" s="49"/>
      <c r="LCR630" s="49"/>
      <c r="LCS630" s="49"/>
      <c r="LCT630" s="49"/>
      <c r="LCU630" s="49"/>
      <c r="LCV630" s="49"/>
      <c r="LCW630" s="49"/>
      <c r="LCX630" s="49"/>
      <c r="LCY630" s="49"/>
      <c r="LCZ630" s="49"/>
      <c r="LDA630" s="49"/>
      <c r="LDB630" s="49"/>
      <c r="LDC630" s="49"/>
      <c r="LDD630" s="49"/>
      <c r="LDE630" s="49"/>
      <c r="LDF630" s="49"/>
      <c r="LDG630" s="49"/>
      <c r="LDH630" s="49"/>
      <c r="LDI630" s="49"/>
      <c r="LDJ630" s="49"/>
      <c r="LDK630" s="49"/>
      <c r="LDL630" s="49"/>
      <c r="LDM630" s="49"/>
      <c r="LDN630" s="49"/>
      <c r="LDO630" s="49"/>
      <c r="LDP630" s="49"/>
      <c r="LDQ630" s="49"/>
      <c r="LDR630" s="49"/>
      <c r="LDS630" s="49"/>
      <c r="LDT630" s="49"/>
      <c r="LDU630" s="49"/>
      <c r="LDV630" s="49"/>
      <c r="LDW630" s="49"/>
      <c r="LDX630" s="49"/>
      <c r="LDY630" s="49"/>
      <c r="LDZ630" s="49"/>
      <c r="LEA630" s="49"/>
      <c r="LEB630" s="49"/>
      <c r="LEC630" s="49"/>
      <c r="LED630" s="49"/>
      <c r="LEE630" s="49"/>
      <c r="LEF630" s="49"/>
      <c r="LEG630" s="49"/>
      <c r="LEH630" s="49"/>
      <c r="LEI630" s="49"/>
      <c r="LEJ630" s="49"/>
      <c r="LEK630" s="49"/>
      <c r="LEL630" s="49"/>
      <c r="LEM630" s="49"/>
      <c r="LEN630" s="49"/>
      <c r="LEO630" s="49"/>
      <c r="LEP630" s="49"/>
      <c r="LEQ630" s="49"/>
      <c r="LER630" s="49"/>
      <c r="LES630" s="49"/>
      <c r="LET630" s="49"/>
      <c r="LEU630" s="49"/>
      <c r="LEV630" s="49"/>
      <c r="LEW630" s="49"/>
      <c r="LEX630" s="49"/>
      <c r="LEY630" s="49"/>
      <c r="LEZ630" s="49"/>
      <c r="LFA630" s="49"/>
      <c r="LFB630" s="49"/>
      <c r="LFC630" s="49"/>
      <c r="LFD630" s="49"/>
      <c r="LFE630" s="49"/>
      <c r="LFF630" s="49"/>
      <c r="LFG630" s="49"/>
      <c r="LFH630" s="49"/>
      <c r="LFI630" s="49"/>
      <c r="LFJ630" s="49"/>
      <c r="LFK630" s="49"/>
      <c r="LFL630" s="49"/>
      <c r="LFM630" s="49"/>
      <c r="LFN630" s="49"/>
      <c r="LFO630" s="49"/>
      <c r="LFP630" s="49"/>
      <c r="LFQ630" s="49"/>
      <c r="LFR630" s="49"/>
      <c r="LFS630" s="49"/>
      <c r="LFT630" s="49"/>
      <c r="LFU630" s="49"/>
      <c r="LFV630" s="49"/>
      <c r="LFW630" s="49"/>
      <c r="LFX630" s="49"/>
      <c r="LFY630" s="49"/>
      <c r="LFZ630" s="49"/>
      <c r="LGA630" s="49"/>
      <c r="LGB630" s="49"/>
      <c r="LGC630" s="49"/>
      <c r="LGD630" s="49"/>
      <c r="LGE630" s="49"/>
      <c r="LGF630" s="49"/>
      <c r="LGG630" s="49"/>
      <c r="LGH630" s="49"/>
      <c r="LGI630" s="49"/>
      <c r="LGJ630" s="49"/>
      <c r="LGK630" s="49"/>
      <c r="LGL630" s="49"/>
      <c r="LGM630" s="49"/>
      <c r="LGN630" s="49"/>
      <c r="LGO630" s="49"/>
      <c r="LGP630" s="49"/>
      <c r="LGQ630" s="49"/>
      <c r="LGR630" s="49"/>
      <c r="LGS630" s="49"/>
      <c r="LGT630" s="49"/>
      <c r="LGU630" s="49"/>
      <c r="LGV630" s="49"/>
      <c r="LGW630" s="49"/>
      <c r="LGX630" s="49"/>
      <c r="LGY630" s="49"/>
      <c r="LGZ630" s="49"/>
      <c r="LHA630" s="49"/>
      <c r="LHB630" s="49"/>
      <c r="LHC630" s="49"/>
      <c r="LHD630" s="49"/>
      <c r="LHE630" s="49"/>
      <c r="LHF630" s="49"/>
      <c r="LHG630" s="49"/>
      <c r="LHH630" s="49"/>
      <c r="LHI630" s="49"/>
      <c r="LHJ630" s="49"/>
      <c r="LHK630" s="49"/>
      <c r="LHL630" s="49"/>
      <c r="LHM630" s="49"/>
      <c r="LHN630" s="49"/>
      <c r="LHO630" s="49"/>
      <c r="LHP630" s="49"/>
      <c r="LHQ630" s="49"/>
      <c r="LHR630" s="49"/>
      <c r="LHS630" s="49"/>
      <c r="LHT630" s="49"/>
      <c r="LHU630" s="49"/>
      <c r="LHV630" s="49"/>
      <c r="LHW630" s="49"/>
      <c r="LHX630" s="49"/>
      <c r="LHY630" s="49"/>
      <c r="LHZ630" s="49"/>
      <c r="LIA630" s="49"/>
      <c r="LIB630" s="49"/>
      <c r="LIC630" s="49"/>
      <c r="LID630" s="49"/>
      <c r="LIE630" s="49"/>
      <c r="LIF630" s="49"/>
      <c r="LIG630" s="49"/>
      <c r="LIH630" s="49"/>
      <c r="LII630" s="49"/>
      <c r="LIJ630" s="49"/>
      <c r="LIK630" s="49"/>
      <c r="LIL630" s="49"/>
      <c r="LIM630" s="49"/>
      <c r="LIN630" s="49"/>
      <c r="LIO630" s="49"/>
      <c r="LIP630" s="49"/>
      <c r="LIQ630" s="49"/>
      <c r="LIR630" s="49"/>
      <c r="LIS630" s="49"/>
      <c r="LIT630" s="49"/>
      <c r="LIU630" s="49"/>
      <c r="LIV630" s="49"/>
      <c r="LIW630" s="49"/>
      <c r="LIX630" s="49"/>
      <c r="LIY630" s="49"/>
      <c r="LIZ630" s="49"/>
      <c r="LJA630" s="49"/>
      <c r="LJB630" s="49"/>
      <c r="LJC630" s="49"/>
      <c r="LJD630" s="49"/>
      <c r="LJE630" s="49"/>
      <c r="LJF630" s="49"/>
      <c r="LJG630" s="49"/>
      <c r="LJH630" s="49"/>
      <c r="LJI630" s="49"/>
      <c r="LJJ630" s="49"/>
      <c r="LJK630" s="49"/>
      <c r="LJL630" s="49"/>
      <c r="LJM630" s="49"/>
      <c r="LJN630" s="49"/>
      <c r="LJO630" s="49"/>
      <c r="LJP630" s="49"/>
      <c r="LJQ630" s="49"/>
      <c r="LJR630" s="49"/>
      <c r="LJS630" s="49"/>
      <c r="LJT630" s="49"/>
      <c r="LJU630" s="49"/>
      <c r="LJV630" s="49"/>
      <c r="LJW630" s="49"/>
      <c r="LJX630" s="49"/>
      <c r="LJY630" s="49"/>
      <c r="LJZ630" s="49"/>
      <c r="LKA630" s="49"/>
      <c r="LKB630" s="49"/>
      <c r="LKC630" s="49"/>
      <c r="LKD630" s="49"/>
      <c r="LKE630" s="49"/>
      <c r="LKF630" s="49"/>
      <c r="LKG630" s="49"/>
      <c r="LKH630" s="49"/>
      <c r="LKI630" s="49"/>
      <c r="LKJ630" s="49"/>
      <c r="LKK630" s="49"/>
      <c r="LKL630" s="49"/>
      <c r="LKM630" s="49"/>
      <c r="LKN630" s="49"/>
      <c r="LKO630" s="49"/>
      <c r="LKP630" s="49"/>
      <c r="LKQ630" s="49"/>
      <c r="LKR630" s="49"/>
      <c r="LKS630" s="49"/>
      <c r="LKT630" s="49"/>
      <c r="LKU630" s="49"/>
      <c r="LKV630" s="49"/>
      <c r="LKW630" s="49"/>
      <c r="LKX630" s="49"/>
      <c r="LKY630" s="49"/>
      <c r="LKZ630" s="49"/>
      <c r="LLA630" s="49"/>
      <c r="LLB630" s="49"/>
      <c r="LLC630" s="49"/>
      <c r="LLD630" s="49"/>
      <c r="LLE630" s="49"/>
      <c r="LLF630" s="49"/>
      <c r="LLG630" s="49"/>
      <c r="LLH630" s="49"/>
      <c r="LLI630" s="49"/>
      <c r="LLJ630" s="49"/>
      <c r="LLK630" s="49"/>
      <c r="LLL630" s="49"/>
      <c r="LLM630" s="49"/>
      <c r="LLN630" s="49"/>
      <c r="LLO630" s="49"/>
      <c r="LLP630" s="49"/>
      <c r="LLQ630" s="49"/>
      <c r="LLR630" s="49"/>
      <c r="LLS630" s="49"/>
      <c r="LLT630" s="49"/>
      <c r="LLU630" s="49"/>
      <c r="LLV630" s="49"/>
      <c r="LLW630" s="49"/>
      <c r="LLX630" s="49"/>
      <c r="LLY630" s="49"/>
      <c r="LLZ630" s="49"/>
      <c r="LMA630" s="49"/>
      <c r="LMB630" s="49"/>
      <c r="LMC630" s="49"/>
      <c r="LMD630" s="49"/>
      <c r="LME630" s="49"/>
      <c r="LMF630" s="49"/>
      <c r="LMG630" s="49"/>
      <c r="LMH630" s="49"/>
      <c r="LMI630" s="49"/>
      <c r="LMJ630" s="49"/>
      <c r="LMK630" s="49"/>
      <c r="LML630" s="49"/>
      <c r="LMM630" s="49"/>
      <c r="LMN630" s="49"/>
      <c r="LMO630" s="49"/>
      <c r="LMP630" s="49"/>
      <c r="LMQ630" s="49"/>
      <c r="LMR630" s="49"/>
      <c r="LMS630" s="49"/>
      <c r="LMT630" s="49"/>
      <c r="LMU630" s="49"/>
      <c r="LMV630" s="49"/>
      <c r="LMW630" s="49"/>
      <c r="LMX630" s="49"/>
      <c r="LMY630" s="49"/>
      <c r="LMZ630" s="49"/>
      <c r="LNA630" s="49"/>
      <c r="LNB630" s="49"/>
      <c r="LNC630" s="49"/>
      <c r="LND630" s="49"/>
      <c r="LNE630" s="49"/>
      <c r="LNF630" s="49"/>
      <c r="LNG630" s="49"/>
      <c r="LNH630" s="49"/>
      <c r="LNI630" s="49"/>
      <c r="LNJ630" s="49"/>
      <c r="LNK630" s="49"/>
      <c r="LNL630" s="49"/>
      <c r="LNM630" s="49"/>
      <c r="LNN630" s="49"/>
      <c r="LNO630" s="49"/>
      <c r="LNP630" s="49"/>
      <c r="LNQ630" s="49"/>
      <c r="LNR630" s="49"/>
      <c r="LNS630" s="49"/>
      <c r="LNT630" s="49"/>
      <c r="LNU630" s="49"/>
      <c r="LNV630" s="49"/>
      <c r="LNW630" s="49"/>
      <c r="LNX630" s="49"/>
      <c r="LNY630" s="49"/>
      <c r="LNZ630" s="49"/>
      <c r="LOA630" s="49"/>
      <c r="LOB630" s="49"/>
      <c r="LOC630" s="49"/>
      <c r="LOD630" s="49"/>
      <c r="LOE630" s="49"/>
      <c r="LOF630" s="49"/>
      <c r="LOG630" s="49"/>
      <c r="LOH630" s="49"/>
      <c r="LOI630" s="49"/>
      <c r="LOJ630" s="49"/>
      <c r="LOK630" s="49"/>
      <c r="LOL630" s="49"/>
      <c r="LOM630" s="49"/>
      <c r="LON630" s="49"/>
      <c r="LOO630" s="49"/>
      <c r="LOP630" s="49"/>
      <c r="LOQ630" s="49"/>
      <c r="LOR630" s="49"/>
      <c r="LOS630" s="49"/>
      <c r="LOT630" s="49"/>
      <c r="LOU630" s="49"/>
      <c r="LOV630" s="49"/>
      <c r="LOW630" s="49"/>
      <c r="LOX630" s="49"/>
      <c r="LOY630" s="49"/>
      <c r="LOZ630" s="49"/>
      <c r="LPA630" s="49"/>
      <c r="LPB630" s="49"/>
      <c r="LPC630" s="49"/>
      <c r="LPD630" s="49"/>
      <c r="LPE630" s="49"/>
      <c r="LPF630" s="49"/>
      <c r="LPG630" s="49"/>
      <c r="LPH630" s="49"/>
      <c r="LPI630" s="49"/>
      <c r="LPJ630" s="49"/>
      <c r="LPK630" s="49"/>
      <c r="LPL630" s="49"/>
      <c r="LPM630" s="49"/>
      <c r="LPN630" s="49"/>
      <c r="LPO630" s="49"/>
      <c r="LPP630" s="49"/>
      <c r="LPQ630" s="49"/>
      <c r="LPR630" s="49"/>
      <c r="LPS630" s="49"/>
      <c r="LPT630" s="49"/>
      <c r="LPU630" s="49"/>
      <c r="LPV630" s="49"/>
      <c r="LPW630" s="49"/>
      <c r="LPX630" s="49"/>
      <c r="LPY630" s="49"/>
      <c r="LPZ630" s="49"/>
      <c r="LQA630" s="49"/>
      <c r="LQB630" s="49"/>
      <c r="LQC630" s="49"/>
      <c r="LQD630" s="49"/>
      <c r="LQE630" s="49"/>
      <c r="LQF630" s="49"/>
      <c r="LQG630" s="49"/>
      <c r="LQH630" s="49"/>
      <c r="LQI630" s="49"/>
      <c r="LQJ630" s="49"/>
      <c r="LQK630" s="49"/>
      <c r="LQL630" s="49"/>
      <c r="LQM630" s="49"/>
      <c r="LQN630" s="49"/>
      <c r="LQO630" s="49"/>
      <c r="LQP630" s="49"/>
      <c r="LQQ630" s="49"/>
      <c r="LQR630" s="49"/>
      <c r="LQS630" s="49"/>
      <c r="LQT630" s="49"/>
      <c r="LQU630" s="49"/>
      <c r="LQV630" s="49"/>
      <c r="LQW630" s="49"/>
      <c r="LQX630" s="49"/>
      <c r="LQY630" s="49"/>
      <c r="LQZ630" s="49"/>
      <c r="LRA630" s="49"/>
      <c r="LRB630" s="49"/>
      <c r="LRC630" s="49"/>
      <c r="LRD630" s="49"/>
      <c r="LRE630" s="49"/>
      <c r="LRF630" s="49"/>
      <c r="LRG630" s="49"/>
      <c r="LRH630" s="49"/>
      <c r="LRI630" s="49"/>
      <c r="LRJ630" s="49"/>
      <c r="LRK630" s="49"/>
      <c r="LRL630" s="49"/>
      <c r="LRM630" s="49"/>
      <c r="LRN630" s="49"/>
      <c r="LRO630" s="49"/>
      <c r="LRP630" s="49"/>
      <c r="LRQ630" s="49"/>
      <c r="LRR630" s="49"/>
      <c r="LRS630" s="49"/>
      <c r="LRT630" s="49"/>
      <c r="LRU630" s="49"/>
      <c r="LRV630" s="49"/>
      <c r="LRW630" s="49"/>
      <c r="LRX630" s="49"/>
      <c r="LRY630" s="49"/>
      <c r="LRZ630" s="49"/>
      <c r="LSA630" s="49"/>
      <c r="LSB630" s="49"/>
      <c r="LSC630" s="49"/>
      <c r="LSD630" s="49"/>
      <c r="LSE630" s="49"/>
      <c r="LSF630" s="49"/>
      <c r="LSG630" s="49"/>
      <c r="LSH630" s="49"/>
      <c r="LSI630" s="49"/>
      <c r="LSJ630" s="49"/>
      <c r="LSK630" s="49"/>
      <c r="LSL630" s="49"/>
      <c r="LSM630" s="49"/>
      <c r="LSN630" s="49"/>
      <c r="LSO630" s="49"/>
      <c r="LSP630" s="49"/>
      <c r="LSQ630" s="49"/>
      <c r="LSR630" s="49"/>
      <c r="LSS630" s="49"/>
      <c r="LST630" s="49"/>
      <c r="LSU630" s="49"/>
      <c r="LSV630" s="49"/>
      <c r="LSW630" s="49"/>
      <c r="LSX630" s="49"/>
      <c r="LSY630" s="49"/>
      <c r="LSZ630" s="49"/>
      <c r="LTA630" s="49"/>
      <c r="LTB630" s="49"/>
      <c r="LTC630" s="49"/>
      <c r="LTD630" s="49"/>
      <c r="LTE630" s="49"/>
      <c r="LTF630" s="49"/>
      <c r="LTG630" s="49"/>
      <c r="LTH630" s="49"/>
      <c r="LTI630" s="49"/>
      <c r="LTJ630" s="49"/>
      <c r="LTK630" s="49"/>
      <c r="LTL630" s="49"/>
      <c r="LTM630" s="49"/>
      <c r="LTN630" s="49"/>
      <c r="LTO630" s="49"/>
      <c r="LTP630" s="49"/>
      <c r="LTQ630" s="49"/>
      <c r="LTR630" s="49"/>
      <c r="LTS630" s="49"/>
      <c r="LTT630" s="49"/>
      <c r="LTU630" s="49"/>
      <c r="LTV630" s="49"/>
      <c r="LTW630" s="49"/>
      <c r="LTX630" s="49"/>
      <c r="LTY630" s="49"/>
      <c r="LTZ630" s="49"/>
      <c r="LUA630" s="49"/>
      <c r="LUB630" s="49"/>
      <c r="LUC630" s="49"/>
      <c r="LUD630" s="49"/>
      <c r="LUE630" s="49"/>
      <c r="LUF630" s="49"/>
      <c r="LUG630" s="49"/>
      <c r="LUH630" s="49"/>
      <c r="LUI630" s="49"/>
      <c r="LUJ630" s="49"/>
      <c r="LUK630" s="49"/>
      <c r="LUL630" s="49"/>
      <c r="LUM630" s="49"/>
      <c r="LUN630" s="49"/>
      <c r="LUO630" s="49"/>
      <c r="LUP630" s="49"/>
      <c r="LUQ630" s="49"/>
      <c r="LUR630" s="49"/>
      <c r="LUS630" s="49"/>
      <c r="LUT630" s="49"/>
      <c r="LUU630" s="49"/>
      <c r="LUV630" s="49"/>
      <c r="LUW630" s="49"/>
      <c r="LUX630" s="49"/>
      <c r="LUY630" s="49"/>
      <c r="LUZ630" s="49"/>
      <c r="LVA630" s="49"/>
      <c r="LVB630" s="49"/>
      <c r="LVC630" s="49"/>
      <c r="LVD630" s="49"/>
      <c r="LVE630" s="49"/>
      <c r="LVF630" s="49"/>
      <c r="LVG630" s="49"/>
      <c r="LVH630" s="49"/>
      <c r="LVI630" s="49"/>
      <c r="LVJ630" s="49"/>
      <c r="LVK630" s="49"/>
      <c r="LVL630" s="49"/>
      <c r="LVM630" s="49"/>
      <c r="LVN630" s="49"/>
      <c r="LVO630" s="49"/>
      <c r="LVP630" s="49"/>
      <c r="LVQ630" s="49"/>
      <c r="LVR630" s="49"/>
      <c r="LVS630" s="49"/>
      <c r="LVT630" s="49"/>
      <c r="LVU630" s="49"/>
      <c r="LVV630" s="49"/>
      <c r="LVW630" s="49"/>
      <c r="LVX630" s="49"/>
      <c r="LVY630" s="49"/>
      <c r="LVZ630" s="49"/>
      <c r="LWA630" s="49"/>
      <c r="LWB630" s="49"/>
      <c r="LWC630" s="49"/>
      <c r="LWD630" s="49"/>
      <c r="LWE630" s="49"/>
      <c r="LWF630" s="49"/>
      <c r="LWG630" s="49"/>
      <c r="LWH630" s="49"/>
      <c r="LWI630" s="49"/>
      <c r="LWJ630" s="49"/>
      <c r="LWK630" s="49"/>
      <c r="LWL630" s="49"/>
      <c r="LWM630" s="49"/>
      <c r="LWN630" s="49"/>
      <c r="LWO630" s="49"/>
      <c r="LWP630" s="49"/>
      <c r="LWQ630" s="49"/>
      <c r="LWR630" s="49"/>
      <c r="LWS630" s="49"/>
      <c r="LWT630" s="49"/>
      <c r="LWU630" s="49"/>
      <c r="LWV630" s="49"/>
      <c r="LWW630" s="49"/>
      <c r="LWX630" s="49"/>
      <c r="LWY630" s="49"/>
      <c r="LWZ630" s="49"/>
      <c r="LXA630" s="49"/>
      <c r="LXB630" s="49"/>
      <c r="LXC630" s="49"/>
      <c r="LXD630" s="49"/>
      <c r="LXE630" s="49"/>
      <c r="LXF630" s="49"/>
      <c r="LXG630" s="49"/>
      <c r="LXH630" s="49"/>
      <c r="LXI630" s="49"/>
      <c r="LXJ630" s="49"/>
      <c r="LXK630" s="49"/>
      <c r="LXL630" s="49"/>
      <c r="LXM630" s="49"/>
      <c r="LXN630" s="49"/>
      <c r="LXO630" s="49"/>
      <c r="LXP630" s="49"/>
      <c r="LXQ630" s="49"/>
      <c r="LXR630" s="49"/>
      <c r="LXS630" s="49"/>
      <c r="LXT630" s="49"/>
      <c r="LXU630" s="49"/>
      <c r="LXV630" s="49"/>
      <c r="LXW630" s="49"/>
      <c r="LXX630" s="49"/>
      <c r="LXY630" s="49"/>
      <c r="LXZ630" s="49"/>
      <c r="LYA630" s="49"/>
      <c r="LYB630" s="49"/>
      <c r="LYC630" s="49"/>
      <c r="LYD630" s="49"/>
      <c r="LYE630" s="49"/>
      <c r="LYF630" s="49"/>
      <c r="LYG630" s="49"/>
      <c r="LYH630" s="49"/>
      <c r="LYI630" s="49"/>
      <c r="LYJ630" s="49"/>
      <c r="LYK630" s="49"/>
      <c r="LYL630" s="49"/>
      <c r="LYM630" s="49"/>
      <c r="LYN630" s="49"/>
      <c r="LYO630" s="49"/>
      <c r="LYP630" s="49"/>
      <c r="LYQ630" s="49"/>
      <c r="LYR630" s="49"/>
      <c r="LYS630" s="49"/>
      <c r="LYT630" s="49"/>
      <c r="LYU630" s="49"/>
      <c r="LYV630" s="49"/>
      <c r="LYW630" s="49"/>
      <c r="LYX630" s="49"/>
      <c r="LYY630" s="49"/>
      <c r="LYZ630" s="49"/>
      <c r="LZA630" s="49"/>
      <c r="LZB630" s="49"/>
      <c r="LZC630" s="49"/>
      <c r="LZD630" s="49"/>
      <c r="LZE630" s="49"/>
      <c r="LZF630" s="49"/>
      <c r="LZG630" s="49"/>
      <c r="LZH630" s="49"/>
      <c r="LZI630" s="49"/>
      <c r="LZJ630" s="49"/>
      <c r="LZK630" s="49"/>
      <c r="LZL630" s="49"/>
      <c r="LZM630" s="49"/>
      <c r="LZN630" s="49"/>
      <c r="LZO630" s="49"/>
      <c r="LZP630" s="49"/>
      <c r="LZQ630" s="49"/>
      <c r="LZR630" s="49"/>
      <c r="LZS630" s="49"/>
      <c r="LZT630" s="49"/>
      <c r="LZU630" s="49"/>
      <c r="LZV630" s="49"/>
      <c r="LZW630" s="49"/>
      <c r="LZX630" s="49"/>
      <c r="LZY630" s="49"/>
      <c r="LZZ630" s="49"/>
      <c r="MAA630" s="49"/>
      <c r="MAB630" s="49"/>
      <c r="MAC630" s="49"/>
      <c r="MAD630" s="49"/>
      <c r="MAE630" s="49"/>
      <c r="MAF630" s="49"/>
      <c r="MAG630" s="49"/>
      <c r="MAH630" s="49"/>
      <c r="MAI630" s="49"/>
      <c r="MAJ630" s="49"/>
      <c r="MAK630" s="49"/>
      <c r="MAL630" s="49"/>
      <c r="MAM630" s="49"/>
      <c r="MAN630" s="49"/>
      <c r="MAO630" s="49"/>
      <c r="MAP630" s="49"/>
      <c r="MAQ630" s="49"/>
      <c r="MAR630" s="49"/>
      <c r="MAS630" s="49"/>
      <c r="MAT630" s="49"/>
      <c r="MAU630" s="49"/>
      <c r="MAV630" s="49"/>
      <c r="MAW630" s="49"/>
      <c r="MAX630" s="49"/>
      <c r="MAY630" s="49"/>
      <c r="MAZ630" s="49"/>
      <c r="MBA630" s="49"/>
      <c r="MBB630" s="49"/>
      <c r="MBC630" s="49"/>
      <c r="MBD630" s="49"/>
      <c r="MBE630" s="49"/>
      <c r="MBF630" s="49"/>
      <c r="MBG630" s="49"/>
      <c r="MBH630" s="49"/>
      <c r="MBI630" s="49"/>
      <c r="MBJ630" s="49"/>
      <c r="MBK630" s="49"/>
      <c r="MBL630" s="49"/>
      <c r="MBM630" s="49"/>
      <c r="MBN630" s="49"/>
      <c r="MBO630" s="49"/>
      <c r="MBP630" s="49"/>
      <c r="MBQ630" s="49"/>
      <c r="MBR630" s="49"/>
      <c r="MBS630" s="49"/>
      <c r="MBT630" s="49"/>
      <c r="MBU630" s="49"/>
      <c r="MBV630" s="49"/>
      <c r="MBW630" s="49"/>
      <c r="MBX630" s="49"/>
      <c r="MBY630" s="49"/>
      <c r="MBZ630" s="49"/>
      <c r="MCA630" s="49"/>
      <c r="MCB630" s="49"/>
      <c r="MCC630" s="49"/>
      <c r="MCD630" s="49"/>
      <c r="MCE630" s="49"/>
      <c r="MCF630" s="49"/>
      <c r="MCG630" s="49"/>
      <c r="MCH630" s="49"/>
      <c r="MCI630" s="49"/>
      <c r="MCJ630" s="49"/>
      <c r="MCK630" s="49"/>
      <c r="MCL630" s="49"/>
      <c r="MCM630" s="49"/>
      <c r="MCN630" s="49"/>
      <c r="MCO630" s="49"/>
      <c r="MCP630" s="49"/>
      <c r="MCQ630" s="49"/>
      <c r="MCR630" s="49"/>
      <c r="MCS630" s="49"/>
      <c r="MCT630" s="49"/>
      <c r="MCU630" s="49"/>
      <c r="MCV630" s="49"/>
      <c r="MCW630" s="49"/>
      <c r="MCX630" s="49"/>
      <c r="MCY630" s="49"/>
      <c r="MCZ630" s="49"/>
      <c r="MDA630" s="49"/>
      <c r="MDB630" s="49"/>
      <c r="MDC630" s="49"/>
      <c r="MDD630" s="49"/>
      <c r="MDE630" s="49"/>
      <c r="MDF630" s="49"/>
      <c r="MDG630" s="49"/>
      <c r="MDH630" s="49"/>
      <c r="MDI630" s="49"/>
      <c r="MDJ630" s="49"/>
      <c r="MDK630" s="49"/>
      <c r="MDL630" s="49"/>
      <c r="MDM630" s="49"/>
      <c r="MDN630" s="49"/>
      <c r="MDO630" s="49"/>
      <c r="MDP630" s="49"/>
      <c r="MDQ630" s="49"/>
      <c r="MDR630" s="49"/>
      <c r="MDS630" s="49"/>
      <c r="MDT630" s="49"/>
      <c r="MDU630" s="49"/>
      <c r="MDV630" s="49"/>
      <c r="MDW630" s="49"/>
      <c r="MDX630" s="49"/>
      <c r="MDY630" s="49"/>
      <c r="MDZ630" s="49"/>
      <c r="MEA630" s="49"/>
      <c r="MEB630" s="49"/>
      <c r="MEC630" s="49"/>
      <c r="MED630" s="49"/>
      <c r="MEE630" s="49"/>
      <c r="MEF630" s="49"/>
      <c r="MEG630" s="49"/>
      <c r="MEH630" s="49"/>
      <c r="MEI630" s="49"/>
      <c r="MEJ630" s="49"/>
      <c r="MEK630" s="49"/>
      <c r="MEL630" s="49"/>
      <c r="MEM630" s="49"/>
      <c r="MEN630" s="49"/>
      <c r="MEO630" s="49"/>
      <c r="MEP630" s="49"/>
      <c r="MEQ630" s="49"/>
      <c r="MER630" s="49"/>
      <c r="MES630" s="49"/>
      <c r="MET630" s="49"/>
      <c r="MEU630" s="49"/>
      <c r="MEV630" s="49"/>
      <c r="MEW630" s="49"/>
      <c r="MEX630" s="49"/>
      <c r="MEY630" s="49"/>
      <c r="MEZ630" s="49"/>
      <c r="MFA630" s="49"/>
      <c r="MFB630" s="49"/>
      <c r="MFC630" s="49"/>
      <c r="MFD630" s="49"/>
      <c r="MFE630" s="49"/>
      <c r="MFF630" s="49"/>
      <c r="MFG630" s="49"/>
      <c r="MFH630" s="49"/>
      <c r="MFI630" s="49"/>
      <c r="MFJ630" s="49"/>
      <c r="MFK630" s="49"/>
      <c r="MFL630" s="49"/>
      <c r="MFM630" s="49"/>
      <c r="MFN630" s="49"/>
      <c r="MFO630" s="49"/>
      <c r="MFP630" s="49"/>
      <c r="MFQ630" s="49"/>
      <c r="MFR630" s="49"/>
      <c r="MFS630" s="49"/>
      <c r="MFT630" s="49"/>
      <c r="MFU630" s="49"/>
      <c r="MFV630" s="49"/>
      <c r="MFW630" s="49"/>
      <c r="MFX630" s="49"/>
      <c r="MFY630" s="49"/>
      <c r="MFZ630" s="49"/>
      <c r="MGA630" s="49"/>
      <c r="MGB630" s="49"/>
      <c r="MGC630" s="49"/>
      <c r="MGD630" s="49"/>
      <c r="MGE630" s="49"/>
      <c r="MGF630" s="49"/>
      <c r="MGG630" s="49"/>
      <c r="MGH630" s="49"/>
      <c r="MGI630" s="49"/>
      <c r="MGJ630" s="49"/>
      <c r="MGK630" s="49"/>
      <c r="MGL630" s="49"/>
      <c r="MGM630" s="49"/>
      <c r="MGN630" s="49"/>
      <c r="MGO630" s="49"/>
      <c r="MGP630" s="49"/>
      <c r="MGQ630" s="49"/>
      <c r="MGR630" s="49"/>
      <c r="MGS630" s="49"/>
      <c r="MGT630" s="49"/>
      <c r="MGU630" s="49"/>
      <c r="MGV630" s="49"/>
      <c r="MGW630" s="49"/>
      <c r="MGX630" s="49"/>
      <c r="MGY630" s="49"/>
      <c r="MGZ630" s="49"/>
      <c r="MHA630" s="49"/>
      <c r="MHB630" s="49"/>
      <c r="MHC630" s="49"/>
      <c r="MHD630" s="49"/>
      <c r="MHE630" s="49"/>
      <c r="MHF630" s="49"/>
      <c r="MHG630" s="49"/>
      <c r="MHH630" s="49"/>
      <c r="MHI630" s="49"/>
      <c r="MHJ630" s="49"/>
      <c r="MHK630" s="49"/>
      <c r="MHL630" s="49"/>
      <c r="MHM630" s="49"/>
      <c r="MHN630" s="49"/>
      <c r="MHO630" s="49"/>
      <c r="MHP630" s="49"/>
      <c r="MHQ630" s="49"/>
      <c r="MHR630" s="49"/>
      <c r="MHS630" s="49"/>
      <c r="MHT630" s="49"/>
      <c r="MHU630" s="49"/>
      <c r="MHV630" s="49"/>
      <c r="MHW630" s="49"/>
      <c r="MHX630" s="49"/>
      <c r="MHY630" s="49"/>
      <c r="MHZ630" s="49"/>
      <c r="MIA630" s="49"/>
      <c r="MIB630" s="49"/>
      <c r="MIC630" s="49"/>
      <c r="MID630" s="49"/>
      <c r="MIE630" s="49"/>
      <c r="MIF630" s="49"/>
      <c r="MIG630" s="49"/>
      <c r="MIH630" s="49"/>
      <c r="MII630" s="49"/>
      <c r="MIJ630" s="49"/>
      <c r="MIK630" s="49"/>
      <c r="MIL630" s="49"/>
      <c r="MIM630" s="49"/>
      <c r="MIN630" s="49"/>
      <c r="MIO630" s="49"/>
      <c r="MIP630" s="49"/>
      <c r="MIQ630" s="49"/>
      <c r="MIR630" s="49"/>
      <c r="MIS630" s="49"/>
      <c r="MIT630" s="49"/>
      <c r="MIU630" s="49"/>
      <c r="MIV630" s="49"/>
      <c r="MIW630" s="49"/>
      <c r="MIX630" s="49"/>
      <c r="MIY630" s="49"/>
      <c r="MIZ630" s="49"/>
      <c r="MJA630" s="49"/>
      <c r="MJB630" s="49"/>
      <c r="MJC630" s="49"/>
      <c r="MJD630" s="49"/>
      <c r="MJE630" s="49"/>
      <c r="MJF630" s="49"/>
      <c r="MJG630" s="49"/>
      <c r="MJH630" s="49"/>
      <c r="MJI630" s="49"/>
      <c r="MJJ630" s="49"/>
      <c r="MJK630" s="49"/>
      <c r="MJL630" s="49"/>
      <c r="MJM630" s="49"/>
      <c r="MJN630" s="49"/>
      <c r="MJO630" s="49"/>
      <c r="MJP630" s="49"/>
      <c r="MJQ630" s="49"/>
      <c r="MJR630" s="49"/>
      <c r="MJS630" s="49"/>
      <c r="MJT630" s="49"/>
      <c r="MJU630" s="49"/>
      <c r="MJV630" s="49"/>
      <c r="MJW630" s="49"/>
      <c r="MJX630" s="49"/>
      <c r="MJY630" s="49"/>
      <c r="MJZ630" s="49"/>
      <c r="MKA630" s="49"/>
      <c r="MKB630" s="49"/>
      <c r="MKC630" s="49"/>
      <c r="MKD630" s="49"/>
      <c r="MKE630" s="49"/>
      <c r="MKF630" s="49"/>
      <c r="MKG630" s="49"/>
      <c r="MKH630" s="49"/>
      <c r="MKI630" s="49"/>
      <c r="MKJ630" s="49"/>
      <c r="MKK630" s="49"/>
      <c r="MKL630" s="49"/>
      <c r="MKM630" s="49"/>
      <c r="MKN630" s="49"/>
      <c r="MKO630" s="49"/>
      <c r="MKP630" s="49"/>
      <c r="MKQ630" s="49"/>
      <c r="MKR630" s="49"/>
      <c r="MKS630" s="49"/>
      <c r="MKT630" s="49"/>
      <c r="MKU630" s="49"/>
      <c r="MKV630" s="49"/>
      <c r="MKW630" s="49"/>
      <c r="MKX630" s="49"/>
      <c r="MKY630" s="49"/>
      <c r="MKZ630" s="49"/>
      <c r="MLA630" s="49"/>
      <c r="MLB630" s="49"/>
      <c r="MLC630" s="49"/>
      <c r="MLD630" s="49"/>
      <c r="MLE630" s="49"/>
      <c r="MLF630" s="49"/>
      <c r="MLG630" s="49"/>
      <c r="MLH630" s="49"/>
      <c r="MLI630" s="49"/>
      <c r="MLJ630" s="49"/>
      <c r="MLK630" s="49"/>
      <c r="MLL630" s="49"/>
      <c r="MLM630" s="49"/>
      <c r="MLN630" s="49"/>
      <c r="MLO630" s="49"/>
      <c r="MLP630" s="49"/>
      <c r="MLQ630" s="49"/>
      <c r="MLR630" s="49"/>
      <c r="MLS630" s="49"/>
      <c r="MLT630" s="49"/>
      <c r="MLU630" s="49"/>
      <c r="MLV630" s="49"/>
      <c r="MLW630" s="49"/>
      <c r="MLX630" s="49"/>
      <c r="MLY630" s="49"/>
      <c r="MLZ630" s="49"/>
      <c r="MMA630" s="49"/>
      <c r="MMB630" s="49"/>
      <c r="MMC630" s="49"/>
      <c r="MMD630" s="49"/>
      <c r="MME630" s="49"/>
      <c r="MMF630" s="49"/>
      <c r="MMG630" s="49"/>
      <c r="MMH630" s="49"/>
      <c r="MMI630" s="49"/>
      <c r="MMJ630" s="49"/>
      <c r="MMK630" s="49"/>
      <c r="MML630" s="49"/>
      <c r="MMM630" s="49"/>
      <c r="MMN630" s="49"/>
      <c r="MMO630" s="49"/>
      <c r="MMP630" s="49"/>
      <c r="MMQ630" s="49"/>
      <c r="MMR630" s="49"/>
      <c r="MMS630" s="49"/>
      <c r="MMT630" s="49"/>
      <c r="MMU630" s="49"/>
      <c r="MMV630" s="49"/>
      <c r="MMW630" s="49"/>
      <c r="MMX630" s="49"/>
      <c r="MMY630" s="49"/>
      <c r="MMZ630" s="49"/>
      <c r="MNA630" s="49"/>
      <c r="MNB630" s="49"/>
      <c r="MNC630" s="49"/>
      <c r="MND630" s="49"/>
      <c r="MNE630" s="49"/>
      <c r="MNF630" s="49"/>
      <c r="MNG630" s="49"/>
      <c r="MNH630" s="49"/>
      <c r="MNI630" s="49"/>
      <c r="MNJ630" s="49"/>
      <c r="MNK630" s="49"/>
      <c r="MNL630" s="49"/>
      <c r="MNM630" s="49"/>
      <c r="MNN630" s="49"/>
      <c r="MNO630" s="49"/>
      <c r="MNP630" s="49"/>
      <c r="MNQ630" s="49"/>
      <c r="MNR630" s="49"/>
      <c r="MNS630" s="49"/>
      <c r="MNT630" s="49"/>
      <c r="MNU630" s="49"/>
      <c r="MNV630" s="49"/>
      <c r="MNW630" s="49"/>
      <c r="MNX630" s="49"/>
      <c r="MNY630" s="49"/>
      <c r="MNZ630" s="49"/>
      <c r="MOA630" s="49"/>
      <c r="MOB630" s="49"/>
      <c r="MOC630" s="49"/>
      <c r="MOD630" s="49"/>
      <c r="MOE630" s="49"/>
      <c r="MOF630" s="49"/>
      <c r="MOG630" s="49"/>
      <c r="MOH630" s="49"/>
      <c r="MOI630" s="49"/>
      <c r="MOJ630" s="49"/>
      <c r="MOK630" s="49"/>
      <c r="MOL630" s="49"/>
      <c r="MOM630" s="49"/>
      <c r="MON630" s="49"/>
      <c r="MOO630" s="49"/>
      <c r="MOP630" s="49"/>
      <c r="MOQ630" s="49"/>
      <c r="MOR630" s="49"/>
      <c r="MOS630" s="49"/>
      <c r="MOT630" s="49"/>
      <c r="MOU630" s="49"/>
      <c r="MOV630" s="49"/>
      <c r="MOW630" s="49"/>
      <c r="MOX630" s="49"/>
      <c r="MOY630" s="49"/>
      <c r="MOZ630" s="49"/>
      <c r="MPA630" s="49"/>
      <c r="MPB630" s="49"/>
      <c r="MPC630" s="49"/>
      <c r="MPD630" s="49"/>
      <c r="MPE630" s="49"/>
      <c r="MPF630" s="49"/>
      <c r="MPG630" s="49"/>
      <c r="MPH630" s="49"/>
      <c r="MPI630" s="49"/>
      <c r="MPJ630" s="49"/>
      <c r="MPK630" s="49"/>
      <c r="MPL630" s="49"/>
      <c r="MPM630" s="49"/>
      <c r="MPN630" s="49"/>
      <c r="MPO630" s="49"/>
      <c r="MPP630" s="49"/>
      <c r="MPQ630" s="49"/>
      <c r="MPR630" s="49"/>
      <c r="MPS630" s="49"/>
      <c r="MPT630" s="49"/>
      <c r="MPU630" s="49"/>
      <c r="MPV630" s="49"/>
      <c r="MPW630" s="49"/>
      <c r="MPX630" s="49"/>
      <c r="MPY630" s="49"/>
      <c r="MPZ630" s="49"/>
      <c r="MQA630" s="49"/>
      <c r="MQB630" s="49"/>
      <c r="MQC630" s="49"/>
      <c r="MQD630" s="49"/>
      <c r="MQE630" s="49"/>
      <c r="MQF630" s="49"/>
      <c r="MQG630" s="49"/>
      <c r="MQH630" s="49"/>
      <c r="MQI630" s="49"/>
      <c r="MQJ630" s="49"/>
      <c r="MQK630" s="49"/>
      <c r="MQL630" s="49"/>
      <c r="MQM630" s="49"/>
      <c r="MQN630" s="49"/>
      <c r="MQO630" s="49"/>
      <c r="MQP630" s="49"/>
      <c r="MQQ630" s="49"/>
      <c r="MQR630" s="49"/>
      <c r="MQS630" s="49"/>
      <c r="MQT630" s="49"/>
      <c r="MQU630" s="49"/>
      <c r="MQV630" s="49"/>
      <c r="MQW630" s="49"/>
      <c r="MQX630" s="49"/>
      <c r="MQY630" s="49"/>
      <c r="MQZ630" s="49"/>
      <c r="MRA630" s="49"/>
      <c r="MRB630" s="49"/>
      <c r="MRC630" s="49"/>
      <c r="MRD630" s="49"/>
      <c r="MRE630" s="49"/>
      <c r="MRF630" s="49"/>
      <c r="MRG630" s="49"/>
      <c r="MRH630" s="49"/>
      <c r="MRI630" s="49"/>
      <c r="MRJ630" s="49"/>
      <c r="MRK630" s="49"/>
      <c r="MRL630" s="49"/>
      <c r="MRM630" s="49"/>
      <c r="MRN630" s="49"/>
      <c r="MRO630" s="49"/>
      <c r="MRP630" s="49"/>
      <c r="MRQ630" s="49"/>
      <c r="MRR630" s="49"/>
      <c r="MRS630" s="49"/>
      <c r="MRT630" s="49"/>
      <c r="MRU630" s="49"/>
      <c r="MRV630" s="49"/>
      <c r="MRW630" s="49"/>
      <c r="MRX630" s="49"/>
      <c r="MRY630" s="49"/>
      <c r="MRZ630" s="49"/>
      <c r="MSA630" s="49"/>
      <c r="MSB630" s="49"/>
      <c r="MSC630" s="49"/>
      <c r="MSD630" s="49"/>
      <c r="MSE630" s="49"/>
      <c r="MSF630" s="49"/>
      <c r="MSG630" s="49"/>
      <c r="MSH630" s="49"/>
      <c r="MSI630" s="49"/>
      <c r="MSJ630" s="49"/>
      <c r="MSK630" s="49"/>
      <c r="MSL630" s="49"/>
      <c r="MSM630" s="49"/>
      <c r="MSN630" s="49"/>
      <c r="MSO630" s="49"/>
      <c r="MSP630" s="49"/>
      <c r="MSQ630" s="49"/>
      <c r="MSR630" s="49"/>
      <c r="MSS630" s="49"/>
      <c r="MST630" s="49"/>
      <c r="MSU630" s="49"/>
      <c r="MSV630" s="49"/>
      <c r="MSW630" s="49"/>
      <c r="MSX630" s="49"/>
      <c r="MSY630" s="49"/>
      <c r="MSZ630" s="49"/>
      <c r="MTA630" s="49"/>
      <c r="MTB630" s="49"/>
      <c r="MTC630" s="49"/>
      <c r="MTD630" s="49"/>
      <c r="MTE630" s="49"/>
      <c r="MTF630" s="49"/>
      <c r="MTG630" s="49"/>
      <c r="MTH630" s="49"/>
      <c r="MTI630" s="49"/>
      <c r="MTJ630" s="49"/>
      <c r="MTK630" s="49"/>
      <c r="MTL630" s="49"/>
      <c r="MTM630" s="49"/>
      <c r="MTN630" s="49"/>
      <c r="MTO630" s="49"/>
      <c r="MTP630" s="49"/>
      <c r="MTQ630" s="49"/>
      <c r="MTR630" s="49"/>
      <c r="MTS630" s="49"/>
      <c r="MTT630" s="49"/>
      <c r="MTU630" s="49"/>
      <c r="MTV630" s="49"/>
      <c r="MTW630" s="49"/>
      <c r="MTX630" s="49"/>
      <c r="MTY630" s="49"/>
      <c r="MTZ630" s="49"/>
      <c r="MUA630" s="49"/>
      <c r="MUB630" s="49"/>
      <c r="MUC630" s="49"/>
      <c r="MUD630" s="49"/>
      <c r="MUE630" s="49"/>
      <c r="MUF630" s="49"/>
      <c r="MUG630" s="49"/>
      <c r="MUH630" s="49"/>
      <c r="MUI630" s="49"/>
      <c r="MUJ630" s="49"/>
      <c r="MUK630" s="49"/>
      <c r="MUL630" s="49"/>
      <c r="MUM630" s="49"/>
      <c r="MUN630" s="49"/>
      <c r="MUO630" s="49"/>
      <c r="MUP630" s="49"/>
      <c r="MUQ630" s="49"/>
      <c r="MUR630" s="49"/>
      <c r="MUS630" s="49"/>
      <c r="MUT630" s="49"/>
      <c r="MUU630" s="49"/>
      <c r="MUV630" s="49"/>
      <c r="MUW630" s="49"/>
      <c r="MUX630" s="49"/>
      <c r="MUY630" s="49"/>
      <c r="MUZ630" s="49"/>
      <c r="MVA630" s="49"/>
      <c r="MVB630" s="49"/>
      <c r="MVC630" s="49"/>
      <c r="MVD630" s="49"/>
      <c r="MVE630" s="49"/>
      <c r="MVF630" s="49"/>
      <c r="MVG630" s="49"/>
      <c r="MVH630" s="49"/>
      <c r="MVI630" s="49"/>
      <c r="MVJ630" s="49"/>
      <c r="MVK630" s="49"/>
      <c r="MVL630" s="49"/>
      <c r="MVM630" s="49"/>
      <c r="MVN630" s="49"/>
      <c r="MVO630" s="49"/>
      <c r="MVP630" s="49"/>
      <c r="MVQ630" s="49"/>
      <c r="MVR630" s="49"/>
      <c r="MVS630" s="49"/>
      <c r="MVT630" s="49"/>
      <c r="MVU630" s="49"/>
      <c r="MVV630" s="49"/>
      <c r="MVW630" s="49"/>
      <c r="MVX630" s="49"/>
      <c r="MVY630" s="49"/>
      <c r="MVZ630" s="49"/>
      <c r="MWA630" s="49"/>
      <c r="MWB630" s="49"/>
      <c r="MWC630" s="49"/>
      <c r="MWD630" s="49"/>
      <c r="MWE630" s="49"/>
      <c r="MWF630" s="49"/>
      <c r="MWG630" s="49"/>
      <c r="MWH630" s="49"/>
      <c r="MWI630" s="49"/>
      <c r="MWJ630" s="49"/>
      <c r="MWK630" s="49"/>
      <c r="MWL630" s="49"/>
      <c r="MWM630" s="49"/>
      <c r="MWN630" s="49"/>
      <c r="MWO630" s="49"/>
      <c r="MWP630" s="49"/>
      <c r="MWQ630" s="49"/>
      <c r="MWR630" s="49"/>
      <c r="MWS630" s="49"/>
      <c r="MWT630" s="49"/>
      <c r="MWU630" s="49"/>
      <c r="MWV630" s="49"/>
      <c r="MWW630" s="49"/>
      <c r="MWX630" s="49"/>
      <c r="MWY630" s="49"/>
      <c r="MWZ630" s="49"/>
      <c r="MXA630" s="49"/>
      <c r="MXB630" s="49"/>
      <c r="MXC630" s="49"/>
      <c r="MXD630" s="49"/>
      <c r="MXE630" s="49"/>
      <c r="MXF630" s="49"/>
      <c r="MXG630" s="49"/>
      <c r="MXH630" s="49"/>
      <c r="MXI630" s="49"/>
      <c r="MXJ630" s="49"/>
      <c r="MXK630" s="49"/>
      <c r="MXL630" s="49"/>
      <c r="MXM630" s="49"/>
      <c r="MXN630" s="49"/>
      <c r="MXO630" s="49"/>
      <c r="MXP630" s="49"/>
      <c r="MXQ630" s="49"/>
      <c r="MXR630" s="49"/>
      <c r="MXS630" s="49"/>
      <c r="MXT630" s="49"/>
      <c r="MXU630" s="49"/>
      <c r="MXV630" s="49"/>
      <c r="MXW630" s="49"/>
      <c r="MXX630" s="49"/>
      <c r="MXY630" s="49"/>
      <c r="MXZ630" s="49"/>
      <c r="MYA630" s="49"/>
      <c r="MYB630" s="49"/>
      <c r="MYC630" s="49"/>
      <c r="MYD630" s="49"/>
      <c r="MYE630" s="49"/>
      <c r="MYF630" s="49"/>
      <c r="MYG630" s="49"/>
      <c r="MYH630" s="49"/>
      <c r="MYI630" s="49"/>
      <c r="MYJ630" s="49"/>
      <c r="MYK630" s="49"/>
      <c r="MYL630" s="49"/>
      <c r="MYM630" s="49"/>
      <c r="MYN630" s="49"/>
      <c r="MYO630" s="49"/>
      <c r="MYP630" s="49"/>
      <c r="MYQ630" s="49"/>
      <c r="MYR630" s="49"/>
      <c r="MYS630" s="49"/>
      <c r="MYT630" s="49"/>
      <c r="MYU630" s="49"/>
      <c r="MYV630" s="49"/>
      <c r="MYW630" s="49"/>
      <c r="MYX630" s="49"/>
      <c r="MYY630" s="49"/>
      <c r="MYZ630" s="49"/>
      <c r="MZA630" s="49"/>
      <c r="MZB630" s="49"/>
      <c r="MZC630" s="49"/>
      <c r="MZD630" s="49"/>
      <c r="MZE630" s="49"/>
      <c r="MZF630" s="49"/>
      <c r="MZG630" s="49"/>
      <c r="MZH630" s="49"/>
      <c r="MZI630" s="49"/>
      <c r="MZJ630" s="49"/>
      <c r="MZK630" s="49"/>
      <c r="MZL630" s="49"/>
      <c r="MZM630" s="49"/>
      <c r="MZN630" s="49"/>
      <c r="MZO630" s="49"/>
      <c r="MZP630" s="49"/>
      <c r="MZQ630" s="49"/>
      <c r="MZR630" s="49"/>
      <c r="MZS630" s="49"/>
      <c r="MZT630" s="49"/>
      <c r="MZU630" s="49"/>
      <c r="MZV630" s="49"/>
      <c r="MZW630" s="49"/>
      <c r="MZX630" s="49"/>
      <c r="MZY630" s="49"/>
      <c r="MZZ630" s="49"/>
      <c r="NAA630" s="49"/>
      <c r="NAB630" s="49"/>
      <c r="NAC630" s="49"/>
      <c r="NAD630" s="49"/>
      <c r="NAE630" s="49"/>
      <c r="NAF630" s="49"/>
      <c r="NAG630" s="49"/>
      <c r="NAH630" s="49"/>
      <c r="NAI630" s="49"/>
      <c r="NAJ630" s="49"/>
      <c r="NAK630" s="49"/>
      <c r="NAL630" s="49"/>
      <c r="NAM630" s="49"/>
      <c r="NAN630" s="49"/>
      <c r="NAO630" s="49"/>
      <c r="NAP630" s="49"/>
      <c r="NAQ630" s="49"/>
      <c r="NAR630" s="49"/>
      <c r="NAS630" s="49"/>
      <c r="NAT630" s="49"/>
      <c r="NAU630" s="49"/>
      <c r="NAV630" s="49"/>
      <c r="NAW630" s="49"/>
      <c r="NAX630" s="49"/>
      <c r="NAY630" s="49"/>
      <c r="NAZ630" s="49"/>
      <c r="NBA630" s="49"/>
      <c r="NBB630" s="49"/>
      <c r="NBC630" s="49"/>
      <c r="NBD630" s="49"/>
      <c r="NBE630" s="49"/>
      <c r="NBF630" s="49"/>
      <c r="NBG630" s="49"/>
      <c r="NBH630" s="49"/>
      <c r="NBI630" s="49"/>
      <c r="NBJ630" s="49"/>
      <c r="NBK630" s="49"/>
      <c r="NBL630" s="49"/>
      <c r="NBM630" s="49"/>
      <c r="NBN630" s="49"/>
      <c r="NBO630" s="49"/>
      <c r="NBP630" s="49"/>
      <c r="NBQ630" s="49"/>
      <c r="NBR630" s="49"/>
      <c r="NBS630" s="49"/>
      <c r="NBT630" s="49"/>
      <c r="NBU630" s="49"/>
      <c r="NBV630" s="49"/>
      <c r="NBW630" s="49"/>
      <c r="NBX630" s="49"/>
      <c r="NBY630" s="49"/>
      <c r="NBZ630" s="49"/>
      <c r="NCA630" s="49"/>
      <c r="NCB630" s="49"/>
      <c r="NCC630" s="49"/>
      <c r="NCD630" s="49"/>
      <c r="NCE630" s="49"/>
      <c r="NCF630" s="49"/>
      <c r="NCG630" s="49"/>
      <c r="NCH630" s="49"/>
      <c r="NCI630" s="49"/>
      <c r="NCJ630" s="49"/>
      <c r="NCK630" s="49"/>
      <c r="NCL630" s="49"/>
      <c r="NCM630" s="49"/>
      <c r="NCN630" s="49"/>
      <c r="NCO630" s="49"/>
      <c r="NCP630" s="49"/>
      <c r="NCQ630" s="49"/>
      <c r="NCR630" s="49"/>
      <c r="NCS630" s="49"/>
      <c r="NCT630" s="49"/>
      <c r="NCU630" s="49"/>
      <c r="NCV630" s="49"/>
      <c r="NCW630" s="49"/>
      <c r="NCX630" s="49"/>
      <c r="NCY630" s="49"/>
      <c r="NCZ630" s="49"/>
      <c r="NDA630" s="49"/>
      <c r="NDB630" s="49"/>
      <c r="NDC630" s="49"/>
      <c r="NDD630" s="49"/>
      <c r="NDE630" s="49"/>
      <c r="NDF630" s="49"/>
      <c r="NDG630" s="49"/>
      <c r="NDH630" s="49"/>
      <c r="NDI630" s="49"/>
      <c r="NDJ630" s="49"/>
      <c r="NDK630" s="49"/>
      <c r="NDL630" s="49"/>
      <c r="NDM630" s="49"/>
      <c r="NDN630" s="49"/>
      <c r="NDO630" s="49"/>
      <c r="NDP630" s="49"/>
      <c r="NDQ630" s="49"/>
      <c r="NDR630" s="49"/>
      <c r="NDS630" s="49"/>
      <c r="NDT630" s="49"/>
      <c r="NDU630" s="49"/>
      <c r="NDV630" s="49"/>
      <c r="NDW630" s="49"/>
      <c r="NDX630" s="49"/>
      <c r="NDY630" s="49"/>
      <c r="NDZ630" s="49"/>
      <c r="NEA630" s="49"/>
      <c r="NEB630" s="49"/>
      <c r="NEC630" s="49"/>
      <c r="NED630" s="49"/>
      <c r="NEE630" s="49"/>
      <c r="NEF630" s="49"/>
      <c r="NEG630" s="49"/>
      <c r="NEH630" s="49"/>
      <c r="NEI630" s="49"/>
      <c r="NEJ630" s="49"/>
      <c r="NEK630" s="49"/>
      <c r="NEL630" s="49"/>
      <c r="NEM630" s="49"/>
      <c r="NEN630" s="49"/>
      <c r="NEO630" s="49"/>
      <c r="NEP630" s="49"/>
      <c r="NEQ630" s="49"/>
      <c r="NER630" s="49"/>
      <c r="NES630" s="49"/>
      <c r="NET630" s="49"/>
      <c r="NEU630" s="49"/>
      <c r="NEV630" s="49"/>
      <c r="NEW630" s="49"/>
      <c r="NEX630" s="49"/>
      <c r="NEY630" s="49"/>
      <c r="NEZ630" s="49"/>
      <c r="NFA630" s="49"/>
      <c r="NFB630" s="49"/>
      <c r="NFC630" s="49"/>
      <c r="NFD630" s="49"/>
      <c r="NFE630" s="49"/>
      <c r="NFF630" s="49"/>
      <c r="NFG630" s="49"/>
      <c r="NFH630" s="49"/>
      <c r="NFI630" s="49"/>
      <c r="NFJ630" s="49"/>
      <c r="NFK630" s="49"/>
      <c r="NFL630" s="49"/>
      <c r="NFM630" s="49"/>
      <c r="NFN630" s="49"/>
      <c r="NFO630" s="49"/>
      <c r="NFP630" s="49"/>
      <c r="NFQ630" s="49"/>
      <c r="NFR630" s="49"/>
      <c r="NFS630" s="49"/>
      <c r="NFT630" s="49"/>
      <c r="NFU630" s="49"/>
      <c r="NFV630" s="49"/>
      <c r="NFW630" s="49"/>
      <c r="NFX630" s="49"/>
      <c r="NFY630" s="49"/>
      <c r="NFZ630" s="49"/>
      <c r="NGA630" s="49"/>
      <c r="NGB630" s="49"/>
      <c r="NGC630" s="49"/>
      <c r="NGD630" s="49"/>
      <c r="NGE630" s="49"/>
      <c r="NGF630" s="49"/>
      <c r="NGG630" s="49"/>
      <c r="NGH630" s="49"/>
      <c r="NGI630" s="49"/>
      <c r="NGJ630" s="49"/>
      <c r="NGK630" s="49"/>
      <c r="NGL630" s="49"/>
      <c r="NGM630" s="49"/>
      <c r="NGN630" s="49"/>
      <c r="NGO630" s="49"/>
      <c r="NGP630" s="49"/>
      <c r="NGQ630" s="49"/>
      <c r="NGR630" s="49"/>
      <c r="NGS630" s="49"/>
      <c r="NGT630" s="49"/>
      <c r="NGU630" s="49"/>
      <c r="NGV630" s="49"/>
      <c r="NGW630" s="49"/>
      <c r="NGX630" s="49"/>
      <c r="NGY630" s="49"/>
      <c r="NGZ630" s="49"/>
      <c r="NHA630" s="49"/>
      <c r="NHB630" s="49"/>
      <c r="NHC630" s="49"/>
      <c r="NHD630" s="49"/>
      <c r="NHE630" s="49"/>
      <c r="NHF630" s="49"/>
      <c r="NHG630" s="49"/>
      <c r="NHH630" s="49"/>
      <c r="NHI630" s="49"/>
      <c r="NHJ630" s="49"/>
      <c r="NHK630" s="49"/>
      <c r="NHL630" s="49"/>
      <c r="NHM630" s="49"/>
      <c r="NHN630" s="49"/>
      <c r="NHO630" s="49"/>
      <c r="NHP630" s="49"/>
      <c r="NHQ630" s="49"/>
      <c r="NHR630" s="49"/>
      <c r="NHS630" s="49"/>
      <c r="NHT630" s="49"/>
      <c r="NHU630" s="49"/>
      <c r="NHV630" s="49"/>
      <c r="NHW630" s="49"/>
      <c r="NHX630" s="49"/>
      <c r="NHY630" s="49"/>
      <c r="NHZ630" s="49"/>
      <c r="NIA630" s="49"/>
      <c r="NIB630" s="49"/>
      <c r="NIC630" s="49"/>
      <c r="NID630" s="49"/>
      <c r="NIE630" s="49"/>
      <c r="NIF630" s="49"/>
      <c r="NIG630" s="49"/>
      <c r="NIH630" s="49"/>
      <c r="NII630" s="49"/>
      <c r="NIJ630" s="49"/>
      <c r="NIK630" s="49"/>
      <c r="NIL630" s="49"/>
      <c r="NIM630" s="49"/>
      <c r="NIN630" s="49"/>
      <c r="NIO630" s="49"/>
      <c r="NIP630" s="49"/>
      <c r="NIQ630" s="49"/>
      <c r="NIR630" s="49"/>
      <c r="NIS630" s="49"/>
      <c r="NIT630" s="49"/>
      <c r="NIU630" s="49"/>
      <c r="NIV630" s="49"/>
      <c r="NIW630" s="49"/>
      <c r="NIX630" s="49"/>
      <c r="NIY630" s="49"/>
      <c r="NIZ630" s="49"/>
      <c r="NJA630" s="49"/>
      <c r="NJB630" s="49"/>
      <c r="NJC630" s="49"/>
      <c r="NJD630" s="49"/>
      <c r="NJE630" s="49"/>
      <c r="NJF630" s="49"/>
      <c r="NJG630" s="49"/>
      <c r="NJH630" s="49"/>
      <c r="NJI630" s="49"/>
      <c r="NJJ630" s="49"/>
      <c r="NJK630" s="49"/>
      <c r="NJL630" s="49"/>
      <c r="NJM630" s="49"/>
      <c r="NJN630" s="49"/>
      <c r="NJO630" s="49"/>
      <c r="NJP630" s="49"/>
      <c r="NJQ630" s="49"/>
      <c r="NJR630" s="49"/>
      <c r="NJS630" s="49"/>
      <c r="NJT630" s="49"/>
      <c r="NJU630" s="49"/>
      <c r="NJV630" s="49"/>
      <c r="NJW630" s="49"/>
      <c r="NJX630" s="49"/>
      <c r="NJY630" s="49"/>
      <c r="NJZ630" s="49"/>
      <c r="NKA630" s="49"/>
      <c r="NKB630" s="49"/>
      <c r="NKC630" s="49"/>
      <c r="NKD630" s="49"/>
      <c r="NKE630" s="49"/>
      <c r="NKF630" s="49"/>
      <c r="NKG630" s="49"/>
      <c r="NKH630" s="49"/>
      <c r="NKI630" s="49"/>
      <c r="NKJ630" s="49"/>
      <c r="NKK630" s="49"/>
      <c r="NKL630" s="49"/>
      <c r="NKM630" s="49"/>
      <c r="NKN630" s="49"/>
      <c r="NKO630" s="49"/>
      <c r="NKP630" s="49"/>
      <c r="NKQ630" s="49"/>
      <c r="NKR630" s="49"/>
      <c r="NKS630" s="49"/>
      <c r="NKT630" s="49"/>
      <c r="NKU630" s="49"/>
      <c r="NKV630" s="49"/>
      <c r="NKW630" s="49"/>
      <c r="NKX630" s="49"/>
      <c r="NKY630" s="49"/>
      <c r="NKZ630" s="49"/>
      <c r="NLA630" s="49"/>
      <c r="NLB630" s="49"/>
      <c r="NLC630" s="49"/>
      <c r="NLD630" s="49"/>
      <c r="NLE630" s="49"/>
      <c r="NLF630" s="49"/>
      <c r="NLG630" s="49"/>
      <c r="NLH630" s="49"/>
      <c r="NLI630" s="49"/>
      <c r="NLJ630" s="49"/>
      <c r="NLK630" s="49"/>
      <c r="NLL630" s="49"/>
      <c r="NLM630" s="49"/>
      <c r="NLN630" s="49"/>
      <c r="NLO630" s="49"/>
      <c r="NLP630" s="49"/>
      <c r="NLQ630" s="49"/>
      <c r="NLR630" s="49"/>
      <c r="NLS630" s="49"/>
      <c r="NLT630" s="49"/>
      <c r="NLU630" s="49"/>
      <c r="NLV630" s="49"/>
      <c r="NLW630" s="49"/>
      <c r="NLX630" s="49"/>
      <c r="NLY630" s="49"/>
      <c r="NLZ630" s="49"/>
      <c r="NMA630" s="49"/>
      <c r="NMB630" s="49"/>
      <c r="NMC630" s="49"/>
      <c r="NMD630" s="49"/>
      <c r="NME630" s="49"/>
      <c r="NMF630" s="49"/>
      <c r="NMG630" s="49"/>
      <c r="NMH630" s="49"/>
      <c r="NMI630" s="49"/>
      <c r="NMJ630" s="49"/>
      <c r="NMK630" s="49"/>
      <c r="NML630" s="49"/>
      <c r="NMM630" s="49"/>
      <c r="NMN630" s="49"/>
      <c r="NMO630" s="49"/>
      <c r="NMP630" s="49"/>
      <c r="NMQ630" s="49"/>
      <c r="NMR630" s="49"/>
      <c r="NMS630" s="49"/>
      <c r="NMT630" s="49"/>
      <c r="NMU630" s="49"/>
      <c r="NMV630" s="49"/>
      <c r="NMW630" s="49"/>
      <c r="NMX630" s="49"/>
      <c r="NMY630" s="49"/>
      <c r="NMZ630" s="49"/>
      <c r="NNA630" s="49"/>
      <c r="NNB630" s="49"/>
      <c r="NNC630" s="49"/>
      <c r="NND630" s="49"/>
      <c r="NNE630" s="49"/>
      <c r="NNF630" s="49"/>
      <c r="NNG630" s="49"/>
      <c r="NNH630" s="49"/>
      <c r="NNI630" s="49"/>
      <c r="NNJ630" s="49"/>
      <c r="NNK630" s="49"/>
      <c r="NNL630" s="49"/>
      <c r="NNM630" s="49"/>
      <c r="NNN630" s="49"/>
      <c r="NNO630" s="49"/>
      <c r="NNP630" s="49"/>
      <c r="NNQ630" s="49"/>
      <c r="NNR630" s="49"/>
      <c r="NNS630" s="49"/>
      <c r="NNT630" s="49"/>
      <c r="NNU630" s="49"/>
      <c r="NNV630" s="49"/>
      <c r="NNW630" s="49"/>
      <c r="NNX630" s="49"/>
      <c r="NNY630" s="49"/>
      <c r="NNZ630" s="49"/>
      <c r="NOA630" s="49"/>
      <c r="NOB630" s="49"/>
      <c r="NOC630" s="49"/>
      <c r="NOD630" s="49"/>
      <c r="NOE630" s="49"/>
      <c r="NOF630" s="49"/>
      <c r="NOG630" s="49"/>
      <c r="NOH630" s="49"/>
      <c r="NOI630" s="49"/>
      <c r="NOJ630" s="49"/>
      <c r="NOK630" s="49"/>
      <c r="NOL630" s="49"/>
      <c r="NOM630" s="49"/>
      <c r="NON630" s="49"/>
      <c r="NOO630" s="49"/>
      <c r="NOP630" s="49"/>
      <c r="NOQ630" s="49"/>
      <c r="NOR630" s="49"/>
      <c r="NOS630" s="49"/>
      <c r="NOT630" s="49"/>
      <c r="NOU630" s="49"/>
      <c r="NOV630" s="49"/>
      <c r="NOW630" s="49"/>
      <c r="NOX630" s="49"/>
      <c r="NOY630" s="49"/>
      <c r="NOZ630" s="49"/>
      <c r="NPA630" s="49"/>
      <c r="NPB630" s="49"/>
      <c r="NPC630" s="49"/>
      <c r="NPD630" s="49"/>
      <c r="NPE630" s="49"/>
      <c r="NPF630" s="49"/>
      <c r="NPG630" s="49"/>
      <c r="NPH630" s="49"/>
      <c r="NPI630" s="49"/>
      <c r="NPJ630" s="49"/>
      <c r="NPK630" s="49"/>
      <c r="NPL630" s="49"/>
      <c r="NPM630" s="49"/>
      <c r="NPN630" s="49"/>
      <c r="NPO630" s="49"/>
      <c r="NPP630" s="49"/>
      <c r="NPQ630" s="49"/>
      <c r="NPR630" s="49"/>
      <c r="NPS630" s="49"/>
      <c r="NPT630" s="49"/>
      <c r="NPU630" s="49"/>
      <c r="NPV630" s="49"/>
      <c r="NPW630" s="49"/>
      <c r="NPX630" s="49"/>
      <c r="NPY630" s="49"/>
      <c r="NPZ630" s="49"/>
      <c r="NQA630" s="49"/>
      <c r="NQB630" s="49"/>
      <c r="NQC630" s="49"/>
      <c r="NQD630" s="49"/>
      <c r="NQE630" s="49"/>
      <c r="NQF630" s="49"/>
      <c r="NQG630" s="49"/>
      <c r="NQH630" s="49"/>
      <c r="NQI630" s="49"/>
      <c r="NQJ630" s="49"/>
      <c r="NQK630" s="49"/>
      <c r="NQL630" s="49"/>
      <c r="NQM630" s="49"/>
      <c r="NQN630" s="49"/>
      <c r="NQO630" s="49"/>
      <c r="NQP630" s="49"/>
      <c r="NQQ630" s="49"/>
      <c r="NQR630" s="49"/>
      <c r="NQS630" s="49"/>
      <c r="NQT630" s="49"/>
      <c r="NQU630" s="49"/>
      <c r="NQV630" s="49"/>
      <c r="NQW630" s="49"/>
      <c r="NQX630" s="49"/>
      <c r="NQY630" s="49"/>
      <c r="NQZ630" s="49"/>
      <c r="NRA630" s="49"/>
      <c r="NRB630" s="49"/>
      <c r="NRC630" s="49"/>
      <c r="NRD630" s="49"/>
      <c r="NRE630" s="49"/>
      <c r="NRF630" s="49"/>
      <c r="NRG630" s="49"/>
      <c r="NRH630" s="49"/>
      <c r="NRI630" s="49"/>
      <c r="NRJ630" s="49"/>
      <c r="NRK630" s="49"/>
      <c r="NRL630" s="49"/>
      <c r="NRM630" s="49"/>
      <c r="NRN630" s="49"/>
      <c r="NRO630" s="49"/>
      <c r="NRP630" s="49"/>
      <c r="NRQ630" s="49"/>
      <c r="NRR630" s="49"/>
      <c r="NRS630" s="49"/>
      <c r="NRT630" s="49"/>
      <c r="NRU630" s="49"/>
      <c r="NRV630" s="49"/>
      <c r="NRW630" s="49"/>
      <c r="NRX630" s="49"/>
      <c r="NRY630" s="49"/>
      <c r="NRZ630" s="49"/>
      <c r="NSA630" s="49"/>
      <c r="NSB630" s="49"/>
      <c r="NSC630" s="49"/>
      <c r="NSD630" s="49"/>
      <c r="NSE630" s="49"/>
      <c r="NSF630" s="49"/>
      <c r="NSG630" s="49"/>
      <c r="NSH630" s="49"/>
      <c r="NSI630" s="49"/>
      <c r="NSJ630" s="49"/>
      <c r="NSK630" s="49"/>
      <c r="NSL630" s="49"/>
      <c r="NSM630" s="49"/>
      <c r="NSN630" s="49"/>
      <c r="NSO630" s="49"/>
      <c r="NSP630" s="49"/>
      <c r="NSQ630" s="49"/>
      <c r="NSR630" s="49"/>
      <c r="NSS630" s="49"/>
      <c r="NST630" s="49"/>
      <c r="NSU630" s="49"/>
      <c r="NSV630" s="49"/>
      <c r="NSW630" s="49"/>
      <c r="NSX630" s="49"/>
      <c r="NSY630" s="49"/>
      <c r="NSZ630" s="49"/>
      <c r="NTA630" s="49"/>
      <c r="NTB630" s="49"/>
      <c r="NTC630" s="49"/>
      <c r="NTD630" s="49"/>
      <c r="NTE630" s="49"/>
      <c r="NTF630" s="49"/>
      <c r="NTG630" s="49"/>
      <c r="NTH630" s="49"/>
      <c r="NTI630" s="49"/>
      <c r="NTJ630" s="49"/>
      <c r="NTK630" s="49"/>
      <c r="NTL630" s="49"/>
      <c r="NTM630" s="49"/>
      <c r="NTN630" s="49"/>
      <c r="NTO630" s="49"/>
      <c r="NTP630" s="49"/>
      <c r="NTQ630" s="49"/>
      <c r="NTR630" s="49"/>
      <c r="NTS630" s="49"/>
      <c r="NTT630" s="49"/>
      <c r="NTU630" s="49"/>
      <c r="NTV630" s="49"/>
      <c r="NTW630" s="49"/>
      <c r="NTX630" s="49"/>
      <c r="NTY630" s="49"/>
      <c r="NTZ630" s="49"/>
      <c r="NUA630" s="49"/>
      <c r="NUB630" s="49"/>
      <c r="NUC630" s="49"/>
      <c r="NUD630" s="49"/>
      <c r="NUE630" s="49"/>
      <c r="NUF630" s="49"/>
      <c r="NUG630" s="49"/>
      <c r="NUH630" s="49"/>
      <c r="NUI630" s="49"/>
      <c r="NUJ630" s="49"/>
      <c r="NUK630" s="49"/>
      <c r="NUL630" s="49"/>
      <c r="NUM630" s="49"/>
      <c r="NUN630" s="49"/>
      <c r="NUO630" s="49"/>
      <c r="NUP630" s="49"/>
      <c r="NUQ630" s="49"/>
      <c r="NUR630" s="49"/>
      <c r="NUS630" s="49"/>
      <c r="NUT630" s="49"/>
      <c r="NUU630" s="49"/>
      <c r="NUV630" s="49"/>
      <c r="NUW630" s="49"/>
      <c r="NUX630" s="49"/>
      <c r="NUY630" s="49"/>
      <c r="NUZ630" s="49"/>
      <c r="NVA630" s="49"/>
      <c r="NVB630" s="49"/>
      <c r="NVC630" s="49"/>
      <c r="NVD630" s="49"/>
      <c r="NVE630" s="49"/>
      <c r="NVF630" s="49"/>
      <c r="NVG630" s="49"/>
      <c r="NVH630" s="49"/>
      <c r="NVI630" s="49"/>
      <c r="NVJ630" s="49"/>
      <c r="NVK630" s="49"/>
      <c r="NVL630" s="49"/>
      <c r="NVM630" s="49"/>
      <c r="NVN630" s="49"/>
      <c r="NVO630" s="49"/>
      <c r="NVP630" s="49"/>
      <c r="NVQ630" s="49"/>
      <c r="NVR630" s="49"/>
      <c r="NVS630" s="49"/>
      <c r="NVT630" s="49"/>
      <c r="NVU630" s="49"/>
      <c r="NVV630" s="49"/>
      <c r="NVW630" s="49"/>
      <c r="NVX630" s="49"/>
      <c r="NVY630" s="49"/>
      <c r="NVZ630" s="49"/>
      <c r="NWA630" s="49"/>
      <c r="NWB630" s="49"/>
      <c r="NWC630" s="49"/>
      <c r="NWD630" s="49"/>
      <c r="NWE630" s="49"/>
      <c r="NWF630" s="49"/>
      <c r="NWG630" s="49"/>
      <c r="NWH630" s="49"/>
      <c r="NWI630" s="49"/>
      <c r="NWJ630" s="49"/>
      <c r="NWK630" s="49"/>
      <c r="NWL630" s="49"/>
      <c r="NWM630" s="49"/>
      <c r="NWN630" s="49"/>
      <c r="NWO630" s="49"/>
      <c r="NWP630" s="49"/>
      <c r="NWQ630" s="49"/>
      <c r="NWR630" s="49"/>
      <c r="NWS630" s="49"/>
      <c r="NWT630" s="49"/>
      <c r="NWU630" s="49"/>
      <c r="NWV630" s="49"/>
      <c r="NWW630" s="49"/>
      <c r="NWX630" s="49"/>
      <c r="NWY630" s="49"/>
      <c r="NWZ630" s="49"/>
      <c r="NXA630" s="49"/>
      <c r="NXB630" s="49"/>
      <c r="NXC630" s="49"/>
      <c r="NXD630" s="49"/>
      <c r="NXE630" s="49"/>
      <c r="NXF630" s="49"/>
      <c r="NXG630" s="49"/>
      <c r="NXH630" s="49"/>
      <c r="NXI630" s="49"/>
      <c r="NXJ630" s="49"/>
      <c r="NXK630" s="49"/>
      <c r="NXL630" s="49"/>
      <c r="NXM630" s="49"/>
      <c r="NXN630" s="49"/>
      <c r="NXO630" s="49"/>
      <c r="NXP630" s="49"/>
      <c r="NXQ630" s="49"/>
      <c r="NXR630" s="49"/>
      <c r="NXS630" s="49"/>
      <c r="NXT630" s="49"/>
      <c r="NXU630" s="49"/>
      <c r="NXV630" s="49"/>
      <c r="NXW630" s="49"/>
      <c r="NXX630" s="49"/>
      <c r="NXY630" s="49"/>
      <c r="NXZ630" s="49"/>
      <c r="NYA630" s="49"/>
      <c r="NYB630" s="49"/>
      <c r="NYC630" s="49"/>
      <c r="NYD630" s="49"/>
      <c r="NYE630" s="49"/>
      <c r="NYF630" s="49"/>
      <c r="NYG630" s="49"/>
      <c r="NYH630" s="49"/>
      <c r="NYI630" s="49"/>
      <c r="NYJ630" s="49"/>
      <c r="NYK630" s="49"/>
      <c r="NYL630" s="49"/>
      <c r="NYM630" s="49"/>
      <c r="NYN630" s="49"/>
      <c r="NYO630" s="49"/>
      <c r="NYP630" s="49"/>
      <c r="NYQ630" s="49"/>
      <c r="NYR630" s="49"/>
      <c r="NYS630" s="49"/>
      <c r="NYT630" s="49"/>
      <c r="NYU630" s="49"/>
      <c r="NYV630" s="49"/>
      <c r="NYW630" s="49"/>
      <c r="NYX630" s="49"/>
      <c r="NYY630" s="49"/>
      <c r="NYZ630" s="49"/>
      <c r="NZA630" s="49"/>
      <c r="NZB630" s="49"/>
      <c r="NZC630" s="49"/>
      <c r="NZD630" s="49"/>
      <c r="NZE630" s="49"/>
      <c r="NZF630" s="49"/>
      <c r="NZG630" s="49"/>
      <c r="NZH630" s="49"/>
      <c r="NZI630" s="49"/>
      <c r="NZJ630" s="49"/>
      <c r="NZK630" s="49"/>
      <c r="NZL630" s="49"/>
      <c r="NZM630" s="49"/>
      <c r="NZN630" s="49"/>
      <c r="NZO630" s="49"/>
      <c r="NZP630" s="49"/>
      <c r="NZQ630" s="49"/>
      <c r="NZR630" s="49"/>
      <c r="NZS630" s="49"/>
      <c r="NZT630" s="49"/>
      <c r="NZU630" s="49"/>
      <c r="NZV630" s="49"/>
      <c r="NZW630" s="49"/>
      <c r="NZX630" s="49"/>
      <c r="NZY630" s="49"/>
      <c r="NZZ630" s="49"/>
      <c r="OAA630" s="49"/>
      <c r="OAB630" s="49"/>
      <c r="OAC630" s="49"/>
      <c r="OAD630" s="49"/>
      <c r="OAE630" s="49"/>
      <c r="OAF630" s="49"/>
      <c r="OAG630" s="49"/>
      <c r="OAH630" s="49"/>
      <c r="OAI630" s="49"/>
      <c r="OAJ630" s="49"/>
      <c r="OAK630" s="49"/>
      <c r="OAL630" s="49"/>
      <c r="OAM630" s="49"/>
      <c r="OAN630" s="49"/>
      <c r="OAO630" s="49"/>
      <c r="OAP630" s="49"/>
      <c r="OAQ630" s="49"/>
      <c r="OAR630" s="49"/>
      <c r="OAS630" s="49"/>
      <c r="OAT630" s="49"/>
      <c r="OAU630" s="49"/>
      <c r="OAV630" s="49"/>
      <c r="OAW630" s="49"/>
      <c r="OAX630" s="49"/>
      <c r="OAY630" s="49"/>
      <c r="OAZ630" s="49"/>
      <c r="OBA630" s="49"/>
      <c r="OBB630" s="49"/>
      <c r="OBC630" s="49"/>
      <c r="OBD630" s="49"/>
      <c r="OBE630" s="49"/>
      <c r="OBF630" s="49"/>
      <c r="OBG630" s="49"/>
      <c r="OBH630" s="49"/>
      <c r="OBI630" s="49"/>
      <c r="OBJ630" s="49"/>
      <c r="OBK630" s="49"/>
      <c r="OBL630" s="49"/>
      <c r="OBM630" s="49"/>
      <c r="OBN630" s="49"/>
      <c r="OBO630" s="49"/>
      <c r="OBP630" s="49"/>
      <c r="OBQ630" s="49"/>
      <c r="OBR630" s="49"/>
      <c r="OBS630" s="49"/>
      <c r="OBT630" s="49"/>
      <c r="OBU630" s="49"/>
      <c r="OBV630" s="49"/>
      <c r="OBW630" s="49"/>
      <c r="OBX630" s="49"/>
      <c r="OBY630" s="49"/>
      <c r="OBZ630" s="49"/>
      <c r="OCA630" s="49"/>
      <c r="OCB630" s="49"/>
      <c r="OCC630" s="49"/>
      <c r="OCD630" s="49"/>
      <c r="OCE630" s="49"/>
      <c r="OCF630" s="49"/>
      <c r="OCG630" s="49"/>
      <c r="OCH630" s="49"/>
      <c r="OCI630" s="49"/>
      <c r="OCJ630" s="49"/>
      <c r="OCK630" s="49"/>
      <c r="OCL630" s="49"/>
      <c r="OCM630" s="49"/>
      <c r="OCN630" s="49"/>
      <c r="OCO630" s="49"/>
      <c r="OCP630" s="49"/>
      <c r="OCQ630" s="49"/>
      <c r="OCR630" s="49"/>
      <c r="OCS630" s="49"/>
      <c r="OCT630" s="49"/>
      <c r="OCU630" s="49"/>
      <c r="OCV630" s="49"/>
      <c r="OCW630" s="49"/>
      <c r="OCX630" s="49"/>
      <c r="OCY630" s="49"/>
      <c r="OCZ630" s="49"/>
      <c r="ODA630" s="49"/>
      <c r="ODB630" s="49"/>
      <c r="ODC630" s="49"/>
      <c r="ODD630" s="49"/>
      <c r="ODE630" s="49"/>
      <c r="ODF630" s="49"/>
      <c r="ODG630" s="49"/>
      <c r="ODH630" s="49"/>
      <c r="ODI630" s="49"/>
      <c r="ODJ630" s="49"/>
      <c r="ODK630" s="49"/>
      <c r="ODL630" s="49"/>
      <c r="ODM630" s="49"/>
      <c r="ODN630" s="49"/>
      <c r="ODO630" s="49"/>
      <c r="ODP630" s="49"/>
      <c r="ODQ630" s="49"/>
      <c r="ODR630" s="49"/>
      <c r="ODS630" s="49"/>
      <c r="ODT630" s="49"/>
      <c r="ODU630" s="49"/>
      <c r="ODV630" s="49"/>
      <c r="ODW630" s="49"/>
      <c r="ODX630" s="49"/>
      <c r="ODY630" s="49"/>
      <c r="ODZ630" s="49"/>
      <c r="OEA630" s="49"/>
      <c r="OEB630" s="49"/>
      <c r="OEC630" s="49"/>
      <c r="OED630" s="49"/>
      <c r="OEE630" s="49"/>
      <c r="OEF630" s="49"/>
      <c r="OEG630" s="49"/>
      <c r="OEH630" s="49"/>
      <c r="OEI630" s="49"/>
      <c r="OEJ630" s="49"/>
      <c r="OEK630" s="49"/>
      <c r="OEL630" s="49"/>
      <c r="OEM630" s="49"/>
      <c r="OEN630" s="49"/>
      <c r="OEO630" s="49"/>
      <c r="OEP630" s="49"/>
      <c r="OEQ630" s="49"/>
      <c r="OER630" s="49"/>
      <c r="OES630" s="49"/>
      <c r="OET630" s="49"/>
      <c r="OEU630" s="49"/>
      <c r="OEV630" s="49"/>
      <c r="OEW630" s="49"/>
      <c r="OEX630" s="49"/>
      <c r="OEY630" s="49"/>
      <c r="OEZ630" s="49"/>
      <c r="OFA630" s="49"/>
      <c r="OFB630" s="49"/>
      <c r="OFC630" s="49"/>
      <c r="OFD630" s="49"/>
      <c r="OFE630" s="49"/>
      <c r="OFF630" s="49"/>
      <c r="OFG630" s="49"/>
      <c r="OFH630" s="49"/>
      <c r="OFI630" s="49"/>
      <c r="OFJ630" s="49"/>
      <c r="OFK630" s="49"/>
      <c r="OFL630" s="49"/>
      <c r="OFM630" s="49"/>
      <c r="OFN630" s="49"/>
      <c r="OFO630" s="49"/>
      <c r="OFP630" s="49"/>
      <c r="OFQ630" s="49"/>
      <c r="OFR630" s="49"/>
      <c r="OFS630" s="49"/>
      <c r="OFT630" s="49"/>
      <c r="OFU630" s="49"/>
      <c r="OFV630" s="49"/>
      <c r="OFW630" s="49"/>
      <c r="OFX630" s="49"/>
      <c r="OFY630" s="49"/>
      <c r="OFZ630" s="49"/>
      <c r="OGA630" s="49"/>
      <c r="OGB630" s="49"/>
      <c r="OGC630" s="49"/>
      <c r="OGD630" s="49"/>
      <c r="OGE630" s="49"/>
      <c r="OGF630" s="49"/>
      <c r="OGG630" s="49"/>
      <c r="OGH630" s="49"/>
      <c r="OGI630" s="49"/>
      <c r="OGJ630" s="49"/>
      <c r="OGK630" s="49"/>
      <c r="OGL630" s="49"/>
      <c r="OGM630" s="49"/>
      <c r="OGN630" s="49"/>
      <c r="OGO630" s="49"/>
      <c r="OGP630" s="49"/>
      <c r="OGQ630" s="49"/>
      <c r="OGR630" s="49"/>
      <c r="OGS630" s="49"/>
      <c r="OGT630" s="49"/>
      <c r="OGU630" s="49"/>
      <c r="OGV630" s="49"/>
      <c r="OGW630" s="49"/>
      <c r="OGX630" s="49"/>
      <c r="OGY630" s="49"/>
      <c r="OGZ630" s="49"/>
      <c r="OHA630" s="49"/>
      <c r="OHB630" s="49"/>
      <c r="OHC630" s="49"/>
      <c r="OHD630" s="49"/>
      <c r="OHE630" s="49"/>
      <c r="OHF630" s="49"/>
      <c r="OHG630" s="49"/>
      <c r="OHH630" s="49"/>
      <c r="OHI630" s="49"/>
      <c r="OHJ630" s="49"/>
      <c r="OHK630" s="49"/>
      <c r="OHL630" s="49"/>
      <c r="OHM630" s="49"/>
      <c r="OHN630" s="49"/>
      <c r="OHO630" s="49"/>
      <c r="OHP630" s="49"/>
      <c r="OHQ630" s="49"/>
      <c r="OHR630" s="49"/>
      <c r="OHS630" s="49"/>
      <c r="OHT630" s="49"/>
      <c r="OHU630" s="49"/>
      <c r="OHV630" s="49"/>
      <c r="OHW630" s="49"/>
      <c r="OHX630" s="49"/>
      <c r="OHY630" s="49"/>
      <c r="OHZ630" s="49"/>
      <c r="OIA630" s="49"/>
      <c r="OIB630" s="49"/>
      <c r="OIC630" s="49"/>
      <c r="OID630" s="49"/>
      <c r="OIE630" s="49"/>
      <c r="OIF630" s="49"/>
      <c r="OIG630" s="49"/>
      <c r="OIH630" s="49"/>
      <c r="OII630" s="49"/>
      <c r="OIJ630" s="49"/>
      <c r="OIK630" s="49"/>
      <c r="OIL630" s="49"/>
      <c r="OIM630" s="49"/>
      <c r="OIN630" s="49"/>
      <c r="OIO630" s="49"/>
      <c r="OIP630" s="49"/>
      <c r="OIQ630" s="49"/>
      <c r="OIR630" s="49"/>
      <c r="OIS630" s="49"/>
      <c r="OIT630" s="49"/>
      <c r="OIU630" s="49"/>
      <c r="OIV630" s="49"/>
      <c r="OIW630" s="49"/>
      <c r="OIX630" s="49"/>
      <c r="OIY630" s="49"/>
      <c r="OIZ630" s="49"/>
      <c r="OJA630" s="49"/>
      <c r="OJB630" s="49"/>
      <c r="OJC630" s="49"/>
      <c r="OJD630" s="49"/>
      <c r="OJE630" s="49"/>
      <c r="OJF630" s="49"/>
      <c r="OJG630" s="49"/>
      <c r="OJH630" s="49"/>
      <c r="OJI630" s="49"/>
      <c r="OJJ630" s="49"/>
      <c r="OJK630" s="49"/>
      <c r="OJL630" s="49"/>
      <c r="OJM630" s="49"/>
      <c r="OJN630" s="49"/>
      <c r="OJO630" s="49"/>
      <c r="OJP630" s="49"/>
      <c r="OJQ630" s="49"/>
      <c r="OJR630" s="49"/>
      <c r="OJS630" s="49"/>
      <c r="OJT630" s="49"/>
      <c r="OJU630" s="49"/>
      <c r="OJV630" s="49"/>
      <c r="OJW630" s="49"/>
      <c r="OJX630" s="49"/>
      <c r="OJY630" s="49"/>
      <c r="OJZ630" s="49"/>
      <c r="OKA630" s="49"/>
      <c r="OKB630" s="49"/>
      <c r="OKC630" s="49"/>
      <c r="OKD630" s="49"/>
      <c r="OKE630" s="49"/>
      <c r="OKF630" s="49"/>
      <c r="OKG630" s="49"/>
      <c r="OKH630" s="49"/>
      <c r="OKI630" s="49"/>
      <c r="OKJ630" s="49"/>
      <c r="OKK630" s="49"/>
      <c r="OKL630" s="49"/>
      <c r="OKM630" s="49"/>
      <c r="OKN630" s="49"/>
      <c r="OKO630" s="49"/>
      <c r="OKP630" s="49"/>
      <c r="OKQ630" s="49"/>
      <c r="OKR630" s="49"/>
      <c r="OKS630" s="49"/>
      <c r="OKT630" s="49"/>
      <c r="OKU630" s="49"/>
      <c r="OKV630" s="49"/>
      <c r="OKW630" s="49"/>
      <c r="OKX630" s="49"/>
      <c r="OKY630" s="49"/>
      <c r="OKZ630" s="49"/>
      <c r="OLA630" s="49"/>
      <c r="OLB630" s="49"/>
      <c r="OLC630" s="49"/>
      <c r="OLD630" s="49"/>
      <c r="OLE630" s="49"/>
      <c r="OLF630" s="49"/>
      <c r="OLG630" s="49"/>
      <c r="OLH630" s="49"/>
      <c r="OLI630" s="49"/>
      <c r="OLJ630" s="49"/>
      <c r="OLK630" s="49"/>
      <c r="OLL630" s="49"/>
      <c r="OLM630" s="49"/>
      <c r="OLN630" s="49"/>
      <c r="OLO630" s="49"/>
      <c r="OLP630" s="49"/>
      <c r="OLQ630" s="49"/>
      <c r="OLR630" s="49"/>
      <c r="OLS630" s="49"/>
      <c r="OLT630" s="49"/>
      <c r="OLU630" s="49"/>
      <c r="OLV630" s="49"/>
      <c r="OLW630" s="49"/>
      <c r="OLX630" s="49"/>
      <c r="OLY630" s="49"/>
      <c r="OLZ630" s="49"/>
      <c r="OMA630" s="49"/>
      <c r="OMB630" s="49"/>
      <c r="OMC630" s="49"/>
      <c r="OMD630" s="49"/>
      <c r="OME630" s="49"/>
      <c r="OMF630" s="49"/>
      <c r="OMG630" s="49"/>
      <c r="OMH630" s="49"/>
      <c r="OMI630" s="49"/>
      <c r="OMJ630" s="49"/>
      <c r="OMK630" s="49"/>
      <c r="OML630" s="49"/>
      <c r="OMM630" s="49"/>
      <c r="OMN630" s="49"/>
      <c r="OMO630" s="49"/>
      <c r="OMP630" s="49"/>
      <c r="OMQ630" s="49"/>
      <c r="OMR630" s="49"/>
      <c r="OMS630" s="49"/>
      <c r="OMT630" s="49"/>
      <c r="OMU630" s="49"/>
      <c r="OMV630" s="49"/>
      <c r="OMW630" s="49"/>
      <c r="OMX630" s="49"/>
      <c r="OMY630" s="49"/>
      <c r="OMZ630" s="49"/>
      <c r="ONA630" s="49"/>
      <c r="ONB630" s="49"/>
      <c r="ONC630" s="49"/>
      <c r="OND630" s="49"/>
      <c r="ONE630" s="49"/>
      <c r="ONF630" s="49"/>
      <c r="ONG630" s="49"/>
      <c r="ONH630" s="49"/>
      <c r="ONI630" s="49"/>
      <c r="ONJ630" s="49"/>
      <c r="ONK630" s="49"/>
      <c r="ONL630" s="49"/>
      <c r="ONM630" s="49"/>
      <c r="ONN630" s="49"/>
      <c r="ONO630" s="49"/>
      <c r="ONP630" s="49"/>
      <c r="ONQ630" s="49"/>
      <c r="ONR630" s="49"/>
      <c r="ONS630" s="49"/>
      <c r="ONT630" s="49"/>
      <c r="ONU630" s="49"/>
      <c r="ONV630" s="49"/>
      <c r="ONW630" s="49"/>
      <c r="ONX630" s="49"/>
      <c r="ONY630" s="49"/>
      <c r="ONZ630" s="49"/>
      <c r="OOA630" s="49"/>
      <c r="OOB630" s="49"/>
      <c r="OOC630" s="49"/>
      <c r="OOD630" s="49"/>
      <c r="OOE630" s="49"/>
      <c r="OOF630" s="49"/>
      <c r="OOG630" s="49"/>
      <c r="OOH630" s="49"/>
      <c r="OOI630" s="49"/>
      <c r="OOJ630" s="49"/>
      <c r="OOK630" s="49"/>
      <c r="OOL630" s="49"/>
      <c r="OOM630" s="49"/>
      <c r="OON630" s="49"/>
      <c r="OOO630" s="49"/>
      <c r="OOP630" s="49"/>
      <c r="OOQ630" s="49"/>
      <c r="OOR630" s="49"/>
      <c r="OOS630" s="49"/>
      <c r="OOT630" s="49"/>
      <c r="OOU630" s="49"/>
      <c r="OOV630" s="49"/>
      <c r="OOW630" s="49"/>
      <c r="OOX630" s="49"/>
      <c r="OOY630" s="49"/>
      <c r="OOZ630" s="49"/>
      <c r="OPA630" s="49"/>
      <c r="OPB630" s="49"/>
      <c r="OPC630" s="49"/>
      <c r="OPD630" s="49"/>
      <c r="OPE630" s="49"/>
      <c r="OPF630" s="49"/>
      <c r="OPG630" s="49"/>
      <c r="OPH630" s="49"/>
      <c r="OPI630" s="49"/>
      <c r="OPJ630" s="49"/>
      <c r="OPK630" s="49"/>
      <c r="OPL630" s="49"/>
      <c r="OPM630" s="49"/>
      <c r="OPN630" s="49"/>
      <c r="OPO630" s="49"/>
      <c r="OPP630" s="49"/>
      <c r="OPQ630" s="49"/>
      <c r="OPR630" s="49"/>
      <c r="OPS630" s="49"/>
      <c r="OPT630" s="49"/>
      <c r="OPU630" s="49"/>
      <c r="OPV630" s="49"/>
      <c r="OPW630" s="49"/>
      <c r="OPX630" s="49"/>
      <c r="OPY630" s="49"/>
      <c r="OPZ630" s="49"/>
      <c r="OQA630" s="49"/>
      <c r="OQB630" s="49"/>
      <c r="OQC630" s="49"/>
      <c r="OQD630" s="49"/>
      <c r="OQE630" s="49"/>
      <c r="OQF630" s="49"/>
      <c r="OQG630" s="49"/>
      <c r="OQH630" s="49"/>
      <c r="OQI630" s="49"/>
      <c r="OQJ630" s="49"/>
      <c r="OQK630" s="49"/>
      <c r="OQL630" s="49"/>
      <c r="OQM630" s="49"/>
      <c r="OQN630" s="49"/>
      <c r="OQO630" s="49"/>
      <c r="OQP630" s="49"/>
      <c r="OQQ630" s="49"/>
      <c r="OQR630" s="49"/>
      <c r="OQS630" s="49"/>
      <c r="OQT630" s="49"/>
      <c r="OQU630" s="49"/>
      <c r="OQV630" s="49"/>
      <c r="OQW630" s="49"/>
      <c r="OQX630" s="49"/>
      <c r="OQY630" s="49"/>
      <c r="OQZ630" s="49"/>
      <c r="ORA630" s="49"/>
      <c r="ORB630" s="49"/>
      <c r="ORC630" s="49"/>
      <c r="ORD630" s="49"/>
      <c r="ORE630" s="49"/>
      <c r="ORF630" s="49"/>
      <c r="ORG630" s="49"/>
      <c r="ORH630" s="49"/>
      <c r="ORI630" s="49"/>
      <c r="ORJ630" s="49"/>
      <c r="ORK630" s="49"/>
      <c r="ORL630" s="49"/>
      <c r="ORM630" s="49"/>
      <c r="ORN630" s="49"/>
      <c r="ORO630" s="49"/>
      <c r="ORP630" s="49"/>
      <c r="ORQ630" s="49"/>
      <c r="ORR630" s="49"/>
      <c r="ORS630" s="49"/>
      <c r="ORT630" s="49"/>
      <c r="ORU630" s="49"/>
      <c r="ORV630" s="49"/>
      <c r="ORW630" s="49"/>
      <c r="ORX630" s="49"/>
      <c r="ORY630" s="49"/>
      <c r="ORZ630" s="49"/>
      <c r="OSA630" s="49"/>
      <c r="OSB630" s="49"/>
      <c r="OSC630" s="49"/>
      <c r="OSD630" s="49"/>
      <c r="OSE630" s="49"/>
      <c r="OSF630" s="49"/>
      <c r="OSG630" s="49"/>
      <c r="OSH630" s="49"/>
      <c r="OSI630" s="49"/>
      <c r="OSJ630" s="49"/>
      <c r="OSK630" s="49"/>
      <c r="OSL630" s="49"/>
      <c r="OSM630" s="49"/>
      <c r="OSN630" s="49"/>
      <c r="OSO630" s="49"/>
      <c r="OSP630" s="49"/>
      <c r="OSQ630" s="49"/>
      <c r="OSR630" s="49"/>
      <c r="OSS630" s="49"/>
      <c r="OST630" s="49"/>
      <c r="OSU630" s="49"/>
      <c r="OSV630" s="49"/>
      <c r="OSW630" s="49"/>
      <c r="OSX630" s="49"/>
      <c r="OSY630" s="49"/>
      <c r="OSZ630" s="49"/>
      <c r="OTA630" s="49"/>
      <c r="OTB630" s="49"/>
      <c r="OTC630" s="49"/>
      <c r="OTD630" s="49"/>
      <c r="OTE630" s="49"/>
      <c r="OTF630" s="49"/>
      <c r="OTG630" s="49"/>
      <c r="OTH630" s="49"/>
      <c r="OTI630" s="49"/>
      <c r="OTJ630" s="49"/>
      <c r="OTK630" s="49"/>
      <c r="OTL630" s="49"/>
      <c r="OTM630" s="49"/>
      <c r="OTN630" s="49"/>
      <c r="OTO630" s="49"/>
      <c r="OTP630" s="49"/>
      <c r="OTQ630" s="49"/>
      <c r="OTR630" s="49"/>
      <c r="OTS630" s="49"/>
      <c r="OTT630" s="49"/>
      <c r="OTU630" s="49"/>
      <c r="OTV630" s="49"/>
      <c r="OTW630" s="49"/>
      <c r="OTX630" s="49"/>
      <c r="OTY630" s="49"/>
      <c r="OTZ630" s="49"/>
      <c r="OUA630" s="49"/>
      <c r="OUB630" s="49"/>
      <c r="OUC630" s="49"/>
      <c r="OUD630" s="49"/>
      <c r="OUE630" s="49"/>
      <c r="OUF630" s="49"/>
      <c r="OUG630" s="49"/>
      <c r="OUH630" s="49"/>
      <c r="OUI630" s="49"/>
      <c r="OUJ630" s="49"/>
      <c r="OUK630" s="49"/>
      <c r="OUL630" s="49"/>
      <c r="OUM630" s="49"/>
      <c r="OUN630" s="49"/>
      <c r="OUO630" s="49"/>
      <c r="OUP630" s="49"/>
      <c r="OUQ630" s="49"/>
      <c r="OUR630" s="49"/>
      <c r="OUS630" s="49"/>
      <c r="OUT630" s="49"/>
      <c r="OUU630" s="49"/>
      <c r="OUV630" s="49"/>
      <c r="OUW630" s="49"/>
      <c r="OUX630" s="49"/>
      <c r="OUY630" s="49"/>
      <c r="OUZ630" s="49"/>
      <c r="OVA630" s="49"/>
      <c r="OVB630" s="49"/>
      <c r="OVC630" s="49"/>
      <c r="OVD630" s="49"/>
      <c r="OVE630" s="49"/>
      <c r="OVF630" s="49"/>
      <c r="OVG630" s="49"/>
      <c r="OVH630" s="49"/>
      <c r="OVI630" s="49"/>
      <c r="OVJ630" s="49"/>
      <c r="OVK630" s="49"/>
      <c r="OVL630" s="49"/>
      <c r="OVM630" s="49"/>
      <c r="OVN630" s="49"/>
      <c r="OVO630" s="49"/>
      <c r="OVP630" s="49"/>
      <c r="OVQ630" s="49"/>
      <c r="OVR630" s="49"/>
      <c r="OVS630" s="49"/>
      <c r="OVT630" s="49"/>
      <c r="OVU630" s="49"/>
      <c r="OVV630" s="49"/>
      <c r="OVW630" s="49"/>
      <c r="OVX630" s="49"/>
      <c r="OVY630" s="49"/>
      <c r="OVZ630" s="49"/>
      <c r="OWA630" s="49"/>
      <c r="OWB630" s="49"/>
      <c r="OWC630" s="49"/>
      <c r="OWD630" s="49"/>
      <c r="OWE630" s="49"/>
      <c r="OWF630" s="49"/>
      <c r="OWG630" s="49"/>
      <c r="OWH630" s="49"/>
      <c r="OWI630" s="49"/>
      <c r="OWJ630" s="49"/>
      <c r="OWK630" s="49"/>
      <c r="OWL630" s="49"/>
      <c r="OWM630" s="49"/>
      <c r="OWN630" s="49"/>
      <c r="OWO630" s="49"/>
      <c r="OWP630" s="49"/>
      <c r="OWQ630" s="49"/>
      <c r="OWR630" s="49"/>
      <c r="OWS630" s="49"/>
      <c r="OWT630" s="49"/>
      <c r="OWU630" s="49"/>
      <c r="OWV630" s="49"/>
      <c r="OWW630" s="49"/>
      <c r="OWX630" s="49"/>
      <c r="OWY630" s="49"/>
      <c r="OWZ630" s="49"/>
      <c r="OXA630" s="49"/>
      <c r="OXB630" s="49"/>
      <c r="OXC630" s="49"/>
      <c r="OXD630" s="49"/>
      <c r="OXE630" s="49"/>
      <c r="OXF630" s="49"/>
      <c r="OXG630" s="49"/>
      <c r="OXH630" s="49"/>
      <c r="OXI630" s="49"/>
      <c r="OXJ630" s="49"/>
      <c r="OXK630" s="49"/>
      <c r="OXL630" s="49"/>
      <c r="OXM630" s="49"/>
      <c r="OXN630" s="49"/>
      <c r="OXO630" s="49"/>
      <c r="OXP630" s="49"/>
      <c r="OXQ630" s="49"/>
      <c r="OXR630" s="49"/>
      <c r="OXS630" s="49"/>
      <c r="OXT630" s="49"/>
      <c r="OXU630" s="49"/>
      <c r="OXV630" s="49"/>
      <c r="OXW630" s="49"/>
      <c r="OXX630" s="49"/>
      <c r="OXY630" s="49"/>
      <c r="OXZ630" s="49"/>
      <c r="OYA630" s="49"/>
      <c r="OYB630" s="49"/>
      <c r="OYC630" s="49"/>
      <c r="OYD630" s="49"/>
      <c r="OYE630" s="49"/>
      <c r="OYF630" s="49"/>
      <c r="OYG630" s="49"/>
      <c r="OYH630" s="49"/>
      <c r="OYI630" s="49"/>
      <c r="OYJ630" s="49"/>
      <c r="OYK630" s="49"/>
      <c r="OYL630" s="49"/>
      <c r="OYM630" s="49"/>
      <c r="OYN630" s="49"/>
      <c r="OYO630" s="49"/>
      <c r="OYP630" s="49"/>
      <c r="OYQ630" s="49"/>
      <c r="OYR630" s="49"/>
      <c r="OYS630" s="49"/>
      <c r="OYT630" s="49"/>
      <c r="OYU630" s="49"/>
      <c r="OYV630" s="49"/>
      <c r="OYW630" s="49"/>
      <c r="OYX630" s="49"/>
      <c r="OYY630" s="49"/>
      <c r="OYZ630" s="49"/>
      <c r="OZA630" s="49"/>
      <c r="OZB630" s="49"/>
      <c r="OZC630" s="49"/>
      <c r="OZD630" s="49"/>
      <c r="OZE630" s="49"/>
      <c r="OZF630" s="49"/>
      <c r="OZG630" s="49"/>
      <c r="OZH630" s="49"/>
      <c r="OZI630" s="49"/>
      <c r="OZJ630" s="49"/>
      <c r="OZK630" s="49"/>
      <c r="OZL630" s="49"/>
      <c r="OZM630" s="49"/>
      <c r="OZN630" s="49"/>
      <c r="OZO630" s="49"/>
      <c r="OZP630" s="49"/>
      <c r="OZQ630" s="49"/>
      <c r="OZR630" s="49"/>
      <c r="OZS630" s="49"/>
      <c r="OZT630" s="49"/>
      <c r="OZU630" s="49"/>
      <c r="OZV630" s="49"/>
      <c r="OZW630" s="49"/>
      <c r="OZX630" s="49"/>
      <c r="OZY630" s="49"/>
      <c r="OZZ630" s="49"/>
      <c r="PAA630" s="49"/>
      <c r="PAB630" s="49"/>
      <c r="PAC630" s="49"/>
      <c r="PAD630" s="49"/>
      <c r="PAE630" s="49"/>
      <c r="PAF630" s="49"/>
      <c r="PAG630" s="49"/>
      <c r="PAH630" s="49"/>
      <c r="PAI630" s="49"/>
      <c r="PAJ630" s="49"/>
      <c r="PAK630" s="49"/>
      <c r="PAL630" s="49"/>
      <c r="PAM630" s="49"/>
      <c r="PAN630" s="49"/>
      <c r="PAO630" s="49"/>
      <c r="PAP630" s="49"/>
      <c r="PAQ630" s="49"/>
      <c r="PAR630" s="49"/>
      <c r="PAS630" s="49"/>
      <c r="PAT630" s="49"/>
      <c r="PAU630" s="49"/>
      <c r="PAV630" s="49"/>
      <c r="PAW630" s="49"/>
      <c r="PAX630" s="49"/>
      <c r="PAY630" s="49"/>
      <c r="PAZ630" s="49"/>
      <c r="PBA630" s="49"/>
      <c r="PBB630" s="49"/>
      <c r="PBC630" s="49"/>
      <c r="PBD630" s="49"/>
      <c r="PBE630" s="49"/>
      <c r="PBF630" s="49"/>
      <c r="PBG630" s="49"/>
      <c r="PBH630" s="49"/>
      <c r="PBI630" s="49"/>
      <c r="PBJ630" s="49"/>
      <c r="PBK630" s="49"/>
      <c r="PBL630" s="49"/>
      <c r="PBM630" s="49"/>
      <c r="PBN630" s="49"/>
      <c r="PBO630" s="49"/>
      <c r="PBP630" s="49"/>
      <c r="PBQ630" s="49"/>
      <c r="PBR630" s="49"/>
      <c r="PBS630" s="49"/>
      <c r="PBT630" s="49"/>
      <c r="PBU630" s="49"/>
      <c r="PBV630" s="49"/>
      <c r="PBW630" s="49"/>
      <c r="PBX630" s="49"/>
      <c r="PBY630" s="49"/>
      <c r="PBZ630" s="49"/>
      <c r="PCA630" s="49"/>
      <c r="PCB630" s="49"/>
      <c r="PCC630" s="49"/>
      <c r="PCD630" s="49"/>
      <c r="PCE630" s="49"/>
      <c r="PCF630" s="49"/>
      <c r="PCG630" s="49"/>
      <c r="PCH630" s="49"/>
      <c r="PCI630" s="49"/>
      <c r="PCJ630" s="49"/>
      <c r="PCK630" s="49"/>
      <c r="PCL630" s="49"/>
      <c r="PCM630" s="49"/>
      <c r="PCN630" s="49"/>
      <c r="PCO630" s="49"/>
      <c r="PCP630" s="49"/>
      <c r="PCQ630" s="49"/>
      <c r="PCR630" s="49"/>
      <c r="PCS630" s="49"/>
      <c r="PCT630" s="49"/>
      <c r="PCU630" s="49"/>
      <c r="PCV630" s="49"/>
      <c r="PCW630" s="49"/>
      <c r="PCX630" s="49"/>
      <c r="PCY630" s="49"/>
      <c r="PCZ630" s="49"/>
      <c r="PDA630" s="49"/>
      <c r="PDB630" s="49"/>
      <c r="PDC630" s="49"/>
      <c r="PDD630" s="49"/>
      <c r="PDE630" s="49"/>
      <c r="PDF630" s="49"/>
      <c r="PDG630" s="49"/>
      <c r="PDH630" s="49"/>
      <c r="PDI630" s="49"/>
      <c r="PDJ630" s="49"/>
      <c r="PDK630" s="49"/>
      <c r="PDL630" s="49"/>
      <c r="PDM630" s="49"/>
      <c r="PDN630" s="49"/>
      <c r="PDO630" s="49"/>
      <c r="PDP630" s="49"/>
      <c r="PDQ630" s="49"/>
      <c r="PDR630" s="49"/>
      <c r="PDS630" s="49"/>
      <c r="PDT630" s="49"/>
      <c r="PDU630" s="49"/>
      <c r="PDV630" s="49"/>
      <c r="PDW630" s="49"/>
      <c r="PDX630" s="49"/>
      <c r="PDY630" s="49"/>
      <c r="PDZ630" s="49"/>
      <c r="PEA630" s="49"/>
      <c r="PEB630" s="49"/>
      <c r="PEC630" s="49"/>
      <c r="PED630" s="49"/>
      <c r="PEE630" s="49"/>
      <c r="PEF630" s="49"/>
      <c r="PEG630" s="49"/>
      <c r="PEH630" s="49"/>
      <c r="PEI630" s="49"/>
      <c r="PEJ630" s="49"/>
      <c r="PEK630" s="49"/>
      <c r="PEL630" s="49"/>
      <c r="PEM630" s="49"/>
      <c r="PEN630" s="49"/>
      <c r="PEO630" s="49"/>
      <c r="PEP630" s="49"/>
      <c r="PEQ630" s="49"/>
      <c r="PER630" s="49"/>
      <c r="PES630" s="49"/>
      <c r="PET630" s="49"/>
      <c r="PEU630" s="49"/>
      <c r="PEV630" s="49"/>
      <c r="PEW630" s="49"/>
      <c r="PEX630" s="49"/>
      <c r="PEY630" s="49"/>
      <c r="PEZ630" s="49"/>
      <c r="PFA630" s="49"/>
      <c r="PFB630" s="49"/>
      <c r="PFC630" s="49"/>
      <c r="PFD630" s="49"/>
      <c r="PFE630" s="49"/>
      <c r="PFF630" s="49"/>
      <c r="PFG630" s="49"/>
      <c r="PFH630" s="49"/>
      <c r="PFI630" s="49"/>
      <c r="PFJ630" s="49"/>
      <c r="PFK630" s="49"/>
      <c r="PFL630" s="49"/>
      <c r="PFM630" s="49"/>
      <c r="PFN630" s="49"/>
      <c r="PFO630" s="49"/>
      <c r="PFP630" s="49"/>
      <c r="PFQ630" s="49"/>
      <c r="PFR630" s="49"/>
      <c r="PFS630" s="49"/>
      <c r="PFT630" s="49"/>
      <c r="PFU630" s="49"/>
      <c r="PFV630" s="49"/>
      <c r="PFW630" s="49"/>
      <c r="PFX630" s="49"/>
      <c r="PFY630" s="49"/>
      <c r="PFZ630" s="49"/>
      <c r="PGA630" s="49"/>
      <c r="PGB630" s="49"/>
      <c r="PGC630" s="49"/>
      <c r="PGD630" s="49"/>
      <c r="PGE630" s="49"/>
      <c r="PGF630" s="49"/>
      <c r="PGG630" s="49"/>
      <c r="PGH630" s="49"/>
      <c r="PGI630" s="49"/>
      <c r="PGJ630" s="49"/>
      <c r="PGK630" s="49"/>
      <c r="PGL630" s="49"/>
      <c r="PGM630" s="49"/>
      <c r="PGN630" s="49"/>
      <c r="PGO630" s="49"/>
      <c r="PGP630" s="49"/>
      <c r="PGQ630" s="49"/>
      <c r="PGR630" s="49"/>
      <c r="PGS630" s="49"/>
      <c r="PGT630" s="49"/>
      <c r="PGU630" s="49"/>
      <c r="PGV630" s="49"/>
      <c r="PGW630" s="49"/>
      <c r="PGX630" s="49"/>
      <c r="PGY630" s="49"/>
      <c r="PGZ630" s="49"/>
      <c r="PHA630" s="49"/>
      <c r="PHB630" s="49"/>
      <c r="PHC630" s="49"/>
      <c r="PHD630" s="49"/>
      <c r="PHE630" s="49"/>
      <c r="PHF630" s="49"/>
      <c r="PHG630" s="49"/>
      <c r="PHH630" s="49"/>
      <c r="PHI630" s="49"/>
      <c r="PHJ630" s="49"/>
      <c r="PHK630" s="49"/>
      <c r="PHL630" s="49"/>
      <c r="PHM630" s="49"/>
      <c r="PHN630" s="49"/>
      <c r="PHO630" s="49"/>
      <c r="PHP630" s="49"/>
      <c r="PHQ630" s="49"/>
      <c r="PHR630" s="49"/>
      <c r="PHS630" s="49"/>
      <c r="PHT630" s="49"/>
      <c r="PHU630" s="49"/>
      <c r="PHV630" s="49"/>
      <c r="PHW630" s="49"/>
      <c r="PHX630" s="49"/>
      <c r="PHY630" s="49"/>
      <c r="PHZ630" s="49"/>
      <c r="PIA630" s="49"/>
      <c r="PIB630" s="49"/>
      <c r="PIC630" s="49"/>
      <c r="PID630" s="49"/>
      <c r="PIE630" s="49"/>
      <c r="PIF630" s="49"/>
      <c r="PIG630" s="49"/>
      <c r="PIH630" s="49"/>
      <c r="PII630" s="49"/>
      <c r="PIJ630" s="49"/>
      <c r="PIK630" s="49"/>
      <c r="PIL630" s="49"/>
      <c r="PIM630" s="49"/>
      <c r="PIN630" s="49"/>
      <c r="PIO630" s="49"/>
      <c r="PIP630" s="49"/>
      <c r="PIQ630" s="49"/>
      <c r="PIR630" s="49"/>
      <c r="PIS630" s="49"/>
      <c r="PIT630" s="49"/>
      <c r="PIU630" s="49"/>
      <c r="PIV630" s="49"/>
      <c r="PIW630" s="49"/>
      <c r="PIX630" s="49"/>
      <c r="PIY630" s="49"/>
      <c r="PIZ630" s="49"/>
      <c r="PJA630" s="49"/>
      <c r="PJB630" s="49"/>
      <c r="PJC630" s="49"/>
      <c r="PJD630" s="49"/>
      <c r="PJE630" s="49"/>
      <c r="PJF630" s="49"/>
      <c r="PJG630" s="49"/>
      <c r="PJH630" s="49"/>
      <c r="PJI630" s="49"/>
      <c r="PJJ630" s="49"/>
      <c r="PJK630" s="49"/>
      <c r="PJL630" s="49"/>
      <c r="PJM630" s="49"/>
      <c r="PJN630" s="49"/>
      <c r="PJO630" s="49"/>
      <c r="PJP630" s="49"/>
      <c r="PJQ630" s="49"/>
      <c r="PJR630" s="49"/>
      <c r="PJS630" s="49"/>
      <c r="PJT630" s="49"/>
      <c r="PJU630" s="49"/>
      <c r="PJV630" s="49"/>
      <c r="PJW630" s="49"/>
      <c r="PJX630" s="49"/>
      <c r="PJY630" s="49"/>
      <c r="PJZ630" s="49"/>
      <c r="PKA630" s="49"/>
      <c r="PKB630" s="49"/>
      <c r="PKC630" s="49"/>
      <c r="PKD630" s="49"/>
      <c r="PKE630" s="49"/>
      <c r="PKF630" s="49"/>
      <c r="PKG630" s="49"/>
      <c r="PKH630" s="49"/>
      <c r="PKI630" s="49"/>
      <c r="PKJ630" s="49"/>
      <c r="PKK630" s="49"/>
      <c r="PKL630" s="49"/>
      <c r="PKM630" s="49"/>
      <c r="PKN630" s="49"/>
      <c r="PKO630" s="49"/>
      <c r="PKP630" s="49"/>
      <c r="PKQ630" s="49"/>
      <c r="PKR630" s="49"/>
      <c r="PKS630" s="49"/>
      <c r="PKT630" s="49"/>
      <c r="PKU630" s="49"/>
      <c r="PKV630" s="49"/>
      <c r="PKW630" s="49"/>
      <c r="PKX630" s="49"/>
      <c r="PKY630" s="49"/>
      <c r="PKZ630" s="49"/>
      <c r="PLA630" s="49"/>
      <c r="PLB630" s="49"/>
      <c r="PLC630" s="49"/>
      <c r="PLD630" s="49"/>
      <c r="PLE630" s="49"/>
      <c r="PLF630" s="49"/>
      <c r="PLG630" s="49"/>
      <c r="PLH630" s="49"/>
      <c r="PLI630" s="49"/>
      <c r="PLJ630" s="49"/>
      <c r="PLK630" s="49"/>
      <c r="PLL630" s="49"/>
      <c r="PLM630" s="49"/>
      <c r="PLN630" s="49"/>
      <c r="PLO630" s="49"/>
      <c r="PLP630" s="49"/>
      <c r="PLQ630" s="49"/>
      <c r="PLR630" s="49"/>
      <c r="PLS630" s="49"/>
      <c r="PLT630" s="49"/>
      <c r="PLU630" s="49"/>
      <c r="PLV630" s="49"/>
      <c r="PLW630" s="49"/>
      <c r="PLX630" s="49"/>
      <c r="PLY630" s="49"/>
      <c r="PLZ630" s="49"/>
      <c r="PMA630" s="49"/>
      <c r="PMB630" s="49"/>
      <c r="PMC630" s="49"/>
      <c r="PMD630" s="49"/>
      <c r="PME630" s="49"/>
      <c r="PMF630" s="49"/>
      <c r="PMG630" s="49"/>
      <c r="PMH630" s="49"/>
      <c r="PMI630" s="49"/>
      <c r="PMJ630" s="49"/>
      <c r="PMK630" s="49"/>
      <c r="PML630" s="49"/>
      <c r="PMM630" s="49"/>
      <c r="PMN630" s="49"/>
      <c r="PMO630" s="49"/>
      <c r="PMP630" s="49"/>
      <c r="PMQ630" s="49"/>
      <c r="PMR630" s="49"/>
      <c r="PMS630" s="49"/>
      <c r="PMT630" s="49"/>
      <c r="PMU630" s="49"/>
      <c r="PMV630" s="49"/>
      <c r="PMW630" s="49"/>
      <c r="PMX630" s="49"/>
      <c r="PMY630" s="49"/>
      <c r="PMZ630" s="49"/>
      <c r="PNA630" s="49"/>
      <c r="PNB630" s="49"/>
      <c r="PNC630" s="49"/>
      <c r="PND630" s="49"/>
      <c r="PNE630" s="49"/>
      <c r="PNF630" s="49"/>
      <c r="PNG630" s="49"/>
      <c r="PNH630" s="49"/>
      <c r="PNI630" s="49"/>
      <c r="PNJ630" s="49"/>
      <c r="PNK630" s="49"/>
      <c r="PNL630" s="49"/>
      <c r="PNM630" s="49"/>
      <c r="PNN630" s="49"/>
      <c r="PNO630" s="49"/>
      <c r="PNP630" s="49"/>
      <c r="PNQ630" s="49"/>
      <c r="PNR630" s="49"/>
      <c r="PNS630" s="49"/>
      <c r="PNT630" s="49"/>
      <c r="PNU630" s="49"/>
      <c r="PNV630" s="49"/>
      <c r="PNW630" s="49"/>
      <c r="PNX630" s="49"/>
      <c r="PNY630" s="49"/>
      <c r="PNZ630" s="49"/>
      <c r="POA630" s="49"/>
      <c r="POB630" s="49"/>
      <c r="POC630" s="49"/>
      <c r="POD630" s="49"/>
      <c r="POE630" s="49"/>
      <c r="POF630" s="49"/>
      <c r="POG630" s="49"/>
      <c r="POH630" s="49"/>
      <c r="POI630" s="49"/>
      <c r="POJ630" s="49"/>
      <c r="POK630" s="49"/>
      <c r="POL630" s="49"/>
      <c r="POM630" s="49"/>
      <c r="PON630" s="49"/>
      <c r="POO630" s="49"/>
      <c r="POP630" s="49"/>
      <c r="POQ630" s="49"/>
      <c r="POR630" s="49"/>
      <c r="POS630" s="49"/>
      <c r="POT630" s="49"/>
      <c r="POU630" s="49"/>
      <c r="POV630" s="49"/>
      <c r="POW630" s="49"/>
      <c r="POX630" s="49"/>
      <c r="POY630" s="49"/>
      <c r="POZ630" s="49"/>
      <c r="PPA630" s="49"/>
      <c r="PPB630" s="49"/>
      <c r="PPC630" s="49"/>
      <c r="PPD630" s="49"/>
      <c r="PPE630" s="49"/>
      <c r="PPF630" s="49"/>
      <c r="PPG630" s="49"/>
      <c r="PPH630" s="49"/>
      <c r="PPI630" s="49"/>
      <c r="PPJ630" s="49"/>
      <c r="PPK630" s="49"/>
      <c r="PPL630" s="49"/>
      <c r="PPM630" s="49"/>
      <c r="PPN630" s="49"/>
      <c r="PPO630" s="49"/>
      <c r="PPP630" s="49"/>
      <c r="PPQ630" s="49"/>
      <c r="PPR630" s="49"/>
      <c r="PPS630" s="49"/>
      <c r="PPT630" s="49"/>
      <c r="PPU630" s="49"/>
      <c r="PPV630" s="49"/>
      <c r="PPW630" s="49"/>
      <c r="PPX630" s="49"/>
      <c r="PPY630" s="49"/>
      <c r="PPZ630" s="49"/>
      <c r="PQA630" s="49"/>
      <c r="PQB630" s="49"/>
      <c r="PQC630" s="49"/>
      <c r="PQD630" s="49"/>
      <c r="PQE630" s="49"/>
      <c r="PQF630" s="49"/>
      <c r="PQG630" s="49"/>
      <c r="PQH630" s="49"/>
      <c r="PQI630" s="49"/>
      <c r="PQJ630" s="49"/>
      <c r="PQK630" s="49"/>
      <c r="PQL630" s="49"/>
      <c r="PQM630" s="49"/>
      <c r="PQN630" s="49"/>
      <c r="PQO630" s="49"/>
      <c r="PQP630" s="49"/>
      <c r="PQQ630" s="49"/>
      <c r="PQR630" s="49"/>
      <c r="PQS630" s="49"/>
      <c r="PQT630" s="49"/>
      <c r="PQU630" s="49"/>
      <c r="PQV630" s="49"/>
      <c r="PQW630" s="49"/>
      <c r="PQX630" s="49"/>
      <c r="PQY630" s="49"/>
      <c r="PQZ630" s="49"/>
      <c r="PRA630" s="49"/>
      <c r="PRB630" s="49"/>
      <c r="PRC630" s="49"/>
      <c r="PRD630" s="49"/>
      <c r="PRE630" s="49"/>
      <c r="PRF630" s="49"/>
      <c r="PRG630" s="49"/>
      <c r="PRH630" s="49"/>
      <c r="PRI630" s="49"/>
      <c r="PRJ630" s="49"/>
      <c r="PRK630" s="49"/>
      <c r="PRL630" s="49"/>
      <c r="PRM630" s="49"/>
      <c r="PRN630" s="49"/>
      <c r="PRO630" s="49"/>
      <c r="PRP630" s="49"/>
      <c r="PRQ630" s="49"/>
      <c r="PRR630" s="49"/>
      <c r="PRS630" s="49"/>
      <c r="PRT630" s="49"/>
      <c r="PRU630" s="49"/>
      <c r="PRV630" s="49"/>
      <c r="PRW630" s="49"/>
      <c r="PRX630" s="49"/>
      <c r="PRY630" s="49"/>
      <c r="PRZ630" s="49"/>
      <c r="PSA630" s="49"/>
      <c r="PSB630" s="49"/>
      <c r="PSC630" s="49"/>
      <c r="PSD630" s="49"/>
      <c r="PSE630" s="49"/>
      <c r="PSF630" s="49"/>
      <c r="PSG630" s="49"/>
      <c r="PSH630" s="49"/>
      <c r="PSI630" s="49"/>
      <c r="PSJ630" s="49"/>
      <c r="PSK630" s="49"/>
      <c r="PSL630" s="49"/>
      <c r="PSM630" s="49"/>
      <c r="PSN630" s="49"/>
      <c r="PSO630" s="49"/>
      <c r="PSP630" s="49"/>
      <c r="PSQ630" s="49"/>
      <c r="PSR630" s="49"/>
      <c r="PSS630" s="49"/>
      <c r="PST630" s="49"/>
      <c r="PSU630" s="49"/>
      <c r="PSV630" s="49"/>
      <c r="PSW630" s="49"/>
      <c r="PSX630" s="49"/>
      <c r="PSY630" s="49"/>
      <c r="PSZ630" s="49"/>
      <c r="PTA630" s="49"/>
      <c r="PTB630" s="49"/>
      <c r="PTC630" s="49"/>
      <c r="PTD630" s="49"/>
      <c r="PTE630" s="49"/>
      <c r="PTF630" s="49"/>
      <c r="PTG630" s="49"/>
      <c r="PTH630" s="49"/>
      <c r="PTI630" s="49"/>
      <c r="PTJ630" s="49"/>
      <c r="PTK630" s="49"/>
      <c r="PTL630" s="49"/>
      <c r="PTM630" s="49"/>
      <c r="PTN630" s="49"/>
      <c r="PTO630" s="49"/>
      <c r="PTP630" s="49"/>
      <c r="PTQ630" s="49"/>
      <c r="PTR630" s="49"/>
      <c r="PTS630" s="49"/>
      <c r="PTT630" s="49"/>
      <c r="PTU630" s="49"/>
      <c r="PTV630" s="49"/>
      <c r="PTW630" s="49"/>
      <c r="PTX630" s="49"/>
      <c r="PTY630" s="49"/>
      <c r="PTZ630" s="49"/>
      <c r="PUA630" s="49"/>
      <c r="PUB630" s="49"/>
      <c r="PUC630" s="49"/>
      <c r="PUD630" s="49"/>
      <c r="PUE630" s="49"/>
      <c r="PUF630" s="49"/>
      <c r="PUG630" s="49"/>
      <c r="PUH630" s="49"/>
      <c r="PUI630" s="49"/>
      <c r="PUJ630" s="49"/>
      <c r="PUK630" s="49"/>
      <c r="PUL630" s="49"/>
      <c r="PUM630" s="49"/>
      <c r="PUN630" s="49"/>
      <c r="PUO630" s="49"/>
      <c r="PUP630" s="49"/>
      <c r="PUQ630" s="49"/>
      <c r="PUR630" s="49"/>
      <c r="PUS630" s="49"/>
      <c r="PUT630" s="49"/>
      <c r="PUU630" s="49"/>
      <c r="PUV630" s="49"/>
      <c r="PUW630" s="49"/>
      <c r="PUX630" s="49"/>
      <c r="PUY630" s="49"/>
      <c r="PUZ630" s="49"/>
      <c r="PVA630" s="49"/>
      <c r="PVB630" s="49"/>
      <c r="PVC630" s="49"/>
      <c r="PVD630" s="49"/>
      <c r="PVE630" s="49"/>
      <c r="PVF630" s="49"/>
      <c r="PVG630" s="49"/>
      <c r="PVH630" s="49"/>
      <c r="PVI630" s="49"/>
      <c r="PVJ630" s="49"/>
      <c r="PVK630" s="49"/>
      <c r="PVL630" s="49"/>
      <c r="PVM630" s="49"/>
      <c r="PVN630" s="49"/>
      <c r="PVO630" s="49"/>
      <c r="PVP630" s="49"/>
      <c r="PVQ630" s="49"/>
      <c r="PVR630" s="49"/>
      <c r="PVS630" s="49"/>
      <c r="PVT630" s="49"/>
      <c r="PVU630" s="49"/>
      <c r="PVV630" s="49"/>
      <c r="PVW630" s="49"/>
      <c r="PVX630" s="49"/>
      <c r="PVY630" s="49"/>
      <c r="PVZ630" s="49"/>
      <c r="PWA630" s="49"/>
      <c r="PWB630" s="49"/>
      <c r="PWC630" s="49"/>
      <c r="PWD630" s="49"/>
      <c r="PWE630" s="49"/>
      <c r="PWF630" s="49"/>
      <c r="PWG630" s="49"/>
      <c r="PWH630" s="49"/>
      <c r="PWI630" s="49"/>
      <c r="PWJ630" s="49"/>
      <c r="PWK630" s="49"/>
      <c r="PWL630" s="49"/>
      <c r="PWM630" s="49"/>
      <c r="PWN630" s="49"/>
      <c r="PWO630" s="49"/>
      <c r="PWP630" s="49"/>
      <c r="PWQ630" s="49"/>
      <c r="PWR630" s="49"/>
      <c r="PWS630" s="49"/>
      <c r="PWT630" s="49"/>
      <c r="PWU630" s="49"/>
      <c r="PWV630" s="49"/>
      <c r="PWW630" s="49"/>
      <c r="PWX630" s="49"/>
      <c r="PWY630" s="49"/>
      <c r="PWZ630" s="49"/>
      <c r="PXA630" s="49"/>
      <c r="PXB630" s="49"/>
      <c r="PXC630" s="49"/>
      <c r="PXD630" s="49"/>
      <c r="PXE630" s="49"/>
      <c r="PXF630" s="49"/>
      <c r="PXG630" s="49"/>
      <c r="PXH630" s="49"/>
      <c r="PXI630" s="49"/>
      <c r="PXJ630" s="49"/>
      <c r="PXK630" s="49"/>
      <c r="PXL630" s="49"/>
      <c r="PXM630" s="49"/>
      <c r="PXN630" s="49"/>
      <c r="PXO630" s="49"/>
      <c r="PXP630" s="49"/>
      <c r="PXQ630" s="49"/>
      <c r="PXR630" s="49"/>
      <c r="PXS630" s="49"/>
      <c r="PXT630" s="49"/>
      <c r="PXU630" s="49"/>
      <c r="PXV630" s="49"/>
      <c r="PXW630" s="49"/>
      <c r="PXX630" s="49"/>
      <c r="PXY630" s="49"/>
      <c r="PXZ630" s="49"/>
      <c r="PYA630" s="49"/>
      <c r="PYB630" s="49"/>
      <c r="PYC630" s="49"/>
      <c r="PYD630" s="49"/>
      <c r="PYE630" s="49"/>
      <c r="PYF630" s="49"/>
      <c r="PYG630" s="49"/>
      <c r="PYH630" s="49"/>
      <c r="PYI630" s="49"/>
      <c r="PYJ630" s="49"/>
      <c r="PYK630" s="49"/>
      <c r="PYL630" s="49"/>
      <c r="PYM630" s="49"/>
      <c r="PYN630" s="49"/>
      <c r="PYO630" s="49"/>
      <c r="PYP630" s="49"/>
      <c r="PYQ630" s="49"/>
      <c r="PYR630" s="49"/>
      <c r="PYS630" s="49"/>
      <c r="PYT630" s="49"/>
      <c r="PYU630" s="49"/>
      <c r="PYV630" s="49"/>
      <c r="PYW630" s="49"/>
      <c r="PYX630" s="49"/>
      <c r="PYY630" s="49"/>
      <c r="PYZ630" s="49"/>
      <c r="PZA630" s="49"/>
      <c r="PZB630" s="49"/>
      <c r="PZC630" s="49"/>
      <c r="PZD630" s="49"/>
      <c r="PZE630" s="49"/>
      <c r="PZF630" s="49"/>
      <c r="PZG630" s="49"/>
      <c r="PZH630" s="49"/>
      <c r="PZI630" s="49"/>
      <c r="PZJ630" s="49"/>
      <c r="PZK630" s="49"/>
      <c r="PZL630" s="49"/>
      <c r="PZM630" s="49"/>
      <c r="PZN630" s="49"/>
      <c r="PZO630" s="49"/>
      <c r="PZP630" s="49"/>
      <c r="PZQ630" s="49"/>
      <c r="PZR630" s="49"/>
      <c r="PZS630" s="49"/>
      <c r="PZT630" s="49"/>
      <c r="PZU630" s="49"/>
      <c r="PZV630" s="49"/>
      <c r="PZW630" s="49"/>
      <c r="PZX630" s="49"/>
      <c r="PZY630" s="49"/>
      <c r="PZZ630" s="49"/>
      <c r="QAA630" s="49"/>
      <c r="QAB630" s="49"/>
      <c r="QAC630" s="49"/>
      <c r="QAD630" s="49"/>
      <c r="QAE630" s="49"/>
      <c r="QAF630" s="49"/>
      <c r="QAG630" s="49"/>
      <c r="QAH630" s="49"/>
      <c r="QAI630" s="49"/>
      <c r="QAJ630" s="49"/>
      <c r="QAK630" s="49"/>
      <c r="QAL630" s="49"/>
      <c r="QAM630" s="49"/>
      <c r="QAN630" s="49"/>
      <c r="QAO630" s="49"/>
      <c r="QAP630" s="49"/>
      <c r="QAQ630" s="49"/>
      <c r="QAR630" s="49"/>
      <c r="QAS630" s="49"/>
      <c r="QAT630" s="49"/>
      <c r="QAU630" s="49"/>
      <c r="QAV630" s="49"/>
      <c r="QAW630" s="49"/>
      <c r="QAX630" s="49"/>
      <c r="QAY630" s="49"/>
      <c r="QAZ630" s="49"/>
      <c r="QBA630" s="49"/>
      <c r="QBB630" s="49"/>
      <c r="QBC630" s="49"/>
      <c r="QBD630" s="49"/>
      <c r="QBE630" s="49"/>
      <c r="QBF630" s="49"/>
      <c r="QBG630" s="49"/>
      <c r="QBH630" s="49"/>
      <c r="QBI630" s="49"/>
      <c r="QBJ630" s="49"/>
      <c r="QBK630" s="49"/>
      <c r="QBL630" s="49"/>
      <c r="QBM630" s="49"/>
      <c r="QBN630" s="49"/>
      <c r="QBO630" s="49"/>
      <c r="QBP630" s="49"/>
      <c r="QBQ630" s="49"/>
      <c r="QBR630" s="49"/>
      <c r="QBS630" s="49"/>
      <c r="QBT630" s="49"/>
      <c r="QBU630" s="49"/>
      <c r="QBV630" s="49"/>
      <c r="QBW630" s="49"/>
      <c r="QBX630" s="49"/>
      <c r="QBY630" s="49"/>
      <c r="QBZ630" s="49"/>
      <c r="QCA630" s="49"/>
      <c r="QCB630" s="49"/>
      <c r="QCC630" s="49"/>
      <c r="QCD630" s="49"/>
      <c r="QCE630" s="49"/>
      <c r="QCF630" s="49"/>
      <c r="QCG630" s="49"/>
      <c r="QCH630" s="49"/>
      <c r="QCI630" s="49"/>
      <c r="QCJ630" s="49"/>
      <c r="QCK630" s="49"/>
      <c r="QCL630" s="49"/>
      <c r="QCM630" s="49"/>
      <c r="QCN630" s="49"/>
      <c r="QCO630" s="49"/>
      <c r="QCP630" s="49"/>
      <c r="QCQ630" s="49"/>
      <c r="QCR630" s="49"/>
      <c r="QCS630" s="49"/>
      <c r="QCT630" s="49"/>
      <c r="QCU630" s="49"/>
      <c r="QCV630" s="49"/>
      <c r="QCW630" s="49"/>
      <c r="QCX630" s="49"/>
      <c r="QCY630" s="49"/>
      <c r="QCZ630" s="49"/>
      <c r="QDA630" s="49"/>
      <c r="QDB630" s="49"/>
      <c r="QDC630" s="49"/>
      <c r="QDD630" s="49"/>
      <c r="QDE630" s="49"/>
      <c r="QDF630" s="49"/>
      <c r="QDG630" s="49"/>
      <c r="QDH630" s="49"/>
      <c r="QDI630" s="49"/>
      <c r="QDJ630" s="49"/>
      <c r="QDK630" s="49"/>
      <c r="QDL630" s="49"/>
      <c r="QDM630" s="49"/>
      <c r="QDN630" s="49"/>
      <c r="QDO630" s="49"/>
      <c r="QDP630" s="49"/>
      <c r="QDQ630" s="49"/>
      <c r="QDR630" s="49"/>
      <c r="QDS630" s="49"/>
      <c r="QDT630" s="49"/>
      <c r="QDU630" s="49"/>
      <c r="QDV630" s="49"/>
      <c r="QDW630" s="49"/>
      <c r="QDX630" s="49"/>
      <c r="QDY630" s="49"/>
      <c r="QDZ630" s="49"/>
      <c r="QEA630" s="49"/>
      <c r="QEB630" s="49"/>
      <c r="QEC630" s="49"/>
      <c r="QED630" s="49"/>
      <c r="QEE630" s="49"/>
      <c r="QEF630" s="49"/>
      <c r="QEG630" s="49"/>
      <c r="QEH630" s="49"/>
      <c r="QEI630" s="49"/>
      <c r="QEJ630" s="49"/>
      <c r="QEK630" s="49"/>
      <c r="QEL630" s="49"/>
      <c r="QEM630" s="49"/>
      <c r="QEN630" s="49"/>
      <c r="QEO630" s="49"/>
      <c r="QEP630" s="49"/>
      <c r="QEQ630" s="49"/>
      <c r="QER630" s="49"/>
      <c r="QES630" s="49"/>
      <c r="QET630" s="49"/>
      <c r="QEU630" s="49"/>
      <c r="QEV630" s="49"/>
      <c r="QEW630" s="49"/>
      <c r="QEX630" s="49"/>
      <c r="QEY630" s="49"/>
      <c r="QEZ630" s="49"/>
      <c r="QFA630" s="49"/>
      <c r="QFB630" s="49"/>
      <c r="QFC630" s="49"/>
      <c r="QFD630" s="49"/>
      <c r="QFE630" s="49"/>
      <c r="QFF630" s="49"/>
      <c r="QFG630" s="49"/>
      <c r="QFH630" s="49"/>
      <c r="QFI630" s="49"/>
      <c r="QFJ630" s="49"/>
      <c r="QFK630" s="49"/>
      <c r="QFL630" s="49"/>
      <c r="QFM630" s="49"/>
      <c r="QFN630" s="49"/>
      <c r="QFO630" s="49"/>
      <c r="QFP630" s="49"/>
      <c r="QFQ630" s="49"/>
      <c r="QFR630" s="49"/>
      <c r="QFS630" s="49"/>
      <c r="QFT630" s="49"/>
      <c r="QFU630" s="49"/>
      <c r="QFV630" s="49"/>
      <c r="QFW630" s="49"/>
      <c r="QFX630" s="49"/>
      <c r="QFY630" s="49"/>
      <c r="QFZ630" s="49"/>
      <c r="QGA630" s="49"/>
      <c r="QGB630" s="49"/>
      <c r="QGC630" s="49"/>
      <c r="QGD630" s="49"/>
      <c r="QGE630" s="49"/>
      <c r="QGF630" s="49"/>
      <c r="QGG630" s="49"/>
      <c r="QGH630" s="49"/>
      <c r="QGI630" s="49"/>
      <c r="QGJ630" s="49"/>
      <c r="QGK630" s="49"/>
      <c r="QGL630" s="49"/>
      <c r="QGM630" s="49"/>
      <c r="QGN630" s="49"/>
      <c r="QGO630" s="49"/>
      <c r="QGP630" s="49"/>
      <c r="QGQ630" s="49"/>
      <c r="QGR630" s="49"/>
      <c r="QGS630" s="49"/>
      <c r="QGT630" s="49"/>
      <c r="QGU630" s="49"/>
      <c r="QGV630" s="49"/>
      <c r="QGW630" s="49"/>
      <c r="QGX630" s="49"/>
      <c r="QGY630" s="49"/>
      <c r="QGZ630" s="49"/>
      <c r="QHA630" s="49"/>
      <c r="QHB630" s="49"/>
      <c r="QHC630" s="49"/>
      <c r="QHD630" s="49"/>
      <c r="QHE630" s="49"/>
      <c r="QHF630" s="49"/>
      <c r="QHG630" s="49"/>
      <c r="QHH630" s="49"/>
      <c r="QHI630" s="49"/>
      <c r="QHJ630" s="49"/>
      <c r="QHK630" s="49"/>
      <c r="QHL630" s="49"/>
      <c r="QHM630" s="49"/>
      <c r="QHN630" s="49"/>
      <c r="QHO630" s="49"/>
      <c r="QHP630" s="49"/>
      <c r="QHQ630" s="49"/>
      <c r="QHR630" s="49"/>
      <c r="QHS630" s="49"/>
      <c r="QHT630" s="49"/>
      <c r="QHU630" s="49"/>
      <c r="QHV630" s="49"/>
      <c r="QHW630" s="49"/>
      <c r="QHX630" s="49"/>
      <c r="QHY630" s="49"/>
      <c r="QHZ630" s="49"/>
      <c r="QIA630" s="49"/>
      <c r="QIB630" s="49"/>
      <c r="QIC630" s="49"/>
      <c r="QID630" s="49"/>
      <c r="QIE630" s="49"/>
      <c r="QIF630" s="49"/>
      <c r="QIG630" s="49"/>
      <c r="QIH630" s="49"/>
      <c r="QII630" s="49"/>
      <c r="QIJ630" s="49"/>
      <c r="QIK630" s="49"/>
      <c r="QIL630" s="49"/>
      <c r="QIM630" s="49"/>
      <c r="QIN630" s="49"/>
      <c r="QIO630" s="49"/>
      <c r="QIP630" s="49"/>
      <c r="QIQ630" s="49"/>
      <c r="QIR630" s="49"/>
      <c r="QIS630" s="49"/>
      <c r="QIT630" s="49"/>
      <c r="QIU630" s="49"/>
      <c r="QIV630" s="49"/>
      <c r="QIW630" s="49"/>
      <c r="QIX630" s="49"/>
      <c r="QIY630" s="49"/>
      <c r="QIZ630" s="49"/>
      <c r="QJA630" s="49"/>
      <c r="QJB630" s="49"/>
      <c r="QJC630" s="49"/>
      <c r="QJD630" s="49"/>
      <c r="QJE630" s="49"/>
      <c r="QJF630" s="49"/>
      <c r="QJG630" s="49"/>
      <c r="QJH630" s="49"/>
      <c r="QJI630" s="49"/>
      <c r="QJJ630" s="49"/>
      <c r="QJK630" s="49"/>
      <c r="QJL630" s="49"/>
      <c r="QJM630" s="49"/>
      <c r="QJN630" s="49"/>
      <c r="QJO630" s="49"/>
      <c r="QJP630" s="49"/>
      <c r="QJQ630" s="49"/>
      <c r="QJR630" s="49"/>
      <c r="QJS630" s="49"/>
      <c r="QJT630" s="49"/>
      <c r="QJU630" s="49"/>
      <c r="QJV630" s="49"/>
      <c r="QJW630" s="49"/>
      <c r="QJX630" s="49"/>
      <c r="QJY630" s="49"/>
      <c r="QJZ630" s="49"/>
      <c r="QKA630" s="49"/>
      <c r="QKB630" s="49"/>
      <c r="QKC630" s="49"/>
      <c r="QKD630" s="49"/>
      <c r="QKE630" s="49"/>
      <c r="QKF630" s="49"/>
      <c r="QKG630" s="49"/>
      <c r="QKH630" s="49"/>
      <c r="QKI630" s="49"/>
      <c r="QKJ630" s="49"/>
      <c r="QKK630" s="49"/>
      <c r="QKL630" s="49"/>
      <c r="QKM630" s="49"/>
      <c r="QKN630" s="49"/>
      <c r="QKO630" s="49"/>
      <c r="QKP630" s="49"/>
      <c r="QKQ630" s="49"/>
      <c r="QKR630" s="49"/>
      <c r="QKS630" s="49"/>
      <c r="QKT630" s="49"/>
      <c r="QKU630" s="49"/>
      <c r="QKV630" s="49"/>
      <c r="QKW630" s="49"/>
      <c r="QKX630" s="49"/>
      <c r="QKY630" s="49"/>
      <c r="QKZ630" s="49"/>
      <c r="QLA630" s="49"/>
      <c r="QLB630" s="49"/>
      <c r="QLC630" s="49"/>
      <c r="QLD630" s="49"/>
      <c r="QLE630" s="49"/>
      <c r="QLF630" s="49"/>
      <c r="QLG630" s="49"/>
      <c r="QLH630" s="49"/>
      <c r="QLI630" s="49"/>
      <c r="QLJ630" s="49"/>
      <c r="QLK630" s="49"/>
      <c r="QLL630" s="49"/>
      <c r="QLM630" s="49"/>
      <c r="QLN630" s="49"/>
      <c r="QLO630" s="49"/>
      <c r="QLP630" s="49"/>
      <c r="QLQ630" s="49"/>
      <c r="QLR630" s="49"/>
      <c r="QLS630" s="49"/>
      <c r="QLT630" s="49"/>
      <c r="QLU630" s="49"/>
      <c r="QLV630" s="49"/>
      <c r="QLW630" s="49"/>
      <c r="QLX630" s="49"/>
      <c r="QLY630" s="49"/>
      <c r="QLZ630" s="49"/>
      <c r="QMA630" s="49"/>
      <c r="QMB630" s="49"/>
      <c r="QMC630" s="49"/>
      <c r="QMD630" s="49"/>
      <c r="QME630" s="49"/>
      <c r="QMF630" s="49"/>
      <c r="QMG630" s="49"/>
      <c r="QMH630" s="49"/>
      <c r="QMI630" s="49"/>
      <c r="QMJ630" s="49"/>
      <c r="QMK630" s="49"/>
      <c r="QML630" s="49"/>
      <c r="QMM630" s="49"/>
      <c r="QMN630" s="49"/>
      <c r="QMO630" s="49"/>
      <c r="QMP630" s="49"/>
      <c r="QMQ630" s="49"/>
      <c r="QMR630" s="49"/>
      <c r="QMS630" s="49"/>
      <c r="QMT630" s="49"/>
      <c r="QMU630" s="49"/>
      <c r="QMV630" s="49"/>
      <c r="QMW630" s="49"/>
      <c r="QMX630" s="49"/>
      <c r="QMY630" s="49"/>
      <c r="QMZ630" s="49"/>
      <c r="QNA630" s="49"/>
      <c r="QNB630" s="49"/>
      <c r="QNC630" s="49"/>
      <c r="QND630" s="49"/>
      <c r="QNE630" s="49"/>
      <c r="QNF630" s="49"/>
      <c r="QNG630" s="49"/>
      <c r="QNH630" s="49"/>
      <c r="QNI630" s="49"/>
      <c r="QNJ630" s="49"/>
      <c r="QNK630" s="49"/>
      <c r="QNL630" s="49"/>
      <c r="QNM630" s="49"/>
      <c r="QNN630" s="49"/>
      <c r="QNO630" s="49"/>
      <c r="QNP630" s="49"/>
      <c r="QNQ630" s="49"/>
      <c r="QNR630" s="49"/>
      <c r="QNS630" s="49"/>
      <c r="QNT630" s="49"/>
      <c r="QNU630" s="49"/>
      <c r="QNV630" s="49"/>
      <c r="QNW630" s="49"/>
      <c r="QNX630" s="49"/>
      <c r="QNY630" s="49"/>
      <c r="QNZ630" s="49"/>
      <c r="QOA630" s="49"/>
      <c r="QOB630" s="49"/>
      <c r="QOC630" s="49"/>
      <c r="QOD630" s="49"/>
      <c r="QOE630" s="49"/>
      <c r="QOF630" s="49"/>
      <c r="QOG630" s="49"/>
      <c r="QOH630" s="49"/>
      <c r="QOI630" s="49"/>
      <c r="QOJ630" s="49"/>
      <c r="QOK630" s="49"/>
      <c r="QOL630" s="49"/>
      <c r="QOM630" s="49"/>
      <c r="QON630" s="49"/>
      <c r="QOO630" s="49"/>
      <c r="QOP630" s="49"/>
      <c r="QOQ630" s="49"/>
      <c r="QOR630" s="49"/>
      <c r="QOS630" s="49"/>
      <c r="QOT630" s="49"/>
      <c r="QOU630" s="49"/>
      <c r="QOV630" s="49"/>
      <c r="QOW630" s="49"/>
      <c r="QOX630" s="49"/>
      <c r="QOY630" s="49"/>
      <c r="QOZ630" s="49"/>
      <c r="QPA630" s="49"/>
      <c r="QPB630" s="49"/>
      <c r="QPC630" s="49"/>
      <c r="QPD630" s="49"/>
      <c r="QPE630" s="49"/>
      <c r="QPF630" s="49"/>
      <c r="QPG630" s="49"/>
      <c r="QPH630" s="49"/>
      <c r="QPI630" s="49"/>
      <c r="QPJ630" s="49"/>
      <c r="QPK630" s="49"/>
      <c r="QPL630" s="49"/>
      <c r="QPM630" s="49"/>
      <c r="QPN630" s="49"/>
      <c r="QPO630" s="49"/>
      <c r="QPP630" s="49"/>
      <c r="QPQ630" s="49"/>
      <c r="QPR630" s="49"/>
      <c r="QPS630" s="49"/>
      <c r="QPT630" s="49"/>
      <c r="QPU630" s="49"/>
      <c r="QPV630" s="49"/>
      <c r="QPW630" s="49"/>
      <c r="QPX630" s="49"/>
      <c r="QPY630" s="49"/>
      <c r="QPZ630" s="49"/>
      <c r="QQA630" s="49"/>
      <c r="QQB630" s="49"/>
      <c r="QQC630" s="49"/>
      <c r="QQD630" s="49"/>
      <c r="QQE630" s="49"/>
      <c r="QQF630" s="49"/>
      <c r="QQG630" s="49"/>
      <c r="QQH630" s="49"/>
      <c r="QQI630" s="49"/>
      <c r="QQJ630" s="49"/>
      <c r="QQK630" s="49"/>
      <c r="QQL630" s="49"/>
      <c r="QQM630" s="49"/>
      <c r="QQN630" s="49"/>
      <c r="QQO630" s="49"/>
      <c r="QQP630" s="49"/>
      <c r="QQQ630" s="49"/>
      <c r="QQR630" s="49"/>
      <c r="QQS630" s="49"/>
      <c r="QQT630" s="49"/>
      <c r="QQU630" s="49"/>
      <c r="QQV630" s="49"/>
      <c r="QQW630" s="49"/>
      <c r="QQX630" s="49"/>
      <c r="QQY630" s="49"/>
      <c r="QQZ630" s="49"/>
      <c r="QRA630" s="49"/>
      <c r="QRB630" s="49"/>
      <c r="QRC630" s="49"/>
      <c r="QRD630" s="49"/>
      <c r="QRE630" s="49"/>
      <c r="QRF630" s="49"/>
      <c r="QRG630" s="49"/>
      <c r="QRH630" s="49"/>
      <c r="QRI630" s="49"/>
      <c r="QRJ630" s="49"/>
      <c r="QRK630" s="49"/>
      <c r="QRL630" s="49"/>
      <c r="QRM630" s="49"/>
      <c r="QRN630" s="49"/>
      <c r="QRO630" s="49"/>
      <c r="QRP630" s="49"/>
      <c r="QRQ630" s="49"/>
      <c r="QRR630" s="49"/>
      <c r="QRS630" s="49"/>
      <c r="QRT630" s="49"/>
      <c r="QRU630" s="49"/>
      <c r="QRV630" s="49"/>
      <c r="QRW630" s="49"/>
      <c r="QRX630" s="49"/>
      <c r="QRY630" s="49"/>
      <c r="QRZ630" s="49"/>
      <c r="QSA630" s="49"/>
      <c r="QSB630" s="49"/>
      <c r="QSC630" s="49"/>
      <c r="QSD630" s="49"/>
      <c r="QSE630" s="49"/>
      <c r="QSF630" s="49"/>
      <c r="QSG630" s="49"/>
      <c r="QSH630" s="49"/>
      <c r="QSI630" s="49"/>
      <c r="QSJ630" s="49"/>
      <c r="QSK630" s="49"/>
      <c r="QSL630" s="49"/>
      <c r="QSM630" s="49"/>
      <c r="QSN630" s="49"/>
      <c r="QSO630" s="49"/>
      <c r="QSP630" s="49"/>
      <c r="QSQ630" s="49"/>
      <c r="QSR630" s="49"/>
      <c r="QSS630" s="49"/>
      <c r="QST630" s="49"/>
      <c r="QSU630" s="49"/>
      <c r="QSV630" s="49"/>
      <c r="QSW630" s="49"/>
      <c r="QSX630" s="49"/>
      <c r="QSY630" s="49"/>
      <c r="QSZ630" s="49"/>
      <c r="QTA630" s="49"/>
      <c r="QTB630" s="49"/>
      <c r="QTC630" s="49"/>
      <c r="QTD630" s="49"/>
      <c r="QTE630" s="49"/>
      <c r="QTF630" s="49"/>
      <c r="QTG630" s="49"/>
      <c r="QTH630" s="49"/>
      <c r="QTI630" s="49"/>
      <c r="QTJ630" s="49"/>
      <c r="QTK630" s="49"/>
      <c r="QTL630" s="49"/>
      <c r="QTM630" s="49"/>
      <c r="QTN630" s="49"/>
      <c r="QTO630" s="49"/>
      <c r="QTP630" s="49"/>
      <c r="QTQ630" s="49"/>
      <c r="QTR630" s="49"/>
      <c r="QTS630" s="49"/>
      <c r="QTT630" s="49"/>
      <c r="QTU630" s="49"/>
      <c r="QTV630" s="49"/>
      <c r="QTW630" s="49"/>
      <c r="QTX630" s="49"/>
      <c r="QTY630" s="49"/>
      <c r="QTZ630" s="49"/>
      <c r="QUA630" s="49"/>
      <c r="QUB630" s="49"/>
      <c r="QUC630" s="49"/>
      <c r="QUD630" s="49"/>
      <c r="QUE630" s="49"/>
      <c r="QUF630" s="49"/>
      <c r="QUG630" s="49"/>
      <c r="QUH630" s="49"/>
      <c r="QUI630" s="49"/>
      <c r="QUJ630" s="49"/>
      <c r="QUK630" s="49"/>
      <c r="QUL630" s="49"/>
      <c r="QUM630" s="49"/>
      <c r="QUN630" s="49"/>
      <c r="QUO630" s="49"/>
      <c r="QUP630" s="49"/>
      <c r="QUQ630" s="49"/>
      <c r="QUR630" s="49"/>
      <c r="QUS630" s="49"/>
      <c r="QUT630" s="49"/>
      <c r="QUU630" s="49"/>
      <c r="QUV630" s="49"/>
      <c r="QUW630" s="49"/>
      <c r="QUX630" s="49"/>
      <c r="QUY630" s="49"/>
      <c r="QUZ630" s="49"/>
      <c r="QVA630" s="49"/>
      <c r="QVB630" s="49"/>
      <c r="QVC630" s="49"/>
      <c r="QVD630" s="49"/>
      <c r="QVE630" s="49"/>
      <c r="QVF630" s="49"/>
      <c r="QVG630" s="49"/>
      <c r="QVH630" s="49"/>
      <c r="QVI630" s="49"/>
      <c r="QVJ630" s="49"/>
      <c r="QVK630" s="49"/>
      <c r="QVL630" s="49"/>
      <c r="QVM630" s="49"/>
      <c r="QVN630" s="49"/>
      <c r="QVO630" s="49"/>
      <c r="QVP630" s="49"/>
      <c r="QVQ630" s="49"/>
      <c r="QVR630" s="49"/>
      <c r="QVS630" s="49"/>
      <c r="QVT630" s="49"/>
      <c r="QVU630" s="49"/>
      <c r="QVV630" s="49"/>
      <c r="QVW630" s="49"/>
      <c r="QVX630" s="49"/>
      <c r="QVY630" s="49"/>
      <c r="QVZ630" s="49"/>
      <c r="QWA630" s="49"/>
      <c r="QWB630" s="49"/>
      <c r="QWC630" s="49"/>
      <c r="QWD630" s="49"/>
      <c r="QWE630" s="49"/>
      <c r="QWF630" s="49"/>
      <c r="QWG630" s="49"/>
      <c r="QWH630" s="49"/>
      <c r="QWI630" s="49"/>
      <c r="QWJ630" s="49"/>
      <c r="QWK630" s="49"/>
      <c r="QWL630" s="49"/>
      <c r="QWM630" s="49"/>
      <c r="QWN630" s="49"/>
      <c r="QWO630" s="49"/>
      <c r="QWP630" s="49"/>
      <c r="QWQ630" s="49"/>
      <c r="QWR630" s="49"/>
      <c r="QWS630" s="49"/>
      <c r="QWT630" s="49"/>
      <c r="QWU630" s="49"/>
      <c r="QWV630" s="49"/>
      <c r="QWW630" s="49"/>
      <c r="QWX630" s="49"/>
      <c r="QWY630" s="49"/>
      <c r="QWZ630" s="49"/>
      <c r="QXA630" s="49"/>
      <c r="QXB630" s="49"/>
      <c r="QXC630" s="49"/>
      <c r="QXD630" s="49"/>
      <c r="QXE630" s="49"/>
      <c r="QXF630" s="49"/>
      <c r="QXG630" s="49"/>
      <c r="QXH630" s="49"/>
      <c r="QXI630" s="49"/>
      <c r="QXJ630" s="49"/>
      <c r="QXK630" s="49"/>
      <c r="QXL630" s="49"/>
      <c r="QXM630" s="49"/>
      <c r="QXN630" s="49"/>
      <c r="QXO630" s="49"/>
      <c r="QXP630" s="49"/>
      <c r="QXQ630" s="49"/>
      <c r="QXR630" s="49"/>
      <c r="QXS630" s="49"/>
      <c r="QXT630" s="49"/>
      <c r="QXU630" s="49"/>
      <c r="QXV630" s="49"/>
      <c r="QXW630" s="49"/>
      <c r="QXX630" s="49"/>
      <c r="QXY630" s="49"/>
      <c r="QXZ630" s="49"/>
      <c r="QYA630" s="49"/>
      <c r="QYB630" s="49"/>
      <c r="QYC630" s="49"/>
      <c r="QYD630" s="49"/>
      <c r="QYE630" s="49"/>
      <c r="QYF630" s="49"/>
      <c r="QYG630" s="49"/>
      <c r="QYH630" s="49"/>
      <c r="QYI630" s="49"/>
      <c r="QYJ630" s="49"/>
      <c r="QYK630" s="49"/>
      <c r="QYL630" s="49"/>
      <c r="QYM630" s="49"/>
      <c r="QYN630" s="49"/>
      <c r="QYO630" s="49"/>
      <c r="QYP630" s="49"/>
      <c r="QYQ630" s="49"/>
      <c r="QYR630" s="49"/>
      <c r="QYS630" s="49"/>
      <c r="QYT630" s="49"/>
      <c r="QYU630" s="49"/>
      <c r="QYV630" s="49"/>
      <c r="QYW630" s="49"/>
      <c r="QYX630" s="49"/>
      <c r="QYY630" s="49"/>
      <c r="QYZ630" s="49"/>
      <c r="QZA630" s="49"/>
      <c r="QZB630" s="49"/>
      <c r="QZC630" s="49"/>
      <c r="QZD630" s="49"/>
      <c r="QZE630" s="49"/>
      <c r="QZF630" s="49"/>
      <c r="QZG630" s="49"/>
      <c r="QZH630" s="49"/>
      <c r="QZI630" s="49"/>
      <c r="QZJ630" s="49"/>
      <c r="QZK630" s="49"/>
      <c r="QZL630" s="49"/>
      <c r="QZM630" s="49"/>
      <c r="QZN630" s="49"/>
      <c r="QZO630" s="49"/>
      <c r="QZP630" s="49"/>
      <c r="QZQ630" s="49"/>
      <c r="QZR630" s="49"/>
      <c r="QZS630" s="49"/>
      <c r="QZT630" s="49"/>
      <c r="QZU630" s="49"/>
      <c r="QZV630" s="49"/>
      <c r="QZW630" s="49"/>
      <c r="QZX630" s="49"/>
      <c r="QZY630" s="49"/>
      <c r="QZZ630" s="49"/>
      <c r="RAA630" s="49"/>
      <c r="RAB630" s="49"/>
      <c r="RAC630" s="49"/>
      <c r="RAD630" s="49"/>
      <c r="RAE630" s="49"/>
      <c r="RAF630" s="49"/>
      <c r="RAG630" s="49"/>
      <c r="RAH630" s="49"/>
      <c r="RAI630" s="49"/>
      <c r="RAJ630" s="49"/>
      <c r="RAK630" s="49"/>
      <c r="RAL630" s="49"/>
      <c r="RAM630" s="49"/>
      <c r="RAN630" s="49"/>
      <c r="RAO630" s="49"/>
      <c r="RAP630" s="49"/>
      <c r="RAQ630" s="49"/>
      <c r="RAR630" s="49"/>
      <c r="RAS630" s="49"/>
      <c r="RAT630" s="49"/>
      <c r="RAU630" s="49"/>
      <c r="RAV630" s="49"/>
      <c r="RAW630" s="49"/>
      <c r="RAX630" s="49"/>
      <c r="RAY630" s="49"/>
      <c r="RAZ630" s="49"/>
      <c r="RBA630" s="49"/>
      <c r="RBB630" s="49"/>
      <c r="RBC630" s="49"/>
      <c r="RBD630" s="49"/>
      <c r="RBE630" s="49"/>
      <c r="RBF630" s="49"/>
      <c r="RBG630" s="49"/>
      <c r="RBH630" s="49"/>
      <c r="RBI630" s="49"/>
      <c r="RBJ630" s="49"/>
      <c r="RBK630" s="49"/>
      <c r="RBL630" s="49"/>
      <c r="RBM630" s="49"/>
      <c r="RBN630" s="49"/>
      <c r="RBO630" s="49"/>
      <c r="RBP630" s="49"/>
      <c r="RBQ630" s="49"/>
      <c r="RBR630" s="49"/>
      <c r="RBS630" s="49"/>
      <c r="RBT630" s="49"/>
      <c r="RBU630" s="49"/>
      <c r="RBV630" s="49"/>
      <c r="RBW630" s="49"/>
      <c r="RBX630" s="49"/>
      <c r="RBY630" s="49"/>
      <c r="RBZ630" s="49"/>
      <c r="RCA630" s="49"/>
      <c r="RCB630" s="49"/>
      <c r="RCC630" s="49"/>
      <c r="RCD630" s="49"/>
      <c r="RCE630" s="49"/>
      <c r="RCF630" s="49"/>
      <c r="RCG630" s="49"/>
      <c r="RCH630" s="49"/>
      <c r="RCI630" s="49"/>
      <c r="RCJ630" s="49"/>
      <c r="RCK630" s="49"/>
      <c r="RCL630" s="49"/>
      <c r="RCM630" s="49"/>
      <c r="RCN630" s="49"/>
      <c r="RCO630" s="49"/>
      <c r="RCP630" s="49"/>
      <c r="RCQ630" s="49"/>
      <c r="RCR630" s="49"/>
      <c r="RCS630" s="49"/>
      <c r="RCT630" s="49"/>
      <c r="RCU630" s="49"/>
      <c r="RCV630" s="49"/>
      <c r="RCW630" s="49"/>
      <c r="RCX630" s="49"/>
      <c r="RCY630" s="49"/>
      <c r="RCZ630" s="49"/>
      <c r="RDA630" s="49"/>
      <c r="RDB630" s="49"/>
      <c r="RDC630" s="49"/>
      <c r="RDD630" s="49"/>
      <c r="RDE630" s="49"/>
      <c r="RDF630" s="49"/>
      <c r="RDG630" s="49"/>
      <c r="RDH630" s="49"/>
      <c r="RDI630" s="49"/>
      <c r="RDJ630" s="49"/>
      <c r="RDK630" s="49"/>
      <c r="RDL630" s="49"/>
      <c r="RDM630" s="49"/>
      <c r="RDN630" s="49"/>
      <c r="RDO630" s="49"/>
      <c r="RDP630" s="49"/>
      <c r="RDQ630" s="49"/>
      <c r="RDR630" s="49"/>
      <c r="RDS630" s="49"/>
      <c r="RDT630" s="49"/>
      <c r="RDU630" s="49"/>
      <c r="RDV630" s="49"/>
      <c r="RDW630" s="49"/>
      <c r="RDX630" s="49"/>
      <c r="RDY630" s="49"/>
      <c r="RDZ630" s="49"/>
      <c r="REA630" s="49"/>
      <c r="REB630" s="49"/>
      <c r="REC630" s="49"/>
      <c r="RED630" s="49"/>
      <c r="REE630" s="49"/>
      <c r="REF630" s="49"/>
      <c r="REG630" s="49"/>
      <c r="REH630" s="49"/>
      <c r="REI630" s="49"/>
      <c r="REJ630" s="49"/>
      <c r="REK630" s="49"/>
      <c r="REL630" s="49"/>
      <c r="REM630" s="49"/>
      <c r="REN630" s="49"/>
      <c r="REO630" s="49"/>
      <c r="REP630" s="49"/>
      <c r="REQ630" s="49"/>
      <c r="RER630" s="49"/>
      <c r="RES630" s="49"/>
      <c r="RET630" s="49"/>
      <c r="REU630" s="49"/>
      <c r="REV630" s="49"/>
      <c r="REW630" s="49"/>
      <c r="REX630" s="49"/>
      <c r="REY630" s="49"/>
      <c r="REZ630" s="49"/>
      <c r="RFA630" s="49"/>
      <c r="RFB630" s="49"/>
      <c r="RFC630" s="49"/>
      <c r="RFD630" s="49"/>
      <c r="RFE630" s="49"/>
      <c r="RFF630" s="49"/>
      <c r="RFG630" s="49"/>
      <c r="RFH630" s="49"/>
      <c r="RFI630" s="49"/>
      <c r="RFJ630" s="49"/>
      <c r="RFK630" s="49"/>
      <c r="RFL630" s="49"/>
      <c r="RFM630" s="49"/>
      <c r="RFN630" s="49"/>
      <c r="RFO630" s="49"/>
      <c r="RFP630" s="49"/>
      <c r="RFQ630" s="49"/>
      <c r="RFR630" s="49"/>
      <c r="RFS630" s="49"/>
      <c r="RFT630" s="49"/>
      <c r="RFU630" s="49"/>
      <c r="RFV630" s="49"/>
      <c r="RFW630" s="49"/>
      <c r="RFX630" s="49"/>
      <c r="RFY630" s="49"/>
      <c r="RFZ630" s="49"/>
      <c r="RGA630" s="49"/>
      <c r="RGB630" s="49"/>
      <c r="RGC630" s="49"/>
      <c r="RGD630" s="49"/>
      <c r="RGE630" s="49"/>
      <c r="RGF630" s="49"/>
      <c r="RGG630" s="49"/>
      <c r="RGH630" s="49"/>
      <c r="RGI630" s="49"/>
      <c r="RGJ630" s="49"/>
      <c r="RGK630" s="49"/>
      <c r="RGL630" s="49"/>
      <c r="RGM630" s="49"/>
      <c r="RGN630" s="49"/>
      <c r="RGO630" s="49"/>
      <c r="RGP630" s="49"/>
      <c r="RGQ630" s="49"/>
      <c r="RGR630" s="49"/>
      <c r="RGS630" s="49"/>
      <c r="RGT630" s="49"/>
      <c r="RGU630" s="49"/>
      <c r="RGV630" s="49"/>
      <c r="RGW630" s="49"/>
      <c r="RGX630" s="49"/>
      <c r="RGY630" s="49"/>
      <c r="RGZ630" s="49"/>
      <c r="RHA630" s="49"/>
      <c r="RHB630" s="49"/>
      <c r="RHC630" s="49"/>
      <c r="RHD630" s="49"/>
      <c r="RHE630" s="49"/>
      <c r="RHF630" s="49"/>
      <c r="RHG630" s="49"/>
      <c r="RHH630" s="49"/>
      <c r="RHI630" s="49"/>
      <c r="RHJ630" s="49"/>
      <c r="RHK630" s="49"/>
      <c r="RHL630" s="49"/>
      <c r="RHM630" s="49"/>
      <c r="RHN630" s="49"/>
      <c r="RHO630" s="49"/>
      <c r="RHP630" s="49"/>
      <c r="RHQ630" s="49"/>
      <c r="RHR630" s="49"/>
      <c r="RHS630" s="49"/>
      <c r="RHT630" s="49"/>
      <c r="RHU630" s="49"/>
      <c r="RHV630" s="49"/>
      <c r="RHW630" s="49"/>
      <c r="RHX630" s="49"/>
      <c r="RHY630" s="49"/>
      <c r="RHZ630" s="49"/>
      <c r="RIA630" s="49"/>
      <c r="RIB630" s="49"/>
      <c r="RIC630" s="49"/>
      <c r="RID630" s="49"/>
      <c r="RIE630" s="49"/>
      <c r="RIF630" s="49"/>
      <c r="RIG630" s="49"/>
      <c r="RIH630" s="49"/>
      <c r="RII630" s="49"/>
      <c r="RIJ630" s="49"/>
      <c r="RIK630" s="49"/>
      <c r="RIL630" s="49"/>
      <c r="RIM630" s="49"/>
      <c r="RIN630" s="49"/>
      <c r="RIO630" s="49"/>
      <c r="RIP630" s="49"/>
      <c r="RIQ630" s="49"/>
      <c r="RIR630" s="49"/>
      <c r="RIS630" s="49"/>
      <c r="RIT630" s="49"/>
      <c r="RIU630" s="49"/>
      <c r="RIV630" s="49"/>
      <c r="RIW630" s="49"/>
      <c r="RIX630" s="49"/>
      <c r="RIY630" s="49"/>
      <c r="RIZ630" s="49"/>
      <c r="RJA630" s="49"/>
      <c r="RJB630" s="49"/>
      <c r="RJC630" s="49"/>
      <c r="RJD630" s="49"/>
      <c r="RJE630" s="49"/>
      <c r="RJF630" s="49"/>
      <c r="RJG630" s="49"/>
      <c r="RJH630" s="49"/>
      <c r="RJI630" s="49"/>
      <c r="RJJ630" s="49"/>
      <c r="RJK630" s="49"/>
      <c r="RJL630" s="49"/>
      <c r="RJM630" s="49"/>
      <c r="RJN630" s="49"/>
      <c r="RJO630" s="49"/>
      <c r="RJP630" s="49"/>
      <c r="RJQ630" s="49"/>
      <c r="RJR630" s="49"/>
      <c r="RJS630" s="49"/>
      <c r="RJT630" s="49"/>
      <c r="RJU630" s="49"/>
      <c r="RJV630" s="49"/>
      <c r="RJW630" s="49"/>
      <c r="RJX630" s="49"/>
      <c r="RJY630" s="49"/>
      <c r="RJZ630" s="49"/>
      <c r="RKA630" s="49"/>
      <c r="RKB630" s="49"/>
      <c r="RKC630" s="49"/>
      <c r="RKD630" s="49"/>
      <c r="RKE630" s="49"/>
      <c r="RKF630" s="49"/>
      <c r="RKG630" s="49"/>
      <c r="RKH630" s="49"/>
      <c r="RKI630" s="49"/>
      <c r="RKJ630" s="49"/>
      <c r="RKK630" s="49"/>
      <c r="RKL630" s="49"/>
      <c r="RKM630" s="49"/>
      <c r="RKN630" s="49"/>
      <c r="RKO630" s="49"/>
      <c r="RKP630" s="49"/>
      <c r="RKQ630" s="49"/>
      <c r="RKR630" s="49"/>
      <c r="RKS630" s="49"/>
      <c r="RKT630" s="49"/>
      <c r="RKU630" s="49"/>
      <c r="RKV630" s="49"/>
      <c r="RKW630" s="49"/>
      <c r="RKX630" s="49"/>
      <c r="RKY630" s="49"/>
      <c r="RKZ630" s="49"/>
      <c r="RLA630" s="49"/>
      <c r="RLB630" s="49"/>
      <c r="RLC630" s="49"/>
      <c r="RLD630" s="49"/>
      <c r="RLE630" s="49"/>
      <c r="RLF630" s="49"/>
      <c r="RLG630" s="49"/>
      <c r="RLH630" s="49"/>
      <c r="RLI630" s="49"/>
      <c r="RLJ630" s="49"/>
      <c r="RLK630" s="49"/>
      <c r="RLL630" s="49"/>
      <c r="RLM630" s="49"/>
      <c r="RLN630" s="49"/>
      <c r="RLO630" s="49"/>
      <c r="RLP630" s="49"/>
      <c r="RLQ630" s="49"/>
      <c r="RLR630" s="49"/>
      <c r="RLS630" s="49"/>
      <c r="RLT630" s="49"/>
      <c r="RLU630" s="49"/>
      <c r="RLV630" s="49"/>
      <c r="RLW630" s="49"/>
      <c r="RLX630" s="49"/>
      <c r="RLY630" s="49"/>
      <c r="RLZ630" s="49"/>
      <c r="RMA630" s="49"/>
      <c r="RMB630" s="49"/>
      <c r="RMC630" s="49"/>
      <c r="RMD630" s="49"/>
      <c r="RME630" s="49"/>
      <c r="RMF630" s="49"/>
      <c r="RMG630" s="49"/>
      <c r="RMH630" s="49"/>
      <c r="RMI630" s="49"/>
      <c r="RMJ630" s="49"/>
      <c r="RMK630" s="49"/>
      <c r="RML630" s="49"/>
      <c r="RMM630" s="49"/>
      <c r="RMN630" s="49"/>
      <c r="RMO630" s="49"/>
      <c r="RMP630" s="49"/>
      <c r="RMQ630" s="49"/>
      <c r="RMR630" s="49"/>
      <c r="RMS630" s="49"/>
      <c r="RMT630" s="49"/>
      <c r="RMU630" s="49"/>
      <c r="RMV630" s="49"/>
      <c r="RMW630" s="49"/>
      <c r="RMX630" s="49"/>
      <c r="RMY630" s="49"/>
      <c r="RMZ630" s="49"/>
      <c r="RNA630" s="49"/>
      <c r="RNB630" s="49"/>
      <c r="RNC630" s="49"/>
      <c r="RND630" s="49"/>
      <c r="RNE630" s="49"/>
      <c r="RNF630" s="49"/>
      <c r="RNG630" s="49"/>
      <c r="RNH630" s="49"/>
      <c r="RNI630" s="49"/>
      <c r="RNJ630" s="49"/>
      <c r="RNK630" s="49"/>
      <c r="RNL630" s="49"/>
      <c r="RNM630" s="49"/>
      <c r="RNN630" s="49"/>
      <c r="RNO630" s="49"/>
      <c r="RNP630" s="49"/>
      <c r="RNQ630" s="49"/>
      <c r="RNR630" s="49"/>
      <c r="RNS630" s="49"/>
      <c r="RNT630" s="49"/>
      <c r="RNU630" s="49"/>
      <c r="RNV630" s="49"/>
      <c r="RNW630" s="49"/>
      <c r="RNX630" s="49"/>
      <c r="RNY630" s="49"/>
      <c r="RNZ630" s="49"/>
      <c r="ROA630" s="49"/>
      <c r="ROB630" s="49"/>
      <c r="ROC630" s="49"/>
      <c r="ROD630" s="49"/>
      <c r="ROE630" s="49"/>
      <c r="ROF630" s="49"/>
      <c r="ROG630" s="49"/>
      <c r="ROH630" s="49"/>
      <c r="ROI630" s="49"/>
      <c r="ROJ630" s="49"/>
      <c r="ROK630" s="49"/>
      <c r="ROL630" s="49"/>
      <c r="ROM630" s="49"/>
      <c r="RON630" s="49"/>
      <c r="ROO630" s="49"/>
      <c r="ROP630" s="49"/>
      <c r="ROQ630" s="49"/>
      <c r="ROR630" s="49"/>
      <c r="ROS630" s="49"/>
      <c r="ROT630" s="49"/>
      <c r="ROU630" s="49"/>
      <c r="ROV630" s="49"/>
      <c r="ROW630" s="49"/>
      <c r="ROX630" s="49"/>
      <c r="ROY630" s="49"/>
      <c r="ROZ630" s="49"/>
      <c r="RPA630" s="49"/>
      <c r="RPB630" s="49"/>
      <c r="RPC630" s="49"/>
      <c r="RPD630" s="49"/>
      <c r="RPE630" s="49"/>
      <c r="RPF630" s="49"/>
      <c r="RPG630" s="49"/>
      <c r="RPH630" s="49"/>
      <c r="RPI630" s="49"/>
      <c r="RPJ630" s="49"/>
      <c r="RPK630" s="49"/>
      <c r="RPL630" s="49"/>
      <c r="RPM630" s="49"/>
      <c r="RPN630" s="49"/>
      <c r="RPO630" s="49"/>
      <c r="RPP630" s="49"/>
      <c r="RPQ630" s="49"/>
      <c r="RPR630" s="49"/>
      <c r="RPS630" s="49"/>
      <c r="RPT630" s="49"/>
      <c r="RPU630" s="49"/>
      <c r="RPV630" s="49"/>
      <c r="RPW630" s="49"/>
      <c r="RPX630" s="49"/>
      <c r="RPY630" s="49"/>
      <c r="RPZ630" s="49"/>
      <c r="RQA630" s="49"/>
      <c r="RQB630" s="49"/>
      <c r="RQC630" s="49"/>
      <c r="RQD630" s="49"/>
      <c r="RQE630" s="49"/>
      <c r="RQF630" s="49"/>
      <c r="RQG630" s="49"/>
      <c r="RQH630" s="49"/>
      <c r="RQI630" s="49"/>
      <c r="RQJ630" s="49"/>
      <c r="RQK630" s="49"/>
      <c r="RQL630" s="49"/>
      <c r="RQM630" s="49"/>
      <c r="RQN630" s="49"/>
      <c r="RQO630" s="49"/>
      <c r="RQP630" s="49"/>
      <c r="RQQ630" s="49"/>
      <c r="RQR630" s="49"/>
      <c r="RQS630" s="49"/>
      <c r="RQT630" s="49"/>
      <c r="RQU630" s="49"/>
      <c r="RQV630" s="49"/>
      <c r="RQW630" s="49"/>
      <c r="RQX630" s="49"/>
      <c r="RQY630" s="49"/>
      <c r="RQZ630" s="49"/>
      <c r="RRA630" s="49"/>
      <c r="RRB630" s="49"/>
      <c r="RRC630" s="49"/>
      <c r="RRD630" s="49"/>
      <c r="RRE630" s="49"/>
      <c r="RRF630" s="49"/>
      <c r="RRG630" s="49"/>
      <c r="RRH630" s="49"/>
      <c r="RRI630" s="49"/>
      <c r="RRJ630" s="49"/>
      <c r="RRK630" s="49"/>
      <c r="RRL630" s="49"/>
      <c r="RRM630" s="49"/>
      <c r="RRN630" s="49"/>
      <c r="RRO630" s="49"/>
      <c r="RRP630" s="49"/>
      <c r="RRQ630" s="49"/>
      <c r="RRR630" s="49"/>
      <c r="RRS630" s="49"/>
      <c r="RRT630" s="49"/>
      <c r="RRU630" s="49"/>
      <c r="RRV630" s="49"/>
      <c r="RRW630" s="49"/>
      <c r="RRX630" s="49"/>
      <c r="RRY630" s="49"/>
      <c r="RRZ630" s="49"/>
      <c r="RSA630" s="49"/>
      <c r="RSB630" s="49"/>
      <c r="RSC630" s="49"/>
      <c r="RSD630" s="49"/>
      <c r="RSE630" s="49"/>
      <c r="RSF630" s="49"/>
      <c r="RSG630" s="49"/>
      <c r="RSH630" s="49"/>
      <c r="RSI630" s="49"/>
      <c r="RSJ630" s="49"/>
      <c r="RSK630" s="49"/>
      <c r="RSL630" s="49"/>
      <c r="RSM630" s="49"/>
      <c r="RSN630" s="49"/>
      <c r="RSO630" s="49"/>
      <c r="RSP630" s="49"/>
      <c r="RSQ630" s="49"/>
      <c r="RSR630" s="49"/>
      <c r="RSS630" s="49"/>
      <c r="RST630" s="49"/>
      <c r="RSU630" s="49"/>
      <c r="RSV630" s="49"/>
      <c r="RSW630" s="49"/>
      <c r="RSX630" s="49"/>
      <c r="RSY630" s="49"/>
      <c r="RSZ630" s="49"/>
      <c r="RTA630" s="49"/>
      <c r="RTB630" s="49"/>
      <c r="RTC630" s="49"/>
      <c r="RTD630" s="49"/>
      <c r="RTE630" s="49"/>
      <c r="RTF630" s="49"/>
      <c r="RTG630" s="49"/>
      <c r="RTH630" s="49"/>
      <c r="RTI630" s="49"/>
      <c r="RTJ630" s="49"/>
      <c r="RTK630" s="49"/>
      <c r="RTL630" s="49"/>
      <c r="RTM630" s="49"/>
      <c r="RTN630" s="49"/>
      <c r="RTO630" s="49"/>
      <c r="RTP630" s="49"/>
      <c r="RTQ630" s="49"/>
      <c r="RTR630" s="49"/>
      <c r="RTS630" s="49"/>
      <c r="RTT630" s="49"/>
      <c r="RTU630" s="49"/>
      <c r="RTV630" s="49"/>
      <c r="RTW630" s="49"/>
      <c r="RTX630" s="49"/>
      <c r="RTY630" s="49"/>
      <c r="RTZ630" s="49"/>
      <c r="RUA630" s="49"/>
      <c r="RUB630" s="49"/>
      <c r="RUC630" s="49"/>
      <c r="RUD630" s="49"/>
      <c r="RUE630" s="49"/>
      <c r="RUF630" s="49"/>
      <c r="RUG630" s="49"/>
      <c r="RUH630" s="49"/>
      <c r="RUI630" s="49"/>
      <c r="RUJ630" s="49"/>
      <c r="RUK630" s="49"/>
      <c r="RUL630" s="49"/>
      <c r="RUM630" s="49"/>
      <c r="RUN630" s="49"/>
      <c r="RUO630" s="49"/>
      <c r="RUP630" s="49"/>
      <c r="RUQ630" s="49"/>
      <c r="RUR630" s="49"/>
      <c r="RUS630" s="49"/>
      <c r="RUT630" s="49"/>
      <c r="RUU630" s="49"/>
      <c r="RUV630" s="49"/>
      <c r="RUW630" s="49"/>
      <c r="RUX630" s="49"/>
      <c r="RUY630" s="49"/>
      <c r="RUZ630" s="49"/>
      <c r="RVA630" s="49"/>
      <c r="RVB630" s="49"/>
      <c r="RVC630" s="49"/>
      <c r="RVD630" s="49"/>
      <c r="RVE630" s="49"/>
      <c r="RVF630" s="49"/>
      <c r="RVG630" s="49"/>
      <c r="RVH630" s="49"/>
      <c r="RVI630" s="49"/>
      <c r="RVJ630" s="49"/>
      <c r="RVK630" s="49"/>
      <c r="RVL630" s="49"/>
      <c r="RVM630" s="49"/>
      <c r="RVN630" s="49"/>
      <c r="RVO630" s="49"/>
      <c r="RVP630" s="49"/>
      <c r="RVQ630" s="49"/>
      <c r="RVR630" s="49"/>
      <c r="RVS630" s="49"/>
      <c r="RVT630" s="49"/>
      <c r="RVU630" s="49"/>
      <c r="RVV630" s="49"/>
      <c r="RVW630" s="49"/>
      <c r="RVX630" s="49"/>
      <c r="RVY630" s="49"/>
      <c r="RVZ630" s="49"/>
      <c r="RWA630" s="49"/>
      <c r="RWB630" s="49"/>
      <c r="RWC630" s="49"/>
      <c r="RWD630" s="49"/>
      <c r="RWE630" s="49"/>
      <c r="RWF630" s="49"/>
      <c r="RWG630" s="49"/>
      <c r="RWH630" s="49"/>
      <c r="RWI630" s="49"/>
      <c r="RWJ630" s="49"/>
      <c r="RWK630" s="49"/>
      <c r="RWL630" s="49"/>
      <c r="RWM630" s="49"/>
      <c r="RWN630" s="49"/>
      <c r="RWO630" s="49"/>
      <c r="RWP630" s="49"/>
      <c r="RWQ630" s="49"/>
      <c r="RWR630" s="49"/>
      <c r="RWS630" s="49"/>
      <c r="RWT630" s="49"/>
      <c r="RWU630" s="49"/>
      <c r="RWV630" s="49"/>
      <c r="RWW630" s="49"/>
      <c r="RWX630" s="49"/>
      <c r="RWY630" s="49"/>
      <c r="RWZ630" s="49"/>
      <c r="RXA630" s="49"/>
      <c r="RXB630" s="49"/>
      <c r="RXC630" s="49"/>
      <c r="RXD630" s="49"/>
      <c r="RXE630" s="49"/>
      <c r="RXF630" s="49"/>
      <c r="RXG630" s="49"/>
      <c r="RXH630" s="49"/>
      <c r="RXI630" s="49"/>
      <c r="RXJ630" s="49"/>
      <c r="RXK630" s="49"/>
      <c r="RXL630" s="49"/>
      <c r="RXM630" s="49"/>
      <c r="RXN630" s="49"/>
      <c r="RXO630" s="49"/>
      <c r="RXP630" s="49"/>
      <c r="RXQ630" s="49"/>
      <c r="RXR630" s="49"/>
      <c r="RXS630" s="49"/>
      <c r="RXT630" s="49"/>
      <c r="RXU630" s="49"/>
      <c r="RXV630" s="49"/>
      <c r="RXW630" s="49"/>
      <c r="RXX630" s="49"/>
      <c r="RXY630" s="49"/>
      <c r="RXZ630" s="49"/>
      <c r="RYA630" s="49"/>
      <c r="RYB630" s="49"/>
      <c r="RYC630" s="49"/>
      <c r="RYD630" s="49"/>
      <c r="RYE630" s="49"/>
      <c r="RYF630" s="49"/>
      <c r="RYG630" s="49"/>
      <c r="RYH630" s="49"/>
      <c r="RYI630" s="49"/>
      <c r="RYJ630" s="49"/>
      <c r="RYK630" s="49"/>
      <c r="RYL630" s="49"/>
      <c r="RYM630" s="49"/>
      <c r="RYN630" s="49"/>
      <c r="RYO630" s="49"/>
      <c r="RYP630" s="49"/>
      <c r="RYQ630" s="49"/>
      <c r="RYR630" s="49"/>
      <c r="RYS630" s="49"/>
      <c r="RYT630" s="49"/>
      <c r="RYU630" s="49"/>
      <c r="RYV630" s="49"/>
      <c r="RYW630" s="49"/>
      <c r="RYX630" s="49"/>
      <c r="RYY630" s="49"/>
      <c r="RYZ630" s="49"/>
      <c r="RZA630" s="49"/>
      <c r="RZB630" s="49"/>
      <c r="RZC630" s="49"/>
      <c r="RZD630" s="49"/>
      <c r="RZE630" s="49"/>
      <c r="RZF630" s="49"/>
      <c r="RZG630" s="49"/>
      <c r="RZH630" s="49"/>
      <c r="RZI630" s="49"/>
      <c r="RZJ630" s="49"/>
      <c r="RZK630" s="49"/>
      <c r="RZL630" s="49"/>
      <c r="RZM630" s="49"/>
      <c r="RZN630" s="49"/>
      <c r="RZO630" s="49"/>
      <c r="RZP630" s="49"/>
      <c r="RZQ630" s="49"/>
      <c r="RZR630" s="49"/>
      <c r="RZS630" s="49"/>
      <c r="RZT630" s="49"/>
      <c r="RZU630" s="49"/>
      <c r="RZV630" s="49"/>
      <c r="RZW630" s="49"/>
      <c r="RZX630" s="49"/>
      <c r="RZY630" s="49"/>
      <c r="RZZ630" s="49"/>
      <c r="SAA630" s="49"/>
      <c r="SAB630" s="49"/>
      <c r="SAC630" s="49"/>
      <c r="SAD630" s="49"/>
      <c r="SAE630" s="49"/>
      <c r="SAF630" s="49"/>
      <c r="SAG630" s="49"/>
      <c r="SAH630" s="49"/>
      <c r="SAI630" s="49"/>
      <c r="SAJ630" s="49"/>
      <c r="SAK630" s="49"/>
      <c r="SAL630" s="49"/>
      <c r="SAM630" s="49"/>
      <c r="SAN630" s="49"/>
      <c r="SAO630" s="49"/>
      <c r="SAP630" s="49"/>
      <c r="SAQ630" s="49"/>
      <c r="SAR630" s="49"/>
      <c r="SAS630" s="49"/>
      <c r="SAT630" s="49"/>
      <c r="SAU630" s="49"/>
      <c r="SAV630" s="49"/>
      <c r="SAW630" s="49"/>
      <c r="SAX630" s="49"/>
      <c r="SAY630" s="49"/>
      <c r="SAZ630" s="49"/>
      <c r="SBA630" s="49"/>
      <c r="SBB630" s="49"/>
      <c r="SBC630" s="49"/>
      <c r="SBD630" s="49"/>
      <c r="SBE630" s="49"/>
      <c r="SBF630" s="49"/>
      <c r="SBG630" s="49"/>
      <c r="SBH630" s="49"/>
      <c r="SBI630" s="49"/>
      <c r="SBJ630" s="49"/>
      <c r="SBK630" s="49"/>
      <c r="SBL630" s="49"/>
      <c r="SBM630" s="49"/>
      <c r="SBN630" s="49"/>
      <c r="SBO630" s="49"/>
      <c r="SBP630" s="49"/>
      <c r="SBQ630" s="49"/>
      <c r="SBR630" s="49"/>
      <c r="SBS630" s="49"/>
      <c r="SBT630" s="49"/>
      <c r="SBU630" s="49"/>
      <c r="SBV630" s="49"/>
      <c r="SBW630" s="49"/>
      <c r="SBX630" s="49"/>
      <c r="SBY630" s="49"/>
      <c r="SBZ630" s="49"/>
      <c r="SCA630" s="49"/>
      <c r="SCB630" s="49"/>
      <c r="SCC630" s="49"/>
      <c r="SCD630" s="49"/>
      <c r="SCE630" s="49"/>
      <c r="SCF630" s="49"/>
      <c r="SCG630" s="49"/>
      <c r="SCH630" s="49"/>
      <c r="SCI630" s="49"/>
      <c r="SCJ630" s="49"/>
      <c r="SCK630" s="49"/>
      <c r="SCL630" s="49"/>
      <c r="SCM630" s="49"/>
      <c r="SCN630" s="49"/>
      <c r="SCO630" s="49"/>
      <c r="SCP630" s="49"/>
      <c r="SCQ630" s="49"/>
      <c r="SCR630" s="49"/>
      <c r="SCS630" s="49"/>
      <c r="SCT630" s="49"/>
      <c r="SCU630" s="49"/>
      <c r="SCV630" s="49"/>
      <c r="SCW630" s="49"/>
      <c r="SCX630" s="49"/>
      <c r="SCY630" s="49"/>
      <c r="SCZ630" s="49"/>
      <c r="SDA630" s="49"/>
      <c r="SDB630" s="49"/>
      <c r="SDC630" s="49"/>
      <c r="SDD630" s="49"/>
      <c r="SDE630" s="49"/>
      <c r="SDF630" s="49"/>
      <c r="SDG630" s="49"/>
      <c r="SDH630" s="49"/>
      <c r="SDI630" s="49"/>
      <c r="SDJ630" s="49"/>
      <c r="SDK630" s="49"/>
      <c r="SDL630" s="49"/>
      <c r="SDM630" s="49"/>
      <c r="SDN630" s="49"/>
      <c r="SDO630" s="49"/>
      <c r="SDP630" s="49"/>
      <c r="SDQ630" s="49"/>
      <c r="SDR630" s="49"/>
      <c r="SDS630" s="49"/>
      <c r="SDT630" s="49"/>
      <c r="SDU630" s="49"/>
      <c r="SDV630" s="49"/>
      <c r="SDW630" s="49"/>
      <c r="SDX630" s="49"/>
      <c r="SDY630" s="49"/>
      <c r="SDZ630" s="49"/>
      <c r="SEA630" s="49"/>
      <c r="SEB630" s="49"/>
      <c r="SEC630" s="49"/>
      <c r="SED630" s="49"/>
      <c r="SEE630" s="49"/>
      <c r="SEF630" s="49"/>
      <c r="SEG630" s="49"/>
      <c r="SEH630" s="49"/>
      <c r="SEI630" s="49"/>
      <c r="SEJ630" s="49"/>
      <c r="SEK630" s="49"/>
      <c r="SEL630" s="49"/>
      <c r="SEM630" s="49"/>
      <c r="SEN630" s="49"/>
      <c r="SEO630" s="49"/>
      <c r="SEP630" s="49"/>
      <c r="SEQ630" s="49"/>
      <c r="SER630" s="49"/>
      <c r="SES630" s="49"/>
      <c r="SET630" s="49"/>
      <c r="SEU630" s="49"/>
      <c r="SEV630" s="49"/>
      <c r="SEW630" s="49"/>
      <c r="SEX630" s="49"/>
      <c r="SEY630" s="49"/>
      <c r="SEZ630" s="49"/>
      <c r="SFA630" s="49"/>
      <c r="SFB630" s="49"/>
      <c r="SFC630" s="49"/>
      <c r="SFD630" s="49"/>
      <c r="SFE630" s="49"/>
      <c r="SFF630" s="49"/>
      <c r="SFG630" s="49"/>
      <c r="SFH630" s="49"/>
      <c r="SFI630" s="49"/>
      <c r="SFJ630" s="49"/>
      <c r="SFK630" s="49"/>
      <c r="SFL630" s="49"/>
      <c r="SFM630" s="49"/>
      <c r="SFN630" s="49"/>
      <c r="SFO630" s="49"/>
      <c r="SFP630" s="49"/>
      <c r="SFQ630" s="49"/>
      <c r="SFR630" s="49"/>
      <c r="SFS630" s="49"/>
      <c r="SFT630" s="49"/>
      <c r="SFU630" s="49"/>
      <c r="SFV630" s="49"/>
      <c r="SFW630" s="49"/>
      <c r="SFX630" s="49"/>
      <c r="SFY630" s="49"/>
      <c r="SFZ630" s="49"/>
      <c r="SGA630" s="49"/>
      <c r="SGB630" s="49"/>
      <c r="SGC630" s="49"/>
      <c r="SGD630" s="49"/>
      <c r="SGE630" s="49"/>
      <c r="SGF630" s="49"/>
      <c r="SGG630" s="49"/>
      <c r="SGH630" s="49"/>
      <c r="SGI630" s="49"/>
      <c r="SGJ630" s="49"/>
      <c r="SGK630" s="49"/>
      <c r="SGL630" s="49"/>
      <c r="SGM630" s="49"/>
      <c r="SGN630" s="49"/>
      <c r="SGO630" s="49"/>
      <c r="SGP630" s="49"/>
      <c r="SGQ630" s="49"/>
      <c r="SGR630" s="49"/>
      <c r="SGS630" s="49"/>
      <c r="SGT630" s="49"/>
      <c r="SGU630" s="49"/>
      <c r="SGV630" s="49"/>
      <c r="SGW630" s="49"/>
      <c r="SGX630" s="49"/>
      <c r="SGY630" s="49"/>
      <c r="SGZ630" s="49"/>
      <c r="SHA630" s="49"/>
      <c r="SHB630" s="49"/>
      <c r="SHC630" s="49"/>
      <c r="SHD630" s="49"/>
      <c r="SHE630" s="49"/>
      <c r="SHF630" s="49"/>
      <c r="SHG630" s="49"/>
      <c r="SHH630" s="49"/>
      <c r="SHI630" s="49"/>
      <c r="SHJ630" s="49"/>
      <c r="SHK630" s="49"/>
      <c r="SHL630" s="49"/>
      <c r="SHM630" s="49"/>
      <c r="SHN630" s="49"/>
      <c r="SHO630" s="49"/>
      <c r="SHP630" s="49"/>
      <c r="SHQ630" s="49"/>
      <c r="SHR630" s="49"/>
      <c r="SHS630" s="49"/>
      <c r="SHT630" s="49"/>
      <c r="SHU630" s="49"/>
      <c r="SHV630" s="49"/>
      <c r="SHW630" s="49"/>
      <c r="SHX630" s="49"/>
      <c r="SHY630" s="49"/>
      <c r="SHZ630" s="49"/>
      <c r="SIA630" s="49"/>
      <c r="SIB630" s="49"/>
      <c r="SIC630" s="49"/>
      <c r="SID630" s="49"/>
      <c r="SIE630" s="49"/>
      <c r="SIF630" s="49"/>
      <c r="SIG630" s="49"/>
      <c r="SIH630" s="49"/>
      <c r="SII630" s="49"/>
      <c r="SIJ630" s="49"/>
      <c r="SIK630" s="49"/>
      <c r="SIL630" s="49"/>
      <c r="SIM630" s="49"/>
      <c r="SIN630" s="49"/>
      <c r="SIO630" s="49"/>
      <c r="SIP630" s="49"/>
      <c r="SIQ630" s="49"/>
      <c r="SIR630" s="49"/>
      <c r="SIS630" s="49"/>
      <c r="SIT630" s="49"/>
      <c r="SIU630" s="49"/>
      <c r="SIV630" s="49"/>
      <c r="SIW630" s="49"/>
      <c r="SIX630" s="49"/>
      <c r="SIY630" s="49"/>
      <c r="SIZ630" s="49"/>
      <c r="SJA630" s="49"/>
      <c r="SJB630" s="49"/>
      <c r="SJC630" s="49"/>
      <c r="SJD630" s="49"/>
      <c r="SJE630" s="49"/>
      <c r="SJF630" s="49"/>
      <c r="SJG630" s="49"/>
      <c r="SJH630" s="49"/>
      <c r="SJI630" s="49"/>
      <c r="SJJ630" s="49"/>
      <c r="SJK630" s="49"/>
      <c r="SJL630" s="49"/>
      <c r="SJM630" s="49"/>
      <c r="SJN630" s="49"/>
      <c r="SJO630" s="49"/>
      <c r="SJP630" s="49"/>
      <c r="SJQ630" s="49"/>
      <c r="SJR630" s="49"/>
      <c r="SJS630" s="49"/>
      <c r="SJT630" s="49"/>
      <c r="SJU630" s="49"/>
      <c r="SJV630" s="49"/>
      <c r="SJW630" s="49"/>
      <c r="SJX630" s="49"/>
      <c r="SJY630" s="49"/>
      <c r="SJZ630" s="49"/>
      <c r="SKA630" s="49"/>
      <c r="SKB630" s="49"/>
      <c r="SKC630" s="49"/>
      <c r="SKD630" s="49"/>
      <c r="SKE630" s="49"/>
      <c r="SKF630" s="49"/>
      <c r="SKG630" s="49"/>
      <c r="SKH630" s="49"/>
      <c r="SKI630" s="49"/>
      <c r="SKJ630" s="49"/>
      <c r="SKK630" s="49"/>
      <c r="SKL630" s="49"/>
      <c r="SKM630" s="49"/>
      <c r="SKN630" s="49"/>
      <c r="SKO630" s="49"/>
      <c r="SKP630" s="49"/>
      <c r="SKQ630" s="49"/>
      <c r="SKR630" s="49"/>
      <c r="SKS630" s="49"/>
      <c r="SKT630" s="49"/>
      <c r="SKU630" s="49"/>
      <c r="SKV630" s="49"/>
      <c r="SKW630" s="49"/>
      <c r="SKX630" s="49"/>
      <c r="SKY630" s="49"/>
      <c r="SKZ630" s="49"/>
      <c r="SLA630" s="49"/>
      <c r="SLB630" s="49"/>
      <c r="SLC630" s="49"/>
      <c r="SLD630" s="49"/>
      <c r="SLE630" s="49"/>
      <c r="SLF630" s="49"/>
      <c r="SLG630" s="49"/>
      <c r="SLH630" s="49"/>
      <c r="SLI630" s="49"/>
      <c r="SLJ630" s="49"/>
      <c r="SLK630" s="49"/>
      <c r="SLL630" s="49"/>
      <c r="SLM630" s="49"/>
      <c r="SLN630" s="49"/>
      <c r="SLO630" s="49"/>
      <c r="SLP630" s="49"/>
      <c r="SLQ630" s="49"/>
      <c r="SLR630" s="49"/>
      <c r="SLS630" s="49"/>
      <c r="SLT630" s="49"/>
      <c r="SLU630" s="49"/>
      <c r="SLV630" s="49"/>
      <c r="SLW630" s="49"/>
      <c r="SLX630" s="49"/>
      <c r="SLY630" s="49"/>
      <c r="SLZ630" s="49"/>
      <c r="SMA630" s="49"/>
      <c r="SMB630" s="49"/>
      <c r="SMC630" s="49"/>
      <c r="SMD630" s="49"/>
      <c r="SME630" s="49"/>
      <c r="SMF630" s="49"/>
      <c r="SMG630" s="49"/>
      <c r="SMH630" s="49"/>
      <c r="SMI630" s="49"/>
      <c r="SMJ630" s="49"/>
      <c r="SMK630" s="49"/>
      <c r="SML630" s="49"/>
      <c r="SMM630" s="49"/>
      <c r="SMN630" s="49"/>
      <c r="SMO630" s="49"/>
      <c r="SMP630" s="49"/>
      <c r="SMQ630" s="49"/>
      <c r="SMR630" s="49"/>
      <c r="SMS630" s="49"/>
      <c r="SMT630" s="49"/>
      <c r="SMU630" s="49"/>
      <c r="SMV630" s="49"/>
      <c r="SMW630" s="49"/>
      <c r="SMX630" s="49"/>
      <c r="SMY630" s="49"/>
      <c r="SMZ630" s="49"/>
      <c r="SNA630" s="49"/>
      <c r="SNB630" s="49"/>
      <c r="SNC630" s="49"/>
      <c r="SND630" s="49"/>
      <c r="SNE630" s="49"/>
      <c r="SNF630" s="49"/>
      <c r="SNG630" s="49"/>
      <c r="SNH630" s="49"/>
      <c r="SNI630" s="49"/>
      <c r="SNJ630" s="49"/>
      <c r="SNK630" s="49"/>
      <c r="SNL630" s="49"/>
      <c r="SNM630" s="49"/>
      <c r="SNN630" s="49"/>
      <c r="SNO630" s="49"/>
      <c r="SNP630" s="49"/>
      <c r="SNQ630" s="49"/>
      <c r="SNR630" s="49"/>
      <c r="SNS630" s="49"/>
      <c r="SNT630" s="49"/>
      <c r="SNU630" s="49"/>
      <c r="SNV630" s="49"/>
      <c r="SNW630" s="49"/>
      <c r="SNX630" s="49"/>
      <c r="SNY630" s="49"/>
      <c r="SNZ630" s="49"/>
      <c r="SOA630" s="49"/>
      <c r="SOB630" s="49"/>
      <c r="SOC630" s="49"/>
      <c r="SOD630" s="49"/>
      <c r="SOE630" s="49"/>
      <c r="SOF630" s="49"/>
      <c r="SOG630" s="49"/>
      <c r="SOH630" s="49"/>
      <c r="SOI630" s="49"/>
      <c r="SOJ630" s="49"/>
      <c r="SOK630" s="49"/>
      <c r="SOL630" s="49"/>
      <c r="SOM630" s="49"/>
      <c r="SON630" s="49"/>
      <c r="SOO630" s="49"/>
      <c r="SOP630" s="49"/>
      <c r="SOQ630" s="49"/>
      <c r="SOR630" s="49"/>
      <c r="SOS630" s="49"/>
      <c r="SOT630" s="49"/>
      <c r="SOU630" s="49"/>
      <c r="SOV630" s="49"/>
      <c r="SOW630" s="49"/>
      <c r="SOX630" s="49"/>
      <c r="SOY630" s="49"/>
      <c r="SOZ630" s="49"/>
      <c r="SPA630" s="49"/>
      <c r="SPB630" s="49"/>
      <c r="SPC630" s="49"/>
      <c r="SPD630" s="49"/>
      <c r="SPE630" s="49"/>
      <c r="SPF630" s="49"/>
      <c r="SPG630" s="49"/>
      <c r="SPH630" s="49"/>
      <c r="SPI630" s="49"/>
      <c r="SPJ630" s="49"/>
      <c r="SPK630" s="49"/>
      <c r="SPL630" s="49"/>
      <c r="SPM630" s="49"/>
      <c r="SPN630" s="49"/>
      <c r="SPO630" s="49"/>
      <c r="SPP630" s="49"/>
      <c r="SPQ630" s="49"/>
      <c r="SPR630" s="49"/>
      <c r="SPS630" s="49"/>
      <c r="SPT630" s="49"/>
      <c r="SPU630" s="49"/>
      <c r="SPV630" s="49"/>
      <c r="SPW630" s="49"/>
      <c r="SPX630" s="49"/>
      <c r="SPY630" s="49"/>
      <c r="SPZ630" s="49"/>
      <c r="SQA630" s="49"/>
      <c r="SQB630" s="49"/>
      <c r="SQC630" s="49"/>
      <c r="SQD630" s="49"/>
      <c r="SQE630" s="49"/>
      <c r="SQF630" s="49"/>
      <c r="SQG630" s="49"/>
      <c r="SQH630" s="49"/>
      <c r="SQI630" s="49"/>
      <c r="SQJ630" s="49"/>
      <c r="SQK630" s="49"/>
      <c r="SQL630" s="49"/>
      <c r="SQM630" s="49"/>
      <c r="SQN630" s="49"/>
      <c r="SQO630" s="49"/>
      <c r="SQP630" s="49"/>
      <c r="SQQ630" s="49"/>
      <c r="SQR630" s="49"/>
      <c r="SQS630" s="49"/>
      <c r="SQT630" s="49"/>
      <c r="SQU630" s="49"/>
      <c r="SQV630" s="49"/>
      <c r="SQW630" s="49"/>
      <c r="SQX630" s="49"/>
      <c r="SQY630" s="49"/>
      <c r="SQZ630" s="49"/>
      <c r="SRA630" s="49"/>
      <c r="SRB630" s="49"/>
      <c r="SRC630" s="49"/>
      <c r="SRD630" s="49"/>
      <c r="SRE630" s="49"/>
      <c r="SRF630" s="49"/>
      <c r="SRG630" s="49"/>
      <c r="SRH630" s="49"/>
      <c r="SRI630" s="49"/>
      <c r="SRJ630" s="49"/>
      <c r="SRK630" s="49"/>
      <c r="SRL630" s="49"/>
      <c r="SRM630" s="49"/>
      <c r="SRN630" s="49"/>
      <c r="SRO630" s="49"/>
      <c r="SRP630" s="49"/>
      <c r="SRQ630" s="49"/>
      <c r="SRR630" s="49"/>
      <c r="SRS630" s="49"/>
      <c r="SRT630" s="49"/>
      <c r="SRU630" s="49"/>
      <c r="SRV630" s="49"/>
      <c r="SRW630" s="49"/>
      <c r="SRX630" s="49"/>
      <c r="SRY630" s="49"/>
      <c r="SRZ630" s="49"/>
      <c r="SSA630" s="49"/>
      <c r="SSB630" s="49"/>
      <c r="SSC630" s="49"/>
      <c r="SSD630" s="49"/>
      <c r="SSE630" s="49"/>
      <c r="SSF630" s="49"/>
      <c r="SSG630" s="49"/>
      <c r="SSH630" s="49"/>
      <c r="SSI630" s="49"/>
      <c r="SSJ630" s="49"/>
      <c r="SSK630" s="49"/>
      <c r="SSL630" s="49"/>
      <c r="SSM630" s="49"/>
      <c r="SSN630" s="49"/>
      <c r="SSO630" s="49"/>
      <c r="SSP630" s="49"/>
      <c r="SSQ630" s="49"/>
      <c r="SSR630" s="49"/>
      <c r="SSS630" s="49"/>
      <c r="SST630" s="49"/>
      <c r="SSU630" s="49"/>
      <c r="SSV630" s="49"/>
      <c r="SSW630" s="49"/>
      <c r="SSX630" s="49"/>
      <c r="SSY630" s="49"/>
      <c r="SSZ630" s="49"/>
      <c r="STA630" s="49"/>
      <c r="STB630" s="49"/>
      <c r="STC630" s="49"/>
      <c r="STD630" s="49"/>
      <c r="STE630" s="49"/>
      <c r="STF630" s="49"/>
      <c r="STG630" s="49"/>
      <c r="STH630" s="49"/>
      <c r="STI630" s="49"/>
      <c r="STJ630" s="49"/>
      <c r="STK630" s="49"/>
      <c r="STL630" s="49"/>
      <c r="STM630" s="49"/>
      <c r="STN630" s="49"/>
      <c r="STO630" s="49"/>
      <c r="STP630" s="49"/>
      <c r="STQ630" s="49"/>
      <c r="STR630" s="49"/>
      <c r="STS630" s="49"/>
      <c r="STT630" s="49"/>
      <c r="STU630" s="49"/>
      <c r="STV630" s="49"/>
      <c r="STW630" s="49"/>
      <c r="STX630" s="49"/>
      <c r="STY630" s="49"/>
      <c r="STZ630" s="49"/>
      <c r="SUA630" s="49"/>
      <c r="SUB630" s="49"/>
      <c r="SUC630" s="49"/>
      <c r="SUD630" s="49"/>
      <c r="SUE630" s="49"/>
      <c r="SUF630" s="49"/>
      <c r="SUG630" s="49"/>
      <c r="SUH630" s="49"/>
      <c r="SUI630" s="49"/>
      <c r="SUJ630" s="49"/>
      <c r="SUK630" s="49"/>
      <c r="SUL630" s="49"/>
      <c r="SUM630" s="49"/>
      <c r="SUN630" s="49"/>
      <c r="SUO630" s="49"/>
      <c r="SUP630" s="49"/>
      <c r="SUQ630" s="49"/>
      <c r="SUR630" s="49"/>
      <c r="SUS630" s="49"/>
      <c r="SUT630" s="49"/>
      <c r="SUU630" s="49"/>
      <c r="SUV630" s="49"/>
      <c r="SUW630" s="49"/>
      <c r="SUX630" s="49"/>
      <c r="SUY630" s="49"/>
      <c r="SUZ630" s="49"/>
      <c r="SVA630" s="49"/>
      <c r="SVB630" s="49"/>
      <c r="SVC630" s="49"/>
      <c r="SVD630" s="49"/>
      <c r="SVE630" s="49"/>
      <c r="SVF630" s="49"/>
      <c r="SVG630" s="49"/>
      <c r="SVH630" s="49"/>
      <c r="SVI630" s="49"/>
      <c r="SVJ630" s="49"/>
      <c r="SVK630" s="49"/>
      <c r="SVL630" s="49"/>
      <c r="SVM630" s="49"/>
      <c r="SVN630" s="49"/>
      <c r="SVO630" s="49"/>
      <c r="SVP630" s="49"/>
      <c r="SVQ630" s="49"/>
      <c r="SVR630" s="49"/>
      <c r="SVS630" s="49"/>
      <c r="SVT630" s="49"/>
      <c r="SVU630" s="49"/>
      <c r="SVV630" s="49"/>
      <c r="SVW630" s="49"/>
      <c r="SVX630" s="49"/>
      <c r="SVY630" s="49"/>
      <c r="SVZ630" s="49"/>
      <c r="SWA630" s="49"/>
      <c r="SWB630" s="49"/>
      <c r="SWC630" s="49"/>
      <c r="SWD630" s="49"/>
      <c r="SWE630" s="49"/>
      <c r="SWF630" s="49"/>
      <c r="SWG630" s="49"/>
      <c r="SWH630" s="49"/>
      <c r="SWI630" s="49"/>
      <c r="SWJ630" s="49"/>
      <c r="SWK630" s="49"/>
      <c r="SWL630" s="49"/>
      <c r="SWM630" s="49"/>
      <c r="SWN630" s="49"/>
      <c r="SWO630" s="49"/>
      <c r="SWP630" s="49"/>
      <c r="SWQ630" s="49"/>
      <c r="SWR630" s="49"/>
      <c r="SWS630" s="49"/>
      <c r="SWT630" s="49"/>
      <c r="SWU630" s="49"/>
      <c r="SWV630" s="49"/>
      <c r="SWW630" s="49"/>
      <c r="SWX630" s="49"/>
      <c r="SWY630" s="49"/>
      <c r="SWZ630" s="49"/>
      <c r="SXA630" s="49"/>
      <c r="SXB630" s="49"/>
      <c r="SXC630" s="49"/>
      <c r="SXD630" s="49"/>
      <c r="SXE630" s="49"/>
      <c r="SXF630" s="49"/>
      <c r="SXG630" s="49"/>
      <c r="SXH630" s="49"/>
      <c r="SXI630" s="49"/>
      <c r="SXJ630" s="49"/>
      <c r="SXK630" s="49"/>
      <c r="SXL630" s="49"/>
      <c r="SXM630" s="49"/>
      <c r="SXN630" s="49"/>
      <c r="SXO630" s="49"/>
      <c r="SXP630" s="49"/>
      <c r="SXQ630" s="49"/>
      <c r="SXR630" s="49"/>
      <c r="SXS630" s="49"/>
      <c r="SXT630" s="49"/>
      <c r="SXU630" s="49"/>
      <c r="SXV630" s="49"/>
      <c r="SXW630" s="49"/>
      <c r="SXX630" s="49"/>
      <c r="SXY630" s="49"/>
      <c r="SXZ630" s="49"/>
      <c r="SYA630" s="49"/>
      <c r="SYB630" s="49"/>
      <c r="SYC630" s="49"/>
      <c r="SYD630" s="49"/>
      <c r="SYE630" s="49"/>
      <c r="SYF630" s="49"/>
      <c r="SYG630" s="49"/>
      <c r="SYH630" s="49"/>
      <c r="SYI630" s="49"/>
      <c r="SYJ630" s="49"/>
      <c r="SYK630" s="49"/>
      <c r="SYL630" s="49"/>
      <c r="SYM630" s="49"/>
      <c r="SYN630" s="49"/>
      <c r="SYO630" s="49"/>
      <c r="SYP630" s="49"/>
      <c r="SYQ630" s="49"/>
      <c r="SYR630" s="49"/>
      <c r="SYS630" s="49"/>
      <c r="SYT630" s="49"/>
      <c r="SYU630" s="49"/>
      <c r="SYV630" s="49"/>
      <c r="SYW630" s="49"/>
      <c r="SYX630" s="49"/>
      <c r="SYY630" s="49"/>
      <c r="SYZ630" s="49"/>
      <c r="SZA630" s="49"/>
      <c r="SZB630" s="49"/>
      <c r="SZC630" s="49"/>
      <c r="SZD630" s="49"/>
      <c r="SZE630" s="49"/>
      <c r="SZF630" s="49"/>
      <c r="SZG630" s="49"/>
      <c r="SZH630" s="49"/>
      <c r="SZI630" s="49"/>
      <c r="SZJ630" s="49"/>
      <c r="SZK630" s="49"/>
      <c r="SZL630" s="49"/>
      <c r="SZM630" s="49"/>
      <c r="SZN630" s="49"/>
      <c r="SZO630" s="49"/>
      <c r="SZP630" s="49"/>
      <c r="SZQ630" s="49"/>
      <c r="SZR630" s="49"/>
      <c r="SZS630" s="49"/>
      <c r="SZT630" s="49"/>
      <c r="SZU630" s="49"/>
      <c r="SZV630" s="49"/>
      <c r="SZW630" s="49"/>
      <c r="SZX630" s="49"/>
      <c r="SZY630" s="49"/>
      <c r="SZZ630" s="49"/>
      <c r="TAA630" s="49"/>
      <c r="TAB630" s="49"/>
      <c r="TAC630" s="49"/>
      <c r="TAD630" s="49"/>
      <c r="TAE630" s="49"/>
      <c r="TAF630" s="49"/>
      <c r="TAG630" s="49"/>
      <c r="TAH630" s="49"/>
      <c r="TAI630" s="49"/>
      <c r="TAJ630" s="49"/>
      <c r="TAK630" s="49"/>
      <c r="TAL630" s="49"/>
      <c r="TAM630" s="49"/>
      <c r="TAN630" s="49"/>
      <c r="TAO630" s="49"/>
      <c r="TAP630" s="49"/>
      <c r="TAQ630" s="49"/>
      <c r="TAR630" s="49"/>
      <c r="TAS630" s="49"/>
      <c r="TAT630" s="49"/>
      <c r="TAU630" s="49"/>
      <c r="TAV630" s="49"/>
      <c r="TAW630" s="49"/>
      <c r="TAX630" s="49"/>
      <c r="TAY630" s="49"/>
      <c r="TAZ630" s="49"/>
      <c r="TBA630" s="49"/>
      <c r="TBB630" s="49"/>
      <c r="TBC630" s="49"/>
      <c r="TBD630" s="49"/>
      <c r="TBE630" s="49"/>
      <c r="TBF630" s="49"/>
      <c r="TBG630" s="49"/>
      <c r="TBH630" s="49"/>
      <c r="TBI630" s="49"/>
      <c r="TBJ630" s="49"/>
      <c r="TBK630" s="49"/>
      <c r="TBL630" s="49"/>
      <c r="TBM630" s="49"/>
      <c r="TBN630" s="49"/>
      <c r="TBO630" s="49"/>
      <c r="TBP630" s="49"/>
      <c r="TBQ630" s="49"/>
      <c r="TBR630" s="49"/>
      <c r="TBS630" s="49"/>
      <c r="TBT630" s="49"/>
      <c r="TBU630" s="49"/>
      <c r="TBV630" s="49"/>
      <c r="TBW630" s="49"/>
      <c r="TBX630" s="49"/>
      <c r="TBY630" s="49"/>
      <c r="TBZ630" s="49"/>
      <c r="TCA630" s="49"/>
      <c r="TCB630" s="49"/>
      <c r="TCC630" s="49"/>
      <c r="TCD630" s="49"/>
      <c r="TCE630" s="49"/>
      <c r="TCF630" s="49"/>
      <c r="TCG630" s="49"/>
      <c r="TCH630" s="49"/>
      <c r="TCI630" s="49"/>
      <c r="TCJ630" s="49"/>
      <c r="TCK630" s="49"/>
      <c r="TCL630" s="49"/>
      <c r="TCM630" s="49"/>
      <c r="TCN630" s="49"/>
      <c r="TCO630" s="49"/>
      <c r="TCP630" s="49"/>
      <c r="TCQ630" s="49"/>
      <c r="TCR630" s="49"/>
      <c r="TCS630" s="49"/>
      <c r="TCT630" s="49"/>
      <c r="TCU630" s="49"/>
      <c r="TCV630" s="49"/>
      <c r="TCW630" s="49"/>
      <c r="TCX630" s="49"/>
      <c r="TCY630" s="49"/>
      <c r="TCZ630" s="49"/>
      <c r="TDA630" s="49"/>
      <c r="TDB630" s="49"/>
      <c r="TDC630" s="49"/>
      <c r="TDD630" s="49"/>
      <c r="TDE630" s="49"/>
      <c r="TDF630" s="49"/>
      <c r="TDG630" s="49"/>
      <c r="TDH630" s="49"/>
      <c r="TDI630" s="49"/>
      <c r="TDJ630" s="49"/>
      <c r="TDK630" s="49"/>
      <c r="TDL630" s="49"/>
      <c r="TDM630" s="49"/>
      <c r="TDN630" s="49"/>
      <c r="TDO630" s="49"/>
      <c r="TDP630" s="49"/>
      <c r="TDQ630" s="49"/>
      <c r="TDR630" s="49"/>
      <c r="TDS630" s="49"/>
      <c r="TDT630" s="49"/>
      <c r="TDU630" s="49"/>
      <c r="TDV630" s="49"/>
      <c r="TDW630" s="49"/>
      <c r="TDX630" s="49"/>
      <c r="TDY630" s="49"/>
      <c r="TDZ630" s="49"/>
      <c r="TEA630" s="49"/>
      <c r="TEB630" s="49"/>
      <c r="TEC630" s="49"/>
      <c r="TED630" s="49"/>
      <c r="TEE630" s="49"/>
      <c r="TEF630" s="49"/>
      <c r="TEG630" s="49"/>
      <c r="TEH630" s="49"/>
      <c r="TEI630" s="49"/>
      <c r="TEJ630" s="49"/>
      <c r="TEK630" s="49"/>
      <c r="TEL630" s="49"/>
      <c r="TEM630" s="49"/>
      <c r="TEN630" s="49"/>
      <c r="TEO630" s="49"/>
      <c r="TEP630" s="49"/>
      <c r="TEQ630" s="49"/>
      <c r="TER630" s="49"/>
      <c r="TES630" s="49"/>
      <c r="TET630" s="49"/>
      <c r="TEU630" s="49"/>
      <c r="TEV630" s="49"/>
      <c r="TEW630" s="49"/>
      <c r="TEX630" s="49"/>
      <c r="TEY630" s="49"/>
      <c r="TEZ630" s="49"/>
      <c r="TFA630" s="49"/>
      <c r="TFB630" s="49"/>
      <c r="TFC630" s="49"/>
      <c r="TFD630" s="49"/>
      <c r="TFE630" s="49"/>
      <c r="TFF630" s="49"/>
      <c r="TFG630" s="49"/>
      <c r="TFH630" s="49"/>
      <c r="TFI630" s="49"/>
      <c r="TFJ630" s="49"/>
      <c r="TFK630" s="49"/>
      <c r="TFL630" s="49"/>
      <c r="TFM630" s="49"/>
      <c r="TFN630" s="49"/>
      <c r="TFO630" s="49"/>
      <c r="TFP630" s="49"/>
      <c r="TFQ630" s="49"/>
      <c r="TFR630" s="49"/>
      <c r="TFS630" s="49"/>
      <c r="TFT630" s="49"/>
      <c r="TFU630" s="49"/>
      <c r="TFV630" s="49"/>
      <c r="TFW630" s="49"/>
      <c r="TFX630" s="49"/>
      <c r="TFY630" s="49"/>
      <c r="TFZ630" s="49"/>
      <c r="TGA630" s="49"/>
      <c r="TGB630" s="49"/>
      <c r="TGC630" s="49"/>
      <c r="TGD630" s="49"/>
      <c r="TGE630" s="49"/>
      <c r="TGF630" s="49"/>
      <c r="TGG630" s="49"/>
      <c r="TGH630" s="49"/>
      <c r="TGI630" s="49"/>
      <c r="TGJ630" s="49"/>
      <c r="TGK630" s="49"/>
      <c r="TGL630" s="49"/>
      <c r="TGM630" s="49"/>
      <c r="TGN630" s="49"/>
      <c r="TGO630" s="49"/>
      <c r="TGP630" s="49"/>
      <c r="TGQ630" s="49"/>
      <c r="TGR630" s="49"/>
      <c r="TGS630" s="49"/>
      <c r="TGT630" s="49"/>
      <c r="TGU630" s="49"/>
      <c r="TGV630" s="49"/>
      <c r="TGW630" s="49"/>
      <c r="TGX630" s="49"/>
      <c r="TGY630" s="49"/>
      <c r="TGZ630" s="49"/>
      <c r="THA630" s="49"/>
      <c r="THB630" s="49"/>
      <c r="THC630" s="49"/>
      <c r="THD630" s="49"/>
      <c r="THE630" s="49"/>
      <c r="THF630" s="49"/>
      <c r="THG630" s="49"/>
      <c r="THH630" s="49"/>
      <c r="THI630" s="49"/>
      <c r="THJ630" s="49"/>
      <c r="THK630" s="49"/>
      <c r="THL630" s="49"/>
      <c r="THM630" s="49"/>
      <c r="THN630" s="49"/>
      <c r="THO630" s="49"/>
      <c r="THP630" s="49"/>
      <c r="THQ630" s="49"/>
      <c r="THR630" s="49"/>
      <c r="THS630" s="49"/>
      <c r="THT630" s="49"/>
      <c r="THU630" s="49"/>
      <c r="THV630" s="49"/>
      <c r="THW630" s="49"/>
      <c r="THX630" s="49"/>
      <c r="THY630" s="49"/>
      <c r="THZ630" s="49"/>
      <c r="TIA630" s="49"/>
      <c r="TIB630" s="49"/>
      <c r="TIC630" s="49"/>
      <c r="TID630" s="49"/>
      <c r="TIE630" s="49"/>
      <c r="TIF630" s="49"/>
      <c r="TIG630" s="49"/>
      <c r="TIH630" s="49"/>
      <c r="TII630" s="49"/>
      <c r="TIJ630" s="49"/>
      <c r="TIK630" s="49"/>
      <c r="TIL630" s="49"/>
      <c r="TIM630" s="49"/>
      <c r="TIN630" s="49"/>
      <c r="TIO630" s="49"/>
      <c r="TIP630" s="49"/>
      <c r="TIQ630" s="49"/>
      <c r="TIR630" s="49"/>
      <c r="TIS630" s="49"/>
      <c r="TIT630" s="49"/>
      <c r="TIU630" s="49"/>
      <c r="TIV630" s="49"/>
      <c r="TIW630" s="49"/>
      <c r="TIX630" s="49"/>
      <c r="TIY630" s="49"/>
      <c r="TIZ630" s="49"/>
      <c r="TJA630" s="49"/>
      <c r="TJB630" s="49"/>
      <c r="TJC630" s="49"/>
      <c r="TJD630" s="49"/>
      <c r="TJE630" s="49"/>
      <c r="TJF630" s="49"/>
      <c r="TJG630" s="49"/>
      <c r="TJH630" s="49"/>
      <c r="TJI630" s="49"/>
      <c r="TJJ630" s="49"/>
      <c r="TJK630" s="49"/>
      <c r="TJL630" s="49"/>
      <c r="TJM630" s="49"/>
      <c r="TJN630" s="49"/>
      <c r="TJO630" s="49"/>
      <c r="TJP630" s="49"/>
      <c r="TJQ630" s="49"/>
      <c r="TJR630" s="49"/>
      <c r="TJS630" s="49"/>
      <c r="TJT630" s="49"/>
      <c r="TJU630" s="49"/>
      <c r="TJV630" s="49"/>
      <c r="TJW630" s="49"/>
      <c r="TJX630" s="49"/>
      <c r="TJY630" s="49"/>
      <c r="TJZ630" s="49"/>
      <c r="TKA630" s="49"/>
      <c r="TKB630" s="49"/>
      <c r="TKC630" s="49"/>
      <c r="TKD630" s="49"/>
      <c r="TKE630" s="49"/>
      <c r="TKF630" s="49"/>
      <c r="TKG630" s="49"/>
      <c r="TKH630" s="49"/>
      <c r="TKI630" s="49"/>
      <c r="TKJ630" s="49"/>
      <c r="TKK630" s="49"/>
      <c r="TKL630" s="49"/>
      <c r="TKM630" s="49"/>
      <c r="TKN630" s="49"/>
      <c r="TKO630" s="49"/>
      <c r="TKP630" s="49"/>
      <c r="TKQ630" s="49"/>
      <c r="TKR630" s="49"/>
      <c r="TKS630" s="49"/>
      <c r="TKT630" s="49"/>
      <c r="TKU630" s="49"/>
      <c r="TKV630" s="49"/>
      <c r="TKW630" s="49"/>
      <c r="TKX630" s="49"/>
      <c r="TKY630" s="49"/>
      <c r="TKZ630" s="49"/>
      <c r="TLA630" s="49"/>
      <c r="TLB630" s="49"/>
      <c r="TLC630" s="49"/>
      <c r="TLD630" s="49"/>
      <c r="TLE630" s="49"/>
      <c r="TLF630" s="49"/>
      <c r="TLG630" s="49"/>
      <c r="TLH630" s="49"/>
      <c r="TLI630" s="49"/>
      <c r="TLJ630" s="49"/>
      <c r="TLK630" s="49"/>
      <c r="TLL630" s="49"/>
      <c r="TLM630" s="49"/>
      <c r="TLN630" s="49"/>
      <c r="TLO630" s="49"/>
      <c r="TLP630" s="49"/>
      <c r="TLQ630" s="49"/>
      <c r="TLR630" s="49"/>
      <c r="TLS630" s="49"/>
      <c r="TLT630" s="49"/>
      <c r="TLU630" s="49"/>
      <c r="TLV630" s="49"/>
      <c r="TLW630" s="49"/>
      <c r="TLX630" s="49"/>
      <c r="TLY630" s="49"/>
      <c r="TLZ630" s="49"/>
      <c r="TMA630" s="49"/>
      <c r="TMB630" s="49"/>
      <c r="TMC630" s="49"/>
      <c r="TMD630" s="49"/>
      <c r="TME630" s="49"/>
      <c r="TMF630" s="49"/>
      <c r="TMG630" s="49"/>
      <c r="TMH630" s="49"/>
      <c r="TMI630" s="49"/>
      <c r="TMJ630" s="49"/>
      <c r="TMK630" s="49"/>
      <c r="TML630" s="49"/>
      <c r="TMM630" s="49"/>
      <c r="TMN630" s="49"/>
      <c r="TMO630" s="49"/>
      <c r="TMP630" s="49"/>
      <c r="TMQ630" s="49"/>
      <c r="TMR630" s="49"/>
      <c r="TMS630" s="49"/>
      <c r="TMT630" s="49"/>
      <c r="TMU630" s="49"/>
      <c r="TMV630" s="49"/>
      <c r="TMW630" s="49"/>
      <c r="TMX630" s="49"/>
      <c r="TMY630" s="49"/>
      <c r="TMZ630" s="49"/>
      <c r="TNA630" s="49"/>
      <c r="TNB630" s="49"/>
      <c r="TNC630" s="49"/>
      <c r="TND630" s="49"/>
      <c r="TNE630" s="49"/>
      <c r="TNF630" s="49"/>
      <c r="TNG630" s="49"/>
      <c r="TNH630" s="49"/>
      <c r="TNI630" s="49"/>
      <c r="TNJ630" s="49"/>
      <c r="TNK630" s="49"/>
      <c r="TNL630" s="49"/>
      <c r="TNM630" s="49"/>
      <c r="TNN630" s="49"/>
      <c r="TNO630" s="49"/>
      <c r="TNP630" s="49"/>
      <c r="TNQ630" s="49"/>
      <c r="TNR630" s="49"/>
      <c r="TNS630" s="49"/>
      <c r="TNT630" s="49"/>
      <c r="TNU630" s="49"/>
      <c r="TNV630" s="49"/>
      <c r="TNW630" s="49"/>
      <c r="TNX630" s="49"/>
      <c r="TNY630" s="49"/>
      <c r="TNZ630" s="49"/>
      <c r="TOA630" s="49"/>
      <c r="TOB630" s="49"/>
      <c r="TOC630" s="49"/>
      <c r="TOD630" s="49"/>
      <c r="TOE630" s="49"/>
      <c r="TOF630" s="49"/>
      <c r="TOG630" s="49"/>
      <c r="TOH630" s="49"/>
      <c r="TOI630" s="49"/>
      <c r="TOJ630" s="49"/>
      <c r="TOK630" s="49"/>
      <c r="TOL630" s="49"/>
      <c r="TOM630" s="49"/>
      <c r="TON630" s="49"/>
      <c r="TOO630" s="49"/>
      <c r="TOP630" s="49"/>
      <c r="TOQ630" s="49"/>
      <c r="TOR630" s="49"/>
      <c r="TOS630" s="49"/>
      <c r="TOT630" s="49"/>
      <c r="TOU630" s="49"/>
      <c r="TOV630" s="49"/>
      <c r="TOW630" s="49"/>
      <c r="TOX630" s="49"/>
      <c r="TOY630" s="49"/>
      <c r="TOZ630" s="49"/>
      <c r="TPA630" s="49"/>
      <c r="TPB630" s="49"/>
      <c r="TPC630" s="49"/>
      <c r="TPD630" s="49"/>
      <c r="TPE630" s="49"/>
      <c r="TPF630" s="49"/>
      <c r="TPG630" s="49"/>
      <c r="TPH630" s="49"/>
      <c r="TPI630" s="49"/>
      <c r="TPJ630" s="49"/>
      <c r="TPK630" s="49"/>
      <c r="TPL630" s="49"/>
      <c r="TPM630" s="49"/>
      <c r="TPN630" s="49"/>
      <c r="TPO630" s="49"/>
      <c r="TPP630" s="49"/>
      <c r="TPQ630" s="49"/>
      <c r="TPR630" s="49"/>
      <c r="TPS630" s="49"/>
      <c r="TPT630" s="49"/>
      <c r="TPU630" s="49"/>
      <c r="TPV630" s="49"/>
      <c r="TPW630" s="49"/>
      <c r="TPX630" s="49"/>
      <c r="TPY630" s="49"/>
      <c r="TPZ630" s="49"/>
      <c r="TQA630" s="49"/>
      <c r="TQB630" s="49"/>
      <c r="TQC630" s="49"/>
      <c r="TQD630" s="49"/>
      <c r="TQE630" s="49"/>
      <c r="TQF630" s="49"/>
      <c r="TQG630" s="49"/>
      <c r="TQH630" s="49"/>
      <c r="TQI630" s="49"/>
      <c r="TQJ630" s="49"/>
      <c r="TQK630" s="49"/>
      <c r="TQL630" s="49"/>
      <c r="TQM630" s="49"/>
      <c r="TQN630" s="49"/>
      <c r="TQO630" s="49"/>
      <c r="TQP630" s="49"/>
      <c r="TQQ630" s="49"/>
      <c r="TQR630" s="49"/>
      <c r="TQS630" s="49"/>
      <c r="TQT630" s="49"/>
      <c r="TQU630" s="49"/>
      <c r="TQV630" s="49"/>
      <c r="TQW630" s="49"/>
      <c r="TQX630" s="49"/>
      <c r="TQY630" s="49"/>
      <c r="TQZ630" s="49"/>
      <c r="TRA630" s="49"/>
      <c r="TRB630" s="49"/>
      <c r="TRC630" s="49"/>
      <c r="TRD630" s="49"/>
      <c r="TRE630" s="49"/>
      <c r="TRF630" s="49"/>
      <c r="TRG630" s="49"/>
      <c r="TRH630" s="49"/>
      <c r="TRI630" s="49"/>
      <c r="TRJ630" s="49"/>
      <c r="TRK630" s="49"/>
      <c r="TRL630" s="49"/>
      <c r="TRM630" s="49"/>
      <c r="TRN630" s="49"/>
      <c r="TRO630" s="49"/>
      <c r="TRP630" s="49"/>
      <c r="TRQ630" s="49"/>
      <c r="TRR630" s="49"/>
      <c r="TRS630" s="49"/>
      <c r="TRT630" s="49"/>
      <c r="TRU630" s="49"/>
      <c r="TRV630" s="49"/>
      <c r="TRW630" s="49"/>
      <c r="TRX630" s="49"/>
      <c r="TRY630" s="49"/>
      <c r="TRZ630" s="49"/>
      <c r="TSA630" s="49"/>
      <c r="TSB630" s="49"/>
      <c r="TSC630" s="49"/>
      <c r="TSD630" s="49"/>
      <c r="TSE630" s="49"/>
      <c r="TSF630" s="49"/>
      <c r="TSG630" s="49"/>
      <c r="TSH630" s="49"/>
      <c r="TSI630" s="49"/>
      <c r="TSJ630" s="49"/>
      <c r="TSK630" s="49"/>
      <c r="TSL630" s="49"/>
      <c r="TSM630" s="49"/>
      <c r="TSN630" s="49"/>
      <c r="TSO630" s="49"/>
      <c r="TSP630" s="49"/>
      <c r="TSQ630" s="49"/>
      <c r="TSR630" s="49"/>
      <c r="TSS630" s="49"/>
      <c r="TST630" s="49"/>
      <c r="TSU630" s="49"/>
      <c r="TSV630" s="49"/>
      <c r="TSW630" s="49"/>
      <c r="TSX630" s="49"/>
      <c r="TSY630" s="49"/>
      <c r="TSZ630" s="49"/>
      <c r="TTA630" s="49"/>
      <c r="TTB630" s="49"/>
      <c r="TTC630" s="49"/>
      <c r="TTD630" s="49"/>
      <c r="TTE630" s="49"/>
      <c r="TTF630" s="49"/>
      <c r="TTG630" s="49"/>
      <c r="TTH630" s="49"/>
      <c r="TTI630" s="49"/>
      <c r="TTJ630" s="49"/>
      <c r="TTK630" s="49"/>
      <c r="TTL630" s="49"/>
      <c r="TTM630" s="49"/>
      <c r="TTN630" s="49"/>
      <c r="TTO630" s="49"/>
      <c r="TTP630" s="49"/>
      <c r="TTQ630" s="49"/>
      <c r="TTR630" s="49"/>
      <c r="TTS630" s="49"/>
      <c r="TTT630" s="49"/>
      <c r="TTU630" s="49"/>
      <c r="TTV630" s="49"/>
      <c r="TTW630" s="49"/>
      <c r="TTX630" s="49"/>
      <c r="TTY630" s="49"/>
      <c r="TTZ630" s="49"/>
      <c r="TUA630" s="49"/>
      <c r="TUB630" s="49"/>
      <c r="TUC630" s="49"/>
      <c r="TUD630" s="49"/>
      <c r="TUE630" s="49"/>
      <c r="TUF630" s="49"/>
      <c r="TUG630" s="49"/>
      <c r="TUH630" s="49"/>
      <c r="TUI630" s="49"/>
      <c r="TUJ630" s="49"/>
      <c r="TUK630" s="49"/>
      <c r="TUL630" s="49"/>
      <c r="TUM630" s="49"/>
      <c r="TUN630" s="49"/>
      <c r="TUO630" s="49"/>
      <c r="TUP630" s="49"/>
      <c r="TUQ630" s="49"/>
      <c r="TUR630" s="49"/>
      <c r="TUS630" s="49"/>
      <c r="TUT630" s="49"/>
      <c r="TUU630" s="49"/>
      <c r="TUV630" s="49"/>
      <c r="TUW630" s="49"/>
      <c r="TUX630" s="49"/>
      <c r="TUY630" s="49"/>
      <c r="TUZ630" s="49"/>
      <c r="TVA630" s="49"/>
      <c r="TVB630" s="49"/>
      <c r="TVC630" s="49"/>
      <c r="TVD630" s="49"/>
      <c r="TVE630" s="49"/>
      <c r="TVF630" s="49"/>
      <c r="TVG630" s="49"/>
      <c r="TVH630" s="49"/>
      <c r="TVI630" s="49"/>
      <c r="TVJ630" s="49"/>
      <c r="TVK630" s="49"/>
      <c r="TVL630" s="49"/>
      <c r="TVM630" s="49"/>
      <c r="TVN630" s="49"/>
      <c r="TVO630" s="49"/>
      <c r="TVP630" s="49"/>
      <c r="TVQ630" s="49"/>
      <c r="TVR630" s="49"/>
      <c r="TVS630" s="49"/>
      <c r="TVT630" s="49"/>
      <c r="TVU630" s="49"/>
      <c r="TVV630" s="49"/>
      <c r="TVW630" s="49"/>
      <c r="TVX630" s="49"/>
      <c r="TVY630" s="49"/>
      <c r="TVZ630" s="49"/>
      <c r="TWA630" s="49"/>
      <c r="TWB630" s="49"/>
      <c r="TWC630" s="49"/>
      <c r="TWD630" s="49"/>
      <c r="TWE630" s="49"/>
      <c r="TWF630" s="49"/>
      <c r="TWG630" s="49"/>
      <c r="TWH630" s="49"/>
      <c r="TWI630" s="49"/>
      <c r="TWJ630" s="49"/>
      <c r="TWK630" s="49"/>
      <c r="TWL630" s="49"/>
      <c r="TWM630" s="49"/>
      <c r="TWN630" s="49"/>
      <c r="TWO630" s="49"/>
      <c r="TWP630" s="49"/>
      <c r="TWQ630" s="49"/>
      <c r="TWR630" s="49"/>
      <c r="TWS630" s="49"/>
      <c r="TWT630" s="49"/>
      <c r="TWU630" s="49"/>
      <c r="TWV630" s="49"/>
      <c r="TWW630" s="49"/>
      <c r="TWX630" s="49"/>
      <c r="TWY630" s="49"/>
      <c r="TWZ630" s="49"/>
      <c r="TXA630" s="49"/>
      <c r="TXB630" s="49"/>
      <c r="TXC630" s="49"/>
      <c r="TXD630" s="49"/>
      <c r="TXE630" s="49"/>
      <c r="TXF630" s="49"/>
      <c r="TXG630" s="49"/>
      <c r="TXH630" s="49"/>
      <c r="TXI630" s="49"/>
      <c r="TXJ630" s="49"/>
      <c r="TXK630" s="49"/>
      <c r="TXL630" s="49"/>
      <c r="TXM630" s="49"/>
      <c r="TXN630" s="49"/>
      <c r="TXO630" s="49"/>
      <c r="TXP630" s="49"/>
      <c r="TXQ630" s="49"/>
      <c r="TXR630" s="49"/>
      <c r="TXS630" s="49"/>
      <c r="TXT630" s="49"/>
      <c r="TXU630" s="49"/>
      <c r="TXV630" s="49"/>
      <c r="TXW630" s="49"/>
      <c r="TXX630" s="49"/>
      <c r="TXY630" s="49"/>
      <c r="TXZ630" s="49"/>
      <c r="TYA630" s="49"/>
      <c r="TYB630" s="49"/>
      <c r="TYC630" s="49"/>
      <c r="TYD630" s="49"/>
      <c r="TYE630" s="49"/>
      <c r="TYF630" s="49"/>
      <c r="TYG630" s="49"/>
      <c r="TYH630" s="49"/>
      <c r="TYI630" s="49"/>
      <c r="TYJ630" s="49"/>
      <c r="TYK630" s="49"/>
      <c r="TYL630" s="49"/>
      <c r="TYM630" s="49"/>
      <c r="TYN630" s="49"/>
      <c r="TYO630" s="49"/>
      <c r="TYP630" s="49"/>
      <c r="TYQ630" s="49"/>
      <c r="TYR630" s="49"/>
      <c r="TYS630" s="49"/>
      <c r="TYT630" s="49"/>
      <c r="TYU630" s="49"/>
      <c r="TYV630" s="49"/>
      <c r="TYW630" s="49"/>
      <c r="TYX630" s="49"/>
      <c r="TYY630" s="49"/>
      <c r="TYZ630" s="49"/>
      <c r="TZA630" s="49"/>
      <c r="TZB630" s="49"/>
      <c r="TZC630" s="49"/>
      <c r="TZD630" s="49"/>
      <c r="TZE630" s="49"/>
      <c r="TZF630" s="49"/>
      <c r="TZG630" s="49"/>
      <c r="TZH630" s="49"/>
      <c r="TZI630" s="49"/>
      <c r="TZJ630" s="49"/>
      <c r="TZK630" s="49"/>
      <c r="TZL630" s="49"/>
      <c r="TZM630" s="49"/>
      <c r="TZN630" s="49"/>
      <c r="TZO630" s="49"/>
      <c r="TZP630" s="49"/>
      <c r="TZQ630" s="49"/>
      <c r="TZR630" s="49"/>
      <c r="TZS630" s="49"/>
      <c r="TZT630" s="49"/>
      <c r="TZU630" s="49"/>
      <c r="TZV630" s="49"/>
      <c r="TZW630" s="49"/>
      <c r="TZX630" s="49"/>
      <c r="TZY630" s="49"/>
      <c r="TZZ630" s="49"/>
      <c r="UAA630" s="49"/>
      <c r="UAB630" s="49"/>
      <c r="UAC630" s="49"/>
      <c r="UAD630" s="49"/>
      <c r="UAE630" s="49"/>
      <c r="UAF630" s="49"/>
      <c r="UAG630" s="49"/>
      <c r="UAH630" s="49"/>
      <c r="UAI630" s="49"/>
      <c r="UAJ630" s="49"/>
      <c r="UAK630" s="49"/>
      <c r="UAL630" s="49"/>
      <c r="UAM630" s="49"/>
      <c r="UAN630" s="49"/>
      <c r="UAO630" s="49"/>
      <c r="UAP630" s="49"/>
      <c r="UAQ630" s="49"/>
      <c r="UAR630" s="49"/>
      <c r="UAS630" s="49"/>
      <c r="UAT630" s="49"/>
      <c r="UAU630" s="49"/>
      <c r="UAV630" s="49"/>
      <c r="UAW630" s="49"/>
      <c r="UAX630" s="49"/>
      <c r="UAY630" s="49"/>
      <c r="UAZ630" s="49"/>
      <c r="UBA630" s="49"/>
      <c r="UBB630" s="49"/>
      <c r="UBC630" s="49"/>
      <c r="UBD630" s="49"/>
      <c r="UBE630" s="49"/>
      <c r="UBF630" s="49"/>
      <c r="UBG630" s="49"/>
      <c r="UBH630" s="49"/>
      <c r="UBI630" s="49"/>
      <c r="UBJ630" s="49"/>
      <c r="UBK630" s="49"/>
      <c r="UBL630" s="49"/>
      <c r="UBM630" s="49"/>
      <c r="UBN630" s="49"/>
      <c r="UBO630" s="49"/>
      <c r="UBP630" s="49"/>
      <c r="UBQ630" s="49"/>
      <c r="UBR630" s="49"/>
      <c r="UBS630" s="49"/>
      <c r="UBT630" s="49"/>
      <c r="UBU630" s="49"/>
      <c r="UBV630" s="49"/>
      <c r="UBW630" s="49"/>
      <c r="UBX630" s="49"/>
      <c r="UBY630" s="49"/>
      <c r="UBZ630" s="49"/>
      <c r="UCA630" s="49"/>
      <c r="UCB630" s="49"/>
      <c r="UCC630" s="49"/>
      <c r="UCD630" s="49"/>
      <c r="UCE630" s="49"/>
      <c r="UCF630" s="49"/>
      <c r="UCG630" s="49"/>
      <c r="UCH630" s="49"/>
      <c r="UCI630" s="49"/>
      <c r="UCJ630" s="49"/>
      <c r="UCK630" s="49"/>
      <c r="UCL630" s="49"/>
      <c r="UCM630" s="49"/>
      <c r="UCN630" s="49"/>
      <c r="UCO630" s="49"/>
      <c r="UCP630" s="49"/>
      <c r="UCQ630" s="49"/>
      <c r="UCR630" s="49"/>
      <c r="UCS630" s="49"/>
      <c r="UCT630" s="49"/>
      <c r="UCU630" s="49"/>
      <c r="UCV630" s="49"/>
      <c r="UCW630" s="49"/>
      <c r="UCX630" s="49"/>
      <c r="UCY630" s="49"/>
      <c r="UCZ630" s="49"/>
      <c r="UDA630" s="49"/>
      <c r="UDB630" s="49"/>
      <c r="UDC630" s="49"/>
      <c r="UDD630" s="49"/>
      <c r="UDE630" s="49"/>
      <c r="UDF630" s="49"/>
      <c r="UDG630" s="49"/>
      <c r="UDH630" s="49"/>
      <c r="UDI630" s="49"/>
      <c r="UDJ630" s="49"/>
      <c r="UDK630" s="49"/>
      <c r="UDL630" s="49"/>
      <c r="UDM630" s="49"/>
      <c r="UDN630" s="49"/>
      <c r="UDO630" s="49"/>
      <c r="UDP630" s="49"/>
      <c r="UDQ630" s="49"/>
      <c r="UDR630" s="49"/>
      <c r="UDS630" s="49"/>
      <c r="UDT630" s="49"/>
      <c r="UDU630" s="49"/>
      <c r="UDV630" s="49"/>
      <c r="UDW630" s="49"/>
      <c r="UDX630" s="49"/>
      <c r="UDY630" s="49"/>
      <c r="UDZ630" s="49"/>
      <c r="UEA630" s="49"/>
      <c r="UEB630" s="49"/>
      <c r="UEC630" s="49"/>
      <c r="UED630" s="49"/>
      <c r="UEE630" s="49"/>
      <c r="UEF630" s="49"/>
      <c r="UEG630" s="49"/>
      <c r="UEH630" s="49"/>
      <c r="UEI630" s="49"/>
      <c r="UEJ630" s="49"/>
      <c r="UEK630" s="49"/>
      <c r="UEL630" s="49"/>
      <c r="UEM630" s="49"/>
      <c r="UEN630" s="49"/>
      <c r="UEO630" s="49"/>
      <c r="UEP630" s="49"/>
      <c r="UEQ630" s="49"/>
      <c r="UER630" s="49"/>
      <c r="UES630" s="49"/>
      <c r="UET630" s="49"/>
      <c r="UEU630" s="49"/>
      <c r="UEV630" s="49"/>
      <c r="UEW630" s="49"/>
      <c r="UEX630" s="49"/>
      <c r="UEY630" s="49"/>
      <c r="UEZ630" s="49"/>
      <c r="UFA630" s="49"/>
      <c r="UFB630" s="49"/>
      <c r="UFC630" s="49"/>
      <c r="UFD630" s="49"/>
      <c r="UFE630" s="49"/>
      <c r="UFF630" s="49"/>
      <c r="UFG630" s="49"/>
      <c r="UFH630" s="49"/>
      <c r="UFI630" s="49"/>
      <c r="UFJ630" s="49"/>
      <c r="UFK630" s="49"/>
      <c r="UFL630" s="49"/>
      <c r="UFM630" s="49"/>
      <c r="UFN630" s="49"/>
      <c r="UFO630" s="49"/>
      <c r="UFP630" s="49"/>
      <c r="UFQ630" s="49"/>
      <c r="UFR630" s="49"/>
      <c r="UFS630" s="49"/>
      <c r="UFT630" s="49"/>
      <c r="UFU630" s="49"/>
      <c r="UFV630" s="49"/>
      <c r="UFW630" s="49"/>
      <c r="UFX630" s="49"/>
      <c r="UFY630" s="49"/>
      <c r="UFZ630" s="49"/>
      <c r="UGA630" s="49"/>
      <c r="UGB630" s="49"/>
      <c r="UGC630" s="49"/>
      <c r="UGD630" s="49"/>
      <c r="UGE630" s="49"/>
      <c r="UGF630" s="49"/>
      <c r="UGG630" s="49"/>
      <c r="UGH630" s="49"/>
      <c r="UGI630" s="49"/>
      <c r="UGJ630" s="49"/>
      <c r="UGK630" s="49"/>
      <c r="UGL630" s="49"/>
      <c r="UGM630" s="49"/>
      <c r="UGN630" s="49"/>
      <c r="UGO630" s="49"/>
      <c r="UGP630" s="49"/>
      <c r="UGQ630" s="49"/>
      <c r="UGR630" s="49"/>
      <c r="UGS630" s="49"/>
      <c r="UGT630" s="49"/>
      <c r="UGU630" s="49"/>
      <c r="UGV630" s="49"/>
      <c r="UGW630" s="49"/>
      <c r="UGX630" s="49"/>
      <c r="UGY630" s="49"/>
      <c r="UGZ630" s="49"/>
      <c r="UHA630" s="49"/>
      <c r="UHB630" s="49"/>
      <c r="UHC630" s="49"/>
      <c r="UHD630" s="49"/>
      <c r="UHE630" s="49"/>
      <c r="UHF630" s="49"/>
      <c r="UHG630" s="49"/>
      <c r="UHH630" s="49"/>
      <c r="UHI630" s="49"/>
      <c r="UHJ630" s="49"/>
      <c r="UHK630" s="49"/>
      <c r="UHL630" s="49"/>
      <c r="UHM630" s="49"/>
      <c r="UHN630" s="49"/>
      <c r="UHO630" s="49"/>
      <c r="UHP630" s="49"/>
      <c r="UHQ630" s="49"/>
      <c r="UHR630" s="49"/>
      <c r="UHS630" s="49"/>
      <c r="UHT630" s="49"/>
      <c r="UHU630" s="49"/>
      <c r="UHV630" s="49"/>
      <c r="UHW630" s="49"/>
      <c r="UHX630" s="49"/>
      <c r="UHY630" s="49"/>
      <c r="UHZ630" s="49"/>
      <c r="UIA630" s="49"/>
      <c r="UIB630" s="49"/>
      <c r="UIC630" s="49"/>
      <c r="UID630" s="49"/>
      <c r="UIE630" s="49"/>
      <c r="UIF630" s="49"/>
      <c r="UIG630" s="49"/>
      <c r="UIH630" s="49"/>
      <c r="UII630" s="49"/>
      <c r="UIJ630" s="49"/>
      <c r="UIK630" s="49"/>
      <c r="UIL630" s="49"/>
      <c r="UIM630" s="49"/>
      <c r="UIN630" s="49"/>
      <c r="UIO630" s="49"/>
      <c r="UIP630" s="49"/>
      <c r="UIQ630" s="49"/>
      <c r="UIR630" s="49"/>
      <c r="UIS630" s="49"/>
      <c r="UIT630" s="49"/>
      <c r="UIU630" s="49"/>
      <c r="UIV630" s="49"/>
      <c r="UIW630" s="49"/>
      <c r="UIX630" s="49"/>
      <c r="UIY630" s="49"/>
      <c r="UIZ630" s="49"/>
      <c r="UJA630" s="49"/>
      <c r="UJB630" s="49"/>
      <c r="UJC630" s="49"/>
      <c r="UJD630" s="49"/>
      <c r="UJE630" s="49"/>
      <c r="UJF630" s="49"/>
      <c r="UJG630" s="49"/>
      <c r="UJH630" s="49"/>
      <c r="UJI630" s="49"/>
      <c r="UJJ630" s="49"/>
      <c r="UJK630" s="49"/>
      <c r="UJL630" s="49"/>
      <c r="UJM630" s="49"/>
      <c r="UJN630" s="49"/>
      <c r="UJO630" s="49"/>
      <c r="UJP630" s="49"/>
      <c r="UJQ630" s="49"/>
      <c r="UJR630" s="49"/>
      <c r="UJS630" s="49"/>
      <c r="UJT630" s="49"/>
      <c r="UJU630" s="49"/>
      <c r="UJV630" s="49"/>
      <c r="UJW630" s="49"/>
      <c r="UJX630" s="49"/>
      <c r="UJY630" s="49"/>
      <c r="UJZ630" s="49"/>
      <c r="UKA630" s="49"/>
      <c r="UKB630" s="49"/>
      <c r="UKC630" s="49"/>
      <c r="UKD630" s="49"/>
      <c r="UKE630" s="49"/>
      <c r="UKF630" s="49"/>
      <c r="UKG630" s="49"/>
      <c r="UKH630" s="49"/>
      <c r="UKI630" s="49"/>
      <c r="UKJ630" s="49"/>
      <c r="UKK630" s="49"/>
      <c r="UKL630" s="49"/>
      <c r="UKM630" s="49"/>
      <c r="UKN630" s="49"/>
      <c r="UKO630" s="49"/>
      <c r="UKP630" s="49"/>
      <c r="UKQ630" s="49"/>
      <c r="UKR630" s="49"/>
      <c r="UKS630" s="49"/>
      <c r="UKT630" s="49"/>
      <c r="UKU630" s="49"/>
      <c r="UKV630" s="49"/>
      <c r="UKW630" s="49"/>
      <c r="UKX630" s="49"/>
      <c r="UKY630" s="49"/>
      <c r="UKZ630" s="49"/>
      <c r="ULA630" s="49"/>
      <c r="ULB630" s="49"/>
      <c r="ULC630" s="49"/>
      <c r="ULD630" s="49"/>
      <c r="ULE630" s="49"/>
      <c r="ULF630" s="49"/>
      <c r="ULG630" s="49"/>
      <c r="ULH630" s="49"/>
      <c r="ULI630" s="49"/>
      <c r="ULJ630" s="49"/>
      <c r="ULK630" s="49"/>
      <c r="ULL630" s="49"/>
      <c r="ULM630" s="49"/>
      <c r="ULN630" s="49"/>
      <c r="ULO630" s="49"/>
      <c r="ULP630" s="49"/>
      <c r="ULQ630" s="49"/>
      <c r="ULR630" s="49"/>
      <c r="ULS630" s="49"/>
      <c r="ULT630" s="49"/>
      <c r="ULU630" s="49"/>
      <c r="ULV630" s="49"/>
      <c r="ULW630" s="49"/>
      <c r="ULX630" s="49"/>
      <c r="ULY630" s="49"/>
      <c r="ULZ630" s="49"/>
      <c r="UMA630" s="49"/>
      <c r="UMB630" s="49"/>
      <c r="UMC630" s="49"/>
      <c r="UMD630" s="49"/>
      <c r="UME630" s="49"/>
      <c r="UMF630" s="49"/>
      <c r="UMG630" s="49"/>
      <c r="UMH630" s="49"/>
      <c r="UMI630" s="49"/>
      <c r="UMJ630" s="49"/>
      <c r="UMK630" s="49"/>
      <c r="UML630" s="49"/>
      <c r="UMM630" s="49"/>
      <c r="UMN630" s="49"/>
      <c r="UMO630" s="49"/>
      <c r="UMP630" s="49"/>
      <c r="UMQ630" s="49"/>
      <c r="UMR630" s="49"/>
      <c r="UMS630" s="49"/>
      <c r="UMT630" s="49"/>
      <c r="UMU630" s="49"/>
      <c r="UMV630" s="49"/>
      <c r="UMW630" s="49"/>
      <c r="UMX630" s="49"/>
      <c r="UMY630" s="49"/>
      <c r="UMZ630" s="49"/>
      <c r="UNA630" s="49"/>
      <c r="UNB630" s="49"/>
      <c r="UNC630" s="49"/>
      <c r="UND630" s="49"/>
      <c r="UNE630" s="49"/>
      <c r="UNF630" s="49"/>
      <c r="UNG630" s="49"/>
      <c r="UNH630" s="49"/>
      <c r="UNI630" s="49"/>
      <c r="UNJ630" s="49"/>
      <c r="UNK630" s="49"/>
      <c r="UNL630" s="49"/>
      <c r="UNM630" s="49"/>
      <c r="UNN630" s="49"/>
      <c r="UNO630" s="49"/>
      <c r="UNP630" s="49"/>
      <c r="UNQ630" s="49"/>
      <c r="UNR630" s="49"/>
      <c r="UNS630" s="49"/>
      <c r="UNT630" s="49"/>
      <c r="UNU630" s="49"/>
      <c r="UNV630" s="49"/>
      <c r="UNW630" s="49"/>
      <c r="UNX630" s="49"/>
      <c r="UNY630" s="49"/>
      <c r="UNZ630" s="49"/>
      <c r="UOA630" s="49"/>
      <c r="UOB630" s="49"/>
      <c r="UOC630" s="49"/>
      <c r="UOD630" s="49"/>
      <c r="UOE630" s="49"/>
      <c r="UOF630" s="49"/>
      <c r="UOG630" s="49"/>
      <c r="UOH630" s="49"/>
      <c r="UOI630" s="49"/>
      <c r="UOJ630" s="49"/>
      <c r="UOK630" s="49"/>
      <c r="UOL630" s="49"/>
      <c r="UOM630" s="49"/>
      <c r="UON630" s="49"/>
      <c r="UOO630" s="49"/>
      <c r="UOP630" s="49"/>
      <c r="UOQ630" s="49"/>
      <c r="UOR630" s="49"/>
      <c r="UOS630" s="49"/>
      <c r="UOT630" s="49"/>
      <c r="UOU630" s="49"/>
      <c r="UOV630" s="49"/>
      <c r="UOW630" s="49"/>
      <c r="UOX630" s="49"/>
      <c r="UOY630" s="49"/>
      <c r="UOZ630" s="49"/>
      <c r="UPA630" s="49"/>
      <c r="UPB630" s="49"/>
      <c r="UPC630" s="49"/>
      <c r="UPD630" s="49"/>
      <c r="UPE630" s="49"/>
      <c r="UPF630" s="49"/>
      <c r="UPG630" s="49"/>
      <c r="UPH630" s="49"/>
      <c r="UPI630" s="49"/>
      <c r="UPJ630" s="49"/>
      <c r="UPK630" s="49"/>
      <c r="UPL630" s="49"/>
      <c r="UPM630" s="49"/>
      <c r="UPN630" s="49"/>
      <c r="UPO630" s="49"/>
      <c r="UPP630" s="49"/>
      <c r="UPQ630" s="49"/>
      <c r="UPR630" s="49"/>
      <c r="UPS630" s="49"/>
      <c r="UPT630" s="49"/>
      <c r="UPU630" s="49"/>
      <c r="UPV630" s="49"/>
      <c r="UPW630" s="49"/>
      <c r="UPX630" s="49"/>
      <c r="UPY630" s="49"/>
      <c r="UPZ630" s="49"/>
      <c r="UQA630" s="49"/>
      <c r="UQB630" s="49"/>
      <c r="UQC630" s="49"/>
      <c r="UQD630" s="49"/>
      <c r="UQE630" s="49"/>
      <c r="UQF630" s="49"/>
      <c r="UQG630" s="49"/>
      <c r="UQH630" s="49"/>
      <c r="UQI630" s="49"/>
      <c r="UQJ630" s="49"/>
      <c r="UQK630" s="49"/>
      <c r="UQL630" s="49"/>
      <c r="UQM630" s="49"/>
      <c r="UQN630" s="49"/>
      <c r="UQO630" s="49"/>
      <c r="UQP630" s="49"/>
      <c r="UQQ630" s="49"/>
      <c r="UQR630" s="49"/>
      <c r="UQS630" s="49"/>
      <c r="UQT630" s="49"/>
      <c r="UQU630" s="49"/>
      <c r="UQV630" s="49"/>
      <c r="UQW630" s="49"/>
      <c r="UQX630" s="49"/>
      <c r="UQY630" s="49"/>
      <c r="UQZ630" s="49"/>
      <c r="URA630" s="49"/>
      <c r="URB630" s="49"/>
      <c r="URC630" s="49"/>
      <c r="URD630" s="49"/>
      <c r="URE630" s="49"/>
      <c r="URF630" s="49"/>
      <c r="URG630" s="49"/>
      <c r="URH630" s="49"/>
      <c r="URI630" s="49"/>
      <c r="URJ630" s="49"/>
      <c r="URK630" s="49"/>
      <c r="URL630" s="49"/>
      <c r="URM630" s="49"/>
      <c r="URN630" s="49"/>
      <c r="URO630" s="49"/>
      <c r="URP630" s="49"/>
      <c r="URQ630" s="49"/>
      <c r="URR630" s="49"/>
      <c r="URS630" s="49"/>
      <c r="URT630" s="49"/>
      <c r="URU630" s="49"/>
      <c r="URV630" s="49"/>
      <c r="URW630" s="49"/>
      <c r="URX630" s="49"/>
      <c r="URY630" s="49"/>
      <c r="URZ630" s="49"/>
      <c r="USA630" s="49"/>
      <c r="USB630" s="49"/>
      <c r="USC630" s="49"/>
      <c r="USD630" s="49"/>
      <c r="USE630" s="49"/>
      <c r="USF630" s="49"/>
      <c r="USG630" s="49"/>
      <c r="USH630" s="49"/>
      <c r="USI630" s="49"/>
      <c r="USJ630" s="49"/>
      <c r="USK630" s="49"/>
      <c r="USL630" s="49"/>
      <c r="USM630" s="49"/>
      <c r="USN630" s="49"/>
      <c r="USO630" s="49"/>
      <c r="USP630" s="49"/>
      <c r="USQ630" s="49"/>
      <c r="USR630" s="49"/>
      <c r="USS630" s="49"/>
      <c r="UST630" s="49"/>
      <c r="USU630" s="49"/>
      <c r="USV630" s="49"/>
      <c r="USW630" s="49"/>
      <c r="USX630" s="49"/>
      <c r="USY630" s="49"/>
      <c r="USZ630" s="49"/>
      <c r="UTA630" s="49"/>
      <c r="UTB630" s="49"/>
      <c r="UTC630" s="49"/>
      <c r="UTD630" s="49"/>
      <c r="UTE630" s="49"/>
      <c r="UTF630" s="49"/>
      <c r="UTG630" s="49"/>
      <c r="UTH630" s="49"/>
      <c r="UTI630" s="49"/>
      <c r="UTJ630" s="49"/>
      <c r="UTK630" s="49"/>
      <c r="UTL630" s="49"/>
      <c r="UTM630" s="49"/>
      <c r="UTN630" s="49"/>
      <c r="UTO630" s="49"/>
      <c r="UTP630" s="49"/>
      <c r="UTQ630" s="49"/>
      <c r="UTR630" s="49"/>
      <c r="UTS630" s="49"/>
      <c r="UTT630" s="49"/>
      <c r="UTU630" s="49"/>
      <c r="UTV630" s="49"/>
      <c r="UTW630" s="49"/>
      <c r="UTX630" s="49"/>
      <c r="UTY630" s="49"/>
      <c r="UTZ630" s="49"/>
      <c r="UUA630" s="49"/>
      <c r="UUB630" s="49"/>
      <c r="UUC630" s="49"/>
      <c r="UUD630" s="49"/>
      <c r="UUE630" s="49"/>
      <c r="UUF630" s="49"/>
      <c r="UUG630" s="49"/>
      <c r="UUH630" s="49"/>
      <c r="UUI630" s="49"/>
      <c r="UUJ630" s="49"/>
      <c r="UUK630" s="49"/>
      <c r="UUL630" s="49"/>
      <c r="UUM630" s="49"/>
      <c r="UUN630" s="49"/>
      <c r="UUO630" s="49"/>
      <c r="UUP630" s="49"/>
      <c r="UUQ630" s="49"/>
      <c r="UUR630" s="49"/>
      <c r="UUS630" s="49"/>
      <c r="UUT630" s="49"/>
      <c r="UUU630" s="49"/>
      <c r="UUV630" s="49"/>
      <c r="UUW630" s="49"/>
      <c r="UUX630" s="49"/>
      <c r="UUY630" s="49"/>
      <c r="UUZ630" s="49"/>
      <c r="UVA630" s="49"/>
      <c r="UVB630" s="49"/>
      <c r="UVC630" s="49"/>
      <c r="UVD630" s="49"/>
      <c r="UVE630" s="49"/>
      <c r="UVF630" s="49"/>
      <c r="UVG630" s="49"/>
      <c r="UVH630" s="49"/>
      <c r="UVI630" s="49"/>
      <c r="UVJ630" s="49"/>
      <c r="UVK630" s="49"/>
      <c r="UVL630" s="49"/>
      <c r="UVM630" s="49"/>
      <c r="UVN630" s="49"/>
      <c r="UVO630" s="49"/>
      <c r="UVP630" s="49"/>
      <c r="UVQ630" s="49"/>
      <c r="UVR630" s="49"/>
      <c r="UVS630" s="49"/>
      <c r="UVT630" s="49"/>
      <c r="UVU630" s="49"/>
      <c r="UVV630" s="49"/>
      <c r="UVW630" s="49"/>
      <c r="UVX630" s="49"/>
      <c r="UVY630" s="49"/>
      <c r="UVZ630" s="49"/>
      <c r="UWA630" s="49"/>
      <c r="UWB630" s="49"/>
      <c r="UWC630" s="49"/>
      <c r="UWD630" s="49"/>
      <c r="UWE630" s="49"/>
      <c r="UWF630" s="49"/>
      <c r="UWG630" s="49"/>
      <c r="UWH630" s="49"/>
      <c r="UWI630" s="49"/>
      <c r="UWJ630" s="49"/>
      <c r="UWK630" s="49"/>
      <c r="UWL630" s="49"/>
      <c r="UWM630" s="49"/>
      <c r="UWN630" s="49"/>
      <c r="UWO630" s="49"/>
      <c r="UWP630" s="49"/>
      <c r="UWQ630" s="49"/>
      <c r="UWR630" s="49"/>
      <c r="UWS630" s="49"/>
      <c r="UWT630" s="49"/>
      <c r="UWU630" s="49"/>
      <c r="UWV630" s="49"/>
      <c r="UWW630" s="49"/>
      <c r="UWX630" s="49"/>
      <c r="UWY630" s="49"/>
      <c r="UWZ630" s="49"/>
      <c r="UXA630" s="49"/>
      <c r="UXB630" s="49"/>
      <c r="UXC630" s="49"/>
      <c r="UXD630" s="49"/>
      <c r="UXE630" s="49"/>
      <c r="UXF630" s="49"/>
      <c r="UXG630" s="49"/>
      <c r="UXH630" s="49"/>
      <c r="UXI630" s="49"/>
      <c r="UXJ630" s="49"/>
      <c r="UXK630" s="49"/>
      <c r="UXL630" s="49"/>
      <c r="UXM630" s="49"/>
      <c r="UXN630" s="49"/>
      <c r="UXO630" s="49"/>
      <c r="UXP630" s="49"/>
      <c r="UXQ630" s="49"/>
      <c r="UXR630" s="49"/>
      <c r="UXS630" s="49"/>
      <c r="UXT630" s="49"/>
      <c r="UXU630" s="49"/>
      <c r="UXV630" s="49"/>
      <c r="UXW630" s="49"/>
      <c r="UXX630" s="49"/>
      <c r="UXY630" s="49"/>
      <c r="UXZ630" s="49"/>
      <c r="UYA630" s="49"/>
      <c r="UYB630" s="49"/>
      <c r="UYC630" s="49"/>
      <c r="UYD630" s="49"/>
      <c r="UYE630" s="49"/>
      <c r="UYF630" s="49"/>
      <c r="UYG630" s="49"/>
      <c r="UYH630" s="49"/>
      <c r="UYI630" s="49"/>
      <c r="UYJ630" s="49"/>
      <c r="UYK630" s="49"/>
      <c r="UYL630" s="49"/>
      <c r="UYM630" s="49"/>
      <c r="UYN630" s="49"/>
      <c r="UYO630" s="49"/>
      <c r="UYP630" s="49"/>
      <c r="UYQ630" s="49"/>
      <c r="UYR630" s="49"/>
      <c r="UYS630" s="49"/>
      <c r="UYT630" s="49"/>
      <c r="UYU630" s="49"/>
      <c r="UYV630" s="49"/>
      <c r="UYW630" s="49"/>
      <c r="UYX630" s="49"/>
      <c r="UYY630" s="49"/>
      <c r="UYZ630" s="49"/>
      <c r="UZA630" s="49"/>
      <c r="UZB630" s="49"/>
      <c r="UZC630" s="49"/>
      <c r="UZD630" s="49"/>
      <c r="UZE630" s="49"/>
      <c r="UZF630" s="49"/>
      <c r="UZG630" s="49"/>
      <c r="UZH630" s="49"/>
      <c r="UZI630" s="49"/>
      <c r="UZJ630" s="49"/>
      <c r="UZK630" s="49"/>
      <c r="UZL630" s="49"/>
      <c r="UZM630" s="49"/>
      <c r="UZN630" s="49"/>
      <c r="UZO630" s="49"/>
      <c r="UZP630" s="49"/>
      <c r="UZQ630" s="49"/>
      <c r="UZR630" s="49"/>
      <c r="UZS630" s="49"/>
      <c r="UZT630" s="49"/>
      <c r="UZU630" s="49"/>
      <c r="UZV630" s="49"/>
      <c r="UZW630" s="49"/>
      <c r="UZX630" s="49"/>
      <c r="UZY630" s="49"/>
      <c r="UZZ630" s="49"/>
      <c r="VAA630" s="49"/>
      <c r="VAB630" s="49"/>
      <c r="VAC630" s="49"/>
      <c r="VAD630" s="49"/>
      <c r="VAE630" s="49"/>
      <c r="VAF630" s="49"/>
      <c r="VAG630" s="49"/>
      <c r="VAH630" s="49"/>
      <c r="VAI630" s="49"/>
      <c r="VAJ630" s="49"/>
      <c r="VAK630" s="49"/>
      <c r="VAL630" s="49"/>
      <c r="VAM630" s="49"/>
      <c r="VAN630" s="49"/>
      <c r="VAO630" s="49"/>
      <c r="VAP630" s="49"/>
      <c r="VAQ630" s="49"/>
      <c r="VAR630" s="49"/>
      <c r="VAS630" s="49"/>
      <c r="VAT630" s="49"/>
      <c r="VAU630" s="49"/>
      <c r="VAV630" s="49"/>
      <c r="VAW630" s="49"/>
      <c r="VAX630" s="49"/>
      <c r="VAY630" s="49"/>
      <c r="VAZ630" s="49"/>
      <c r="VBA630" s="49"/>
      <c r="VBB630" s="49"/>
      <c r="VBC630" s="49"/>
      <c r="VBD630" s="49"/>
      <c r="VBE630" s="49"/>
      <c r="VBF630" s="49"/>
      <c r="VBG630" s="49"/>
      <c r="VBH630" s="49"/>
      <c r="VBI630" s="49"/>
      <c r="VBJ630" s="49"/>
      <c r="VBK630" s="49"/>
      <c r="VBL630" s="49"/>
      <c r="VBM630" s="49"/>
      <c r="VBN630" s="49"/>
      <c r="VBO630" s="49"/>
      <c r="VBP630" s="49"/>
      <c r="VBQ630" s="49"/>
      <c r="VBR630" s="49"/>
      <c r="VBS630" s="49"/>
      <c r="VBT630" s="49"/>
      <c r="VBU630" s="49"/>
      <c r="VBV630" s="49"/>
      <c r="VBW630" s="49"/>
      <c r="VBX630" s="49"/>
      <c r="VBY630" s="49"/>
      <c r="VBZ630" s="49"/>
      <c r="VCA630" s="49"/>
      <c r="VCB630" s="49"/>
      <c r="VCC630" s="49"/>
      <c r="VCD630" s="49"/>
      <c r="VCE630" s="49"/>
      <c r="VCF630" s="49"/>
      <c r="VCG630" s="49"/>
      <c r="VCH630" s="49"/>
      <c r="VCI630" s="49"/>
      <c r="VCJ630" s="49"/>
      <c r="VCK630" s="49"/>
      <c r="VCL630" s="49"/>
      <c r="VCM630" s="49"/>
      <c r="VCN630" s="49"/>
      <c r="VCO630" s="49"/>
      <c r="VCP630" s="49"/>
      <c r="VCQ630" s="49"/>
      <c r="VCR630" s="49"/>
      <c r="VCS630" s="49"/>
      <c r="VCT630" s="49"/>
      <c r="VCU630" s="49"/>
      <c r="VCV630" s="49"/>
      <c r="VCW630" s="49"/>
      <c r="VCX630" s="49"/>
      <c r="VCY630" s="49"/>
      <c r="VCZ630" s="49"/>
      <c r="VDA630" s="49"/>
      <c r="VDB630" s="49"/>
      <c r="VDC630" s="49"/>
      <c r="VDD630" s="49"/>
      <c r="VDE630" s="49"/>
      <c r="VDF630" s="49"/>
      <c r="VDG630" s="49"/>
      <c r="VDH630" s="49"/>
      <c r="VDI630" s="49"/>
      <c r="VDJ630" s="49"/>
      <c r="VDK630" s="49"/>
      <c r="VDL630" s="49"/>
      <c r="VDM630" s="49"/>
      <c r="VDN630" s="49"/>
      <c r="VDO630" s="49"/>
      <c r="VDP630" s="49"/>
      <c r="VDQ630" s="49"/>
      <c r="VDR630" s="49"/>
      <c r="VDS630" s="49"/>
      <c r="VDT630" s="49"/>
      <c r="VDU630" s="49"/>
      <c r="VDV630" s="49"/>
      <c r="VDW630" s="49"/>
      <c r="VDX630" s="49"/>
      <c r="VDY630" s="49"/>
      <c r="VDZ630" s="49"/>
      <c r="VEA630" s="49"/>
      <c r="VEB630" s="49"/>
      <c r="VEC630" s="49"/>
      <c r="VED630" s="49"/>
      <c r="VEE630" s="49"/>
      <c r="VEF630" s="49"/>
      <c r="VEG630" s="49"/>
      <c r="VEH630" s="49"/>
      <c r="VEI630" s="49"/>
      <c r="VEJ630" s="49"/>
      <c r="VEK630" s="49"/>
      <c r="VEL630" s="49"/>
      <c r="VEM630" s="49"/>
      <c r="VEN630" s="49"/>
      <c r="VEO630" s="49"/>
      <c r="VEP630" s="49"/>
      <c r="VEQ630" s="49"/>
      <c r="VER630" s="49"/>
      <c r="VES630" s="49"/>
      <c r="VET630" s="49"/>
      <c r="VEU630" s="49"/>
      <c r="VEV630" s="49"/>
      <c r="VEW630" s="49"/>
      <c r="VEX630" s="49"/>
      <c r="VEY630" s="49"/>
      <c r="VEZ630" s="49"/>
      <c r="VFA630" s="49"/>
      <c r="VFB630" s="49"/>
      <c r="VFC630" s="49"/>
      <c r="VFD630" s="49"/>
      <c r="VFE630" s="49"/>
      <c r="VFF630" s="49"/>
      <c r="VFG630" s="49"/>
      <c r="VFH630" s="49"/>
      <c r="VFI630" s="49"/>
      <c r="VFJ630" s="49"/>
      <c r="VFK630" s="49"/>
      <c r="VFL630" s="49"/>
      <c r="VFM630" s="49"/>
      <c r="VFN630" s="49"/>
      <c r="VFO630" s="49"/>
      <c r="VFP630" s="49"/>
      <c r="VFQ630" s="49"/>
      <c r="VFR630" s="49"/>
      <c r="VFS630" s="49"/>
      <c r="VFT630" s="49"/>
      <c r="VFU630" s="49"/>
      <c r="VFV630" s="49"/>
      <c r="VFW630" s="49"/>
      <c r="VFX630" s="49"/>
      <c r="VFY630" s="49"/>
      <c r="VFZ630" s="49"/>
      <c r="VGA630" s="49"/>
      <c r="VGB630" s="49"/>
      <c r="VGC630" s="49"/>
      <c r="VGD630" s="49"/>
      <c r="VGE630" s="49"/>
      <c r="VGF630" s="49"/>
      <c r="VGG630" s="49"/>
      <c r="VGH630" s="49"/>
      <c r="VGI630" s="49"/>
      <c r="VGJ630" s="49"/>
      <c r="VGK630" s="49"/>
      <c r="VGL630" s="49"/>
      <c r="VGM630" s="49"/>
      <c r="VGN630" s="49"/>
      <c r="VGO630" s="49"/>
      <c r="VGP630" s="49"/>
      <c r="VGQ630" s="49"/>
      <c r="VGR630" s="49"/>
      <c r="VGS630" s="49"/>
      <c r="VGT630" s="49"/>
      <c r="VGU630" s="49"/>
      <c r="VGV630" s="49"/>
      <c r="VGW630" s="49"/>
      <c r="VGX630" s="49"/>
      <c r="VGY630" s="49"/>
      <c r="VGZ630" s="49"/>
      <c r="VHA630" s="49"/>
      <c r="VHB630" s="49"/>
      <c r="VHC630" s="49"/>
      <c r="VHD630" s="49"/>
      <c r="VHE630" s="49"/>
      <c r="VHF630" s="49"/>
      <c r="VHG630" s="49"/>
      <c r="VHH630" s="49"/>
      <c r="VHI630" s="49"/>
      <c r="VHJ630" s="49"/>
      <c r="VHK630" s="49"/>
      <c r="VHL630" s="49"/>
      <c r="VHM630" s="49"/>
      <c r="VHN630" s="49"/>
      <c r="VHO630" s="49"/>
      <c r="VHP630" s="49"/>
      <c r="VHQ630" s="49"/>
      <c r="VHR630" s="49"/>
      <c r="VHS630" s="49"/>
      <c r="VHT630" s="49"/>
      <c r="VHU630" s="49"/>
      <c r="VHV630" s="49"/>
      <c r="VHW630" s="49"/>
      <c r="VHX630" s="49"/>
      <c r="VHY630" s="49"/>
      <c r="VHZ630" s="49"/>
      <c r="VIA630" s="49"/>
      <c r="VIB630" s="49"/>
      <c r="VIC630" s="49"/>
      <c r="VID630" s="49"/>
      <c r="VIE630" s="49"/>
      <c r="VIF630" s="49"/>
      <c r="VIG630" s="49"/>
      <c r="VIH630" s="49"/>
      <c r="VII630" s="49"/>
      <c r="VIJ630" s="49"/>
      <c r="VIK630" s="49"/>
      <c r="VIL630" s="49"/>
      <c r="VIM630" s="49"/>
      <c r="VIN630" s="49"/>
      <c r="VIO630" s="49"/>
      <c r="VIP630" s="49"/>
      <c r="VIQ630" s="49"/>
      <c r="VIR630" s="49"/>
      <c r="VIS630" s="49"/>
      <c r="VIT630" s="49"/>
      <c r="VIU630" s="49"/>
      <c r="VIV630" s="49"/>
      <c r="VIW630" s="49"/>
      <c r="VIX630" s="49"/>
      <c r="VIY630" s="49"/>
      <c r="VIZ630" s="49"/>
      <c r="VJA630" s="49"/>
      <c r="VJB630" s="49"/>
      <c r="VJC630" s="49"/>
      <c r="VJD630" s="49"/>
      <c r="VJE630" s="49"/>
      <c r="VJF630" s="49"/>
      <c r="VJG630" s="49"/>
      <c r="VJH630" s="49"/>
      <c r="VJI630" s="49"/>
      <c r="VJJ630" s="49"/>
      <c r="VJK630" s="49"/>
      <c r="VJL630" s="49"/>
      <c r="VJM630" s="49"/>
      <c r="VJN630" s="49"/>
      <c r="VJO630" s="49"/>
      <c r="VJP630" s="49"/>
      <c r="VJQ630" s="49"/>
      <c r="VJR630" s="49"/>
      <c r="VJS630" s="49"/>
      <c r="VJT630" s="49"/>
      <c r="VJU630" s="49"/>
      <c r="VJV630" s="49"/>
      <c r="VJW630" s="49"/>
      <c r="VJX630" s="49"/>
      <c r="VJY630" s="49"/>
      <c r="VJZ630" s="49"/>
      <c r="VKA630" s="49"/>
      <c r="VKB630" s="49"/>
      <c r="VKC630" s="49"/>
      <c r="VKD630" s="49"/>
      <c r="VKE630" s="49"/>
      <c r="VKF630" s="49"/>
      <c r="VKG630" s="49"/>
      <c r="VKH630" s="49"/>
      <c r="VKI630" s="49"/>
      <c r="VKJ630" s="49"/>
      <c r="VKK630" s="49"/>
      <c r="VKL630" s="49"/>
      <c r="VKM630" s="49"/>
      <c r="VKN630" s="49"/>
      <c r="VKO630" s="49"/>
      <c r="VKP630" s="49"/>
      <c r="VKQ630" s="49"/>
      <c r="VKR630" s="49"/>
      <c r="VKS630" s="49"/>
      <c r="VKT630" s="49"/>
      <c r="VKU630" s="49"/>
      <c r="VKV630" s="49"/>
      <c r="VKW630" s="49"/>
      <c r="VKX630" s="49"/>
      <c r="VKY630" s="49"/>
      <c r="VKZ630" s="49"/>
      <c r="VLA630" s="49"/>
      <c r="VLB630" s="49"/>
      <c r="VLC630" s="49"/>
      <c r="VLD630" s="49"/>
      <c r="VLE630" s="49"/>
      <c r="VLF630" s="49"/>
      <c r="VLG630" s="49"/>
      <c r="VLH630" s="49"/>
      <c r="VLI630" s="49"/>
      <c r="VLJ630" s="49"/>
      <c r="VLK630" s="49"/>
      <c r="VLL630" s="49"/>
      <c r="VLM630" s="49"/>
      <c r="VLN630" s="49"/>
      <c r="VLO630" s="49"/>
      <c r="VLP630" s="49"/>
      <c r="VLQ630" s="49"/>
      <c r="VLR630" s="49"/>
      <c r="VLS630" s="49"/>
      <c r="VLT630" s="49"/>
      <c r="VLU630" s="49"/>
      <c r="VLV630" s="49"/>
      <c r="VLW630" s="49"/>
      <c r="VLX630" s="49"/>
      <c r="VLY630" s="49"/>
      <c r="VLZ630" s="49"/>
      <c r="VMA630" s="49"/>
      <c r="VMB630" s="49"/>
      <c r="VMC630" s="49"/>
      <c r="VMD630" s="49"/>
      <c r="VME630" s="49"/>
      <c r="VMF630" s="49"/>
      <c r="VMG630" s="49"/>
      <c r="VMH630" s="49"/>
      <c r="VMI630" s="49"/>
      <c r="VMJ630" s="49"/>
      <c r="VMK630" s="49"/>
      <c r="VML630" s="49"/>
      <c r="VMM630" s="49"/>
      <c r="VMN630" s="49"/>
      <c r="VMO630" s="49"/>
      <c r="VMP630" s="49"/>
      <c r="VMQ630" s="49"/>
      <c r="VMR630" s="49"/>
      <c r="VMS630" s="49"/>
      <c r="VMT630" s="49"/>
      <c r="VMU630" s="49"/>
      <c r="VMV630" s="49"/>
      <c r="VMW630" s="49"/>
      <c r="VMX630" s="49"/>
      <c r="VMY630" s="49"/>
      <c r="VMZ630" s="49"/>
      <c r="VNA630" s="49"/>
      <c r="VNB630" s="49"/>
      <c r="VNC630" s="49"/>
      <c r="VND630" s="49"/>
      <c r="VNE630" s="49"/>
      <c r="VNF630" s="49"/>
      <c r="VNG630" s="49"/>
      <c r="VNH630" s="49"/>
      <c r="VNI630" s="49"/>
      <c r="VNJ630" s="49"/>
      <c r="VNK630" s="49"/>
      <c r="VNL630" s="49"/>
      <c r="VNM630" s="49"/>
      <c r="VNN630" s="49"/>
      <c r="VNO630" s="49"/>
      <c r="VNP630" s="49"/>
      <c r="VNQ630" s="49"/>
      <c r="VNR630" s="49"/>
      <c r="VNS630" s="49"/>
      <c r="VNT630" s="49"/>
      <c r="VNU630" s="49"/>
      <c r="VNV630" s="49"/>
      <c r="VNW630" s="49"/>
      <c r="VNX630" s="49"/>
      <c r="VNY630" s="49"/>
      <c r="VNZ630" s="49"/>
      <c r="VOA630" s="49"/>
      <c r="VOB630" s="49"/>
      <c r="VOC630" s="49"/>
      <c r="VOD630" s="49"/>
      <c r="VOE630" s="49"/>
      <c r="VOF630" s="49"/>
      <c r="VOG630" s="49"/>
      <c r="VOH630" s="49"/>
      <c r="VOI630" s="49"/>
      <c r="VOJ630" s="49"/>
      <c r="VOK630" s="49"/>
      <c r="VOL630" s="49"/>
      <c r="VOM630" s="49"/>
      <c r="VON630" s="49"/>
      <c r="VOO630" s="49"/>
      <c r="VOP630" s="49"/>
      <c r="VOQ630" s="49"/>
      <c r="VOR630" s="49"/>
      <c r="VOS630" s="49"/>
      <c r="VOT630" s="49"/>
      <c r="VOU630" s="49"/>
      <c r="VOV630" s="49"/>
      <c r="VOW630" s="49"/>
      <c r="VOX630" s="49"/>
      <c r="VOY630" s="49"/>
      <c r="VOZ630" s="49"/>
      <c r="VPA630" s="49"/>
      <c r="VPB630" s="49"/>
      <c r="VPC630" s="49"/>
      <c r="VPD630" s="49"/>
      <c r="VPE630" s="49"/>
      <c r="VPF630" s="49"/>
      <c r="VPG630" s="49"/>
      <c r="VPH630" s="49"/>
      <c r="VPI630" s="49"/>
      <c r="VPJ630" s="49"/>
      <c r="VPK630" s="49"/>
      <c r="VPL630" s="49"/>
      <c r="VPM630" s="49"/>
      <c r="VPN630" s="49"/>
      <c r="VPO630" s="49"/>
      <c r="VPP630" s="49"/>
      <c r="VPQ630" s="49"/>
      <c r="VPR630" s="49"/>
      <c r="VPS630" s="49"/>
      <c r="VPT630" s="49"/>
      <c r="VPU630" s="49"/>
      <c r="VPV630" s="49"/>
      <c r="VPW630" s="49"/>
      <c r="VPX630" s="49"/>
      <c r="VPY630" s="49"/>
      <c r="VPZ630" s="49"/>
      <c r="VQA630" s="49"/>
      <c r="VQB630" s="49"/>
      <c r="VQC630" s="49"/>
      <c r="VQD630" s="49"/>
      <c r="VQE630" s="49"/>
      <c r="VQF630" s="49"/>
      <c r="VQG630" s="49"/>
      <c r="VQH630" s="49"/>
      <c r="VQI630" s="49"/>
      <c r="VQJ630" s="49"/>
      <c r="VQK630" s="49"/>
      <c r="VQL630" s="49"/>
      <c r="VQM630" s="49"/>
      <c r="VQN630" s="49"/>
      <c r="VQO630" s="49"/>
      <c r="VQP630" s="49"/>
      <c r="VQQ630" s="49"/>
      <c r="VQR630" s="49"/>
      <c r="VQS630" s="49"/>
      <c r="VQT630" s="49"/>
      <c r="VQU630" s="49"/>
      <c r="VQV630" s="49"/>
      <c r="VQW630" s="49"/>
      <c r="VQX630" s="49"/>
      <c r="VQY630" s="49"/>
      <c r="VQZ630" s="49"/>
      <c r="VRA630" s="49"/>
      <c r="VRB630" s="49"/>
      <c r="VRC630" s="49"/>
      <c r="VRD630" s="49"/>
      <c r="VRE630" s="49"/>
      <c r="VRF630" s="49"/>
      <c r="VRG630" s="49"/>
      <c r="VRH630" s="49"/>
      <c r="VRI630" s="49"/>
      <c r="VRJ630" s="49"/>
      <c r="VRK630" s="49"/>
      <c r="VRL630" s="49"/>
      <c r="VRM630" s="49"/>
      <c r="VRN630" s="49"/>
      <c r="VRO630" s="49"/>
      <c r="VRP630" s="49"/>
      <c r="VRQ630" s="49"/>
      <c r="VRR630" s="49"/>
      <c r="VRS630" s="49"/>
      <c r="VRT630" s="49"/>
      <c r="VRU630" s="49"/>
      <c r="VRV630" s="49"/>
      <c r="VRW630" s="49"/>
      <c r="VRX630" s="49"/>
      <c r="VRY630" s="49"/>
      <c r="VRZ630" s="49"/>
      <c r="VSA630" s="49"/>
      <c r="VSB630" s="49"/>
      <c r="VSC630" s="49"/>
      <c r="VSD630" s="49"/>
      <c r="VSE630" s="49"/>
      <c r="VSF630" s="49"/>
      <c r="VSG630" s="49"/>
      <c r="VSH630" s="49"/>
      <c r="VSI630" s="49"/>
      <c r="VSJ630" s="49"/>
      <c r="VSK630" s="49"/>
      <c r="VSL630" s="49"/>
      <c r="VSM630" s="49"/>
      <c r="VSN630" s="49"/>
      <c r="VSO630" s="49"/>
      <c r="VSP630" s="49"/>
      <c r="VSQ630" s="49"/>
      <c r="VSR630" s="49"/>
      <c r="VSS630" s="49"/>
      <c r="VST630" s="49"/>
      <c r="VSU630" s="49"/>
      <c r="VSV630" s="49"/>
      <c r="VSW630" s="49"/>
      <c r="VSX630" s="49"/>
      <c r="VSY630" s="49"/>
      <c r="VSZ630" s="49"/>
      <c r="VTA630" s="49"/>
      <c r="VTB630" s="49"/>
      <c r="VTC630" s="49"/>
      <c r="VTD630" s="49"/>
      <c r="VTE630" s="49"/>
      <c r="VTF630" s="49"/>
      <c r="VTG630" s="49"/>
      <c r="VTH630" s="49"/>
      <c r="VTI630" s="49"/>
      <c r="VTJ630" s="49"/>
      <c r="VTK630" s="49"/>
      <c r="VTL630" s="49"/>
      <c r="VTM630" s="49"/>
      <c r="VTN630" s="49"/>
      <c r="VTO630" s="49"/>
      <c r="VTP630" s="49"/>
      <c r="VTQ630" s="49"/>
      <c r="VTR630" s="49"/>
      <c r="VTS630" s="49"/>
      <c r="VTT630" s="49"/>
      <c r="VTU630" s="49"/>
      <c r="VTV630" s="49"/>
      <c r="VTW630" s="49"/>
      <c r="VTX630" s="49"/>
      <c r="VTY630" s="49"/>
      <c r="VTZ630" s="49"/>
      <c r="VUA630" s="49"/>
      <c r="VUB630" s="49"/>
      <c r="VUC630" s="49"/>
      <c r="VUD630" s="49"/>
      <c r="VUE630" s="49"/>
      <c r="VUF630" s="49"/>
      <c r="VUG630" s="49"/>
      <c r="VUH630" s="49"/>
      <c r="VUI630" s="49"/>
      <c r="VUJ630" s="49"/>
      <c r="VUK630" s="49"/>
      <c r="VUL630" s="49"/>
      <c r="VUM630" s="49"/>
      <c r="VUN630" s="49"/>
      <c r="VUO630" s="49"/>
      <c r="VUP630" s="49"/>
      <c r="VUQ630" s="49"/>
      <c r="VUR630" s="49"/>
      <c r="VUS630" s="49"/>
      <c r="VUT630" s="49"/>
      <c r="VUU630" s="49"/>
      <c r="VUV630" s="49"/>
      <c r="VUW630" s="49"/>
      <c r="VUX630" s="49"/>
      <c r="VUY630" s="49"/>
      <c r="VUZ630" s="49"/>
      <c r="VVA630" s="49"/>
      <c r="VVB630" s="49"/>
      <c r="VVC630" s="49"/>
      <c r="VVD630" s="49"/>
      <c r="VVE630" s="49"/>
      <c r="VVF630" s="49"/>
      <c r="VVG630" s="49"/>
      <c r="VVH630" s="49"/>
      <c r="VVI630" s="49"/>
      <c r="VVJ630" s="49"/>
      <c r="VVK630" s="49"/>
      <c r="VVL630" s="49"/>
      <c r="VVM630" s="49"/>
      <c r="VVN630" s="49"/>
      <c r="VVO630" s="49"/>
      <c r="VVP630" s="49"/>
      <c r="VVQ630" s="49"/>
      <c r="VVR630" s="49"/>
      <c r="VVS630" s="49"/>
      <c r="VVT630" s="49"/>
      <c r="VVU630" s="49"/>
      <c r="VVV630" s="49"/>
      <c r="VVW630" s="49"/>
      <c r="VVX630" s="49"/>
      <c r="VVY630" s="49"/>
      <c r="VVZ630" s="49"/>
      <c r="VWA630" s="49"/>
      <c r="VWB630" s="49"/>
      <c r="VWC630" s="49"/>
      <c r="VWD630" s="49"/>
      <c r="VWE630" s="49"/>
      <c r="VWF630" s="49"/>
      <c r="VWG630" s="49"/>
      <c r="VWH630" s="49"/>
      <c r="VWI630" s="49"/>
      <c r="VWJ630" s="49"/>
      <c r="VWK630" s="49"/>
      <c r="VWL630" s="49"/>
      <c r="VWM630" s="49"/>
      <c r="VWN630" s="49"/>
      <c r="VWO630" s="49"/>
      <c r="VWP630" s="49"/>
      <c r="VWQ630" s="49"/>
      <c r="VWR630" s="49"/>
      <c r="VWS630" s="49"/>
      <c r="VWT630" s="49"/>
      <c r="VWU630" s="49"/>
      <c r="VWV630" s="49"/>
      <c r="VWW630" s="49"/>
      <c r="VWX630" s="49"/>
      <c r="VWY630" s="49"/>
      <c r="VWZ630" s="49"/>
      <c r="VXA630" s="49"/>
      <c r="VXB630" s="49"/>
      <c r="VXC630" s="49"/>
      <c r="VXD630" s="49"/>
      <c r="VXE630" s="49"/>
      <c r="VXF630" s="49"/>
      <c r="VXG630" s="49"/>
      <c r="VXH630" s="49"/>
      <c r="VXI630" s="49"/>
      <c r="VXJ630" s="49"/>
      <c r="VXK630" s="49"/>
      <c r="VXL630" s="49"/>
      <c r="VXM630" s="49"/>
      <c r="VXN630" s="49"/>
      <c r="VXO630" s="49"/>
      <c r="VXP630" s="49"/>
      <c r="VXQ630" s="49"/>
      <c r="VXR630" s="49"/>
      <c r="VXS630" s="49"/>
      <c r="VXT630" s="49"/>
      <c r="VXU630" s="49"/>
      <c r="VXV630" s="49"/>
      <c r="VXW630" s="49"/>
      <c r="VXX630" s="49"/>
      <c r="VXY630" s="49"/>
      <c r="VXZ630" s="49"/>
      <c r="VYA630" s="49"/>
      <c r="VYB630" s="49"/>
      <c r="VYC630" s="49"/>
      <c r="VYD630" s="49"/>
      <c r="VYE630" s="49"/>
      <c r="VYF630" s="49"/>
      <c r="VYG630" s="49"/>
      <c r="VYH630" s="49"/>
      <c r="VYI630" s="49"/>
      <c r="VYJ630" s="49"/>
      <c r="VYK630" s="49"/>
      <c r="VYL630" s="49"/>
      <c r="VYM630" s="49"/>
      <c r="VYN630" s="49"/>
      <c r="VYO630" s="49"/>
      <c r="VYP630" s="49"/>
      <c r="VYQ630" s="49"/>
      <c r="VYR630" s="49"/>
      <c r="VYS630" s="49"/>
      <c r="VYT630" s="49"/>
      <c r="VYU630" s="49"/>
      <c r="VYV630" s="49"/>
      <c r="VYW630" s="49"/>
      <c r="VYX630" s="49"/>
      <c r="VYY630" s="49"/>
      <c r="VYZ630" s="49"/>
      <c r="VZA630" s="49"/>
      <c r="VZB630" s="49"/>
      <c r="VZC630" s="49"/>
      <c r="VZD630" s="49"/>
      <c r="VZE630" s="49"/>
      <c r="VZF630" s="49"/>
      <c r="VZG630" s="49"/>
      <c r="VZH630" s="49"/>
      <c r="VZI630" s="49"/>
      <c r="VZJ630" s="49"/>
      <c r="VZK630" s="49"/>
      <c r="VZL630" s="49"/>
      <c r="VZM630" s="49"/>
      <c r="VZN630" s="49"/>
      <c r="VZO630" s="49"/>
      <c r="VZP630" s="49"/>
      <c r="VZQ630" s="49"/>
      <c r="VZR630" s="49"/>
      <c r="VZS630" s="49"/>
      <c r="VZT630" s="49"/>
      <c r="VZU630" s="49"/>
      <c r="VZV630" s="49"/>
      <c r="VZW630" s="49"/>
      <c r="VZX630" s="49"/>
      <c r="VZY630" s="49"/>
      <c r="VZZ630" s="49"/>
      <c r="WAA630" s="49"/>
      <c r="WAB630" s="49"/>
      <c r="WAC630" s="49"/>
      <c r="WAD630" s="49"/>
      <c r="WAE630" s="49"/>
      <c r="WAF630" s="49"/>
      <c r="WAG630" s="49"/>
      <c r="WAH630" s="49"/>
      <c r="WAI630" s="49"/>
      <c r="WAJ630" s="49"/>
      <c r="WAK630" s="49"/>
      <c r="WAL630" s="49"/>
      <c r="WAM630" s="49"/>
      <c r="WAN630" s="49"/>
      <c r="WAO630" s="49"/>
      <c r="WAP630" s="49"/>
      <c r="WAQ630" s="49"/>
      <c r="WAR630" s="49"/>
      <c r="WAS630" s="49"/>
      <c r="WAT630" s="49"/>
      <c r="WAU630" s="49"/>
      <c r="WAV630" s="49"/>
      <c r="WAW630" s="49"/>
      <c r="WAX630" s="49"/>
      <c r="WAY630" s="49"/>
      <c r="WAZ630" s="49"/>
      <c r="WBA630" s="49"/>
      <c r="WBB630" s="49"/>
      <c r="WBC630" s="49"/>
      <c r="WBD630" s="49"/>
      <c r="WBE630" s="49"/>
      <c r="WBF630" s="49"/>
      <c r="WBG630" s="49"/>
      <c r="WBH630" s="49"/>
      <c r="WBI630" s="49"/>
      <c r="WBJ630" s="49"/>
      <c r="WBK630" s="49"/>
      <c r="WBL630" s="49"/>
      <c r="WBM630" s="49"/>
      <c r="WBN630" s="49"/>
      <c r="WBO630" s="49"/>
      <c r="WBP630" s="49"/>
      <c r="WBQ630" s="49"/>
      <c r="WBR630" s="49"/>
      <c r="WBS630" s="49"/>
      <c r="WBT630" s="49"/>
      <c r="WBU630" s="49"/>
      <c r="WBV630" s="49"/>
      <c r="WBW630" s="49"/>
      <c r="WBX630" s="49"/>
      <c r="WBY630" s="49"/>
      <c r="WBZ630" s="49"/>
      <c r="WCA630" s="49"/>
      <c r="WCB630" s="49"/>
      <c r="WCC630" s="49"/>
      <c r="WCD630" s="49"/>
      <c r="WCE630" s="49"/>
      <c r="WCF630" s="49"/>
      <c r="WCG630" s="49"/>
      <c r="WCH630" s="49"/>
      <c r="WCI630" s="49"/>
      <c r="WCJ630" s="49"/>
      <c r="WCK630" s="49"/>
      <c r="WCL630" s="49"/>
      <c r="WCM630" s="49"/>
      <c r="WCN630" s="49"/>
      <c r="WCO630" s="49"/>
      <c r="WCP630" s="49"/>
      <c r="WCQ630" s="49"/>
      <c r="WCR630" s="49"/>
      <c r="WCS630" s="49"/>
      <c r="WCT630" s="49"/>
      <c r="WCU630" s="49"/>
      <c r="WCV630" s="49"/>
      <c r="WCW630" s="49"/>
      <c r="WCX630" s="49"/>
      <c r="WCY630" s="49"/>
      <c r="WCZ630" s="49"/>
      <c r="WDA630" s="49"/>
      <c r="WDB630" s="49"/>
      <c r="WDC630" s="49"/>
      <c r="WDD630" s="49"/>
      <c r="WDE630" s="49"/>
      <c r="WDF630" s="49"/>
      <c r="WDG630" s="49"/>
      <c r="WDH630" s="49"/>
      <c r="WDI630" s="49"/>
      <c r="WDJ630" s="49"/>
      <c r="WDK630" s="49"/>
      <c r="WDL630" s="49"/>
      <c r="WDM630" s="49"/>
      <c r="WDN630" s="49"/>
      <c r="WDO630" s="49"/>
      <c r="WDP630" s="49"/>
      <c r="WDQ630" s="49"/>
      <c r="WDR630" s="49"/>
      <c r="WDS630" s="49"/>
      <c r="WDT630" s="49"/>
      <c r="WDU630" s="49"/>
      <c r="WDV630" s="49"/>
      <c r="WDW630" s="49"/>
      <c r="WDX630" s="49"/>
      <c r="WDY630" s="49"/>
      <c r="WDZ630" s="49"/>
      <c r="WEA630" s="49"/>
      <c r="WEB630" s="49"/>
      <c r="WEC630" s="49"/>
      <c r="WED630" s="49"/>
      <c r="WEE630" s="49"/>
      <c r="WEF630" s="49"/>
      <c r="WEG630" s="49"/>
      <c r="WEH630" s="49"/>
      <c r="WEI630" s="49"/>
      <c r="WEJ630" s="49"/>
      <c r="WEK630" s="49"/>
      <c r="WEL630" s="49"/>
      <c r="WEM630" s="49"/>
      <c r="WEN630" s="49"/>
      <c r="WEO630" s="49"/>
      <c r="WEP630" s="49"/>
      <c r="WEQ630" s="49"/>
      <c r="WER630" s="49"/>
      <c r="WES630" s="49"/>
      <c r="WET630" s="49"/>
      <c r="WEU630" s="49"/>
      <c r="WEV630" s="49"/>
      <c r="WEW630" s="49"/>
      <c r="WEX630" s="49"/>
      <c r="WEY630" s="49"/>
      <c r="WEZ630" s="49"/>
      <c r="WFA630" s="49"/>
      <c r="WFB630" s="49"/>
      <c r="WFC630" s="49"/>
      <c r="WFD630" s="49"/>
      <c r="WFE630" s="49"/>
      <c r="WFF630" s="49"/>
      <c r="WFG630" s="49"/>
      <c r="WFH630" s="49"/>
      <c r="WFI630" s="49"/>
      <c r="WFJ630" s="49"/>
      <c r="WFK630" s="49"/>
      <c r="WFL630" s="49"/>
      <c r="WFM630" s="49"/>
      <c r="WFN630" s="49"/>
      <c r="WFO630" s="49"/>
      <c r="WFP630" s="49"/>
      <c r="WFQ630" s="49"/>
      <c r="WFR630" s="49"/>
      <c r="WFS630" s="49"/>
      <c r="WFT630" s="49"/>
      <c r="WFU630" s="49"/>
      <c r="WFV630" s="49"/>
      <c r="WFW630" s="49"/>
      <c r="WFX630" s="49"/>
      <c r="WFY630" s="49"/>
      <c r="WFZ630" s="49"/>
      <c r="WGA630" s="49"/>
      <c r="WGB630" s="49"/>
      <c r="WGC630" s="49"/>
      <c r="WGD630" s="49"/>
      <c r="WGE630" s="49"/>
      <c r="WGF630" s="49"/>
      <c r="WGG630" s="49"/>
      <c r="WGH630" s="49"/>
      <c r="WGI630" s="49"/>
      <c r="WGJ630" s="49"/>
      <c r="WGK630" s="49"/>
      <c r="WGL630" s="49"/>
      <c r="WGM630" s="49"/>
      <c r="WGN630" s="49"/>
      <c r="WGO630" s="49"/>
      <c r="WGP630" s="49"/>
      <c r="WGQ630" s="49"/>
      <c r="WGR630" s="49"/>
      <c r="WGS630" s="49"/>
      <c r="WGT630" s="49"/>
      <c r="WGU630" s="49"/>
      <c r="WGV630" s="49"/>
      <c r="WGW630" s="49"/>
      <c r="WGX630" s="49"/>
      <c r="WGY630" s="49"/>
      <c r="WGZ630" s="49"/>
      <c r="WHA630" s="49"/>
      <c r="WHB630" s="49"/>
      <c r="WHC630" s="49"/>
      <c r="WHD630" s="49"/>
      <c r="WHE630" s="49"/>
      <c r="WHF630" s="49"/>
      <c r="WHG630" s="49"/>
      <c r="WHH630" s="49"/>
      <c r="WHI630" s="49"/>
      <c r="WHJ630" s="49"/>
      <c r="WHK630" s="49"/>
      <c r="WHL630" s="49"/>
      <c r="WHM630" s="49"/>
      <c r="WHN630" s="49"/>
      <c r="WHO630" s="49"/>
      <c r="WHP630" s="49"/>
      <c r="WHQ630" s="49"/>
      <c r="WHR630" s="49"/>
      <c r="WHS630" s="49"/>
      <c r="WHT630" s="49"/>
      <c r="WHU630" s="49"/>
      <c r="WHV630" s="49"/>
      <c r="WHW630" s="49"/>
      <c r="WHX630" s="49"/>
      <c r="WHY630" s="49"/>
      <c r="WHZ630" s="49"/>
      <c r="WIA630" s="49"/>
      <c r="WIB630" s="49"/>
      <c r="WIC630" s="49"/>
      <c r="WID630" s="49"/>
      <c r="WIE630" s="49"/>
      <c r="WIF630" s="49"/>
      <c r="WIG630" s="49"/>
      <c r="WIH630" s="49"/>
      <c r="WII630" s="49"/>
      <c r="WIJ630" s="49"/>
      <c r="WIK630" s="49"/>
      <c r="WIL630" s="49"/>
      <c r="WIM630" s="49"/>
      <c r="WIN630" s="49"/>
      <c r="WIO630" s="49"/>
      <c r="WIP630" s="49"/>
      <c r="WIQ630" s="49"/>
      <c r="WIR630" s="49"/>
      <c r="WIS630" s="49"/>
      <c r="WIT630" s="49"/>
      <c r="WIU630" s="49"/>
      <c r="WIV630" s="49"/>
      <c r="WIW630" s="49"/>
      <c r="WIX630" s="49"/>
      <c r="WIY630" s="49"/>
      <c r="WIZ630" s="49"/>
      <c r="WJA630" s="49"/>
      <c r="WJB630" s="49"/>
      <c r="WJC630" s="49"/>
      <c r="WJD630" s="49"/>
      <c r="WJE630" s="49"/>
      <c r="WJF630" s="49"/>
      <c r="WJG630" s="49"/>
      <c r="WJH630" s="49"/>
      <c r="WJI630" s="49"/>
      <c r="WJJ630" s="49"/>
      <c r="WJK630" s="49"/>
      <c r="WJL630" s="49"/>
      <c r="WJM630" s="49"/>
      <c r="WJN630" s="49"/>
      <c r="WJO630" s="49"/>
      <c r="WJP630" s="49"/>
      <c r="WJQ630" s="49"/>
      <c r="WJR630" s="49"/>
      <c r="WJS630" s="49"/>
      <c r="WJT630" s="49"/>
      <c r="WJU630" s="49"/>
      <c r="WJV630" s="49"/>
      <c r="WJW630" s="49"/>
      <c r="WJX630" s="49"/>
      <c r="WJY630" s="49"/>
      <c r="WJZ630" s="49"/>
      <c r="WKA630" s="49"/>
      <c r="WKB630" s="49"/>
      <c r="WKC630" s="49"/>
      <c r="WKD630" s="49"/>
      <c r="WKE630" s="49"/>
      <c r="WKF630" s="49"/>
      <c r="WKG630" s="49"/>
      <c r="WKH630" s="49"/>
      <c r="WKI630" s="49"/>
      <c r="WKJ630" s="49"/>
      <c r="WKK630" s="49"/>
      <c r="WKL630" s="49"/>
      <c r="WKM630" s="49"/>
      <c r="WKN630" s="49"/>
      <c r="WKO630" s="49"/>
      <c r="WKP630" s="49"/>
      <c r="WKQ630" s="49"/>
      <c r="WKR630" s="49"/>
      <c r="WKS630" s="49"/>
      <c r="WKT630" s="49"/>
      <c r="WKU630" s="49"/>
      <c r="WKV630" s="49"/>
      <c r="WKW630" s="49"/>
      <c r="WKX630" s="49"/>
      <c r="WKY630" s="49"/>
      <c r="WKZ630" s="49"/>
      <c r="WLA630" s="49"/>
      <c r="WLB630" s="49"/>
      <c r="WLC630" s="49"/>
      <c r="WLD630" s="49"/>
      <c r="WLE630" s="49"/>
      <c r="WLF630" s="49"/>
      <c r="WLG630" s="49"/>
      <c r="WLH630" s="49"/>
      <c r="WLI630" s="49"/>
      <c r="WLJ630" s="49"/>
      <c r="WLK630" s="49"/>
      <c r="WLL630" s="49"/>
      <c r="WLM630" s="49"/>
      <c r="WLN630" s="49"/>
      <c r="WLO630" s="49"/>
      <c r="WLP630" s="49"/>
      <c r="WLQ630" s="49"/>
      <c r="WLR630" s="49"/>
      <c r="WLS630" s="49"/>
      <c r="WLT630" s="49"/>
      <c r="WLU630" s="49"/>
      <c r="WLV630" s="49"/>
      <c r="WLW630" s="49"/>
      <c r="WLX630" s="49"/>
      <c r="WLY630" s="49"/>
      <c r="WLZ630" s="49"/>
      <c r="WMA630" s="49"/>
      <c r="WMB630" s="49"/>
      <c r="WMC630" s="49"/>
      <c r="WMD630" s="49"/>
      <c r="WME630" s="49"/>
      <c r="WMF630" s="49"/>
      <c r="WMG630" s="49"/>
      <c r="WMH630" s="49"/>
      <c r="WMI630" s="49"/>
      <c r="WMJ630" s="49"/>
      <c r="WMK630" s="49"/>
      <c r="WML630" s="49"/>
      <c r="WMM630" s="49"/>
      <c r="WMN630" s="49"/>
      <c r="WMO630" s="49"/>
      <c r="WMP630" s="49"/>
      <c r="WMQ630" s="49"/>
      <c r="WMR630" s="49"/>
      <c r="WMS630" s="49"/>
      <c r="WMT630" s="49"/>
      <c r="WMU630" s="49"/>
      <c r="WMV630" s="49"/>
      <c r="WMW630" s="49"/>
      <c r="WMX630" s="49"/>
      <c r="WMY630" s="49"/>
      <c r="WMZ630" s="49"/>
      <c r="WNA630" s="49"/>
      <c r="WNB630" s="49"/>
      <c r="WNC630" s="49"/>
      <c r="WND630" s="49"/>
      <c r="WNE630" s="49"/>
      <c r="WNF630" s="49"/>
      <c r="WNG630" s="49"/>
      <c r="WNH630" s="49"/>
      <c r="WNI630" s="49"/>
      <c r="WNJ630" s="49"/>
      <c r="WNK630" s="49"/>
      <c r="WNL630" s="49"/>
      <c r="WNM630" s="49"/>
      <c r="WNN630" s="49"/>
      <c r="WNO630" s="49"/>
      <c r="WNP630" s="49"/>
      <c r="WNQ630" s="49"/>
      <c r="WNR630" s="49"/>
      <c r="WNS630" s="49"/>
      <c r="WNT630" s="49"/>
      <c r="WNU630" s="49"/>
      <c r="WNV630" s="49"/>
      <c r="WNW630" s="49"/>
      <c r="WNX630" s="49"/>
      <c r="WNY630" s="49"/>
      <c r="WNZ630" s="49"/>
      <c r="WOA630" s="49"/>
      <c r="WOB630" s="49"/>
      <c r="WOC630" s="49"/>
      <c r="WOD630" s="49"/>
      <c r="WOE630" s="49"/>
      <c r="WOF630" s="49"/>
      <c r="WOG630" s="49"/>
      <c r="WOH630" s="49"/>
      <c r="WOI630" s="49"/>
      <c r="WOJ630" s="49"/>
      <c r="WOK630" s="49"/>
      <c r="WOL630" s="49"/>
      <c r="WOM630" s="49"/>
      <c r="WON630" s="49"/>
      <c r="WOO630" s="49"/>
      <c r="WOP630" s="49"/>
      <c r="WOQ630" s="49"/>
      <c r="WOR630" s="49"/>
      <c r="WOS630" s="49"/>
      <c r="WOT630" s="49"/>
      <c r="WOU630" s="49"/>
      <c r="WOV630" s="49"/>
      <c r="WOW630" s="49"/>
      <c r="WOX630" s="49"/>
      <c r="WOY630" s="49"/>
      <c r="WOZ630" s="49"/>
      <c r="WPA630" s="49"/>
      <c r="WPB630" s="49"/>
      <c r="WPC630" s="49"/>
      <c r="WPD630" s="49"/>
      <c r="WPE630" s="49"/>
      <c r="WPF630" s="49"/>
      <c r="WPG630" s="49"/>
      <c r="WPH630" s="49"/>
      <c r="WPI630" s="49"/>
      <c r="WPJ630" s="49"/>
      <c r="WPK630" s="49"/>
      <c r="WPL630" s="49"/>
      <c r="WPM630" s="49"/>
      <c r="WPN630" s="49"/>
      <c r="WPO630" s="49"/>
      <c r="WPP630" s="49"/>
      <c r="WPQ630" s="49"/>
      <c r="WPR630" s="49"/>
      <c r="WPS630" s="49"/>
      <c r="WPT630" s="49"/>
      <c r="WPU630" s="49"/>
      <c r="WPV630" s="49"/>
      <c r="WPW630" s="49"/>
      <c r="WPX630" s="49"/>
      <c r="WPY630" s="49"/>
      <c r="WPZ630" s="49"/>
      <c r="WQA630" s="49"/>
      <c r="WQB630" s="49"/>
      <c r="WQC630" s="49"/>
      <c r="WQD630" s="49"/>
      <c r="WQE630" s="49"/>
      <c r="WQF630" s="49"/>
      <c r="WQG630" s="49"/>
      <c r="WQH630" s="49"/>
      <c r="WQI630" s="49"/>
      <c r="WQJ630" s="49"/>
      <c r="WQK630" s="49"/>
      <c r="WQL630" s="49"/>
      <c r="WQM630" s="49"/>
      <c r="WQN630" s="49"/>
      <c r="WQO630" s="49"/>
      <c r="WQP630" s="49"/>
      <c r="WQQ630" s="49"/>
      <c r="WQR630" s="49"/>
      <c r="WQS630" s="49"/>
      <c r="WQT630" s="49"/>
      <c r="WQU630" s="49"/>
      <c r="WQV630" s="49"/>
      <c r="WQW630" s="49"/>
      <c r="WQX630" s="49"/>
      <c r="WQY630" s="49"/>
      <c r="WQZ630" s="49"/>
      <c r="WRA630" s="49"/>
      <c r="WRB630" s="49"/>
      <c r="WRC630" s="49"/>
      <c r="WRD630" s="49"/>
      <c r="WRE630" s="49"/>
      <c r="WRF630" s="49"/>
      <c r="WRG630" s="49"/>
      <c r="WRH630" s="49"/>
      <c r="WRI630" s="49"/>
      <c r="WRJ630" s="49"/>
      <c r="WRK630" s="49"/>
      <c r="WRL630" s="49"/>
      <c r="WRM630" s="49"/>
      <c r="WRN630" s="49"/>
      <c r="WRO630" s="49"/>
      <c r="WRP630" s="49"/>
      <c r="WRQ630" s="49"/>
      <c r="WRR630" s="49"/>
      <c r="WRS630" s="49"/>
      <c r="WRT630" s="49"/>
      <c r="WRU630" s="49"/>
      <c r="WRV630" s="49"/>
      <c r="WRW630" s="49"/>
      <c r="WRX630" s="49"/>
      <c r="WRY630" s="49"/>
      <c r="WRZ630" s="49"/>
      <c r="WSA630" s="49"/>
      <c r="WSB630" s="49"/>
      <c r="WSC630" s="49"/>
      <c r="WSD630" s="49"/>
      <c r="WSE630" s="49"/>
      <c r="WSF630" s="49"/>
      <c r="WSG630" s="49"/>
      <c r="WSH630" s="49"/>
      <c r="WSI630" s="49"/>
      <c r="WSJ630" s="49"/>
      <c r="WSK630" s="49"/>
      <c r="WSL630" s="49"/>
      <c r="WSM630" s="49"/>
      <c r="WSN630" s="49"/>
      <c r="WSO630" s="49"/>
      <c r="WSP630" s="49"/>
      <c r="WSQ630" s="49"/>
      <c r="WSR630" s="49"/>
      <c r="WSS630" s="49"/>
      <c r="WST630" s="49"/>
      <c r="WSU630" s="49"/>
      <c r="WSV630" s="49"/>
      <c r="WSW630" s="49"/>
      <c r="WSX630" s="49"/>
      <c r="WSY630" s="49"/>
      <c r="WSZ630" s="49"/>
      <c r="WTA630" s="49"/>
      <c r="WTB630" s="49"/>
      <c r="WTC630" s="49"/>
      <c r="WTD630" s="49"/>
      <c r="WTE630" s="49"/>
      <c r="WTF630" s="49"/>
      <c r="WTG630" s="49"/>
      <c r="WTH630" s="49"/>
      <c r="WTI630" s="49"/>
      <c r="WTJ630" s="49"/>
      <c r="WTK630" s="49"/>
      <c r="WTL630" s="49"/>
      <c r="WTM630" s="49"/>
      <c r="WTN630" s="49"/>
      <c r="WTO630" s="49"/>
      <c r="WTP630" s="49"/>
      <c r="WTQ630" s="49"/>
      <c r="WTR630" s="49"/>
      <c r="WTS630" s="49"/>
      <c r="WTT630" s="49"/>
      <c r="WTU630" s="49"/>
      <c r="WTV630" s="49"/>
      <c r="WTW630" s="49"/>
      <c r="WTX630" s="49"/>
      <c r="WTY630" s="49"/>
      <c r="WTZ630" s="49"/>
      <c r="WUA630" s="49"/>
      <c r="WUB630" s="49"/>
      <c r="WUC630" s="49"/>
      <c r="WUD630" s="49"/>
      <c r="WUE630" s="49"/>
      <c r="WUF630" s="49"/>
      <c r="WUG630" s="49"/>
      <c r="WUH630" s="49"/>
      <c r="WUI630" s="49"/>
      <c r="WUJ630" s="49"/>
      <c r="WUK630" s="49"/>
      <c r="WUL630" s="49"/>
      <c r="WUM630" s="49"/>
      <c r="WUN630" s="49"/>
      <c r="WUO630" s="49"/>
      <c r="WUP630" s="49"/>
      <c r="WUQ630" s="49"/>
      <c r="WUR630" s="49"/>
      <c r="WUS630" s="49"/>
      <c r="WUT630" s="49"/>
      <c r="WUU630" s="49"/>
      <c r="WUV630" s="49"/>
      <c r="WUW630" s="49"/>
      <c r="WUX630" s="49"/>
      <c r="WUY630" s="49"/>
      <c r="WUZ630" s="49"/>
      <c r="WVA630" s="49"/>
      <c r="WVB630" s="49"/>
      <c r="WVC630" s="49"/>
      <c r="WVD630" s="49"/>
      <c r="WVE630" s="49"/>
      <c r="WVF630" s="49"/>
      <c r="WVG630" s="49"/>
      <c r="WVH630" s="49"/>
      <c r="WVI630" s="49"/>
      <c r="WVJ630" s="49"/>
      <c r="WVK630" s="49"/>
      <c r="WVL630" s="49"/>
      <c r="WVM630" s="49"/>
      <c r="WVN630" s="49"/>
      <c r="WVO630" s="49"/>
      <c r="WVP630" s="49"/>
      <c r="WVQ630" s="49"/>
      <c r="WVR630" s="49"/>
      <c r="WVS630" s="49"/>
      <c r="WVT630" s="49"/>
      <c r="WVU630" s="49"/>
      <c r="WVV630" s="49"/>
      <c r="WVW630" s="49"/>
      <c r="WVX630" s="49"/>
      <c r="WVY630" s="49"/>
      <c r="WVZ630" s="49"/>
      <c r="WWA630" s="49"/>
      <c r="WWB630" s="49"/>
      <c r="WWC630" s="49"/>
      <c r="WWD630" s="49"/>
      <c r="WWE630" s="49"/>
      <c r="WWF630" s="49"/>
      <c r="WWG630" s="49"/>
      <c r="WWH630" s="49"/>
      <c r="WWI630" s="49"/>
      <c r="WWJ630" s="49"/>
      <c r="WWK630" s="49"/>
      <c r="WWL630" s="49"/>
      <c r="WWM630" s="49"/>
      <c r="WWN630" s="49"/>
      <c r="WWO630" s="49"/>
      <c r="WWP630" s="49"/>
      <c r="WWQ630" s="49"/>
      <c r="WWR630" s="49"/>
      <c r="WWS630" s="49"/>
      <c r="WWT630" s="49"/>
      <c r="WWU630" s="49"/>
      <c r="WWV630" s="49"/>
      <c r="WWW630" s="49"/>
      <c r="WWX630" s="49"/>
      <c r="WWY630" s="49"/>
      <c r="WWZ630" s="49"/>
      <c r="WXA630" s="49"/>
      <c r="WXB630" s="49"/>
      <c r="WXC630" s="49"/>
      <c r="WXD630" s="49"/>
      <c r="WXE630" s="49"/>
      <c r="WXF630" s="49"/>
      <c r="WXG630" s="49"/>
      <c r="WXH630" s="49"/>
      <c r="WXI630" s="49"/>
      <c r="WXJ630" s="49"/>
      <c r="WXK630" s="49"/>
      <c r="WXL630" s="49"/>
      <c r="WXM630" s="49"/>
      <c r="WXN630" s="49"/>
      <c r="WXO630" s="49"/>
      <c r="WXP630" s="49"/>
      <c r="WXQ630" s="49"/>
      <c r="WXR630" s="49"/>
      <c r="WXS630" s="49"/>
      <c r="WXT630" s="49"/>
      <c r="WXU630" s="49"/>
      <c r="WXV630" s="49"/>
      <c r="WXW630" s="49"/>
      <c r="WXX630" s="49"/>
      <c r="WXY630" s="49"/>
      <c r="WXZ630" s="49"/>
      <c r="WYA630" s="49"/>
      <c r="WYB630" s="49"/>
      <c r="WYC630" s="49"/>
      <c r="WYD630" s="49"/>
      <c r="WYE630" s="49"/>
      <c r="WYF630" s="49"/>
      <c r="WYG630" s="49"/>
      <c r="WYH630" s="49"/>
      <c r="WYI630" s="49"/>
      <c r="WYJ630" s="49"/>
      <c r="WYK630" s="49"/>
      <c r="WYL630" s="49"/>
      <c r="WYM630" s="49"/>
      <c r="WYN630" s="49"/>
      <c r="WYO630" s="49"/>
      <c r="WYP630" s="49"/>
      <c r="WYQ630" s="49"/>
      <c r="WYR630" s="49"/>
      <c r="WYS630" s="49"/>
      <c r="WYT630" s="49"/>
      <c r="WYU630" s="49"/>
      <c r="WYV630" s="49"/>
      <c r="WYW630" s="49"/>
      <c r="WYX630" s="49"/>
      <c r="WYY630" s="49"/>
      <c r="WYZ630" s="49"/>
      <c r="WZA630" s="49"/>
      <c r="WZB630" s="49"/>
      <c r="WZC630" s="49"/>
      <c r="WZD630" s="49"/>
      <c r="WZE630" s="49"/>
      <c r="WZF630" s="49"/>
      <c r="WZG630" s="49"/>
      <c r="WZH630" s="49"/>
      <c r="WZI630" s="49"/>
      <c r="WZJ630" s="49"/>
      <c r="WZK630" s="49"/>
      <c r="WZL630" s="49"/>
      <c r="WZM630" s="49"/>
      <c r="WZN630" s="49"/>
      <c r="WZO630" s="49"/>
      <c r="WZP630" s="49"/>
      <c r="WZQ630" s="49"/>
      <c r="WZR630" s="49"/>
      <c r="WZS630" s="49"/>
      <c r="WZT630" s="49"/>
      <c r="WZU630" s="49"/>
      <c r="WZV630" s="49"/>
      <c r="WZW630" s="49"/>
      <c r="WZX630" s="49"/>
      <c r="WZY630" s="49"/>
      <c r="WZZ630" s="49"/>
      <c r="XAA630" s="49"/>
      <c r="XAB630" s="49"/>
      <c r="XAC630" s="49"/>
      <c r="XAD630" s="49"/>
      <c r="XAE630" s="49"/>
      <c r="XAF630" s="49"/>
      <c r="XAG630" s="49"/>
      <c r="XAH630" s="49"/>
      <c r="XAI630" s="49"/>
      <c r="XAJ630" s="49"/>
      <c r="XAK630" s="49"/>
      <c r="XAL630" s="49"/>
      <c r="XAM630" s="49"/>
      <c r="XAN630" s="49"/>
      <c r="XAO630" s="49"/>
      <c r="XAP630" s="49"/>
      <c r="XAQ630" s="49"/>
      <c r="XAR630" s="49"/>
      <c r="XAS630" s="49"/>
      <c r="XAT630" s="49"/>
      <c r="XAU630" s="49"/>
      <c r="XAV630" s="49"/>
      <c r="XAW630" s="49"/>
      <c r="XAX630" s="49"/>
      <c r="XAY630" s="49"/>
      <c r="XAZ630" s="49"/>
      <c r="XBA630" s="49"/>
      <c r="XBB630" s="49"/>
      <c r="XBC630" s="49"/>
      <c r="XBD630" s="49"/>
      <c r="XBE630" s="49"/>
      <c r="XBF630" s="49"/>
      <c r="XBG630" s="49"/>
      <c r="XBH630" s="49"/>
      <c r="XBI630" s="49"/>
      <c r="XBJ630" s="49"/>
      <c r="XBK630" s="49"/>
      <c r="XBL630" s="49"/>
      <c r="XBM630" s="49"/>
      <c r="XBN630" s="49"/>
      <c r="XBO630" s="49"/>
      <c r="XBP630" s="49"/>
      <c r="XBQ630" s="49"/>
      <c r="XBR630" s="49"/>
      <c r="XBS630" s="49"/>
      <c r="XBT630" s="49"/>
      <c r="XBU630" s="49"/>
      <c r="XBV630" s="49"/>
      <c r="XBW630" s="49"/>
      <c r="XBX630" s="49"/>
      <c r="XBY630" s="49"/>
      <c r="XBZ630" s="49"/>
      <c r="XCA630" s="49"/>
      <c r="XCB630" s="49"/>
      <c r="XCC630" s="49"/>
      <c r="XCD630" s="49"/>
      <c r="XCE630" s="49"/>
      <c r="XCF630" s="49"/>
      <c r="XCG630" s="49"/>
      <c r="XCH630" s="49"/>
      <c r="XCI630" s="49"/>
      <c r="XCJ630" s="49"/>
      <c r="XCK630" s="49"/>
      <c r="XCL630" s="49"/>
      <c r="XCM630" s="49"/>
      <c r="XCN630" s="49"/>
      <c r="XCO630" s="49"/>
      <c r="XCP630" s="49"/>
      <c r="XCQ630" s="49"/>
      <c r="XCR630" s="49"/>
      <c r="XCS630" s="49"/>
      <c r="XCT630" s="49"/>
      <c r="XCU630" s="49"/>
      <c r="XCV630" s="49"/>
      <c r="XCW630" s="49"/>
      <c r="XCX630" s="49"/>
      <c r="XCY630" s="49"/>
      <c r="XCZ630" s="49"/>
      <c r="XDA630" s="49"/>
      <c r="XDB630" s="49"/>
      <c r="XDC630" s="49"/>
      <c r="XDD630" s="49"/>
      <c r="XDE630" s="49"/>
      <c r="XDF630" s="49"/>
      <c r="XDG630" s="49"/>
      <c r="XDH630" s="49"/>
      <c r="XDI630" s="49"/>
      <c r="XDJ630" s="49"/>
      <c r="XDK630" s="49"/>
      <c r="XDL630" s="49"/>
      <c r="XDM630" s="49"/>
      <c r="XDN630" s="49"/>
      <c r="XDO630" s="49"/>
      <c r="XDP630" s="49"/>
      <c r="XDQ630" s="49"/>
      <c r="XDR630" s="49"/>
      <c r="XDS630" s="49"/>
      <c r="XDT630" s="49"/>
      <c r="XDU630" s="49"/>
      <c r="XDV630" s="49"/>
      <c r="XDW630" s="49"/>
      <c r="XDX630" s="49"/>
      <c r="XDY630" s="49"/>
      <c r="XDZ630" s="49"/>
      <c r="XEA630" s="49"/>
      <c r="XEB630" s="49"/>
      <c r="XEC630" s="49"/>
      <c r="XED630" s="49"/>
      <c r="XEE630" s="49"/>
      <c r="XEF630" s="49"/>
      <c r="XEG630" s="49"/>
      <c r="XEH630" s="49"/>
      <c r="XEI630" s="49"/>
      <c r="XEJ630" s="49"/>
      <c r="XEK630" s="49"/>
      <c r="XEL630" s="49"/>
      <c r="XEM630" s="49"/>
      <c r="XEN630" s="49"/>
      <c r="XEO630" s="49"/>
      <c r="XEP630" s="49"/>
      <c r="XEQ630" s="49"/>
      <c r="XER630" s="49"/>
      <c r="XES630" s="49"/>
      <c r="XET630" s="49"/>
      <c r="XEU630" s="49"/>
      <c r="XEV630" s="49"/>
      <c r="XEW630" s="49"/>
      <c r="XEX630" s="49"/>
      <c r="XEY630" s="49"/>
      <c r="XEZ630" s="49"/>
      <c r="XFA630" s="49"/>
      <c r="XFB630" s="49"/>
      <c r="XFC630" s="49"/>
      <c r="XFD630" s="49"/>
    </row>
    <row r="631" spans="1:16384" ht="24" customHeight="1" x14ac:dyDescent="0.25">
      <c r="B631" s="49"/>
      <c r="C631" s="49" t="s">
        <v>5006</v>
      </c>
      <c r="D631" s="49" t="s">
        <v>7988</v>
      </c>
      <c r="E631" s="49" t="s">
        <v>7924</v>
      </c>
      <c r="F631" s="49" t="s">
        <v>7925</v>
      </c>
      <c r="G631" s="49">
        <v>241</v>
      </c>
      <c r="H631" s="49" t="s">
        <v>39</v>
      </c>
      <c r="I631" s="49" t="s">
        <v>5019</v>
      </c>
      <c r="J631" s="49" t="s">
        <v>37</v>
      </c>
      <c r="K631" s="49" t="s">
        <v>38</v>
      </c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9"/>
      <c r="BZ631" s="49"/>
      <c r="CA631" s="49"/>
      <c r="CB631" s="49"/>
      <c r="CC631" s="49"/>
      <c r="CD631" s="49"/>
      <c r="CE631" s="49"/>
      <c r="CF631" s="49"/>
      <c r="CG631" s="49"/>
      <c r="CH631" s="49"/>
      <c r="CI631" s="49"/>
      <c r="CJ631" s="49"/>
      <c r="CK631" s="49"/>
      <c r="CL631" s="49"/>
      <c r="CM631" s="49"/>
      <c r="CN631" s="49"/>
      <c r="CO631" s="49"/>
      <c r="CP631" s="49"/>
      <c r="CQ631" s="49"/>
      <c r="CR631" s="49"/>
      <c r="CS631" s="49"/>
      <c r="CT631" s="49"/>
      <c r="CU631" s="49"/>
      <c r="CV631" s="49"/>
      <c r="CW631" s="49"/>
      <c r="CX631" s="49"/>
      <c r="CY631" s="49"/>
      <c r="CZ631" s="49"/>
      <c r="DA631" s="49"/>
      <c r="DB631" s="49"/>
      <c r="DC631" s="49"/>
      <c r="DD631" s="49"/>
      <c r="DE631" s="49"/>
      <c r="DF631" s="49"/>
      <c r="DG631" s="49"/>
      <c r="DH631" s="49"/>
      <c r="DI631" s="49"/>
      <c r="DJ631" s="49"/>
      <c r="DK631" s="49"/>
      <c r="DL631" s="49"/>
      <c r="DM631" s="49"/>
      <c r="DN631" s="49"/>
      <c r="DO631" s="49"/>
      <c r="DP631" s="49"/>
      <c r="DQ631" s="49"/>
      <c r="DR631" s="49"/>
      <c r="DS631" s="49"/>
      <c r="DT631" s="49"/>
      <c r="DU631" s="49"/>
      <c r="DV631" s="49"/>
      <c r="DW631" s="49"/>
      <c r="DX631" s="49"/>
      <c r="DY631" s="49"/>
      <c r="DZ631" s="49"/>
      <c r="EA631" s="49"/>
      <c r="EB631" s="49"/>
      <c r="EC631" s="49"/>
      <c r="ED631" s="49"/>
      <c r="EE631" s="49"/>
      <c r="EF631" s="49"/>
      <c r="EG631" s="49"/>
      <c r="EH631" s="49"/>
      <c r="EI631" s="49"/>
      <c r="EJ631" s="49"/>
      <c r="EK631" s="49"/>
      <c r="EL631" s="49"/>
      <c r="EM631" s="49"/>
      <c r="EN631" s="49"/>
      <c r="EO631" s="49"/>
      <c r="EP631" s="49"/>
      <c r="EQ631" s="49"/>
      <c r="ER631" s="49"/>
      <c r="ES631" s="49"/>
      <c r="ET631" s="49"/>
      <c r="EU631" s="49"/>
      <c r="EV631" s="49"/>
      <c r="EW631" s="49"/>
      <c r="EX631" s="49"/>
      <c r="EY631" s="49"/>
      <c r="EZ631" s="49"/>
      <c r="FA631" s="49"/>
      <c r="FB631" s="49"/>
      <c r="FC631" s="49"/>
      <c r="FD631" s="49"/>
      <c r="FE631" s="49"/>
      <c r="FF631" s="49"/>
      <c r="FG631" s="49"/>
      <c r="FH631" s="49"/>
      <c r="FI631" s="49"/>
      <c r="FJ631" s="49"/>
      <c r="FK631" s="49"/>
      <c r="FL631" s="49"/>
      <c r="FM631" s="49"/>
      <c r="FN631" s="49"/>
      <c r="FO631" s="49"/>
      <c r="FP631" s="49"/>
      <c r="FQ631" s="49"/>
      <c r="FR631" s="49"/>
      <c r="FS631" s="49"/>
      <c r="FT631" s="49"/>
      <c r="FU631" s="49"/>
      <c r="FV631" s="49"/>
      <c r="FW631" s="49"/>
      <c r="FX631" s="49"/>
      <c r="FY631" s="49"/>
      <c r="FZ631" s="49"/>
      <c r="GA631" s="49"/>
      <c r="GB631" s="49"/>
      <c r="GC631" s="49"/>
      <c r="GD631" s="49"/>
      <c r="GE631" s="49"/>
      <c r="GF631" s="49"/>
      <c r="GG631" s="49"/>
      <c r="GH631" s="49"/>
      <c r="GI631" s="49"/>
      <c r="GJ631" s="49"/>
      <c r="GK631" s="49"/>
      <c r="GL631" s="49"/>
      <c r="GM631" s="49"/>
      <c r="GN631" s="49"/>
      <c r="GO631" s="49"/>
      <c r="GP631" s="49"/>
      <c r="GQ631" s="49"/>
      <c r="GR631" s="49"/>
      <c r="GS631" s="49"/>
      <c r="GT631" s="49"/>
      <c r="GU631" s="49"/>
      <c r="GV631" s="49"/>
      <c r="GW631" s="49"/>
      <c r="GX631" s="49"/>
      <c r="GY631" s="49"/>
      <c r="GZ631" s="49"/>
      <c r="HA631" s="49"/>
      <c r="HB631" s="49"/>
      <c r="HC631" s="49"/>
      <c r="HD631" s="49"/>
      <c r="HE631" s="49"/>
      <c r="HF631" s="49"/>
      <c r="HG631" s="49"/>
      <c r="HH631" s="49"/>
      <c r="HI631" s="49"/>
      <c r="HJ631" s="49"/>
      <c r="HK631" s="49"/>
      <c r="HL631" s="49"/>
      <c r="HM631" s="49"/>
      <c r="HN631" s="49"/>
      <c r="HO631" s="49"/>
      <c r="HP631" s="49"/>
      <c r="HQ631" s="49"/>
      <c r="HR631" s="49"/>
      <c r="HS631" s="49"/>
      <c r="HT631" s="49"/>
      <c r="HU631" s="49"/>
      <c r="HV631" s="49"/>
      <c r="HW631" s="49"/>
      <c r="HX631" s="49"/>
      <c r="HY631" s="49"/>
      <c r="HZ631" s="49"/>
      <c r="IA631" s="49"/>
      <c r="IB631" s="49"/>
      <c r="IC631" s="49"/>
      <c r="ID631" s="49"/>
      <c r="IE631" s="49"/>
      <c r="IF631" s="49"/>
      <c r="IG631" s="49"/>
      <c r="IH631" s="49"/>
      <c r="II631" s="49"/>
      <c r="IJ631" s="49"/>
      <c r="IK631" s="49"/>
      <c r="IL631" s="49"/>
      <c r="IM631" s="49"/>
      <c r="IN631" s="49"/>
      <c r="IO631" s="49"/>
      <c r="IP631" s="49"/>
      <c r="IQ631" s="49"/>
      <c r="IR631" s="49"/>
      <c r="IS631" s="49"/>
      <c r="IT631" s="49"/>
      <c r="IU631" s="49"/>
      <c r="IV631" s="49"/>
      <c r="IW631" s="49"/>
      <c r="IX631" s="49"/>
      <c r="IY631" s="49"/>
      <c r="IZ631" s="49"/>
      <c r="JA631" s="49"/>
      <c r="JB631" s="49"/>
      <c r="JC631" s="49"/>
      <c r="JD631" s="49"/>
      <c r="JE631" s="49"/>
      <c r="JF631" s="49"/>
      <c r="JG631" s="49"/>
      <c r="JH631" s="49"/>
      <c r="JI631" s="49"/>
      <c r="JJ631" s="49"/>
      <c r="JK631" s="49"/>
      <c r="JL631" s="49"/>
      <c r="JM631" s="49"/>
      <c r="JN631" s="49"/>
      <c r="JO631" s="49"/>
      <c r="JP631" s="49"/>
      <c r="JQ631" s="49"/>
      <c r="JR631" s="49"/>
      <c r="JS631" s="49"/>
      <c r="JT631" s="49"/>
      <c r="JU631" s="49"/>
      <c r="JV631" s="49"/>
      <c r="JW631" s="49"/>
      <c r="JX631" s="49"/>
      <c r="JY631" s="49"/>
      <c r="JZ631" s="49"/>
      <c r="KA631" s="49"/>
      <c r="KB631" s="49"/>
      <c r="KC631" s="49"/>
      <c r="KD631" s="49"/>
      <c r="KE631" s="49"/>
      <c r="KF631" s="49"/>
      <c r="KG631" s="49"/>
      <c r="KH631" s="49"/>
      <c r="KI631" s="49"/>
      <c r="KJ631" s="49"/>
      <c r="KK631" s="49"/>
      <c r="KL631" s="49"/>
      <c r="KM631" s="49"/>
      <c r="KN631" s="49"/>
      <c r="KO631" s="49"/>
      <c r="KP631" s="49"/>
      <c r="KQ631" s="49"/>
      <c r="KR631" s="49"/>
      <c r="KS631" s="49"/>
      <c r="KT631" s="49"/>
      <c r="KU631" s="49"/>
      <c r="KV631" s="49"/>
      <c r="KW631" s="49"/>
      <c r="KX631" s="49"/>
      <c r="KY631" s="49"/>
      <c r="KZ631" s="49"/>
      <c r="LA631" s="49"/>
      <c r="LB631" s="49"/>
      <c r="LC631" s="49"/>
      <c r="LD631" s="49"/>
      <c r="LE631" s="49"/>
      <c r="LF631" s="49"/>
      <c r="LG631" s="49"/>
      <c r="LH631" s="49"/>
      <c r="LI631" s="49"/>
      <c r="LJ631" s="49"/>
      <c r="LK631" s="49"/>
      <c r="LL631" s="49"/>
      <c r="LM631" s="49"/>
      <c r="LN631" s="49"/>
      <c r="LO631" s="49"/>
      <c r="LP631" s="49"/>
      <c r="LQ631" s="49"/>
      <c r="LR631" s="49"/>
      <c r="LS631" s="49"/>
      <c r="LT631" s="49"/>
      <c r="LU631" s="49"/>
      <c r="LV631" s="49"/>
      <c r="LW631" s="49"/>
      <c r="LX631" s="49"/>
      <c r="LY631" s="49"/>
      <c r="LZ631" s="49"/>
      <c r="MA631" s="49"/>
      <c r="MB631" s="49"/>
      <c r="MC631" s="49"/>
      <c r="MD631" s="49"/>
      <c r="ME631" s="49"/>
      <c r="MF631" s="49"/>
      <c r="MG631" s="49"/>
      <c r="MH631" s="49"/>
      <c r="MI631" s="49"/>
      <c r="MJ631" s="49"/>
      <c r="MK631" s="49"/>
      <c r="ML631" s="49"/>
      <c r="MM631" s="49"/>
      <c r="MN631" s="49"/>
      <c r="MO631" s="49"/>
      <c r="MP631" s="49"/>
      <c r="MQ631" s="49"/>
      <c r="MR631" s="49"/>
      <c r="MS631" s="49"/>
      <c r="MT631" s="49"/>
      <c r="MU631" s="49"/>
      <c r="MV631" s="49"/>
      <c r="MW631" s="49"/>
      <c r="MX631" s="49"/>
      <c r="MY631" s="49"/>
      <c r="MZ631" s="49"/>
      <c r="NA631" s="49"/>
      <c r="NB631" s="49"/>
      <c r="NC631" s="49"/>
      <c r="ND631" s="49"/>
      <c r="NE631" s="49"/>
      <c r="NF631" s="49"/>
      <c r="NG631" s="49"/>
      <c r="NH631" s="49"/>
      <c r="NI631" s="49"/>
      <c r="NJ631" s="49"/>
      <c r="NK631" s="49"/>
      <c r="NL631" s="49"/>
      <c r="NM631" s="49"/>
      <c r="NN631" s="49"/>
      <c r="NO631" s="49"/>
      <c r="NP631" s="49"/>
      <c r="NQ631" s="49"/>
      <c r="NR631" s="49"/>
      <c r="NS631" s="49"/>
      <c r="NT631" s="49"/>
      <c r="NU631" s="49"/>
      <c r="NV631" s="49"/>
      <c r="NW631" s="49"/>
      <c r="NX631" s="49"/>
      <c r="NY631" s="49"/>
      <c r="NZ631" s="49"/>
      <c r="OA631" s="49"/>
      <c r="OB631" s="49"/>
      <c r="OC631" s="49"/>
      <c r="OD631" s="49"/>
      <c r="OE631" s="49"/>
      <c r="OF631" s="49"/>
      <c r="OG631" s="49"/>
      <c r="OH631" s="49"/>
      <c r="OI631" s="49"/>
      <c r="OJ631" s="49"/>
      <c r="OK631" s="49"/>
      <c r="OL631" s="49"/>
      <c r="OM631" s="49"/>
      <c r="ON631" s="49"/>
      <c r="OO631" s="49"/>
      <c r="OP631" s="49"/>
      <c r="OQ631" s="49"/>
      <c r="OR631" s="49"/>
      <c r="OS631" s="49"/>
      <c r="OT631" s="49"/>
      <c r="OU631" s="49"/>
      <c r="OV631" s="49"/>
      <c r="OW631" s="49"/>
      <c r="OX631" s="49"/>
      <c r="OY631" s="49"/>
      <c r="OZ631" s="49"/>
      <c r="PA631" s="49"/>
      <c r="PB631" s="49"/>
      <c r="PC631" s="49"/>
      <c r="PD631" s="49"/>
      <c r="PE631" s="49"/>
      <c r="PF631" s="49"/>
      <c r="PG631" s="49"/>
      <c r="PH631" s="49"/>
      <c r="PI631" s="49"/>
      <c r="PJ631" s="49"/>
      <c r="PK631" s="49"/>
      <c r="PL631" s="49"/>
      <c r="PM631" s="49"/>
      <c r="PN631" s="49"/>
      <c r="PO631" s="49"/>
      <c r="PP631" s="49"/>
      <c r="PQ631" s="49"/>
      <c r="PR631" s="49"/>
      <c r="PS631" s="49"/>
      <c r="PT631" s="49"/>
      <c r="PU631" s="49"/>
      <c r="PV631" s="49"/>
      <c r="PW631" s="49"/>
      <c r="PX631" s="49"/>
      <c r="PY631" s="49"/>
      <c r="PZ631" s="49"/>
      <c r="QA631" s="49"/>
      <c r="QB631" s="49"/>
      <c r="QC631" s="49"/>
      <c r="QD631" s="49"/>
      <c r="QE631" s="49"/>
      <c r="QF631" s="49"/>
      <c r="QG631" s="49"/>
      <c r="QH631" s="49"/>
      <c r="QI631" s="49"/>
      <c r="QJ631" s="49"/>
      <c r="QK631" s="49"/>
      <c r="QL631" s="49"/>
      <c r="QM631" s="49"/>
      <c r="QN631" s="49"/>
      <c r="QO631" s="49"/>
      <c r="QP631" s="49"/>
      <c r="QQ631" s="49"/>
      <c r="QR631" s="49"/>
      <c r="QS631" s="49"/>
      <c r="QT631" s="49"/>
      <c r="QU631" s="49"/>
      <c r="QV631" s="49"/>
      <c r="QW631" s="49"/>
      <c r="QX631" s="49"/>
      <c r="QY631" s="49"/>
      <c r="QZ631" s="49"/>
      <c r="RA631" s="49"/>
      <c r="RB631" s="49"/>
      <c r="RC631" s="49"/>
      <c r="RD631" s="49"/>
      <c r="RE631" s="49"/>
      <c r="RF631" s="49"/>
      <c r="RG631" s="49"/>
      <c r="RH631" s="49"/>
      <c r="RI631" s="49"/>
      <c r="RJ631" s="49"/>
      <c r="RK631" s="49"/>
      <c r="RL631" s="49"/>
      <c r="RM631" s="49"/>
      <c r="RN631" s="49"/>
      <c r="RO631" s="49"/>
      <c r="RP631" s="49"/>
      <c r="RQ631" s="49"/>
      <c r="RR631" s="49"/>
      <c r="RS631" s="49"/>
      <c r="RT631" s="49"/>
      <c r="RU631" s="49"/>
      <c r="RV631" s="49"/>
      <c r="RW631" s="49"/>
      <c r="RX631" s="49"/>
      <c r="RY631" s="49"/>
      <c r="RZ631" s="49"/>
      <c r="SA631" s="49"/>
      <c r="SB631" s="49"/>
      <c r="SC631" s="49"/>
      <c r="SD631" s="49"/>
      <c r="SE631" s="49"/>
      <c r="SF631" s="49"/>
      <c r="SG631" s="49"/>
      <c r="SH631" s="49"/>
      <c r="SI631" s="49"/>
      <c r="SJ631" s="49"/>
      <c r="SK631" s="49"/>
      <c r="SL631" s="49"/>
      <c r="SM631" s="49"/>
      <c r="SN631" s="49"/>
      <c r="SO631" s="49"/>
      <c r="SP631" s="49"/>
      <c r="SQ631" s="49"/>
      <c r="SR631" s="49"/>
      <c r="SS631" s="49"/>
      <c r="ST631" s="49"/>
      <c r="SU631" s="49"/>
      <c r="SV631" s="49"/>
      <c r="SW631" s="49"/>
      <c r="SX631" s="49"/>
      <c r="SY631" s="49"/>
      <c r="SZ631" s="49"/>
      <c r="TA631" s="49"/>
      <c r="TB631" s="49"/>
      <c r="TC631" s="49"/>
      <c r="TD631" s="49"/>
      <c r="TE631" s="49"/>
      <c r="TF631" s="49"/>
      <c r="TG631" s="49"/>
      <c r="TH631" s="49"/>
      <c r="TI631" s="49"/>
      <c r="TJ631" s="49"/>
      <c r="TK631" s="49"/>
      <c r="TL631" s="49"/>
      <c r="TM631" s="49"/>
      <c r="TN631" s="49"/>
      <c r="TO631" s="49"/>
      <c r="TP631" s="49"/>
      <c r="TQ631" s="49"/>
      <c r="TR631" s="49"/>
      <c r="TS631" s="49"/>
      <c r="TT631" s="49"/>
      <c r="TU631" s="49"/>
      <c r="TV631" s="49"/>
      <c r="TW631" s="49"/>
      <c r="TX631" s="49"/>
      <c r="TY631" s="49"/>
      <c r="TZ631" s="49"/>
      <c r="UA631" s="49"/>
      <c r="UB631" s="49"/>
      <c r="UC631" s="49"/>
      <c r="UD631" s="49"/>
      <c r="UE631" s="49"/>
      <c r="UF631" s="49"/>
      <c r="UG631" s="49"/>
      <c r="UH631" s="49"/>
      <c r="UI631" s="49"/>
      <c r="UJ631" s="49"/>
      <c r="UK631" s="49"/>
      <c r="UL631" s="49"/>
      <c r="UM631" s="49"/>
      <c r="UN631" s="49"/>
      <c r="UO631" s="49"/>
      <c r="UP631" s="49"/>
      <c r="UQ631" s="49"/>
      <c r="UR631" s="49"/>
      <c r="US631" s="49"/>
      <c r="UT631" s="49"/>
      <c r="UU631" s="49"/>
      <c r="UV631" s="49"/>
      <c r="UW631" s="49"/>
      <c r="UX631" s="49"/>
      <c r="UY631" s="49"/>
      <c r="UZ631" s="49"/>
      <c r="VA631" s="49"/>
      <c r="VB631" s="49"/>
      <c r="VC631" s="49"/>
      <c r="VD631" s="49"/>
      <c r="VE631" s="49"/>
      <c r="VF631" s="49"/>
      <c r="VG631" s="49"/>
      <c r="VH631" s="49"/>
      <c r="VI631" s="49"/>
      <c r="VJ631" s="49"/>
      <c r="VK631" s="49"/>
      <c r="VL631" s="49"/>
      <c r="VM631" s="49"/>
      <c r="VN631" s="49"/>
      <c r="VO631" s="49"/>
      <c r="VP631" s="49"/>
      <c r="VQ631" s="49"/>
      <c r="VR631" s="49"/>
      <c r="VS631" s="49"/>
      <c r="VT631" s="49"/>
      <c r="VU631" s="49"/>
      <c r="VV631" s="49"/>
      <c r="VW631" s="49"/>
      <c r="VX631" s="49"/>
      <c r="VY631" s="49"/>
      <c r="VZ631" s="49"/>
      <c r="WA631" s="49"/>
      <c r="WB631" s="49"/>
      <c r="WC631" s="49"/>
      <c r="WD631" s="49"/>
      <c r="WE631" s="49"/>
      <c r="WF631" s="49"/>
      <c r="WG631" s="49"/>
      <c r="WH631" s="49"/>
      <c r="WI631" s="49"/>
      <c r="WJ631" s="49"/>
      <c r="WK631" s="49"/>
      <c r="WL631" s="49"/>
      <c r="WM631" s="49"/>
      <c r="WN631" s="49"/>
      <c r="WO631" s="49"/>
      <c r="WP631" s="49"/>
      <c r="WQ631" s="49"/>
      <c r="WR631" s="49"/>
      <c r="WS631" s="49"/>
      <c r="WT631" s="49"/>
      <c r="WU631" s="49"/>
      <c r="WV631" s="49"/>
      <c r="WW631" s="49"/>
      <c r="WX631" s="49"/>
      <c r="WY631" s="49"/>
      <c r="WZ631" s="49"/>
      <c r="XA631" s="49"/>
      <c r="XB631" s="49"/>
      <c r="XC631" s="49"/>
      <c r="XD631" s="49"/>
      <c r="XE631" s="49"/>
      <c r="XF631" s="49"/>
      <c r="XG631" s="49"/>
      <c r="XH631" s="49"/>
      <c r="XI631" s="49"/>
      <c r="XJ631" s="49"/>
      <c r="XK631" s="49"/>
      <c r="XL631" s="49"/>
      <c r="XM631" s="49"/>
      <c r="XN631" s="49"/>
      <c r="XO631" s="49"/>
      <c r="XP631" s="49"/>
      <c r="XQ631" s="49"/>
      <c r="XR631" s="49"/>
      <c r="XS631" s="49"/>
      <c r="XT631" s="49"/>
      <c r="XU631" s="49"/>
      <c r="XV631" s="49"/>
      <c r="XW631" s="49"/>
      <c r="XX631" s="49"/>
      <c r="XY631" s="49"/>
      <c r="XZ631" s="49"/>
      <c r="YA631" s="49"/>
      <c r="YB631" s="49"/>
      <c r="YC631" s="49"/>
      <c r="YD631" s="49"/>
      <c r="YE631" s="49"/>
      <c r="YF631" s="49"/>
      <c r="YG631" s="49"/>
      <c r="YH631" s="49"/>
      <c r="YI631" s="49"/>
      <c r="YJ631" s="49"/>
      <c r="YK631" s="49"/>
      <c r="YL631" s="49"/>
      <c r="YM631" s="49"/>
      <c r="YN631" s="49"/>
      <c r="YO631" s="49"/>
      <c r="YP631" s="49"/>
      <c r="YQ631" s="49"/>
      <c r="YR631" s="49"/>
      <c r="YS631" s="49"/>
      <c r="YT631" s="49"/>
      <c r="YU631" s="49"/>
      <c r="YV631" s="49"/>
      <c r="YW631" s="49"/>
      <c r="YX631" s="49"/>
      <c r="YY631" s="49"/>
      <c r="YZ631" s="49"/>
      <c r="ZA631" s="49"/>
      <c r="ZB631" s="49"/>
      <c r="ZC631" s="49"/>
      <c r="ZD631" s="49"/>
      <c r="ZE631" s="49"/>
      <c r="ZF631" s="49"/>
      <c r="ZG631" s="49"/>
      <c r="ZH631" s="49"/>
      <c r="ZI631" s="49"/>
      <c r="ZJ631" s="49"/>
      <c r="ZK631" s="49"/>
      <c r="ZL631" s="49"/>
      <c r="ZM631" s="49"/>
      <c r="ZN631" s="49"/>
      <c r="ZO631" s="49"/>
      <c r="ZP631" s="49"/>
      <c r="ZQ631" s="49"/>
      <c r="ZR631" s="49"/>
      <c r="ZS631" s="49"/>
      <c r="ZT631" s="49"/>
      <c r="ZU631" s="49"/>
      <c r="ZV631" s="49"/>
      <c r="ZW631" s="49"/>
      <c r="ZX631" s="49"/>
      <c r="ZY631" s="49"/>
      <c r="ZZ631" s="49"/>
      <c r="AAA631" s="49"/>
      <c r="AAB631" s="49"/>
      <c r="AAC631" s="49"/>
      <c r="AAD631" s="49"/>
      <c r="AAE631" s="49"/>
      <c r="AAF631" s="49"/>
      <c r="AAG631" s="49"/>
      <c r="AAH631" s="49"/>
      <c r="AAI631" s="49"/>
      <c r="AAJ631" s="49"/>
      <c r="AAK631" s="49"/>
      <c r="AAL631" s="49"/>
      <c r="AAM631" s="49"/>
      <c r="AAN631" s="49"/>
      <c r="AAO631" s="49"/>
      <c r="AAP631" s="49"/>
      <c r="AAQ631" s="49"/>
      <c r="AAR631" s="49"/>
      <c r="AAS631" s="49"/>
      <c r="AAT631" s="49"/>
      <c r="AAU631" s="49"/>
      <c r="AAV631" s="49"/>
      <c r="AAW631" s="49"/>
      <c r="AAX631" s="49"/>
      <c r="AAY631" s="49"/>
      <c r="AAZ631" s="49"/>
      <c r="ABA631" s="49"/>
      <c r="ABB631" s="49"/>
      <c r="ABC631" s="49"/>
      <c r="ABD631" s="49"/>
      <c r="ABE631" s="49"/>
      <c r="ABF631" s="49"/>
      <c r="ABG631" s="49"/>
      <c r="ABH631" s="49"/>
      <c r="ABI631" s="49"/>
      <c r="ABJ631" s="49"/>
      <c r="ABK631" s="49"/>
      <c r="ABL631" s="49"/>
      <c r="ABM631" s="49"/>
      <c r="ABN631" s="49"/>
      <c r="ABO631" s="49"/>
      <c r="ABP631" s="49"/>
      <c r="ABQ631" s="49"/>
      <c r="ABR631" s="49"/>
      <c r="ABS631" s="49"/>
      <c r="ABT631" s="49"/>
      <c r="ABU631" s="49"/>
      <c r="ABV631" s="49"/>
      <c r="ABW631" s="49"/>
      <c r="ABX631" s="49"/>
      <c r="ABY631" s="49"/>
      <c r="ABZ631" s="49"/>
      <c r="ACA631" s="49"/>
      <c r="ACB631" s="49"/>
      <c r="ACC631" s="49"/>
      <c r="ACD631" s="49"/>
      <c r="ACE631" s="49"/>
      <c r="ACF631" s="49"/>
      <c r="ACG631" s="49"/>
      <c r="ACH631" s="49"/>
      <c r="ACI631" s="49"/>
      <c r="ACJ631" s="49"/>
      <c r="ACK631" s="49"/>
      <c r="ACL631" s="49"/>
      <c r="ACM631" s="49"/>
      <c r="ACN631" s="49"/>
      <c r="ACO631" s="49"/>
      <c r="ACP631" s="49"/>
      <c r="ACQ631" s="49"/>
      <c r="ACR631" s="49"/>
      <c r="ACS631" s="49"/>
      <c r="ACT631" s="49"/>
      <c r="ACU631" s="49"/>
      <c r="ACV631" s="49"/>
      <c r="ACW631" s="49"/>
      <c r="ACX631" s="49"/>
      <c r="ACY631" s="49"/>
      <c r="ACZ631" s="49"/>
      <c r="ADA631" s="49"/>
      <c r="ADB631" s="49"/>
      <c r="ADC631" s="49"/>
      <c r="ADD631" s="49"/>
      <c r="ADE631" s="49"/>
      <c r="ADF631" s="49"/>
      <c r="ADG631" s="49"/>
      <c r="ADH631" s="49"/>
      <c r="ADI631" s="49"/>
      <c r="ADJ631" s="49"/>
      <c r="ADK631" s="49"/>
      <c r="ADL631" s="49"/>
      <c r="ADM631" s="49"/>
      <c r="ADN631" s="49"/>
      <c r="ADO631" s="49"/>
      <c r="ADP631" s="49"/>
      <c r="ADQ631" s="49"/>
      <c r="ADR631" s="49"/>
      <c r="ADS631" s="49"/>
      <c r="ADT631" s="49"/>
      <c r="ADU631" s="49"/>
      <c r="ADV631" s="49"/>
      <c r="ADW631" s="49"/>
      <c r="ADX631" s="49"/>
      <c r="ADY631" s="49"/>
      <c r="ADZ631" s="49"/>
      <c r="AEA631" s="49"/>
      <c r="AEB631" s="49"/>
      <c r="AEC631" s="49"/>
      <c r="AED631" s="49"/>
      <c r="AEE631" s="49"/>
      <c r="AEF631" s="49"/>
      <c r="AEG631" s="49"/>
      <c r="AEH631" s="49"/>
      <c r="AEI631" s="49"/>
      <c r="AEJ631" s="49"/>
      <c r="AEK631" s="49"/>
      <c r="AEL631" s="49"/>
      <c r="AEM631" s="49"/>
      <c r="AEN631" s="49"/>
      <c r="AEO631" s="49"/>
      <c r="AEP631" s="49"/>
      <c r="AEQ631" s="49"/>
      <c r="AER631" s="49"/>
      <c r="AES631" s="49"/>
      <c r="AET631" s="49"/>
      <c r="AEU631" s="49"/>
      <c r="AEV631" s="49"/>
      <c r="AEW631" s="49"/>
      <c r="AEX631" s="49"/>
      <c r="AEY631" s="49"/>
      <c r="AEZ631" s="49"/>
      <c r="AFA631" s="49"/>
      <c r="AFB631" s="49"/>
      <c r="AFC631" s="49"/>
      <c r="AFD631" s="49"/>
      <c r="AFE631" s="49"/>
      <c r="AFF631" s="49"/>
      <c r="AFG631" s="49"/>
      <c r="AFH631" s="49"/>
      <c r="AFI631" s="49"/>
      <c r="AFJ631" s="49"/>
      <c r="AFK631" s="49"/>
      <c r="AFL631" s="49"/>
      <c r="AFM631" s="49"/>
      <c r="AFN631" s="49"/>
      <c r="AFO631" s="49"/>
      <c r="AFP631" s="49"/>
      <c r="AFQ631" s="49"/>
      <c r="AFR631" s="49"/>
      <c r="AFS631" s="49"/>
      <c r="AFT631" s="49"/>
      <c r="AFU631" s="49"/>
      <c r="AFV631" s="49"/>
      <c r="AFW631" s="49"/>
      <c r="AFX631" s="49"/>
      <c r="AFY631" s="49"/>
      <c r="AFZ631" s="49"/>
      <c r="AGA631" s="49"/>
      <c r="AGB631" s="49"/>
      <c r="AGC631" s="49"/>
      <c r="AGD631" s="49"/>
      <c r="AGE631" s="49"/>
      <c r="AGF631" s="49"/>
      <c r="AGG631" s="49"/>
      <c r="AGH631" s="49"/>
      <c r="AGI631" s="49"/>
      <c r="AGJ631" s="49"/>
      <c r="AGK631" s="49"/>
      <c r="AGL631" s="49"/>
      <c r="AGM631" s="49"/>
      <c r="AGN631" s="49"/>
      <c r="AGO631" s="49"/>
      <c r="AGP631" s="49"/>
      <c r="AGQ631" s="49"/>
      <c r="AGR631" s="49"/>
      <c r="AGS631" s="49"/>
      <c r="AGT631" s="49"/>
      <c r="AGU631" s="49"/>
      <c r="AGV631" s="49"/>
      <c r="AGW631" s="49"/>
      <c r="AGX631" s="49"/>
      <c r="AGY631" s="49"/>
      <c r="AGZ631" s="49"/>
      <c r="AHA631" s="49"/>
      <c r="AHB631" s="49"/>
      <c r="AHC631" s="49"/>
      <c r="AHD631" s="49"/>
      <c r="AHE631" s="49"/>
      <c r="AHF631" s="49"/>
      <c r="AHG631" s="49"/>
      <c r="AHH631" s="49"/>
      <c r="AHI631" s="49"/>
      <c r="AHJ631" s="49"/>
      <c r="AHK631" s="49"/>
      <c r="AHL631" s="49"/>
      <c r="AHM631" s="49"/>
      <c r="AHN631" s="49"/>
      <c r="AHO631" s="49"/>
      <c r="AHP631" s="49"/>
      <c r="AHQ631" s="49"/>
      <c r="AHR631" s="49"/>
      <c r="AHS631" s="49"/>
      <c r="AHT631" s="49"/>
      <c r="AHU631" s="49"/>
      <c r="AHV631" s="49"/>
      <c r="AHW631" s="49"/>
      <c r="AHX631" s="49"/>
      <c r="AHY631" s="49"/>
      <c r="AHZ631" s="49"/>
      <c r="AIA631" s="49"/>
      <c r="AIB631" s="49"/>
      <c r="AIC631" s="49"/>
      <c r="AID631" s="49"/>
      <c r="AIE631" s="49"/>
      <c r="AIF631" s="49"/>
      <c r="AIG631" s="49"/>
      <c r="AIH631" s="49"/>
      <c r="AII631" s="49"/>
      <c r="AIJ631" s="49"/>
      <c r="AIK631" s="49"/>
      <c r="AIL631" s="49"/>
      <c r="AIM631" s="49"/>
      <c r="AIN631" s="49"/>
      <c r="AIO631" s="49"/>
      <c r="AIP631" s="49"/>
      <c r="AIQ631" s="49"/>
      <c r="AIR631" s="49"/>
      <c r="AIS631" s="49"/>
      <c r="AIT631" s="49"/>
      <c r="AIU631" s="49"/>
      <c r="AIV631" s="49"/>
      <c r="AIW631" s="49"/>
      <c r="AIX631" s="49"/>
      <c r="AIY631" s="49"/>
      <c r="AIZ631" s="49"/>
      <c r="AJA631" s="49"/>
      <c r="AJB631" s="49"/>
      <c r="AJC631" s="49"/>
      <c r="AJD631" s="49"/>
      <c r="AJE631" s="49"/>
      <c r="AJF631" s="49"/>
      <c r="AJG631" s="49"/>
      <c r="AJH631" s="49"/>
      <c r="AJI631" s="49"/>
      <c r="AJJ631" s="49"/>
      <c r="AJK631" s="49"/>
      <c r="AJL631" s="49"/>
      <c r="AJM631" s="49"/>
      <c r="AJN631" s="49"/>
      <c r="AJO631" s="49"/>
      <c r="AJP631" s="49"/>
      <c r="AJQ631" s="49"/>
      <c r="AJR631" s="49"/>
      <c r="AJS631" s="49"/>
      <c r="AJT631" s="49"/>
      <c r="AJU631" s="49"/>
      <c r="AJV631" s="49"/>
      <c r="AJW631" s="49"/>
      <c r="AJX631" s="49"/>
      <c r="AJY631" s="49"/>
      <c r="AJZ631" s="49"/>
      <c r="AKA631" s="49"/>
      <c r="AKB631" s="49"/>
      <c r="AKC631" s="49"/>
      <c r="AKD631" s="49"/>
      <c r="AKE631" s="49"/>
      <c r="AKF631" s="49"/>
      <c r="AKG631" s="49"/>
      <c r="AKH631" s="49"/>
      <c r="AKI631" s="49"/>
      <c r="AKJ631" s="49"/>
      <c r="AKK631" s="49"/>
      <c r="AKL631" s="49"/>
      <c r="AKM631" s="49"/>
      <c r="AKN631" s="49"/>
      <c r="AKO631" s="49"/>
      <c r="AKP631" s="49"/>
      <c r="AKQ631" s="49"/>
      <c r="AKR631" s="49"/>
      <c r="AKS631" s="49"/>
      <c r="AKT631" s="49"/>
      <c r="AKU631" s="49"/>
      <c r="AKV631" s="49"/>
      <c r="AKW631" s="49"/>
      <c r="AKX631" s="49"/>
      <c r="AKY631" s="49"/>
      <c r="AKZ631" s="49"/>
      <c r="ALA631" s="49"/>
      <c r="ALB631" s="49"/>
      <c r="ALC631" s="49"/>
      <c r="ALD631" s="49"/>
      <c r="ALE631" s="49"/>
      <c r="ALF631" s="49"/>
      <c r="ALG631" s="49"/>
      <c r="ALH631" s="49"/>
      <c r="ALI631" s="49"/>
      <c r="ALJ631" s="49"/>
      <c r="ALK631" s="49"/>
      <c r="ALL631" s="49"/>
      <c r="ALM631" s="49"/>
      <c r="ALN631" s="49"/>
      <c r="ALO631" s="49"/>
      <c r="ALP631" s="49"/>
      <c r="ALQ631" s="49"/>
      <c r="ALR631" s="49"/>
      <c r="ALS631" s="49"/>
      <c r="ALT631" s="49"/>
      <c r="ALU631" s="49"/>
      <c r="ALV631" s="49"/>
      <c r="ALW631" s="49"/>
      <c r="ALX631" s="49"/>
      <c r="ALY631" s="49"/>
      <c r="ALZ631" s="49"/>
      <c r="AMA631" s="49"/>
      <c r="AMB631" s="49"/>
      <c r="AMC631" s="49"/>
      <c r="AMD631" s="49"/>
      <c r="AME631" s="49"/>
      <c r="AMF631" s="49"/>
      <c r="AMG631" s="49"/>
      <c r="AMH631" s="49"/>
      <c r="AMI631" s="49"/>
      <c r="AMJ631" s="49"/>
      <c r="AMK631" s="49"/>
      <c r="AML631" s="49"/>
      <c r="AMM631" s="49"/>
      <c r="AMN631" s="49"/>
      <c r="AMO631" s="49"/>
      <c r="AMP631" s="49"/>
      <c r="AMQ631" s="49"/>
      <c r="AMR631" s="49"/>
      <c r="AMS631" s="49"/>
      <c r="AMT631" s="49"/>
      <c r="AMU631" s="49"/>
      <c r="AMV631" s="49"/>
      <c r="AMW631" s="49"/>
      <c r="AMX631" s="49"/>
      <c r="AMY631" s="49"/>
      <c r="AMZ631" s="49"/>
      <c r="ANA631" s="49"/>
      <c r="ANB631" s="49"/>
      <c r="ANC631" s="49"/>
      <c r="AND631" s="49"/>
      <c r="ANE631" s="49"/>
      <c r="ANF631" s="49"/>
      <c r="ANG631" s="49"/>
      <c r="ANH631" s="49"/>
      <c r="ANI631" s="49"/>
      <c r="ANJ631" s="49"/>
      <c r="ANK631" s="49"/>
      <c r="ANL631" s="49"/>
      <c r="ANM631" s="49"/>
      <c r="ANN631" s="49"/>
      <c r="ANO631" s="49"/>
      <c r="ANP631" s="49"/>
      <c r="ANQ631" s="49"/>
      <c r="ANR631" s="49"/>
      <c r="ANS631" s="49"/>
      <c r="ANT631" s="49"/>
      <c r="ANU631" s="49"/>
      <c r="ANV631" s="49"/>
      <c r="ANW631" s="49"/>
      <c r="ANX631" s="49"/>
      <c r="ANY631" s="49"/>
      <c r="ANZ631" s="49"/>
      <c r="AOA631" s="49"/>
      <c r="AOB631" s="49"/>
      <c r="AOC631" s="49"/>
      <c r="AOD631" s="49"/>
      <c r="AOE631" s="49"/>
      <c r="AOF631" s="49"/>
      <c r="AOG631" s="49"/>
      <c r="AOH631" s="49"/>
      <c r="AOI631" s="49"/>
      <c r="AOJ631" s="49"/>
      <c r="AOK631" s="49"/>
      <c r="AOL631" s="49"/>
      <c r="AOM631" s="49"/>
      <c r="AON631" s="49"/>
      <c r="AOO631" s="49"/>
      <c r="AOP631" s="49"/>
      <c r="AOQ631" s="49"/>
      <c r="AOR631" s="49"/>
      <c r="AOS631" s="49"/>
      <c r="AOT631" s="49"/>
      <c r="AOU631" s="49"/>
      <c r="AOV631" s="49"/>
      <c r="AOW631" s="49"/>
      <c r="AOX631" s="49"/>
      <c r="AOY631" s="49"/>
      <c r="AOZ631" s="49"/>
      <c r="APA631" s="49"/>
      <c r="APB631" s="49"/>
      <c r="APC631" s="49"/>
      <c r="APD631" s="49"/>
      <c r="APE631" s="49"/>
      <c r="APF631" s="49"/>
      <c r="APG631" s="49"/>
      <c r="APH631" s="49"/>
      <c r="API631" s="49"/>
      <c r="APJ631" s="49"/>
      <c r="APK631" s="49"/>
      <c r="APL631" s="49"/>
      <c r="APM631" s="49"/>
      <c r="APN631" s="49"/>
      <c r="APO631" s="49"/>
      <c r="APP631" s="49"/>
      <c r="APQ631" s="49"/>
      <c r="APR631" s="49"/>
      <c r="APS631" s="49"/>
      <c r="APT631" s="49"/>
      <c r="APU631" s="49"/>
      <c r="APV631" s="49"/>
      <c r="APW631" s="49"/>
      <c r="APX631" s="49"/>
      <c r="APY631" s="49"/>
      <c r="APZ631" s="49"/>
      <c r="AQA631" s="49"/>
      <c r="AQB631" s="49"/>
      <c r="AQC631" s="49"/>
      <c r="AQD631" s="49"/>
      <c r="AQE631" s="49"/>
      <c r="AQF631" s="49"/>
      <c r="AQG631" s="49"/>
      <c r="AQH631" s="49"/>
      <c r="AQI631" s="49"/>
      <c r="AQJ631" s="49"/>
      <c r="AQK631" s="49"/>
      <c r="AQL631" s="49"/>
      <c r="AQM631" s="49"/>
      <c r="AQN631" s="49"/>
      <c r="AQO631" s="49"/>
      <c r="AQP631" s="49"/>
      <c r="AQQ631" s="49"/>
      <c r="AQR631" s="49"/>
      <c r="AQS631" s="49"/>
      <c r="AQT631" s="49"/>
      <c r="AQU631" s="49"/>
      <c r="AQV631" s="49"/>
      <c r="AQW631" s="49"/>
      <c r="AQX631" s="49"/>
      <c r="AQY631" s="49"/>
      <c r="AQZ631" s="49"/>
      <c r="ARA631" s="49"/>
      <c r="ARB631" s="49"/>
      <c r="ARC631" s="49"/>
      <c r="ARD631" s="49"/>
      <c r="ARE631" s="49"/>
      <c r="ARF631" s="49"/>
      <c r="ARG631" s="49"/>
      <c r="ARH631" s="49"/>
      <c r="ARI631" s="49"/>
      <c r="ARJ631" s="49"/>
      <c r="ARK631" s="49"/>
      <c r="ARL631" s="49"/>
      <c r="ARM631" s="49"/>
      <c r="ARN631" s="49"/>
      <c r="ARO631" s="49"/>
      <c r="ARP631" s="49"/>
      <c r="ARQ631" s="49"/>
      <c r="ARR631" s="49"/>
      <c r="ARS631" s="49"/>
      <c r="ART631" s="49"/>
      <c r="ARU631" s="49"/>
      <c r="ARV631" s="49"/>
      <c r="ARW631" s="49"/>
      <c r="ARX631" s="49"/>
      <c r="ARY631" s="49"/>
      <c r="ARZ631" s="49"/>
      <c r="ASA631" s="49"/>
      <c r="ASB631" s="49"/>
      <c r="ASC631" s="49"/>
      <c r="ASD631" s="49"/>
      <c r="ASE631" s="49"/>
      <c r="ASF631" s="49"/>
      <c r="ASG631" s="49"/>
      <c r="ASH631" s="49"/>
      <c r="ASI631" s="49"/>
      <c r="ASJ631" s="49"/>
      <c r="ASK631" s="49"/>
      <c r="ASL631" s="49"/>
      <c r="ASM631" s="49"/>
      <c r="ASN631" s="49"/>
      <c r="ASO631" s="49"/>
      <c r="ASP631" s="49"/>
      <c r="ASQ631" s="49"/>
      <c r="ASR631" s="49"/>
      <c r="ASS631" s="49"/>
      <c r="AST631" s="49"/>
      <c r="ASU631" s="49"/>
      <c r="ASV631" s="49"/>
      <c r="ASW631" s="49"/>
      <c r="ASX631" s="49"/>
      <c r="ASY631" s="49"/>
      <c r="ASZ631" s="49"/>
      <c r="ATA631" s="49"/>
      <c r="ATB631" s="49"/>
      <c r="ATC631" s="49"/>
      <c r="ATD631" s="49"/>
      <c r="ATE631" s="49"/>
      <c r="ATF631" s="49"/>
      <c r="ATG631" s="49"/>
      <c r="ATH631" s="49"/>
      <c r="ATI631" s="49"/>
      <c r="ATJ631" s="49"/>
      <c r="ATK631" s="49"/>
      <c r="ATL631" s="49"/>
      <c r="ATM631" s="49"/>
      <c r="ATN631" s="49"/>
      <c r="ATO631" s="49"/>
      <c r="ATP631" s="49"/>
      <c r="ATQ631" s="49"/>
      <c r="ATR631" s="49"/>
      <c r="ATS631" s="49"/>
      <c r="ATT631" s="49"/>
      <c r="ATU631" s="49"/>
      <c r="ATV631" s="49"/>
      <c r="ATW631" s="49"/>
      <c r="ATX631" s="49"/>
      <c r="ATY631" s="49"/>
      <c r="ATZ631" s="49"/>
      <c r="AUA631" s="49"/>
      <c r="AUB631" s="49"/>
      <c r="AUC631" s="49"/>
      <c r="AUD631" s="49"/>
      <c r="AUE631" s="49"/>
      <c r="AUF631" s="49"/>
      <c r="AUG631" s="49"/>
      <c r="AUH631" s="49"/>
      <c r="AUI631" s="49"/>
      <c r="AUJ631" s="49"/>
      <c r="AUK631" s="49"/>
      <c r="AUL631" s="49"/>
      <c r="AUM631" s="49"/>
      <c r="AUN631" s="49"/>
      <c r="AUO631" s="49"/>
      <c r="AUP631" s="49"/>
      <c r="AUQ631" s="49"/>
      <c r="AUR631" s="49"/>
      <c r="AUS631" s="49"/>
      <c r="AUT631" s="49"/>
      <c r="AUU631" s="49"/>
      <c r="AUV631" s="49"/>
      <c r="AUW631" s="49"/>
      <c r="AUX631" s="49"/>
      <c r="AUY631" s="49"/>
      <c r="AUZ631" s="49"/>
      <c r="AVA631" s="49"/>
      <c r="AVB631" s="49"/>
      <c r="AVC631" s="49"/>
      <c r="AVD631" s="49"/>
      <c r="AVE631" s="49"/>
      <c r="AVF631" s="49"/>
      <c r="AVG631" s="49"/>
      <c r="AVH631" s="49"/>
      <c r="AVI631" s="49"/>
      <c r="AVJ631" s="49"/>
      <c r="AVK631" s="49"/>
      <c r="AVL631" s="49"/>
      <c r="AVM631" s="49"/>
      <c r="AVN631" s="49"/>
      <c r="AVO631" s="49"/>
      <c r="AVP631" s="49"/>
      <c r="AVQ631" s="49"/>
      <c r="AVR631" s="49"/>
      <c r="AVS631" s="49"/>
      <c r="AVT631" s="49"/>
      <c r="AVU631" s="49"/>
      <c r="AVV631" s="49"/>
      <c r="AVW631" s="49"/>
      <c r="AVX631" s="49"/>
      <c r="AVY631" s="49"/>
      <c r="AVZ631" s="49"/>
      <c r="AWA631" s="49"/>
      <c r="AWB631" s="49"/>
      <c r="AWC631" s="49"/>
      <c r="AWD631" s="49"/>
      <c r="AWE631" s="49"/>
      <c r="AWF631" s="49"/>
      <c r="AWG631" s="49"/>
      <c r="AWH631" s="49"/>
      <c r="AWI631" s="49"/>
      <c r="AWJ631" s="49"/>
      <c r="AWK631" s="49"/>
      <c r="AWL631" s="49"/>
      <c r="AWM631" s="49"/>
      <c r="AWN631" s="49"/>
      <c r="AWO631" s="49"/>
      <c r="AWP631" s="49"/>
      <c r="AWQ631" s="49"/>
      <c r="AWR631" s="49"/>
      <c r="AWS631" s="49"/>
      <c r="AWT631" s="49"/>
      <c r="AWU631" s="49"/>
      <c r="AWV631" s="49"/>
      <c r="AWW631" s="49"/>
      <c r="AWX631" s="49"/>
      <c r="AWY631" s="49"/>
      <c r="AWZ631" s="49"/>
      <c r="AXA631" s="49"/>
      <c r="AXB631" s="49"/>
      <c r="AXC631" s="49"/>
      <c r="AXD631" s="49"/>
      <c r="AXE631" s="49"/>
      <c r="AXF631" s="49"/>
      <c r="AXG631" s="49"/>
      <c r="AXH631" s="49"/>
      <c r="AXI631" s="49"/>
      <c r="AXJ631" s="49"/>
      <c r="AXK631" s="49"/>
      <c r="AXL631" s="49"/>
      <c r="AXM631" s="49"/>
      <c r="AXN631" s="49"/>
      <c r="AXO631" s="49"/>
      <c r="AXP631" s="49"/>
      <c r="AXQ631" s="49"/>
      <c r="AXR631" s="49"/>
      <c r="AXS631" s="49"/>
      <c r="AXT631" s="49"/>
      <c r="AXU631" s="49"/>
      <c r="AXV631" s="49"/>
      <c r="AXW631" s="49"/>
      <c r="AXX631" s="49"/>
      <c r="AXY631" s="49"/>
      <c r="AXZ631" s="49"/>
      <c r="AYA631" s="49"/>
      <c r="AYB631" s="49"/>
      <c r="AYC631" s="49"/>
      <c r="AYD631" s="49"/>
      <c r="AYE631" s="49"/>
      <c r="AYF631" s="49"/>
      <c r="AYG631" s="49"/>
      <c r="AYH631" s="49"/>
      <c r="AYI631" s="49"/>
      <c r="AYJ631" s="49"/>
      <c r="AYK631" s="49"/>
      <c r="AYL631" s="49"/>
      <c r="AYM631" s="49"/>
      <c r="AYN631" s="49"/>
      <c r="AYO631" s="49"/>
      <c r="AYP631" s="49"/>
      <c r="AYQ631" s="49"/>
      <c r="AYR631" s="49"/>
      <c r="AYS631" s="49"/>
      <c r="AYT631" s="49"/>
      <c r="AYU631" s="49"/>
      <c r="AYV631" s="49"/>
      <c r="AYW631" s="49"/>
      <c r="AYX631" s="49"/>
      <c r="AYY631" s="49"/>
      <c r="AYZ631" s="49"/>
      <c r="AZA631" s="49"/>
      <c r="AZB631" s="49"/>
      <c r="AZC631" s="49"/>
      <c r="AZD631" s="49"/>
      <c r="AZE631" s="49"/>
      <c r="AZF631" s="49"/>
      <c r="AZG631" s="49"/>
      <c r="AZH631" s="49"/>
      <c r="AZI631" s="49"/>
      <c r="AZJ631" s="49"/>
      <c r="AZK631" s="49"/>
      <c r="AZL631" s="49"/>
      <c r="AZM631" s="49"/>
      <c r="AZN631" s="49"/>
      <c r="AZO631" s="49"/>
      <c r="AZP631" s="49"/>
      <c r="AZQ631" s="49"/>
      <c r="AZR631" s="49"/>
      <c r="AZS631" s="49"/>
      <c r="AZT631" s="49"/>
      <c r="AZU631" s="49"/>
      <c r="AZV631" s="49"/>
      <c r="AZW631" s="49"/>
      <c r="AZX631" s="49"/>
      <c r="AZY631" s="49"/>
      <c r="AZZ631" s="49"/>
      <c r="BAA631" s="49"/>
      <c r="BAB631" s="49"/>
      <c r="BAC631" s="49"/>
      <c r="BAD631" s="49"/>
      <c r="BAE631" s="49"/>
      <c r="BAF631" s="49"/>
      <c r="BAG631" s="49"/>
      <c r="BAH631" s="49"/>
      <c r="BAI631" s="49"/>
      <c r="BAJ631" s="49"/>
      <c r="BAK631" s="49"/>
      <c r="BAL631" s="49"/>
      <c r="BAM631" s="49"/>
      <c r="BAN631" s="49"/>
      <c r="BAO631" s="49"/>
      <c r="BAP631" s="49"/>
      <c r="BAQ631" s="49"/>
      <c r="BAR631" s="49"/>
      <c r="BAS631" s="49"/>
      <c r="BAT631" s="49"/>
      <c r="BAU631" s="49"/>
      <c r="BAV631" s="49"/>
      <c r="BAW631" s="49"/>
      <c r="BAX631" s="49"/>
      <c r="BAY631" s="49"/>
      <c r="BAZ631" s="49"/>
      <c r="BBA631" s="49"/>
      <c r="BBB631" s="49"/>
      <c r="BBC631" s="49"/>
      <c r="BBD631" s="49"/>
      <c r="BBE631" s="49"/>
      <c r="BBF631" s="49"/>
      <c r="BBG631" s="49"/>
      <c r="BBH631" s="49"/>
      <c r="BBI631" s="49"/>
      <c r="BBJ631" s="49"/>
      <c r="BBK631" s="49"/>
      <c r="BBL631" s="49"/>
      <c r="BBM631" s="49"/>
      <c r="BBN631" s="49"/>
      <c r="BBO631" s="49"/>
      <c r="BBP631" s="49"/>
      <c r="BBQ631" s="49"/>
      <c r="BBR631" s="49"/>
      <c r="BBS631" s="49"/>
      <c r="BBT631" s="49"/>
      <c r="BBU631" s="49"/>
      <c r="BBV631" s="49"/>
      <c r="BBW631" s="49"/>
      <c r="BBX631" s="49"/>
      <c r="BBY631" s="49"/>
      <c r="BBZ631" s="49"/>
      <c r="BCA631" s="49"/>
      <c r="BCB631" s="49"/>
      <c r="BCC631" s="49"/>
      <c r="BCD631" s="49"/>
      <c r="BCE631" s="49"/>
      <c r="BCF631" s="49"/>
      <c r="BCG631" s="49"/>
      <c r="BCH631" s="49"/>
      <c r="BCI631" s="49"/>
      <c r="BCJ631" s="49"/>
      <c r="BCK631" s="49"/>
      <c r="BCL631" s="49"/>
      <c r="BCM631" s="49"/>
      <c r="BCN631" s="49"/>
      <c r="BCO631" s="49"/>
      <c r="BCP631" s="49"/>
      <c r="BCQ631" s="49"/>
      <c r="BCR631" s="49"/>
      <c r="BCS631" s="49"/>
      <c r="BCT631" s="49"/>
      <c r="BCU631" s="49"/>
      <c r="BCV631" s="49"/>
      <c r="BCW631" s="49"/>
      <c r="BCX631" s="49"/>
      <c r="BCY631" s="49"/>
      <c r="BCZ631" s="49"/>
      <c r="BDA631" s="49"/>
      <c r="BDB631" s="49"/>
      <c r="BDC631" s="49"/>
      <c r="BDD631" s="49"/>
      <c r="BDE631" s="49"/>
      <c r="BDF631" s="49"/>
      <c r="BDG631" s="49"/>
      <c r="BDH631" s="49"/>
      <c r="BDI631" s="49"/>
      <c r="BDJ631" s="49"/>
      <c r="BDK631" s="49"/>
      <c r="BDL631" s="49"/>
      <c r="BDM631" s="49"/>
      <c r="BDN631" s="49"/>
      <c r="BDO631" s="49"/>
      <c r="BDP631" s="49"/>
      <c r="BDQ631" s="49"/>
      <c r="BDR631" s="49"/>
      <c r="BDS631" s="49"/>
      <c r="BDT631" s="49"/>
      <c r="BDU631" s="49"/>
      <c r="BDV631" s="49"/>
      <c r="BDW631" s="49"/>
      <c r="BDX631" s="49"/>
      <c r="BDY631" s="49"/>
      <c r="BDZ631" s="49"/>
      <c r="BEA631" s="49"/>
      <c r="BEB631" s="49"/>
      <c r="BEC631" s="49"/>
      <c r="BED631" s="49"/>
      <c r="BEE631" s="49"/>
      <c r="BEF631" s="49"/>
      <c r="BEG631" s="49"/>
      <c r="BEH631" s="49"/>
      <c r="BEI631" s="49"/>
      <c r="BEJ631" s="49"/>
      <c r="BEK631" s="49"/>
      <c r="BEL631" s="49"/>
      <c r="BEM631" s="49"/>
      <c r="BEN631" s="49"/>
      <c r="BEO631" s="49"/>
      <c r="BEP631" s="49"/>
      <c r="BEQ631" s="49"/>
      <c r="BER631" s="49"/>
      <c r="BES631" s="49"/>
      <c r="BET631" s="49"/>
      <c r="BEU631" s="49"/>
      <c r="BEV631" s="49"/>
      <c r="BEW631" s="49"/>
      <c r="BEX631" s="49"/>
      <c r="BEY631" s="49"/>
      <c r="BEZ631" s="49"/>
      <c r="BFA631" s="49"/>
      <c r="BFB631" s="49"/>
      <c r="BFC631" s="49"/>
      <c r="BFD631" s="49"/>
      <c r="BFE631" s="49"/>
      <c r="BFF631" s="49"/>
      <c r="BFG631" s="49"/>
      <c r="BFH631" s="49"/>
      <c r="BFI631" s="49"/>
      <c r="BFJ631" s="49"/>
      <c r="BFK631" s="49"/>
      <c r="BFL631" s="49"/>
      <c r="BFM631" s="49"/>
      <c r="BFN631" s="49"/>
      <c r="BFO631" s="49"/>
      <c r="BFP631" s="49"/>
      <c r="BFQ631" s="49"/>
      <c r="BFR631" s="49"/>
      <c r="BFS631" s="49"/>
      <c r="BFT631" s="49"/>
      <c r="BFU631" s="49"/>
      <c r="BFV631" s="49"/>
      <c r="BFW631" s="49"/>
      <c r="BFX631" s="49"/>
      <c r="BFY631" s="49"/>
      <c r="BFZ631" s="49"/>
      <c r="BGA631" s="49"/>
      <c r="BGB631" s="49"/>
      <c r="BGC631" s="49"/>
      <c r="BGD631" s="49"/>
      <c r="BGE631" s="49"/>
      <c r="BGF631" s="49"/>
      <c r="BGG631" s="49"/>
      <c r="BGH631" s="49"/>
      <c r="BGI631" s="49"/>
      <c r="BGJ631" s="49"/>
      <c r="BGK631" s="49"/>
      <c r="BGL631" s="49"/>
      <c r="BGM631" s="49"/>
      <c r="BGN631" s="49"/>
      <c r="BGO631" s="49"/>
      <c r="BGP631" s="49"/>
      <c r="BGQ631" s="49"/>
      <c r="BGR631" s="49"/>
      <c r="BGS631" s="49"/>
      <c r="BGT631" s="49"/>
      <c r="BGU631" s="49"/>
      <c r="BGV631" s="49"/>
      <c r="BGW631" s="49"/>
      <c r="BGX631" s="49"/>
      <c r="BGY631" s="49"/>
      <c r="BGZ631" s="49"/>
      <c r="BHA631" s="49"/>
      <c r="BHB631" s="49"/>
      <c r="BHC631" s="49"/>
      <c r="BHD631" s="49"/>
      <c r="BHE631" s="49"/>
      <c r="BHF631" s="49"/>
      <c r="BHG631" s="49"/>
      <c r="BHH631" s="49"/>
      <c r="BHI631" s="49"/>
      <c r="BHJ631" s="49"/>
      <c r="BHK631" s="49"/>
      <c r="BHL631" s="49"/>
      <c r="BHM631" s="49"/>
      <c r="BHN631" s="49"/>
      <c r="BHO631" s="49"/>
      <c r="BHP631" s="49"/>
      <c r="BHQ631" s="49"/>
      <c r="BHR631" s="49"/>
      <c r="BHS631" s="49"/>
      <c r="BHT631" s="49"/>
      <c r="BHU631" s="49"/>
      <c r="BHV631" s="49"/>
      <c r="BHW631" s="49"/>
      <c r="BHX631" s="49"/>
      <c r="BHY631" s="49"/>
      <c r="BHZ631" s="49"/>
      <c r="BIA631" s="49"/>
      <c r="BIB631" s="49"/>
      <c r="BIC631" s="49"/>
      <c r="BID631" s="49"/>
      <c r="BIE631" s="49"/>
      <c r="BIF631" s="49"/>
      <c r="BIG631" s="49"/>
      <c r="BIH631" s="49"/>
      <c r="BII631" s="49"/>
      <c r="BIJ631" s="49"/>
      <c r="BIK631" s="49"/>
      <c r="BIL631" s="49"/>
      <c r="BIM631" s="49"/>
      <c r="BIN631" s="49"/>
      <c r="BIO631" s="49"/>
      <c r="BIP631" s="49"/>
      <c r="BIQ631" s="49"/>
      <c r="BIR631" s="49"/>
      <c r="BIS631" s="49"/>
      <c r="BIT631" s="49"/>
      <c r="BIU631" s="49"/>
      <c r="BIV631" s="49"/>
      <c r="BIW631" s="49"/>
      <c r="BIX631" s="49"/>
      <c r="BIY631" s="49"/>
      <c r="BIZ631" s="49"/>
      <c r="BJA631" s="49"/>
      <c r="BJB631" s="49"/>
      <c r="BJC631" s="49"/>
      <c r="BJD631" s="49"/>
      <c r="BJE631" s="49"/>
      <c r="BJF631" s="49"/>
      <c r="BJG631" s="49"/>
      <c r="BJH631" s="49"/>
      <c r="BJI631" s="49"/>
      <c r="BJJ631" s="49"/>
      <c r="BJK631" s="49"/>
      <c r="BJL631" s="49"/>
      <c r="BJM631" s="49"/>
      <c r="BJN631" s="49"/>
      <c r="BJO631" s="49"/>
      <c r="BJP631" s="49"/>
      <c r="BJQ631" s="49"/>
      <c r="BJR631" s="49"/>
      <c r="BJS631" s="49"/>
      <c r="BJT631" s="49"/>
      <c r="BJU631" s="49"/>
      <c r="BJV631" s="49"/>
      <c r="BJW631" s="49"/>
      <c r="BJX631" s="49"/>
      <c r="BJY631" s="49"/>
      <c r="BJZ631" s="49"/>
      <c r="BKA631" s="49"/>
      <c r="BKB631" s="49"/>
      <c r="BKC631" s="49"/>
      <c r="BKD631" s="49"/>
      <c r="BKE631" s="49"/>
      <c r="BKF631" s="49"/>
      <c r="BKG631" s="49"/>
      <c r="BKH631" s="49"/>
      <c r="BKI631" s="49"/>
      <c r="BKJ631" s="49"/>
      <c r="BKK631" s="49"/>
      <c r="BKL631" s="49"/>
      <c r="BKM631" s="49"/>
      <c r="BKN631" s="49"/>
      <c r="BKO631" s="49"/>
      <c r="BKP631" s="49"/>
      <c r="BKQ631" s="49"/>
      <c r="BKR631" s="49"/>
      <c r="BKS631" s="49"/>
      <c r="BKT631" s="49"/>
      <c r="BKU631" s="49"/>
      <c r="BKV631" s="49"/>
      <c r="BKW631" s="49"/>
      <c r="BKX631" s="49"/>
      <c r="BKY631" s="49"/>
      <c r="BKZ631" s="49"/>
      <c r="BLA631" s="49"/>
      <c r="BLB631" s="49"/>
      <c r="BLC631" s="49"/>
      <c r="BLD631" s="49"/>
      <c r="BLE631" s="49"/>
      <c r="BLF631" s="49"/>
      <c r="BLG631" s="49"/>
      <c r="BLH631" s="49"/>
      <c r="BLI631" s="49"/>
      <c r="BLJ631" s="49"/>
      <c r="BLK631" s="49"/>
      <c r="BLL631" s="49"/>
      <c r="BLM631" s="49"/>
      <c r="BLN631" s="49"/>
      <c r="BLO631" s="49"/>
      <c r="BLP631" s="49"/>
      <c r="BLQ631" s="49"/>
      <c r="BLR631" s="49"/>
      <c r="BLS631" s="49"/>
      <c r="BLT631" s="49"/>
      <c r="BLU631" s="49"/>
      <c r="BLV631" s="49"/>
      <c r="BLW631" s="49"/>
      <c r="BLX631" s="49"/>
      <c r="BLY631" s="49"/>
      <c r="BLZ631" s="49"/>
      <c r="BMA631" s="49"/>
      <c r="BMB631" s="49"/>
      <c r="BMC631" s="49"/>
      <c r="BMD631" s="49"/>
      <c r="BME631" s="49"/>
      <c r="BMF631" s="49"/>
      <c r="BMG631" s="49"/>
      <c r="BMH631" s="49"/>
      <c r="BMI631" s="49"/>
      <c r="BMJ631" s="49"/>
      <c r="BMK631" s="49"/>
      <c r="BML631" s="49"/>
      <c r="BMM631" s="49"/>
      <c r="BMN631" s="49"/>
      <c r="BMO631" s="49"/>
      <c r="BMP631" s="49"/>
      <c r="BMQ631" s="49"/>
      <c r="BMR631" s="49"/>
      <c r="BMS631" s="49"/>
      <c r="BMT631" s="49"/>
      <c r="BMU631" s="49"/>
      <c r="BMV631" s="49"/>
      <c r="BMW631" s="49"/>
      <c r="BMX631" s="49"/>
      <c r="BMY631" s="49"/>
      <c r="BMZ631" s="49"/>
      <c r="BNA631" s="49"/>
      <c r="BNB631" s="49"/>
      <c r="BNC631" s="49"/>
      <c r="BND631" s="49"/>
      <c r="BNE631" s="49"/>
      <c r="BNF631" s="49"/>
      <c r="BNG631" s="49"/>
      <c r="BNH631" s="49"/>
      <c r="BNI631" s="49"/>
      <c r="BNJ631" s="49"/>
      <c r="BNK631" s="49"/>
      <c r="BNL631" s="49"/>
      <c r="BNM631" s="49"/>
      <c r="BNN631" s="49"/>
      <c r="BNO631" s="49"/>
      <c r="BNP631" s="49"/>
      <c r="BNQ631" s="49"/>
      <c r="BNR631" s="49"/>
      <c r="BNS631" s="49"/>
      <c r="BNT631" s="49"/>
      <c r="BNU631" s="49"/>
      <c r="BNV631" s="49"/>
      <c r="BNW631" s="49"/>
      <c r="BNX631" s="49"/>
      <c r="BNY631" s="49"/>
      <c r="BNZ631" s="49"/>
      <c r="BOA631" s="49"/>
      <c r="BOB631" s="49"/>
      <c r="BOC631" s="49"/>
      <c r="BOD631" s="49"/>
      <c r="BOE631" s="49"/>
      <c r="BOF631" s="49"/>
      <c r="BOG631" s="49"/>
      <c r="BOH631" s="49"/>
      <c r="BOI631" s="49"/>
      <c r="BOJ631" s="49"/>
      <c r="BOK631" s="49"/>
      <c r="BOL631" s="49"/>
      <c r="BOM631" s="49"/>
      <c r="BON631" s="49"/>
      <c r="BOO631" s="49"/>
      <c r="BOP631" s="49"/>
      <c r="BOQ631" s="49"/>
      <c r="BOR631" s="49"/>
      <c r="BOS631" s="49"/>
      <c r="BOT631" s="49"/>
      <c r="BOU631" s="49"/>
      <c r="BOV631" s="49"/>
      <c r="BOW631" s="49"/>
      <c r="BOX631" s="49"/>
      <c r="BOY631" s="49"/>
      <c r="BOZ631" s="49"/>
      <c r="BPA631" s="49"/>
      <c r="BPB631" s="49"/>
      <c r="BPC631" s="49"/>
      <c r="BPD631" s="49"/>
      <c r="BPE631" s="49"/>
      <c r="BPF631" s="49"/>
      <c r="BPG631" s="49"/>
      <c r="BPH631" s="49"/>
      <c r="BPI631" s="49"/>
      <c r="BPJ631" s="49"/>
      <c r="BPK631" s="49"/>
      <c r="BPL631" s="49"/>
      <c r="BPM631" s="49"/>
      <c r="BPN631" s="49"/>
      <c r="BPO631" s="49"/>
      <c r="BPP631" s="49"/>
      <c r="BPQ631" s="49"/>
      <c r="BPR631" s="49"/>
      <c r="BPS631" s="49"/>
      <c r="BPT631" s="49"/>
      <c r="BPU631" s="49"/>
      <c r="BPV631" s="49"/>
      <c r="BPW631" s="49"/>
      <c r="BPX631" s="49"/>
      <c r="BPY631" s="49"/>
      <c r="BPZ631" s="49"/>
      <c r="BQA631" s="49"/>
      <c r="BQB631" s="49"/>
      <c r="BQC631" s="49"/>
      <c r="BQD631" s="49"/>
      <c r="BQE631" s="49"/>
      <c r="BQF631" s="49"/>
      <c r="BQG631" s="49"/>
      <c r="BQH631" s="49"/>
      <c r="BQI631" s="49"/>
      <c r="BQJ631" s="49"/>
      <c r="BQK631" s="49"/>
      <c r="BQL631" s="49"/>
      <c r="BQM631" s="49"/>
      <c r="BQN631" s="49"/>
      <c r="BQO631" s="49"/>
      <c r="BQP631" s="49"/>
      <c r="BQQ631" s="49"/>
      <c r="BQR631" s="49"/>
      <c r="BQS631" s="49"/>
      <c r="BQT631" s="49"/>
      <c r="BQU631" s="49"/>
      <c r="BQV631" s="49"/>
      <c r="BQW631" s="49"/>
      <c r="BQX631" s="49"/>
      <c r="BQY631" s="49"/>
      <c r="BQZ631" s="49"/>
      <c r="BRA631" s="49"/>
      <c r="BRB631" s="49"/>
      <c r="BRC631" s="49"/>
      <c r="BRD631" s="49"/>
      <c r="BRE631" s="49"/>
      <c r="BRF631" s="49"/>
      <c r="BRG631" s="49"/>
      <c r="BRH631" s="49"/>
      <c r="BRI631" s="49"/>
      <c r="BRJ631" s="49"/>
      <c r="BRK631" s="49"/>
      <c r="BRL631" s="49"/>
      <c r="BRM631" s="49"/>
      <c r="BRN631" s="49"/>
      <c r="BRO631" s="49"/>
      <c r="BRP631" s="49"/>
      <c r="BRQ631" s="49"/>
      <c r="BRR631" s="49"/>
      <c r="BRS631" s="49"/>
      <c r="BRT631" s="49"/>
      <c r="BRU631" s="49"/>
      <c r="BRV631" s="49"/>
      <c r="BRW631" s="49"/>
      <c r="BRX631" s="49"/>
      <c r="BRY631" s="49"/>
      <c r="BRZ631" s="49"/>
      <c r="BSA631" s="49"/>
      <c r="BSB631" s="49"/>
      <c r="BSC631" s="49"/>
      <c r="BSD631" s="49"/>
      <c r="BSE631" s="49"/>
      <c r="BSF631" s="49"/>
      <c r="BSG631" s="49"/>
      <c r="BSH631" s="49"/>
      <c r="BSI631" s="49"/>
      <c r="BSJ631" s="49"/>
      <c r="BSK631" s="49"/>
      <c r="BSL631" s="49"/>
      <c r="BSM631" s="49"/>
      <c r="BSN631" s="49"/>
      <c r="BSO631" s="49"/>
      <c r="BSP631" s="49"/>
      <c r="BSQ631" s="49"/>
      <c r="BSR631" s="49"/>
      <c r="BSS631" s="49"/>
      <c r="BST631" s="49"/>
      <c r="BSU631" s="49"/>
      <c r="BSV631" s="49"/>
      <c r="BSW631" s="49"/>
      <c r="BSX631" s="49"/>
      <c r="BSY631" s="49"/>
      <c r="BSZ631" s="49"/>
      <c r="BTA631" s="49"/>
      <c r="BTB631" s="49"/>
      <c r="BTC631" s="49"/>
      <c r="BTD631" s="49"/>
      <c r="BTE631" s="49"/>
      <c r="BTF631" s="49"/>
      <c r="BTG631" s="49"/>
      <c r="BTH631" s="49"/>
      <c r="BTI631" s="49"/>
      <c r="BTJ631" s="49"/>
      <c r="BTK631" s="49"/>
      <c r="BTL631" s="49"/>
      <c r="BTM631" s="49"/>
      <c r="BTN631" s="49"/>
      <c r="BTO631" s="49"/>
      <c r="BTP631" s="49"/>
      <c r="BTQ631" s="49"/>
      <c r="BTR631" s="49"/>
      <c r="BTS631" s="49"/>
      <c r="BTT631" s="49"/>
      <c r="BTU631" s="49"/>
      <c r="BTV631" s="49"/>
      <c r="BTW631" s="49"/>
      <c r="BTX631" s="49"/>
      <c r="BTY631" s="49"/>
      <c r="BTZ631" s="49"/>
      <c r="BUA631" s="49"/>
      <c r="BUB631" s="49"/>
      <c r="BUC631" s="49"/>
      <c r="BUD631" s="49"/>
      <c r="BUE631" s="49"/>
      <c r="BUF631" s="49"/>
      <c r="BUG631" s="49"/>
      <c r="BUH631" s="49"/>
      <c r="BUI631" s="49"/>
      <c r="BUJ631" s="49"/>
      <c r="BUK631" s="49"/>
      <c r="BUL631" s="49"/>
      <c r="BUM631" s="49"/>
      <c r="BUN631" s="49"/>
      <c r="BUO631" s="49"/>
      <c r="BUP631" s="49"/>
      <c r="BUQ631" s="49"/>
      <c r="BUR631" s="49"/>
      <c r="BUS631" s="49"/>
      <c r="BUT631" s="49"/>
      <c r="BUU631" s="49"/>
      <c r="BUV631" s="49"/>
      <c r="BUW631" s="49"/>
      <c r="BUX631" s="49"/>
      <c r="BUY631" s="49"/>
      <c r="BUZ631" s="49"/>
      <c r="BVA631" s="49"/>
      <c r="BVB631" s="49"/>
      <c r="BVC631" s="49"/>
      <c r="BVD631" s="49"/>
      <c r="BVE631" s="49"/>
      <c r="BVF631" s="49"/>
      <c r="BVG631" s="49"/>
      <c r="BVH631" s="49"/>
      <c r="BVI631" s="49"/>
      <c r="BVJ631" s="49"/>
      <c r="BVK631" s="49"/>
      <c r="BVL631" s="49"/>
      <c r="BVM631" s="49"/>
      <c r="BVN631" s="49"/>
      <c r="BVO631" s="49"/>
      <c r="BVP631" s="49"/>
      <c r="BVQ631" s="49"/>
      <c r="BVR631" s="49"/>
      <c r="BVS631" s="49"/>
      <c r="BVT631" s="49"/>
      <c r="BVU631" s="49"/>
      <c r="BVV631" s="49"/>
      <c r="BVW631" s="49"/>
      <c r="BVX631" s="49"/>
      <c r="BVY631" s="49"/>
      <c r="BVZ631" s="49"/>
      <c r="BWA631" s="49"/>
      <c r="BWB631" s="49"/>
      <c r="BWC631" s="49"/>
      <c r="BWD631" s="49"/>
      <c r="BWE631" s="49"/>
      <c r="BWF631" s="49"/>
      <c r="BWG631" s="49"/>
      <c r="BWH631" s="49"/>
      <c r="BWI631" s="49"/>
      <c r="BWJ631" s="49"/>
      <c r="BWK631" s="49"/>
      <c r="BWL631" s="49"/>
      <c r="BWM631" s="49"/>
      <c r="BWN631" s="49"/>
      <c r="BWO631" s="49"/>
      <c r="BWP631" s="49"/>
      <c r="BWQ631" s="49"/>
      <c r="BWR631" s="49"/>
      <c r="BWS631" s="49"/>
      <c r="BWT631" s="49"/>
      <c r="BWU631" s="49"/>
      <c r="BWV631" s="49"/>
      <c r="BWW631" s="49"/>
      <c r="BWX631" s="49"/>
      <c r="BWY631" s="49"/>
      <c r="BWZ631" s="49"/>
      <c r="BXA631" s="49"/>
      <c r="BXB631" s="49"/>
      <c r="BXC631" s="49"/>
      <c r="BXD631" s="49"/>
      <c r="BXE631" s="49"/>
      <c r="BXF631" s="49"/>
      <c r="BXG631" s="49"/>
      <c r="BXH631" s="49"/>
      <c r="BXI631" s="49"/>
      <c r="BXJ631" s="49"/>
      <c r="BXK631" s="49"/>
      <c r="BXL631" s="49"/>
      <c r="BXM631" s="49"/>
      <c r="BXN631" s="49"/>
      <c r="BXO631" s="49"/>
      <c r="BXP631" s="49"/>
      <c r="BXQ631" s="49"/>
      <c r="BXR631" s="49"/>
      <c r="BXS631" s="49"/>
      <c r="BXT631" s="49"/>
      <c r="BXU631" s="49"/>
      <c r="BXV631" s="49"/>
      <c r="BXW631" s="49"/>
      <c r="BXX631" s="49"/>
      <c r="BXY631" s="49"/>
      <c r="BXZ631" s="49"/>
      <c r="BYA631" s="49"/>
      <c r="BYB631" s="49"/>
      <c r="BYC631" s="49"/>
      <c r="BYD631" s="49"/>
      <c r="BYE631" s="49"/>
      <c r="BYF631" s="49"/>
      <c r="BYG631" s="49"/>
      <c r="BYH631" s="49"/>
      <c r="BYI631" s="49"/>
      <c r="BYJ631" s="49"/>
      <c r="BYK631" s="49"/>
      <c r="BYL631" s="49"/>
      <c r="BYM631" s="49"/>
      <c r="BYN631" s="49"/>
      <c r="BYO631" s="49"/>
      <c r="BYP631" s="49"/>
      <c r="BYQ631" s="49"/>
      <c r="BYR631" s="49"/>
      <c r="BYS631" s="49"/>
      <c r="BYT631" s="49"/>
      <c r="BYU631" s="49"/>
      <c r="BYV631" s="49"/>
      <c r="BYW631" s="49"/>
      <c r="BYX631" s="49"/>
      <c r="BYY631" s="49"/>
      <c r="BYZ631" s="49"/>
      <c r="BZA631" s="49"/>
      <c r="BZB631" s="49"/>
      <c r="BZC631" s="49"/>
      <c r="BZD631" s="49"/>
      <c r="BZE631" s="49"/>
      <c r="BZF631" s="49"/>
      <c r="BZG631" s="49"/>
      <c r="BZH631" s="49"/>
      <c r="BZI631" s="49"/>
      <c r="BZJ631" s="49"/>
      <c r="BZK631" s="49"/>
      <c r="BZL631" s="49"/>
      <c r="BZM631" s="49"/>
      <c r="BZN631" s="49"/>
      <c r="BZO631" s="49"/>
      <c r="BZP631" s="49"/>
      <c r="BZQ631" s="49"/>
      <c r="BZR631" s="49"/>
      <c r="BZS631" s="49"/>
      <c r="BZT631" s="49"/>
      <c r="BZU631" s="49"/>
      <c r="BZV631" s="49"/>
      <c r="BZW631" s="49"/>
      <c r="BZX631" s="49"/>
      <c r="BZY631" s="49"/>
      <c r="BZZ631" s="49"/>
      <c r="CAA631" s="49"/>
      <c r="CAB631" s="49"/>
      <c r="CAC631" s="49"/>
      <c r="CAD631" s="49"/>
      <c r="CAE631" s="49"/>
      <c r="CAF631" s="49"/>
      <c r="CAG631" s="49"/>
      <c r="CAH631" s="49"/>
      <c r="CAI631" s="49"/>
      <c r="CAJ631" s="49"/>
      <c r="CAK631" s="49"/>
      <c r="CAL631" s="49"/>
      <c r="CAM631" s="49"/>
      <c r="CAN631" s="49"/>
      <c r="CAO631" s="49"/>
      <c r="CAP631" s="49"/>
      <c r="CAQ631" s="49"/>
      <c r="CAR631" s="49"/>
      <c r="CAS631" s="49"/>
      <c r="CAT631" s="49"/>
      <c r="CAU631" s="49"/>
      <c r="CAV631" s="49"/>
      <c r="CAW631" s="49"/>
      <c r="CAX631" s="49"/>
      <c r="CAY631" s="49"/>
      <c r="CAZ631" s="49"/>
      <c r="CBA631" s="49"/>
      <c r="CBB631" s="49"/>
      <c r="CBC631" s="49"/>
      <c r="CBD631" s="49"/>
      <c r="CBE631" s="49"/>
      <c r="CBF631" s="49"/>
      <c r="CBG631" s="49"/>
      <c r="CBH631" s="49"/>
      <c r="CBI631" s="49"/>
      <c r="CBJ631" s="49"/>
      <c r="CBK631" s="49"/>
      <c r="CBL631" s="49"/>
      <c r="CBM631" s="49"/>
      <c r="CBN631" s="49"/>
      <c r="CBO631" s="49"/>
      <c r="CBP631" s="49"/>
      <c r="CBQ631" s="49"/>
      <c r="CBR631" s="49"/>
      <c r="CBS631" s="49"/>
      <c r="CBT631" s="49"/>
      <c r="CBU631" s="49"/>
      <c r="CBV631" s="49"/>
      <c r="CBW631" s="49"/>
      <c r="CBX631" s="49"/>
      <c r="CBY631" s="49"/>
      <c r="CBZ631" s="49"/>
      <c r="CCA631" s="49"/>
      <c r="CCB631" s="49"/>
      <c r="CCC631" s="49"/>
      <c r="CCD631" s="49"/>
      <c r="CCE631" s="49"/>
      <c r="CCF631" s="49"/>
      <c r="CCG631" s="49"/>
      <c r="CCH631" s="49"/>
      <c r="CCI631" s="49"/>
      <c r="CCJ631" s="49"/>
      <c r="CCK631" s="49"/>
      <c r="CCL631" s="49"/>
      <c r="CCM631" s="49"/>
      <c r="CCN631" s="49"/>
      <c r="CCO631" s="49"/>
      <c r="CCP631" s="49"/>
      <c r="CCQ631" s="49"/>
      <c r="CCR631" s="49"/>
      <c r="CCS631" s="49"/>
      <c r="CCT631" s="49"/>
      <c r="CCU631" s="49"/>
      <c r="CCV631" s="49"/>
      <c r="CCW631" s="49"/>
      <c r="CCX631" s="49"/>
      <c r="CCY631" s="49"/>
      <c r="CCZ631" s="49"/>
      <c r="CDA631" s="49"/>
      <c r="CDB631" s="49"/>
      <c r="CDC631" s="49"/>
      <c r="CDD631" s="49"/>
      <c r="CDE631" s="49"/>
      <c r="CDF631" s="49"/>
      <c r="CDG631" s="49"/>
      <c r="CDH631" s="49"/>
      <c r="CDI631" s="49"/>
      <c r="CDJ631" s="49"/>
      <c r="CDK631" s="49"/>
      <c r="CDL631" s="49"/>
      <c r="CDM631" s="49"/>
      <c r="CDN631" s="49"/>
      <c r="CDO631" s="49"/>
      <c r="CDP631" s="49"/>
      <c r="CDQ631" s="49"/>
      <c r="CDR631" s="49"/>
      <c r="CDS631" s="49"/>
      <c r="CDT631" s="49"/>
      <c r="CDU631" s="49"/>
      <c r="CDV631" s="49"/>
      <c r="CDW631" s="49"/>
      <c r="CDX631" s="49"/>
      <c r="CDY631" s="49"/>
      <c r="CDZ631" s="49"/>
      <c r="CEA631" s="49"/>
      <c r="CEB631" s="49"/>
      <c r="CEC631" s="49"/>
      <c r="CED631" s="49"/>
      <c r="CEE631" s="49"/>
      <c r="CEF631" s="49"/>
      <c r="CEG631" s="49"/>
      <c r="CEH631" s="49"/>
      <c r="CEI631" s="49"/>
      <c r="CEJ631" s="49"/>
      <c r="CEK631" s="49"/>
      <c r="CEL631" s="49"/>
      <c r="CEM631" s="49"/>
      <c r="CEN631" s="49"/>
      <c r="CEO631" s="49"/>
      <c r="CEP631" s="49"/>
      <c r="CEQ631" s="49"/>
      <c r="CER631" s="49"/>
      <c r="CES631" s="49"/>
      <c r="CET631" s="49"/>
      <c r="CEU631" s="49"/>
      <c r="CEV631" s="49"/>
      <c r="CEW631" s="49"/>
      <c r="CEX631" s="49"/>
      <c r="CEY631" s="49"/>
      <c r="CEZ631" s="49"/>
      <c r="CFA631" s="49"/>
      <c r="CFB631" s="49"/>
      <c r="CFC631" s="49"/>
      <c r="CFD631" s="49"/>
      <c r="CFE631" s="49"/>
      <c r="CFF631" s="49"/>
      <c r="CFG631" s="49"/>
      <c r="CFH631" s="49"/>
      <c r="CFI631" s="49"/>
      <c r="CFJ631" s="49"/>
      <c r="CFK631" s="49"/>
      <c r="CFL631" s="49"/>
      <c r="CFM631" s="49"/>
      <c r="CFN631" s="49"/>
      <c r="CFO631" s="49"/>
      <c r="CFP631" s="49"/>
      <c r="CFQ631" s="49"/>
      <c r="CFR631" s="49"/>
      <c r="CFS631" s="49"/>
      <c r="CFT631" s="49"/>
      <c r="CFU631" s="49"/>
      <c r="CFV631" s="49"/>
      <c r="CFW631" s="49"/>
      <c r="CFX631" s="49"/>
      <c r="CFY631" s="49"/>
      <c r="CFZ631" s="49"/>
      <c r="CGA631" s="49"/>
      <c r="CGB631" s="49"/>
      <c r="CGC631" s="49"/>
      <c r="CGD631" s="49"/>
      <c r="CGE631" s="49"/>
      <c r="CGF631" s="49"/>
      <c r="CGG631" s="49"/>
      <c r="CGH631" s="49"/>
      <c r="CGI631" s="49"/>
      <c r="CGJ631" s="49"/>
      <c r="CGK631" s="49"/>
      <c r="CGL631" s="49"/>
      <c r="CGM631" s="49"/>
      <c r="CGN631" s="49"/>
      <c r="CGO631" s="49"/>
      <c r="CGP631" s="49"/>
      <c r="CGQ631" s="49"/>
      <c r="CGR631" s="49"/>
      <c r="CGS631" s="49"/>
      <c r="CGT631" s="49"/>
      <c r="CGU631" s="49"/>
      <c r="CGV631" s="49"/>
      <c r="CGW631" s="49"/>
      <c r="CGX631" s="49"/>
      <c r="CGY631" s="49"/>
      <c r="CGZ631" s="49"/>
      <c r="CHA631" s="49"/>
      <c r="CHB631" s="49"/>
      <c r="CHC631" s="49"/>
      <c r="CHD631" s="49"/>
      <c r="CHE631" s="49"/>
      <c r="CHF631" s="49"/>
      <c r="CHG631" s="49"/>
      <c r="CHH631" s="49"/>
      <c r="CHI631" s="49"/>
      <c r="CHJ631" s="49"/>
      <c r="CHK631" s="49"/>
      <c r="CHL631" s="49"/>
      <c r="CHM631" s="49"/>
      <c r="CHN631" s="49"/>
      <c r="CHO631" s="49"/>
      <c r="CHP631" s="49"/>
      <c r="CHQ631" s="49"/>
      <c r="CHR631" s="49"/>
      <c r="CHS631" s="49"/>
      <c r="CHT631" s="49"/>
      <c r="CHU631" s="49"/>
      <c r="CHV631" s="49"/>
      <c r="CHW631" s="49"/>
      <c r="CHX631" s="49"/>
      <c r="CHY631" s="49"/>
      <c r="CHZ631" s="49"/>
      <c r="CIA631" s="49"/>
      <c r="CIB631" s="49"/>
      <c r="CIC631" s="49"/>
      <c r="CID631" s="49"/>
      <c r="CIE631" s="49"/>
      <c r="CIF631" s="49"/>
      <c r="CIG631" s="49"/>
      <c r="CIH631" s="49"/>
      <c r="CII631" s="49"/>
      <c r="CIJ631" s="49"/>
      <c r="CIK631" s="49"/>
      <c r="CIL631" s="49"/>
      <c r="CIM631" s="49"/>
      <c r="CIN631" s="49"/>
      <c r="CIO631" s="49"/>
      <c r="CIP631" s="49"/>
      <c r="CIQ631" s="49"/>
      <c r="CIR631" s="49"/>
      <c r="CIS631" s="49"/>
      <c r="CIT631" s="49"/>
      <c r="CIU631" s="49"/>
      <c r="CIV631" s="49"/>
      <c r="CIW631" s="49"/>
      <c r="CIX631" s="49"/>
      <c r="CIY631" s="49"/>
      <c r="CIZ631" s="49"/>
      <c r="CJA631" s="49"/>
      <c r="CJB631" s="49"/>
      <c r="CJC631" s="49"/>
      <c r="CJD631" s="49"/>
      <c r="CJE631" s="49"/>
      <c r="CJF631" s="49"/>
      <c r="CJG631" s="49"/>
      <c r="CJH631" s="49"/>
      <c r="CJI631" s="49"/>
      <c r="CJJ631" s="49"/>
      <c r="CJK631" s="49"/>
      <c r="CJL631" s="49"/>
      <c r="CJM631" s="49"/>
      <c r="CJN631" s="49"/>
      <c r="CJO631" s="49"/>
      <c r="CJP631" s="49"/>
      <c r="CJQ631" s="49"/>
      <c r="CJR631" s="49"/>
      <c r="CJS631" s="49"/>
      <c r="CJT631" s="49"/>
      <c r="CJU631" s="49"/>
      <c r="CJV631" s="49"/>
      <c r="CJW631" s="49"/>
      <c r="CJX631" s="49"/>
      <c r="CJY631" s="49"/>
      <c r="CJZ631" s="49"/>
      <c r="CKA631" s="49"/>
      <c r="CKB631" s="49"/>
      <c r="CKC631" s="49"/>
      <c r="CKD631" s="49"/>
      <c r="CKE631" s="49"/>
      <c r="CKF631" s="49"/>
      <c r="CKG631" s="49"/>
      <c r="CKH631" s="49"/>
      <c r="CKI631" s="49"/>
      <c r="CKJ631" s="49"/>
      <c r="CKK631" s="49"/>
      <c r="CKL631" s="49"/>
      <c r="CKM631" s="49"/>
      <c r="CKN631" s="49"/>
      <c r="CKO631" s="49"/>
      <c r="CKP631" s="49"/>
      <c r="CKQ631" s="49"/>
      <c r="CKR631" s="49"/>
      <c r="CKS631" s="49"/>
      <c r="CKT631" s="49"/>
      <c r="CKU631" s="49"/>
      <c r="CKV631" s="49"/>
      <c r="CKW631" s="49"/>
      <c r="CKX631" s="49"/>
      <c r="CKY631" s="49"/>
      <c r="CKZ631" s="49"/>
      <c r="CLA631" s="49"/>
      <c r="CLB631" s="49"/>
      <c r="CLC631" s="49"/>
      <c r="CLD631" s="49"/>
      <c r="CLE631" s="49"/>
      <c r="CLF631" s="49"/>
      <c r="CLG631" s="49"/>
      <c r="CLH631" s="49"/>
      <c r="CLI631" s="49"/>
      <c r="CLJ631" s="49"/>
      <c r="CLK631" s="49"/>
      <c r="CLL631" s="49"/>
      <c r="CLM631" s="49"/>
      <c r="CLN631" s="49"/>
      <c r="CLO631" s="49"/>
      <c r="CLP631" s="49"/>
      <c r="CLQ631" s="49"/>
      <c r="CLR631" s="49"/>
      <c r="CLS631" s="49"/>
      <c r="CLT631" s="49"/>
      <c r="CLU631" s="49"/>
      <c r="CLV631" s="49"/>
      <c r="CLW631" s="49"/>
      <c r="CLX631" s="49"/>
      <c r="CLY631" s="49"/>
      <c r="CLZ631" s="49"/>
      <c r="CMA631" s="49"/>
      <c r="CMB631" s="49"/>
      <c r="CMC631" s="49"/>
      <c r="CMD631" s="49"/>
      <c r="CME631" s="49"/>
      <c r="CMF631" s="49"/>
      <c r="CMG631" s="49"/>
      <c r="CMH631" s="49"/>
      <c r="CMI631" s="49"/>
      <c r="CMJ631" s="49"/>
      <c r="CMK631" s="49"/>
      <c r="CML631" s="49"/>
      <c r="CMM631" s="49"/>
      <c r="CMN631" s="49"/>
      <c r="CMO631" s="49"/>
      <c r="CMP631" s="49"/>
      <c r="CMQ631" s="49"/>
      <c r="CMR631" s="49"/>
      <c r="CMS631" s="49"/>
      <c r="CMT631" s="49"/>
      <c r="CMU631" s="49"/>
      <c r="CMV631" s="49"/>
      <c r="CMW631" s="49"/>
      <c r="CMX631" s="49"/>
      <c r="CMY631" s="49"/>
      <c r="CMZ631" s="49"/>
      <c r="CNA631" s="49"/>
      <c r="CNB631" s="49"/>
      <c r="CNC631" s="49"/>
      <c r="CND631" s="49"/>
      <c r="CNE631" s="49"/>
      <c r="CNF631" s="49"/>
      <c r="CNG631" s="49"/>
      <c r="CNH631" s="49"/>
      <c r="CNI631" s="49"/>
      <c r="CNJ631" s="49"/>
      <c r="CNK631" s="49"/>
      <c r="CNL631" s="49"/>
      <c r="CNM631" s="49"/>
      <c r="CNN631" s="49"/>
      <c r="CNO631" s="49"/>
      <c r="CNP631" s="49"/>
      <c r="CNQ631" s="49"/>
      <c r="CNR631" s="49"/>
      <c r="CNS631" s="49"/>
      <c r="CNT631" s="49"/>
      <c r="CNU631" s="49"/>
      <c r="CNV631" s="49"/>
      <c r="CNW631" s="49"/>
      <c r="CNX631" s="49"/>
      <c r="CNY631" s="49"/>
      <c r="CNZ631" s="49"/>
      <c r="COA631" s="49"/>
      <c r="COB631" s="49"/>
      <c r="COC631" s="49"/>
      <c r="COD631" s="49"/>
      <c r="COE631" s="49"/>
      <c r="COF631" s="49"/>
      <c r="COG631" s="49"/>
      <c r="COH631" s="49"/>
      <c r="COI631" s="49"/>
      <c r="COJ631" s="49"/>
      <c r="COK631" s="49"/>
      <c r="COL631" s="49"/>
      <c r="COM631" s="49"/>
      <c r="CON631" s="49"/>
      <c r="COO631" s="49"/>
      <c r="COP631" s="49"/>
      <c r="COQ631" s="49"/>
      <c r="COR631" s="49"/>
      <c r="COS631" s="49"/>
      <c r="COT631" s="49"/>
      <c r="COU631" s="49"/>
      <c r="COV631" s="49"/>
      <c r="COW631" s="49"/>
      <c r="COX631" s="49"/>
      <c r="COY631" s="49"/>
      <c r="COZ631" s="49"/>
      <c r="CPA631" s="49"/>
      <c r="CPB631" s="49"/>
      <c r="CPC631" s="49"/>
      <c r="CPD631" s="49"/>
      <c r="CPE631" s="49"/>
      <c r="CPF631" s="49"/>
      <c r="CPG631" s="49"/>
      <c r="CPH631" s="49"/>
      <c r="CPI631" s="49"/>
      <c r="CPJ631" s="49"/>
      <c r="CPK631" s="49"/>
      <c r="CPL631" s="49"/>
      <c r="CPM631" s="49"/>
      <c r="CPN631" s="49"/>
      <c r="CPO631" s="49"/>
      <c r="CPP631" s="49"/>
      <c r="CPQ631" s="49"/>
      <c r="CPR631" s="49"/>
      <c r="CPS631" s="49"/>
      <c r="CPT631" s="49"/>
      <c r="CPU631" s="49"/>
      <c r="CPV631" s="49"/>
      <c r="CPW631" s="49"/>
      <c r="CPX631" s="49"/>
      <c r="CPY631" s="49"/>
      <c r="CPZ631" s="49"/>
      <c r="CQA631" s="49"/>
      <c r="CQB631" s="49"/>
      <c r="CQC631" s="49"/>
      <c r="CQD631" s="49"/>
      <c r="CQE631" s="49"/>
      <c r="CQF631" s="49"/>
      <c r="CQG631" s="49"/>
      <c r="CQH631" s="49"/>
      <c r="CQI631" s="49"/>
      <c r="CQJ631" s="49"/>
      <c r="CQK631" s="49"/>
      <c r="CQL631" s="49"/>
      <c r="CQM631" s="49"/>
      <c r="CQN631" s="49"/>
      <c r="CQO631" s="49"/>
      <c r="CQP631" s="49"/>
      <c r="CQQ631" s="49"/>
      <c r="CQR631" s="49"/>
      <c r="CQS631" s="49"/>
      <c r="CQT631" s="49"/>
      <c r="CQU631" s="49"/>
      <c r="CQV631" s="49"/>
      <c r="CQW631" s="49"/>
      <c r="CQX631" s="49"/>
      <c r="CQY631" s="49"/>
      <c r="CQZ631" s="49"/>
      <c r="CRA631" s="49"/>
      <c r="CRB631" s="49"/>
      <c r="CRC631" s="49"/>
      <c r="CRD631" s="49"/>
      <c r="CRE631" s="49"/>
      <c r="CRF631" s="49"/>
      <c r="CRG631" s="49"/>
      <c r="CRH631" s="49"/>
      <c r="CRI631" s="49"/>
      <c r="CRJ631" s="49"/>
      <c r="CRK631" s="49"/>
      <c r="CRL631" s="49"/>
      <c r="CRM631" s="49"/>
      <c r="CRN631" s="49"/>
      <c r="CRO631" s="49"/>
      <c r="CRP631" s="49"/>
      <c r="CRQ631" s="49"/>
      <c r="CRR631" s="49"/>
      <c r="CRS631" s="49"/>
      <c r="CRT631" s="49"/>
      <c r="CRU631" s="49"/>
      <c r="CRV631" s="49"/>
      <c r="CRW631" s="49"/>
      <c r="CRX631" s="49"/>
      <c r="CRY631" s="49"/>
      <c r="CRZ631" s="49"/>
      <c r="CSA631" s="49"/>
      <c r="CSB631" s="49"/>
      <c r="CSC631" s="49"/>
      <c r="CSD631" s="49"/>
      <c r="CSE631" s="49"/>
      <c r="CSF631" s="49"/>
      <c r="CSG631" s="49"/>
      <c r="CSH631" s="49"/>
      <c r="CSI631" s="49"/>
      <c r="CSJ631" s="49"/>
      <c r="CSK631" s="49"/>
      <c r="CSL631" s="49"/>
      <c r="CSM631" s="49"/>
      <c r="CSN631" s="49"/>
      <c r="CSO631" s="49"/>
      <c r="CSP631" s="49"/>
      <c r="CSQ631" s="49"/>
      <c r="CSR631" s="49"/>
      <c r="CSS631" s="49"/>
      <c r="CST631" s="49"/>
      <c r="CSU631" s="49"/>
      <c r="CSV631" s="49"/>
      <c r="CSW631" s="49"/>
      <c r="CSX631" s="49"/>
      <c r="CSY631" s="49"/>
      <c r="CSZ631" s="49"/>
      <c r="CTA631" s="49"/>
      <c r="CTB631" s="49"/>
      <c r="CTC631" s="49"/>
      <c r="CTD631" s="49"/>
      <c r="CTE631" s="49"/>
      <c r="CTF631" s="49"/>
      <c r="CTG631" s="49"/>
      <c r="CTH631" s="49"/>
      <c r="CTI631" s="49"/>
      <c r="CTJ631" s="49"/>
      <c r="CTK631" s="49"/>
      <c r="CTL631" s="49"/>
      <c r="CTM631" s="49"/>
      <c r="CTN631" s="49"/>
      <c r="CTO631" s="49"/>
      <c r="CTP631" s="49"/>
      <c r="CTQ631" s="49"/>
      <c r="CTR631" s="49"/>
      <c r="CTS631" s="49"/>
      <c r="CTT631" s="49"/>
      <c r="CTU631" s="49"/>
      <c r="CTV631" s="49"/>
      <c r="CTW631" s="49"/>
      <c r="CTX631" s="49"/>
      <c r="CTY631" s="49"/>
      <c r="CTZ631" s="49"/>
      <c r="CUA631" s="49"/>
      <c r="CUB631" s="49"/>
      <c r="CUC631" s="49"/>
      <c r="CUD631" s="49"/>
      <c r="CUE631" s="49"/>
      <c r="CUF631" s="49"/>
      <c r="CUG631" s="49"/>
      <c r="CUH631" s="49"/>
      <c r="CUI631" s="49"/>
      <c r="CUJ631" s="49"/>
      <c r="CUK631" s="49"/>
      <c r="CUL631" s="49"/>
      <c r="CUM631" s="49"/>
      <c r="CUN631" s="49"/>
      <c r="CUO631" s="49"/>
      <c r="CUP631" s="49"/>
      <c r="CUQ631" s="49"/>
      <c r="CUR631" s="49"/>
      <c r="CUS631" s="49"/>
      <c r="CUT631" s="49"/>
      <c r="CUU631" s="49"/>
      <c r="CUV631" s="49"/>
      <c r="CUW631" s="49"/>
      <c r="CUX631" s="49"/>
      <c r="CUY631" s="49"/>
      <c r="CUZ631" s="49"/>
      <c r="CVA631" s="49"/>
      <c r="CVB631" s="49"/>
      <c r="CVC631" s="49"/>
      <c r="CVD631" s="49"/>
      <c r="CVE631" s="49"/>
      <c r="CVF631" s="49"/>
      <c r="CVG631" s="49"/>
      <c r="CVH631" s="49"/>
      <c r="CVI631" s="49"/>
      <c r="CVJ631" s="49"/>
      <c r="CVK631" s="49"/>
      <c r="CVL631" s="49"/>
      <c r="CVM631" s="49"/>
      <c r="CVN631" s="49"/>
      <c r="CVO631" s="49"/>
      <c r="CVP631" s="49"/>
      <c r="CVQ631" s="49"/>
      <c r="CVR631" s="49"/>
      <c r="CVS631" s="49"/>
      <c r="CVT631" s="49"/>
      <c r="CVU631" s="49"/>
      <c r="CVV631" s="49"/>
      <c r="CVW631" s="49"/>
      <c r="CVX631" s="49"/>
      <c r="CVY631" s="49"/>
      <c r="CVZ631" s="49"/>
      <c r="CWA631" s="49"/>
      <c r="CWB631" s="49"/>
      <c r="CWC631" s="49"/>
      <c r="CWD631" s="49"/>
      <c r="CWE631" s="49"/>
      <c r="CWF631" s="49"/>
      <c r="CWG631" s="49"/>
      <c r="CWH631" s="49"/>
      <c r="CWI631" s="49"/>
      <c r="CWJ631" s="49"/>
      <c r="CWK631" s="49"/>
      <c r="CWL631" s="49"/>
      <c r="CWM631" s="49"/>
      <c r="CWN631" s="49"/>
      <c r="CWO631" s="49"/>
      <c r="CWP631" s="49"/>
      <c r="CWQ631" s="49"/>
      <c r="CWR631" s="49"/>
      <c r="CWS631" s="49"/>
      <c r="CWT631" s="49"/>
      <c r="CWU631" s="49"/>
      <c r="CWV631" s="49"/>
      <c r="CWW631" s="49"/>
      <c r="CWX631" s="49"/>
      <c r="CWY631" s="49"/>
      <c r="CWZ631" s="49"/>
      <c r="CXA631" s="49"/>
      <c r="CXB631" s="49"/>
      <c r="CXC631" s="49"/>
      <c r="CXD631" s="49"/>
      <c r="CXE631" s="49"/>
      <c r="CXF631" s="49"/>
      <c r="CXG631" s="49"/>
      <c r="CXH631" s="49"/>
      <c r="CXI631" s="49"/>
      <c r="CXJ631" s="49"/>
      <c r="CXK631" s="49"/>
      <c r="CXL631" s="49"/>
      <c r="CXM631" s="49"/>
      <c r="CXN631" s="49"/>
      <c r="CXO631" s="49"/>
      <c r="CXP631" s="49"/>
      <c r="CXQ631" s="49"/>
      <c r="CXR631" s="49"/>
      <c r="CXS631" s="49"/>
      <c r="CXT631" s="49"/>
      <c r="CXU631" s="49"/>
      <c r="CXV631" s="49"/>
      <c r="CXW631" s="49"/>
      <c r="CXX631" s="49"/>
      <c r="CXY631" s="49"/>
      <c r="CXZ631" s="49"/>
      <c r="CYA631" s="49"/>
      <c r="CYB631" s="49"/>
      <c r="CYC631" s="49"/>
      <c r="CYD631" s="49"/>
      <c r="CYE631" s="49"/>
      <c r="CYF631" s="49"/>
      <c r="CYG631" s="49"/>
      <c r="CYH631" s="49"/>
      <c r="CYI631" s="49"/>
      <c r="CYJ631" s="49"/>
      <c r="CYK631" s="49"/>
      <c r="CYL631" s="49"/>
      <c r="CYM631" s="49"/>
      <c r="CYN631" s="49"/>
      <c r="CYO631" s="49"/>
      <c r="CYP631" s="49"/>
      <c r="CYQ631" s="49"/>
      <c r="CYR631" s="49"/>
      <c r="CYS631" s="49"/>
      <c r="CYT631" s="49"/>
      <c r="CYU631" s="49"/>
      <c r="CYV631" s="49"/>
      <c r="CYW631" s="49"/>
      <c r="CYX631" s="49"/>
      <c r="CYY631" s="49"/>
      <c r="CYZ631" s="49"/>
      <c r="CZA631" s="49"/>
      <c r="CZB631" s="49"/>
      <c r="CZC631" s="49"/>
      <c r="CZD631" s="49"/>
      <c r="CZE631" s="49"/>
      <c r="CZF631" s="49"/>
      <c r="CZG631" s="49"/>
      <c r="CZH631" s="49"/>
      <c r="CZI631" s="49"/>
      <c r="CZJ631" s="49"/>
      <c r="CZK631" s="49"/>
      <c r="CZL631" s="49"/>
      <c r="CZM631" s="49"/>
      <c r="CZN631" s="49"/>
      <c r="CZO631" s="49"/>
      <c r="CZP631" s="49"/>
      <c r="CZQ631" s="49"/>
      <c r="CZR631" s="49"/>
      <c r="CZS631" s="49"/>
      <c r="CZT631" s="49"/>
      <c r="CZU631" s="49"/>
      <c r="CZV631" s="49"/>
      <c r="CZW631" s="49"/>
      <c r="CZX631" s="49"/>
      <c r="CZY631" s="49"/>
      <c r="CZZ631" s="49"/>
      <c r="DAA631" s="49"/>
      <c r="DAB631" s="49"/>
      <c r="DAC631" s="49"/>
      <c r="DAD631" s="49"/>
      <c r="DAE631" s="49"/>
      <c r="DAF631" s="49"/>
      <c r="DAG631" s="49"/>
      <c r="DAH631" s="49"/>
      <c r="DAI631" s="49"/>
      <c r="DAJ631" s="49"/>
      <c r="DAK631" s="49"/>
      <c r="DAL631" s="49"/>
      <c r="DAM631" s="49"/>
      <c r="DAN631" s="49"/>
      <c r="DAO631" s="49"/>
      <c r="DAP631" s="49"/>
      <c r="DAQ631" s="49"/>
      <c r="DAR631" s="49"/>
      <c r="DAS631" s="49"/>
      <c r="DAT631" s="49"/>
      <c r="DAU631" s="49"/>
      <c r="DAV631" s="49"/>
      <c r="DAW631" s="49"/>
      <c r="DAX631" s="49"/>
      <c r="DAY631" s="49"/>
      <c r="DAZ631" s="49"/>
      <c r="DBA631" s="49"/>
      <c r="DBB631" s="49"/>
      <c r="DBC631" s="49"/>
      <c r="DBD631" s="49"/>
      <c r="DBE631" s="49"/>
      <c r="DBF631" s="49"/>
      <c r="DBG631" s="49"/>
      <c r="DBH631" s="49"/>
      <c r="DBI631" s="49"/>
      <c r="DBJ631" s="49"/>
      <c r="DBK631" s="49"/>
      <c r="DBL631" s="49"/>
      <c r="DBM631" s="49"/>
      <c r="DBN631" s="49"/>
      <c r="DBO631" s="49"/>
      <c r="DBP631" s="49"/>
      <c r="DBQ631" s="49"/>
      <c r="DBR631" s="49"/>
      <c r="DBS631" s="49"/>
      <c r="DBT631" s="49"/>
      <c r="DBU631" s="49"/>
      <c r="DBV631" s="49"/>
      <c r="DBW631" s="49"/>
      <c r="DBX631" s="49"/>
      <c r="DBY631" s="49"/>
      <c r="DBZ631" s="49"/>
      <c r="DCA631" s="49"/>
      <c r="DCB631" s="49"/>
      <c r="DCC631" s="49"/>
      <c r="DCD631" s="49"/>
      <c r="DCE631" s="49"/>
      <c r="DCF631" s="49"/>
      <c r="DCG631" s="49"/>
      <c r="DCH631" s="49"/>
      <c r="DCI631" s="49"/>
      <c r="DCJ631" s="49"/>
      <c r="DCK631" s="49"/>
      <c r="DCL631" s="49"/>
      <c r="DCM631" s="49"/>
      <c r="DCN631" s="49"/>
      <c r="DCO631" s="49"/>
      <c r="DCP631" s="49"/>
      <c r="DCQ631" s="49"/>
      <c r="DCR631" s="49"/>
      <c r="DCS631" s="49"/>
      <c r="DCT631" s="49"/>
      <c r="DCU631" s="49"/>
      <c r="DCV631" s="49"/>
      <c r="DCW631" s="49"/>
      <c r="DCX631" s="49"/>
      <c r="DCY631" s="49"/>
      <c r="DCZ631" s="49"/>
      <c r="DDA631" s="49"/>
      <c r="DDB631" s="49"/>
      <c r="DDC631" s="49"/>
      <c r="DDD631" s="49"/>
      <c r="DDE631" s="49"/>
      <c r="DDF631" s="49"/>
      <c r="DDG631" s="49"/>
      <c r="DDH631" s="49"/>
      <c r="DDI631" s="49"/>
      <c r="DDJ631" s="49"/>
      <c r="DDK631" s="49"/>
      <c r="DDL631" s="49"/>
      <c r="DDM631" s="49"/>
      <c r="DDN631" s="49"/>
      <c r="DDO631" s="49"/>
      <c r="DDP631" s="49"/>
      <c r="DDQ631" s="49"/>
      <c r="DDR631" s="49"/>
      <c r="DDS631" s="49"/>
      <c r="DDT631" s="49"/>
      <c r="DDU631" s="49"/>
      <c r="DDV631" s="49"/>
      <c r="DDW631" s="49"/>
      <c r="DDX631" s="49"/>
      <c r="DDY631" s="49"/>
      <c r="DDZ631" s="49"/>
      <c r="DEA631" s="49"/>
      <c r="DEB631" s="49"/>
      <c r="DEC631" s="49"/>
      <c r="DED631" s="49"/>
      <c r="DEE631" s="49"/>
      <c r="DEF631" s="49"/>
      <c r="DEG631" s="49"/>
      <c r="DEH631" s="49"/>
      <c r="DEI631" s="49"/>
      <c r="DEJ631" s="49"/>
      <c r="DEK631" s="49"/>
      <c r="DEL631" s="49"/>
      <c r="DEM631" s="49"/>
      <c r="DEN631" s="49"/>
      <c r="DEO631" s="49"/>
      <c r="DEP631" s="49"/>
      <c r="DEQ631" s="49"/>
      <c r="DER631" s="49"/>
      <c r="DES631" s="49"/>
      <c r="DET631" s="49"/>
      <c r="DEU631" s="49"/>
      <c r="DEV631" s="49"/>
      <c r="DEW631" s="49"/>
      <c r="DEX631" s="49"/>
      <c r="DEY631" s="49"/>
      <c r="DEZ631" s="49"/>
      <c r="DFA631" s="49"/>
      <c r="DFB631" s="49"/>
      <c r="DFC631" s="49"/>
      <c r="DFD631" s="49"/>
      <c r="DFE631" s="49"/>
      <c r="DFF631" s="49"/>
      <c r="DFG631" s="49"/>
      <c r="DFH631" s="49"/>
      <c r="DFI631" s="49"/>
      <c r="DFJ631" s="49"/>
      <c r="DFK631" s="49"/>
      <c r="DFL631" s="49"/>
      <c r="DFM631" s="49"/>
      <c r="DFN631" s="49"/>
      <c r="DFO631" s="49"/>
      <c r="DFP631" s="49"/>
      <c r="DFQ631" s="49"/>
      <c r="DFR631" s="49"/>
      <c r="DFS631" s="49"/>
      <c r="DFT631" s="49"/>
      <c r="DFU631" s="49"/>
      <c r="DFV631" s="49"/>
      <c r="DFW631" s="49"/>
      <c r="DFX631" s="49"/>
      <c r="DFY631" s="49"/>
      <c r="DFZ631" s="49"/>
      <c r="DGA631" s="49"/>
      <c r="DGB631" s="49"/>
      <c r="DGC631" s="49"/>
      <c r="DGD631" s="49"/>
      <c r="DGE631" s="49"/>
      <c r="DGF631" s="49"/>
      <c r="DGG631" s="49"/>
      <c r="DGH631" s="49"/>
      <c r="DGI631" s="49"/>
      <c r="DGJ631" s="49"/>
      <c r="DGK631" s="49"/>
      <c r="DGL631" s="49"/>
      <c r="DGM631" s="49"/>
      <c r="DGN631" s="49"/>
      <c r="DGO631" s="49"/>
      <c r="DGP631" s="49"/>
      <c r="DGQ631" s="49"/>
      <c r="DGR631" s="49"/>
      <c r="DGS631" s="49"/>
      <c r="DGT631" s="49"/>
      <c r="DGU631" s="49"/>
      <c r="DGV631" s="49"/>
      <c r="DGW631" s="49"/>
      <c r="DGX631" s="49"/>
      <c r="DGY631" s="49"/>
      <c r="DGZ631" s="49"/>
      <c r="DHA631" s="49"/>
      <c r="DHB631" s="49"/>
      <c r="DHC631" s="49"/>
      <c r="DHD631" s="49"/>
      <c r="DHE631" s="49"/>
      <c r="DHF631" s="49"/>
      <c r="DHG631" s="49"/>
      <c r="DHH631" s="49"/>
      <c r="DHI631" s="49"/>
      <c r="DHJ631" s="49"/>
      <c r="DHK631" s="49"/>
      <c r="DHL631" s="49"/>
      <c r="DHM631" s="49"/>
      <c r="DHN631" s="49"/>
      <c r="DHO631" s="49"/>
      <c r="DHP631" s="49"/>
      <c r="DHQ631" s="49"/>
      <c r="DHR631" s="49"/>
      <c r="DHS631" s="49"/>
      <c r="DHT631" s="49"/>
      <c r="DHU631" s="49"/>
      <c r="DHV631" s="49"/>
      <c r="DHW631" s="49"/>
      <c r="DHX631" s="49"/>
      <c r="DHY631" s="49"/>
      <c r="DHZ631" s="49"/>
      <c r="DIA631" s="49"/>
      <c r="DIB631" s="49"/>
      <c r="DIC631" s="49"/>
      <c r="DID631" s="49"/>
      <c r="DIE631" s="49"/>
      <c r="DIF631" s="49"/>
      <c r="DIG631" s="49"/>
      <c r="DIH631" s="49"/>
      <c r="DII631" s="49"/>
      <c r="DIJ631" s="49"/>
      <c r="DIK631" s="49"/>
      <c r="DIL631" s="49"/>
      <c r="DIM631" s="49"/>
      <c r="DIN631" s="49"/>
      <c r="DIO631" s="49"/>
      <c r="DIP631" s="49"/>
      <c r="DIQ631" s="49"/>
      <c r="DIR631" s="49"/>
      <c r="DIS631" s="49"/>
      <c r="DIT631" s="49"/>
      <c r="DIU631" s="49"/>
      <c r="DIV631" s="49"/>
      <c r="DIW631" s="49"/>
      <c r="DIX631" s="49"/>
      <c r="DIY631" s="49"/>
      <c r="DIZ631" s="49"/>
      <c r="DJA631" s="49"/>
      <c r="DJB631" s="49"/>
      <c r="DJC631" s="49"/>
      <c r="DJD631" s="49"/>
      <c r="DJE631" s="49"/>
      <c r="DJF631" s="49"/>
      <c r="DJG631" s="49"/>
      <c r="DJH631" s="49"/>
      <c r="DJI631" s="49"/>
      <c r="DJJ631" s="49"/>
      <c r="DJK631" s="49"/>
      <c r="DJL631" s="49"/>
      <c r="DJM631" s="49"/>
      <c r="DJN631" s="49"/>
      <c r="DJO631" s="49"/>
      <c r="DJP631" s="49"/>
      <c r="DJQ631" s="49"/>
      <c r="DJR631" s="49"/>
      <c r="DJS631" s="49"/>
      <c r="DJT631" s="49"/>
      <c r="DJU631" s="49"/>
      <c r="DJV631" s="49"/>
      <c r="DJW631" s="49"/>
      <c r="DJX631" s="49"/>
      <c r="DJY631" s="49"/>
      <c r="DJZ631" s="49"/>
      <c r="DKA631" s="49"/>
      <c r="DKB631" s="49"/>
      <c r="DKC631" s="49"/>
      <c r="DKD631" s="49"/>
      <c r="DKE631" s="49"/>
      <c r="DKF631" s="49"/>
      <c r="DKG631" s="49"/>
      <c r="DKH631" s="49"/>
      <c r="DKI631" s="49"/>
      <c r="DKJ631" s="49"/>
      <c r="DKK631" s="49"/>
      <c r="DKL631" s="49"/>
      <c r="DKM631" s="49"/>
      <c r="DKN631" s="49"/>
      <c r="DKO631" s="49"/>
      <c r="DKP631" s="49"/>
      <c r="DKQ631" s="49"/>
      <c r="DKR631" s="49"/>
      <c r="DKS631" s="49"/>
      <c r="DKT631" s="49"/>
      <c r="DKU631" s="49"/>
      <c r="DKV631" s="49"/>
      <c r="DKW631" s="49"/>
      <c r="DKX631" s="49"/>
      <c r="DKY631" s="49"/>
      <c r="DKZ631" s="49"/>
      <c r="DLA631" s="49"/>
      <c r="DLB631" s="49"/>
      <c r="DLC631" s="49"/>
      <c r="DLD631" s="49"/>
      <c r="DLE631" s="49"/>
      <c r="DLF631" s="49"/>
      <c r="DLG631" s="49"/>
      <c r="DLH631" s="49"/>
      <c r="DLI631" s="49"/>
      <c r="DLJ631" s="49"/>
      <c r="DLK631" s="49"/>
      <c r="DLL631" s="49"/>
      <c r="DLM631" s="49"/>
      <c r="DLN631" s="49"/>
      <c r="DLO631" s="49"/>
      <c r="DLP631" s="49"/>
      <c r="DLQ631" s="49"/>
      <c r="DLR631" s="49"/>
      <c r="DLS631" s="49"/>
      <c r="DLT631" s="49"/>
      <c r="DLU631" s="49"/>
      <c r="DLV631" s="49"/>
      <c r="DLW631" s="49"/>
      <c r="DLX631" s="49"/>
      <c r="DLY631" s="49"/>
      <c r="DLZ631" s="49"/>
      <c r="DMA631" s="49"/>
      <c r="DMB631" s="49"/>
      <c r="DMC631" s="49"/>
      <c r="DMD631" s="49"/>
      <c r="DME631" s="49"/>
      <c r="DMF631" s="49"/>
      <c r="DMG631" s="49"/>
      <c r="DMH631" s="49"/>
      <c r="DMI631" s="49"/>
      <c r="DMJ631" s="49"/>
      <c r="DMK631" s="49"/>
      <c r="DML631" s="49"/>
      <c r="DMM631" s="49"/>
      <c r="DMN631" s="49"/>
      <c r="DMO631" s="49"/>
      <c r="DMP631" s="49"/>
      <c r="DMQ631" s="49"/>
      <c r="DMR631" s="49"/>
      <c r="DMS631" s="49"/>
      <c r="DMT631" s="49"/>
      <c r="DMU631" s="49"/>
      <c r="DMV631" s="49"/>
      <c r="DMW631" s="49"/>
      <c r="DMX631" s="49"/>
      <c r="DMY631" s="49"/>
      <c r="DMZ631" s="49"/>
      <c r="DNA631" s="49"/>
      <c r="DNB631" s="49"/>
      <c r="DNC631" s="49"/>
      <c r="DND631" s="49"/>
      <c r="DNE631" s="49"/>
      <c r="DNF631" s="49"/>
      <c r="DNG631" s="49"/>
      <c r="DNH631" s="49"/>
      <c r="DNI631" s="49"/>
      <c r="DNJ631" s="49"/>
      <c r="DNK631" s="49"/>
      <c r="DNL631" s="49"/>
      <c r="DNM631" s="49"/>
      <c r="DNN631" s="49"/>
      <c r="DNO631" s="49"/>
      <c r="DNP631" s="49"/>
      <c r="DNQ631" s="49"/>
      <c r="DNR631" s="49"/>
      <c r="DNS631" s="49"/>
      <c r="DNT631" s="49"/>
      <c r="DNU631" s="49"/>
      <c r="DNV631" s="49"/>
      <c r="DNW631" s="49"/>
      <c r="DNX631" s="49"/>
      <c r="DNY631" s="49"/>
      <c r="DNZ631" s="49"/>
      <c r="DOA631" s="49"/>
      <c r="DOB631" s="49"/>
      <c r="DOC631" s="49"/>
      <c r="DOD631" s="49"/>
      <c r="DOE631" s="49"/>
      <c r="DOF631" s="49"/>
      <c r="DOG631" s="49"/>
      <c r="DOH631" s="49"/>
      <c r="DOI631" s="49"/>
      <c r="DOJ631" s="49"/>
      <c r="DOK631" s="49"/>
      <c r="DOL631" s="49"/>
      <c r="DOM631" s="49"/>
      <c r="DON631" s="49"/>
      <c r="DOO631" s="49"/>
      <c r="DOP631" s="49"/>
      <c r="DOQ631" s="49"/>
      <c r="DOR631" s="49"/>
      <c r="DOS631" s="49"/>
      <c r="DOT631" s="49"/>
      <c r="DOU631" s="49"/>
      <c r="DOV631" s="49"/>
      <c r="DOW631" s="49"/>
      <c r="DOX631" s="49"/>
      <c r="DOY631" s="49"/>
      <c r="DOZ631" s="49"/>
      <c r="DPA631" s="49"/>
      <c r="DPB631" s="49"/>
      <c r="DPC631" s="49"/>
      <c r="DPD631" s="49"/>
      <c r="DPE631" s="49"/>
      <c r="DPF631" s="49"/>
      <c r="DPG631" s="49"/>
      <c r="DPH631" s="49"/>
      <c r="DPI631" s="49"/>
      <c r="DPJ631" s="49"/>
      <c r="DPK631" s="49"/>
      <c r="DPL631" s="49"/>
      <c r="DPM631" s="49"/>
      <c r="DPN631" s="49"/>
      <c r="DPO631" s="49"/>
      <c r="DPP631" s="49"/>
      <c r="DPQ631" s="49"/>
      <c r="DPR631" s="49"/>
      <c r="DPS631" s="49"/>
      <c r="DPT631" s="49"/>
      <c r="DPU631" s="49"/>
      <c r="DPV631" s="49"/>
      <c r="DPW631" s="49"/>
      <c r="DPX631" s="49"/>
      <c r="DPY631" s="49"/>
      <c r="DPZ631" s="49"/>
      <c r="DQA631" s="49"/>
      <c r="DQB631" s="49"/>
      <c r="DQC631" s="49"/>
      <c r="DQD631" s="49"/>
      <c r="DQE631" s="49"/>
      <c r="DQF631" s="49"/>
      <c r="DQG631" s="49"/>
      <c r="DQH631" s="49"/>
      <c r="DQI631" s="49"/>
      <c r="DQJ631" s="49"/>
      <c r="DQK631" s="49"/>
      <c r="DQL631" s="49"/>
      <c r="DQM631" s="49"/>
      <c r="DQN631" s="49"/>
      <c r="DQO631" s="49"/>
      <c r="DQP631" s="49"/>
      <c r="DQQ631" s="49"/>
      <c r="DQR631" s="49"/>
      <c r="DQS631" s="49"/>
      <c r="DQT631" s="49"/>
      <c r="DQU631" s="49"/>
      <c r="DQV631" s="49"/>
      <c r="DQW631" s="49"/>
      <c r="DQX631" s="49"/>
      <c r="DQY631" s="49"/>
      <c r="DQZ631" s="49"/>
      <c r="DRA631" s="49"/>
      <c r="DRB631" s="49"/>
      <c r="DRC631" s="49"/>
      <c r="DRD631" s="49"/>
      <c r="DRE631" s="49"/>
      <c r="DRF631" s="49"/>
      <c r="DRG631" s="49"/>
      <c r="DRH631" s="49"/>
      <c r="DRI631" s="49"/>
      <c r="DRJ631" s="49"/>
      <c r="DRK631" s="49"/>
      <c r="DRL631" s="49"/>
      <c r="DRM631" s="49"/>
      <c r="DRN631" s="49"/>
      <c r="DRO631" s="49"/>
      <c r="DRP631" s="49"/>
      <c r="DRQ631" s="49"/>
      <c r="DRR631" s="49"/>
      <c r="DRS631" s="49"/>
      <c r="DRT631" s="49"/>
      <c r="DRU631" s="49"/>
      <c r="DRV631" s="49"/>
      <c r="DRW631" s="49"/>
      <c r="DRX631" s="49"/>
      <c r="DRY631" s="49"/>
      <c r="DRZ631" s="49"/>
      <c r="DSA631" s="49"/>
      <c r="DSB631" s="49"/>
      <c r="DSC631" s="49"/>
      <c r="DSD631" s="49"/>
      <c r="DSE631" s="49"/>
      <c r="DSF631" s="49"/>
      <c r="DSG631" s="49"/>
      <c r="DSH631" s="49"/>
      <c r="DSI631" s="49"/>
      <c r="DSJ631" s="49"/>
      <c r="DSK631" s="49"/>
      <c r="DSL631" s="49"/>
      <c r="DSM631" s="49"/>
      <c r="DSN631" s="49"/>
      <c r="DSO631" s="49"/>
      <c r="DSP631" s="49"/>
      <c r="DSQ631" s="49"/>
      <c r="DSR631" s="49"/>
      <c r="DSS631" s="49"/>
      <c r="DST631" s="49"/>
      <c r="DSU631" s="49"/>
      <c r="DSV631" s="49"/>
      <c r="DSW631" s="49"/>
      <c r="DSX631" s="49"/>
      <c r="DSY631" s="49"/>
      <c r="DSZ631" s="49"/>
      <c r="DTA631" s="49"/>
      <c r="DTB631" s="49"/>
      <c r="DTC631" s="49"/>
      <c r="DTD631" s="49"/>
      <c r="DTE631" s="49"/>
      <c r="DTF631" s="49"/>
      <c r="DTG631" s="49"/>
      <c r="DTH631" s="49"/>
      <c r="DTI631" s="49"/>
      <c r="DTJ631" s="49"/>
      <c r="DTK631" s="49"/>
      <c r="DTL631" s="49"/>
      <c r="DTM631" s="49"/>
      <c r="DTN631" s="49"/>
      <c r="DTO631" s="49"/>
      <c r="DTP631" s="49"/>
      <c r="DTQ631" s="49"/>
      <c r="DTR631" s="49"/>
      <c r="DTS631" s="49"/>
      <c r="DTT631" s="49"/>
      <c r="DTU631" s="49"/>
      <c r="DTV631" s="49"/>
      <c r="DTW631" s="49"/>
      <c r="DTX631" s="49"/>
      <c r="DTY631" s="49"/>
      <c r="DTZ631" s="49"/>
      <c r="DUA631" s="49"/>
      <c r="DUB631" s="49"/>
      <c r="DUC631" s="49"/>
      <c r="DUD631" s="49"/>
      <c r="DUE631" s="49"/>
      <c r="DUF631" s="49"/>
      <c r="DUG631" s="49"/>
      <c r="DUH631" s="49"/>
      <c r="DUI631" s="49"/>
      <c r="DUJ631" s="49"/>
      <c r="DUK631" s="49"/>
      <c r="DUL631" s="49"/>
      <c r="DUM631" s="49"/>
      <c r="DUN631" s="49"/>
      <c r="DUO631" s="49"/>
      <c r="DUP631" s="49"/>
      <c r="DUQ631" s="49"/>
      <c r="DUR631" s="49"/>
      <c r="DUS631" s="49"/>
      <c r="DUT631" s="49"/>
      <c r="DUU631" s="49"/>
      <c r="DUV631" s="49"/>
      <c r="DUW631" s="49"/>
      <c r="DUX631" s="49"/>
      <c r="DUY631" s="49"/>
      <c r="DUZ631" s="49"/>
      <c r="DVA631" s="49"/>
      <c r="DVB631" s="49"/>
      <c r="DVC631" s="49"/>
      <c r="DVD631" s="49"/>
      <c r="DVE631" s="49"/>
      <c r="DVF631" s="49"/>
      <c r="DVG631" s="49"/>
      <c r="DVH631" s="49"/>
      <c r="DVI631" s="49"/>
      <c r="DVJ631" s="49"/>
      <c r="DVK631" s="49"/>
      <c r="DVL631" s="49"/>
      <c r="DVM631" s="49"/>
      <c r="DVN631" s="49"/>
      <c r="DVO631" s="49"/>
      <c r="DVP631" s="49"/>
      <c r="DVQ631" s="49"/>
      <c r="DVR631" s="49"/>
      <c r="DVS631" s="49"/>
      <c r="DVT631" s="49"/>
      <c r="DVU631" s="49"/>
      <c r="DVV631" s="49"/>
      <c r="DVW631" s="49"/>
      <c r="DVX631" s="49"/>
      <c r="DVY631" s="49"/>
      <c r="DVZ631" s="49"/>
      <c r="DWA631" s="49"/>
      <c r="DWB631" s="49"/>
      <c r="DWC631" s="49"/>
      <c r="DWD631" s="49"/>
      <c r="DWE631" s="49"/>
      <c r="DWF631" s="49"/>
      <c r="DWG631" s="49"/>
      <c r="DWH631" s="49"/>
      <c r="DWI631" s="49"/>
      <c r="DWJ631" s="49"/>
      <c r="DWK631" s="49"/>
      <c r="DWL631" s="49"/>
      <c r="DWM631" s="49"/>
      <c r="DWN631" s="49"/>
      <c r="DWO631" s="49"/>
      <c r="DWP631" s="49"/>
      <c r="DWQ631" s="49"/>
      <c r="DWR631" s="49"/>
      <c r="DWS631" s="49"/>
      <c r="DWT631" s="49"/>
      <c r="DWU631" s="49"/>
      <c r="DWV631" s="49"/>
      <c r="DWW631" s="49"/>
      <c r="DWX631" s="49"/>
      <c r="DWY631" s="49"/>
      <c r="DWZ631" s="49"/>
      <c r="DXA631" s="49"/>
      <c r="DXB631" s="49"/>
      <c r="DXC631" s="49"/>
      <c r="DXD631" s="49"/>
      <c r="DXE631" s="49"/>
      <c r="DXF631" s="49"/>
      <c r="DXG631" s="49"/>
      <c r="DXH631" s="49"/>
      <c r="DXI631" s="49"/>
      <c r="DXJ631" s="49"/>
      <c r="DXK631" s="49"/>
      <c r="DXL631" s="49"/>
      <c r="DXM631" s="49"/>
      <c r="DXN631" s="49"/>
      <c r="DXO631" s="49"/>
      <c r="DXP631" s="49"/>
      <c r="DXQ631" s="49"/>
      <c r="DXR631" s="49"/>
      <c r="DXS631" s="49"/>
      <c r="DXT631" s="49"/>
      <c r="DXU631" s="49"/>
      <c r="DXV631" s="49"/>
      <c r="DXW631" s="49"/>
      <c r="DXX631" s="49"/>
      <c r="DXY631" s="49"/>
      <c r="DXZ631" s="49"/>
      <c r="DYA631" s="49"/>
      <c r="DYB631" s="49"/>
      <c r="DYC631" s="49"/>
      <c r="DYD631" s="49"/>
      <c r="DYE631" s="49"/>
      <c r="DYF631" s="49"/>
      <c r="DYG631" s="49"/>
      <c r="DYH631" s="49"/>
      <c r="DYI631" s="49"/>
      <c r="DYJ631" s="49"/>
      <c r="DYK631" s="49"/>
      <c r="DYL631" s="49"/>
      <c r="DYM631" s="49"/>
      <c r="DYN631" s="49"/>
      <c r="DYO631" s="49"/>
      <c r="DYP631" s="49"/>
      <c r="DYQ631" s="49"/>
      <c r="DYR631" s="49"/>
      <c r="DYS631" s="49"/>
      <c r="DYT631" s="49"/>
      <c r="DYU631" s="49"/>
      <c r="DYV631" s="49"/>
      <c r="DYW631" s="49"/>
      <c r="DYX631" s="49"/>
      <c r="DYY631" s="49"/>
      <c r="DYZ631" s="49"/>
      <c r="DZA631" s="49"/>
      <c r="DZB631" s="49"/>
      <c r="DZC631" s="49"/>
      <c r="DZD631" s="49"/>
      <c r="DZE631" s="49"/>
      <c r="DZF631" s="49"/>
      <c r="DZG631" s="49"/>
      <c r="DZH631" s="49"/>
      <c r="DZI631" s="49"/>
      <c r="DZJ631" s="49"/>
      <c r="DZK631" s="49"/>
      <c r="DZL631" s="49"/>
      <c r="DZM631" s="49"/>
      <c r="DZN631" s="49"/>
      <c r="DZO631" s="49"/>
      <c r="DZP631" s="49"/>
      <c r="DZQ631" s="49"/>
      <c r="DZR631" s="49"/>
      <c r="DZS631" s="49"/>
      <c r="DZT631" s="49"/>
      <c r="DZU631" s="49"/>
      <c r="DZV631" s="49"/>
      <c r="DZW631" s="49"/>
      <c r="DZX631" s="49"/>
      <c r="DZY631" s="49"/>
      <c r="DZZ631" s="49"/>
      <c r="EAA631" s="49"/>
      <c r="EAB631" s="49"/>
      <c r="EAC631" s="49"/>
      <c r="EAD631" s="49"/>
      <c r="EAE631" s="49"/>
      <c r="EAF631" s="49"/>
      <c r="EAG631" s="49"/>
      <c r="EAH631" s="49"/>
      <c r="EAI631" s="49"/>
      <c r="EAJ631" s="49"/>
      <c r="EAK631" s="49"/>
      <c r="EAL631" s="49"/>
      <c r="EAM631" s="49"/>
      <c r="EAN631" s="49"/>
      <c r="EAO631" s="49"/>
      <c r="EAP631" s="49"/>
      <c r="EAQ631" s="49"/>
      <c r="EAR631" s="49"/>
      <c r="EAS631" s="49"/>
      <c r="EAT631" s="49"/>
      <c r="EAU631" s="49"/>
      <c r="EAV631" s="49"/>
      <c r="EAW631" s="49"/>
      <c r="EAX631" s="49"/>
      <c r="EAY631" s="49"/>
      <c r="EAZ631" s="49"/>
      <c r="EBA631" s="49"/>
      <c r="EBB631" s="49"/>
      <c r="EBC631" s="49"/>
      <c r="EBD631" s="49"/>
      <c r="EBE631" s="49"/>
      <c r="EBF631" s="49"/>
      <c r="EBG631" s="49"/>
      <c r="EBH631" s="49"/>
      <c r="EBI631" s="49"/>
      <c r="EBJ631" s="49"/>
      <c r="EBK631" s="49"/>
      <c r="EBL631" s="49"/>
      <c r="EBM631" s="49"/>
      <c r="EBN631" s="49"/>
      <c r="EBO631" s="49"/>
      <c r="EBP631" s="49"/>
      <c r="EBQ631" s="49"/>
      <c r="EBR631" s="49"/>
      <c r="EBS631" s="49"/>
      <c r="EBT631" s="49"/>
      <c r="EBU631" s="49"/>
      <c r="EBV631" s="49"/>
      <c r="EBW631" s="49"/>
      <c r="EBX631" s="49"/>
      <c r="EBY631" s="49"/>
      <c r="EBZ631" s="49"/>
      <c r="ECA631" s="49"/>
      <c r="ECB631" s="49"/>
      <c r="ECC631" s="49"/>
      <c r="ECD631" s="49"/>
      <c r="ECE631" s="49"/>
      <c r="ECF631" s="49"/>
      <c r="ECG631" s="49"/>
      <c r="ECH631" s="49"/>
      <c r="ECI631" s="49"/>
      <c r="ECJ631" s="49"/>
      <c r="ECK631" s="49"/>
      <c r="ECL631" s="49"/>
      <c r="ECM631" s="49"/>
      <c r="ECN631" s="49"/>
      <c r="ECO631" s="49"/>
      <c r="ECP631" s="49"/>
      <c r="ECQ631" s="49"/>
      <c r="ECR631" s="49"/>
      <c r="ECS631" s="49"/>
      <c r="ECT631" s="49"/>
      <c r="ECU631" s="49"/>
      <c r="ECV631" s="49"/>
      <c r="ECW631" s="49"/>
      <c r="ECX631" s="49"/>
      <c r="ECY631" s="49"/>
      <c r="ECZ631" s="49"/>
      <c r="EDA631" s="49"/>
      <c r="EDB631" s="49"/>
      <c r="EDC631" s="49"/>
      <c r="EDD631" s="49"/>
      <c r="EDE631" s="49"/>
      <c r="EDF631" s="49"/>
      <c r="EDG631" s="49"/>
      <c r="EDH631" s="49"/>
      <c r="EDI631" s="49"/>
      <c r="EDJ631" s="49"/>
      <c r="EDK631" s="49"/>
      <c r="EDL631" s="49"/>
      <c r="EDM631" s="49"/>
      <c r="EDN631" s="49"/>
      <c r="EDO631" s="49"/>
      <c r="EDP631" s="49"/>
      <c r="EDQ631" s="49"/>
      <c r="EDR631" s="49"/>
      <c r="EDS631" s="49"/>
      <c r="EDT631" s="49"/>
      <c r="EDU631" s="49"/>
      <c r="EDV631" s="49"/>
      <c r="EDW631" s="49"/>
      <c r="EDX631" s="49"/>
      <c r="EDY631" s="49"/>
      <c r="EDZ631" s="49"/>
      <c r="EEA631" s="49"/>
      <c r="EEB631" s="49"/>
      <c r="EEC631" s="49"/>
      <c r="EED631" s="49"/>
      <c r="EEE631" s="49"/>
      <c r="EEF631" s="49"/>
      <c r="EEG631" s="49"/>
      <c r="EEH631" s="49"/>
      <c r="EEI631" s="49"/>
      <c r="EEJ631" s="49"/>
      <c r="EEK631" s="49"/>
      <c r="EEL631" s="49"/>
      <c r="EEM631" s="49"/>
      <c r="EEN631" s="49"/>
      <c r="EEO631" s="49"/>
      <c r="EEP631" s="49"/>
      <c r="EEQ631" s="49"/>
      <c r="EER631" s="49"/>
      <c r="EES631" s="49"/>
      <c r="EET631" s="49"/>
      <c r="EEU631" s="49"/>
      <c r="EEV631" s="49"/>
      <c r="EEW631" s="49"/>
      <c r="EEX631" s="49"/>
      <c r="EEY631" s="49"/>
      <c r="EEZ631" s="49"/>
      <c r="EFA631" s="49"/>
      <c r="EFB631" s="49"/>
      <c r="EFC631" s="49"/>
      <c r="EFD631" s="49"/>
      <c r="EFE631" s="49"/>
      <c r="EFF631" s="49"/>
      <c r="EFG631" s="49"/>
      <c r="EFH631" s="49"/>
      <c r="EFI631" s="49"/>
      <c r="EFJ631" s="49"/>
      <c r="EFK631" s="49"/>
      <c r="EFL631" s="49"/>
      <c r="EFM631" s="49"/>
      <c r="EFN631" s="49"/>
      <c r="EFO631" s="49"/>
      <c r="EFP631" s="49"/>
      <c r="EFQ631" s="49"/>
      <c r="EFR631" s="49"/>
      <c r="EFS631" s="49"/>
      <c r="EFT631" s="49"/>
      <c r="EFU631" s="49"/>
      <c r="EFV631" s="49"/>
      <c r="EFW631" s="49"/>
      <c r="EFX631" s="49"/>
      <c r="EFY631" s="49"/>
      <c r="EFZ631" s="49"/>
      <c r="EGA631" s="49"/>
      <c r="EGB631" s="49"/>
      <c r="EGC631" s="49"/>
      <c r="EGD631" s="49"/>
      <c r="EGE631" s="49"/>
      <c r="EGF631" s="49"/>
      <c r="EGG631" s="49"/>
      <c r="EGH631" s="49"/>
      <c r="EGI631" s="49"/>
      <c r="EGJ631" s="49"/>
      <c r="EGK631" s="49"/>
      <c r="EGL631" s="49"/>
      <c r="EGM631" s="49"/>
      <c r="EGN631" s="49"/>
      <c r="EGO631" s="49"/>
      <c r="EGP631" s="49"/>
      <c r="EGQ631" s="49"/>
      <c r="EGR631" s="49"/>
      <c r="EGS631" s="49"/>
      <c r="EGT631" s="49"/>
      <c r="EGU631" s="49"/>
      <c r="EGV631" s="49"/>
      <c r="EGW631" s="49"/>
      <c r="EGX631" s="49"/>
      <c r="EGY631" s="49"/>
      <c r="EGZ631" s="49"/>
      <c r="EHA631" s="49"/>
      <c r="EHB631" s="49"/>
      <c r="EHC631" s="49"/>
      <c r="EHD631" s="49"/>
      <c r="EHE631" s="49"/>
      <c r="EHF631" s="49"/>
      <c r="EHG631" s="49"/>
      <c r="EHH631" s="49"/>
      <c r="EHI631" s="49"/>
      <c r="EHJ631" s="49"/>
      <c r="EHK631" s="49"/>
      <c r="EHL631" s="49"/>
      <c r="EHM631" s="49"/>
      <c r="EHN631" s="49"/>
      <c r="EHO631" s="49"/>
      <c r="EHP631" s="49"/>
      <c r="EHQ631" s="49"/>
      <c r="EHR631" s="49"/>
      <c r="EHS631" s="49"/>
      <c r="EHT631" s="49"/>
      <c r="EHU631" s="49"/>
      <c r="EHV631" s="49"/>
      <c r="EHW631" s="49"/>
      <c r="EHX631" s="49"/>
      <c r="EHY631" s="49"/>
      <c r="EHZ631" s="49"/>
      <c r="EIA631" s="49"/>
      <c r="EIB631" s="49"/>
      <c r="EIC631" s="49"/>
      <c r="EID631" s="49"/>
      <c r="EIE631" s="49"/>
      <c r="EIF631" s="49"/>
      <c r="EIG631" s="49"/>
      <c r="EIH631" s="49"/>
      <c r="EII631" s="49"/>
      <c r="EIJ631" s="49"/>
      <c r="EIK631" s="49"/>
      <c r="EIL631" s="49"/>
      <c r="EIM631" s="49"/>
      <c r="EIN631" s="49"/>
      <c r="EIO631" s="49"/>
      <c r="EIP631" s="49"/>
      <c r="EIQ631" s="49"/>
      <c r="EIR631" s="49"/>
      <c r="EIS631" s="49"/>
      <c r="EIT631" s="49"/>
      <c r="EIU631" s="49"/>
      <c r="EIV631" s="49"/>
      <c r="EIW631" s="49"/>
      <c r="EIX631" s="49"/>
      <c r="EIY631" s="49"/>
      <c r="EIZ631" s="49"/>
      <c r="EJA631" s="49"/>
      <c r="EJB631" s="49"/>
      <c r="EJC631" s="49"/>
      <c r="EJD631" s="49"/>
      <c r="EJE631" s="49"/>
      <c r="EJF631" s="49"/>
      <c r="EJG631" s="49"/>
      <c r="EJH631" s="49"/>
      <c r="EJI631" s="49"/>
      <c r="EJJ631" s="49"/>
      <c r="EJK631" s="49"/>
      <c r="EJL631" s="49"/>
      <c r="EJM631" s="49"/>
      <c r="EJN631" s="49"/>
      <c r="EJO631" s="49"/>
      <c r="EJP631" s="49"/>
      <c r="EJQ631" s="49"/>
      <c r="EJR631" s="49"/>
      <c r="EJS631" s="49"/>
      <c r="EJT631" s="49"/>
      <c r="EJU631" s="49"/>
      <c r="EJV631" s="49"/>
      <c r="EJW631" s="49"/>
      <c r="EJX631" s="49"/>
      <c r="EJY631" s="49"/>
      <c r="EJZ631" s="49"/>
      <c r="EKA631" s="49"/>
      <c r="EKB631" s="49"/>
      <c r="EKC631" s="49"/>
      <c r="EKD631" s="49"/>
      <c r="EKE631" s="49"/>
      <c r="EKF631" s="49"/>
      <c r="EKG631" s="49"/>
      <c r="EKH631" s="49"/>
      <c r="EKI631" s="49"/>
      <c r="EKJ631" s="49"/>
      <c r="EKK631" s="49"/>
      <c r="EKL631" s="49"/>
      <c r="EKM631" s="49"/>
      <c r="EKN631" s="49"/>
      <c r="EKO631" s="49"/>
      <c r="EKP631" s="49"/>
      <c r="EKQ631" s="49"/>
      <c r="EKR631" s="49"/>
      <c r="EKS631" s="49"/>
      <c r="EKT631" s="49"/>
      <c r="EKU631" s="49"/>
      <c r="EKV631" s="49"/>
      <c r="EKW631" s="49"/>
      <c r="EKX631" s="49"/>
      <c r="EKY631" s="49"/>
      <c r="EKZ631" s="49"/>
      <c r="ELA631" s="49"/>
      <c r="ELB631" s="49"/>
      <c r="ELC631" s="49"/>
      <c r="ELD631" s="49"/>
      <c r="ELE631" s="49"/>
      <c r="ELF631" s="49"/>
      <c r="ELG631" s="49"/>
      <c r="ELH631" s="49"/>
      <c r="ELI631" s="49"/>
      <c r="ELJ631" s="49"/>
      <c r="ELK631" s="49"/>
      <c r="ELL631" s="49"/>
      <c r="ELM631" s="49"/>
      <c r="ELN631" s="49"/>
      <c r="ELO631" s="49"/>
      <c r="ELP631" s="49"/>
      <c r="ELQ631" s="49"/>
      <c r="ELR631" s="49"/>
      <c r="ELS631" s="49"/>
      <c r="ELT631" s="49"/>
      <c r="ELU631" s="49"/>
      <c r="ELV631" s="49"/>
      <c r="ELW631" s="49"/>
      <c r="ELX631" s="49"/>
      <c r="ELY631" s="49"/>
      <c r="ELZ631" s="49"/>
      <c r="EMA631" s="49"/>
      <c r="EMB631" s="49"/>
      <c r="EMC631" s="49"/>
      <c r="EMD631" s="49"/>
      <c r="EME631" s="49"/>
      <c r="EMF631" s="49"/>
      <c r="EMG631" s="49"/>
      <c r="EMH631" s="49"/>
      <c r="EMI631" s="49"/>
      <c r="EMJ631" s="49"/>
      <c r="EMK631" s="49"/>
      <c r="EML631" s="49"/>
      <c r="EMM631" s="49"/>
      <c r="EMN631" s="49"/>
      <c r="EMO631" s="49"/>
      <c r="EMP631" s="49"/>
      <c r="EMQ631" s="49"/>
      <c r="EMR631" s="49"/>
      <c r="EMS631" s="49"/>
      <c r="EMT631" s="49"/>
      <c r="EMU631" s="49"/>
      <c r="EMV631" s="49"/>
      <c r="EMW631" s="49"/>
      <c r="EMX631" s="49"/>
      <c r="EMY631" s="49"/>
      <c r="EMZ631" s="49"/>
      <c r="ENA631" s="49"/>
      <c r="ENB631" s="49"/>
      <c r="ENC631" s="49"/>
      <c r="END631" s="49"/>
      <c r="ENE631" s="49"/>
      <c r="ENF631" s="49"/>
      <c r="ENG631" s="49"/>
      <c r="ENH631" s="49"/>
      <c r="ENI631" s="49"/>
      <c r="ENJ631" s="49"/>
      <c r="ENK631" s="49"/>
      <c r="ENL631" s="49"/>
      <c r="ENM631" s="49"/>
      <c r="ENN631" s="49"/>
      <c r="ENO631" s="49"/>
      <c r="ENP631" s="49"/>
      <c r="ENQ631" s="49"/>
      <c r="ENR631" s="49"/>
      <c r="ENS631" s="49"/>
      <c r="ENT631" s="49"/>
      <c r="ENU631" s="49"/>
      <c r="ENV631" s="49"/>
      <c r="ENW631" s="49"/>
      <c r="ENX631" s="49"/>
      <c r="ENY631" s="49"/>
      <c r="ENZ631" s="49"/>
      <c r="EOA631" s="49"/>
      <c r="EOB631" s="49"/>
      <c r="EOC631" s="49"/>
      <c r="EOD631" s="49"/>
      <c r="EOE631" s="49"/>
      <c r="EOF631" s="49"/>
      <c r="EOG631" s="49"/>
      <c r="EOH631" s="49"/>
      <c r="EOI631" s="49"/>
      <c r="EOJ631" s="49"/>
      <c r="EOK631" s="49"/>
      <c r="EOL631" s="49"/>
      <c r="EOM631" s="49"/>
      <c r="EON631" s="49"/>
      <c r="EOO631" s="49"/>
      <c r="EOP631" s="49"/>
      <c r="EOQ631" s="49"/>
      <c r="EOR631" s="49"/>
      <c r="EOS631" s="49"/>
      <c r="EOT631" s="49"/>
      <c r="EOU631" s="49"/>
      <c r="EOV631" s="49"/>
      <c r="EOW631" s="49"/>
      <c r="EOX631" s="49"/>
      <c r="EOY631" s="49"/>
      <c r="EOZ631" s="49"/>
      <c r="EPA631" s="49"/>
      <c r="EPB631" s="49"/>
      <c r="EPC631" s="49"/>
      <c r="EPD631" s="49"/>
      <c r="EPE631" s="49"/>
      <c r="EPF631" s="49"/>
      <c r="EPG631" s="49"/>
      <c r="EPH631" s="49"/>
      <c r="EPI631" s="49"/>
      <c r="EPJ631" s="49"/>
      <c r="EPK631" s="49"/>
      <c r="EPL631" s="49"/>
      <c r="EPM631" s="49"/>
      <c r="EPN631" s="49"/>
      <c r="EPO631" s="49"/>
      <c r="EPP631" s="49"/>
      <c r="EPQ631" s="49"/>
      <c r="EPR631" s="49"/>
      <c r="EPS631" s="49"/>
      <c r="EPT631" s="49"/>
      <c r="EPU631" s="49"/>
      <c r="EPV631" s="49"/>
      <c r="EPW631" s="49"/>
      <c r="EPX631" s="49"/>
      <c r="EPY631" s="49"/>
      <c r="EPZ631" s="49"/>
      <c r="EQA631" s="49"/>
      <c r="EQB631" s="49"/>
      <c r="EQC631" s="49"/>
      <c r="EQD631" s="49"/>
      <c r="EQE631" s="49"/>
      <c r="EQF631" s="49"/>
      <c r="EQG631" s="49"/>
      <c r="EQH631" s="49"/>
      <c r="EQI631" s="49"/>
      <c r="EQJ631" s="49"/>
      <c r="EQK631" s="49"/>
      <c r="EQL631" s="49"/>
      <c r="EQM631" s="49"/>
      <c r="EQN631" s="49"/>
      <c r="EQO631" s="49"/>
      <c r="EQP631" s="49"/>
      <c r="EQQ631" s="49"/>
      <c r="EQR631" s="49"/>
      <c r="EQS631" s="49"/>
      <c r="EQT631" s="49"/>
      <c r="EQU631" s="49"/>
      <c r="EQV631" s="49"/>
      <c r="EQW631" s="49"/>
      <c r="EQX631" s="49"/>
      <c r="EQY631" s="49"/>
      <c r="EQZ631" s="49"/>
      <c r="ERA631" s="49"/>
      <c r="ERB631" s="49"/>
      <c r="ERC631" s="49"/>
      <c r="ERD631" s="49"/>
      <c r="ERE631" s="49"/>
      <c r="ERF631" s="49"/>
      <c r="ERG631" s="49"/>
      <c r="ERH631" s="49"/>
      <c r="ERI631" s="49"/>
      <c r="ERJ631" s="49"/>
      <c r="ERK631" s="49"/>
      <c r="ERL631" s="49"/>
      <c r="ERM631" s="49"/>
      <c r="ERN631" s="49"/>
      <c r="ERO631" s="49"/>
      <c r="ERP631" s="49"/>
      <c r="ERQ631" s="49"/>
      <c r="ERR631" s="49"/>
      <c r="ERS631" s="49"/>
      <c r="ERT631" s="49"/>
      <c r="ERU631" s="49"/>
      <c r="ERV631" s="49"/>
      <c r="ERW631" s="49"/>
      <c r="ERX631" s="49"/>
      <c r="ERY631" s="49"/>
      <c r="ERZ631" s="49"/>
      <c r="ESA631" s="49"/>
      <c r="ESB631" s="49"/>
      <c r="ESC631" s="49"/>
      <c r="ESD631" s="49"/>
      <c r="ESE631" s="49"/>
      <c r="ESF631" s="49"/>
      <c r="ESG631" s="49"/>
      <c r="ESH631" s="49"/>
      <c r="ESI631" s="49"/>
      <c r="ESJ631" s="49"/>
      <c r="ESK631" s="49"/>
      <c r="ESL631" s="49"/>
      <c r="ESM631" s="49"/>
      <c r="ESN631" s="49"/>
      <c r="ESO631" s="49"/>
      <c r="ESP631" s="49"/>
      <c r="ESQ631" s="49"/>
      <c r="ESR631" s="49"/>
      <c r="ESS631" s="49"/>
      <c r="EST631" s="49"/>
      <c r="ESU631" s="49"/>
      <c r="ESV631" s="49"/>
      <c r="ESW631" s="49"/>
      <c r="ESX631" s="49"/>
      <c r="ESY631" s="49"/>
      <c r="ESZ631" s="49"/>
      <c r="ETA631" s="49"/>
      <c r="ETB631" s="49"/>
      <c r="ETC631" s="49"/>
      <c r="ETD631" s="49"/>
      <c r="ETE631" s="49"/>
      <c r="ETF631" s="49"/>
      <c r="ETG631" s="49"/>
      <c r="ETH631" s="49"/>
      <c r="ETI631" s="49"/>
      <c r="ETJ631" s="49"/>
      <c r="ETK631" s="49"/>
      <c r="ETL631" s="49"/>
      <c r="ETM631" s="49"/>
      <c r="ETN631" s="49"/>
      <c r="ETO631" s="49"/>
      <c r="ETP631" s="49"/>
      <c r="ETQ631" s="49"/>
      <c r="ETR631" s="49"/>
      <c r="ETS631" s="49"/>
      <c r="ETT631" s="49"/>
      <c r="ETU631" s="49"/>
      <c r="ETV631" s="49"/>
      <c r="ETW631" s="49"/>
      <c r="ETX631" s="49"/>
      <c r="ETY631" s="49"/>
      <c r="ETZ631" s="49"/>
      <c r="EUA631" s="49"/>
      <c r="EUB631" s="49"/>
      <c r="EUC631" s="49"/>
      <c r="EUD631" s="49"/>
      <c r="EUE631" s="49"/>
      <c r="EUF631" s="49"/>
      <c r="EUG631" s="49"/>
      <c r="EUH631" s="49"/>
      <c r="EUI631" s="49"/>
      <c r="EUJ631" s="49"/>
      <c r="EUK631" s="49"/>
      <c r="EUL631" s="49"/>
      <c r="EUM631" s="49"/>
      <c r="EUN631" s="49"/>
      <c r="EUO631" s="49"/>
      <c r="EUP631" s="49"/>
      <c r="EUQ631" s="49"/>
      <c r="EUR631" s="49"/>
      <c r="EUS631" s="49"/>
      <c r="EUT631" s="49"/>
      <c r="EUU631" s="49"/>
      <c r="EUV631" s="49"/>
      <c r="EUW631" s="49"/>
      <c r="EUX631" s="49"/>
      <c r="EUY631" s="49"/>
      <c r="EUZ631" s="49"/>
      <c r="EVA631" s="49"/>
      <c r="EVB631" s="49"/>
      <c r="EVC631" s="49"/>
      <c r="EVD631" s="49"/>
      <c r="EVE631" s="49"/>
      <c r="EVF631" s="49"/>
      <c r="EVG631" s="49"/>
      <c r="EVH631" s="49"/>
      <c r="EVI631" s="49"/>
      <c r="EVJ631" s="49"/>
      <c r="EVK631" s="49"/>
      <c r="EVL631" s="49"/>
      <c r="EVM631" s="49"/>
      <c r="EVN631" s="49"/>
      <c r="EVO631" s="49"/>
      <c r="EVP631" s="49"/>
      <c r="EVQ631" s="49"/>
      <c r="EVR631" s="49"/>
      <c r="EVS631" s="49"/>
      <c r="EVT631" s="49"/>
      <c r="EVU631" s="49"/>
      <c r="EVV631" s="49"/>
      <c r="EVW631" s="49"/>
      <c r="EVX631" s="49"/>
      <c r="EVY631" s="49"/>
      <c r="EVZ631" s="49"/>
      <c r="EWA631" s="49"/>
      <c r="EWB631" s="49"/>
      <c r="EWC631" s="49"/>
      <c r="EWD631" s="49"/>
      <c r="EWE631" s="49"/>
      <c r="EWF631" s="49"/>
      <c r="EWG631" s="49"/>
      <c r="EWH631" s="49"/>
      <c r="EWI631" s="49"/>
      <c r="EWJ631" s="49"/>
      <c r="EWK631" s="49"/>
      <c r="EWL631" s="49"/>
      <c r="EWM631" s="49"/>
      <c r="EWN631" s="49"/>
      <c r="EWO631" s="49"/>
      <c r="EWP631" s="49"/>
      <c r="EWQ631" s="49"/>
      <c r="EWR631" s="49"/>
      <c r="EWS631" s="49"/>
      <c r="EWT631" s="49"/>
      <c r="EWU631" s="49"/>
      <c r="EWV631" s="49"/>
      <c r="EWW631" s="49"/>
      <c r="EWX631" s="49"/>
      <c r="EWY631" s="49"/>
      <c r="EWZ631" s="49"/>
      <c r="EXA631" s="49"/>
      <c r="EXB631" s="49"/>
      <c r="EXC631" s="49"/>
      <c r="EXD631" s="49"/>
      <c r="EXE631" s="49"/>
      <c r="EXF631" s="49"/>
      <c r="EXG631" s="49"/>
      <c r="EXH631" s="49"/>
      <c r="EXI631" s="49"/>
      <c r="EXJ631" s="49"/>
      <c r="EXK631" s="49"/>
      <c r="EXL631" s="49"/>
      <c r="EXM631" s="49"/>
      <c r="EXN631" s="49"/>
      <c r="EXO631" s="49"/>
      <c r="EXP631" s="49"/>
      <c r="EXQ631" s="49"/>
      <c r="EXR631" s="49"/>
      <c r="EXS631" s="49"/>
      <c r="EXT631" s="49"/>
      <c r="EXU631" s="49"/>
      <c r="EXV631" s="49"/>
      <c r="EXW631" s="49"/>
      <c r="EXX631" s="49"/>
      <c r="EXY631" s="49"/>
      <c r="EXZ631" s="49"/>
      <c r="EYA631" s="49"/>
      <c r="EYB631" s="49"/>
      <c r="EYC631" s="49"/>
      <c r="EYD631" s="49"/>
      <c r="EYE631" s="49"/>
      <c r="EYF631" s="49"/>
      <c r="EYG631" s="49"/>
      <c r="EYH631" s="49"/>
      <c r="EYI631" s="49"/>
      <c r="EYJ631" s="49"/>
      <c r="EYK631" s="49"/>
      <c r="EYL631" s="49"/>
      <c r="EYM631" s="49"/>
      <c r="EYN631" s="49"/>
      <c r="EYO631" s="49"/>
      <c r="EYP631" s="49"/>
      <c r="EYQ631" s="49"/>
      <c r="EYR631" s="49"/>
      <c r="EYS631" s="49"/>
      <c r="EYT631" s="49"/>
      <c r="EYU631" s="49"/>
      <c r="EYV631" s="49"/>
      <c r="EYW631" s="49"/>
      <c r="EYX631" s="49"/>
      <c r="EYY631" s="49"/>
      <c r="EYZ631" s="49"/>
      <c r="EZA631" s="49"/>
      <c r="EZB631" s="49"/>
      <c r="EZC631" s="49"/>
      <c r="EZD631" s="49"/>
      <c r="EZE631" s="49"/>
      <c r="EZF631" s="49"/>
      <c r="EZG631" s="49"/>
      <c r="EZH631" s="49"/>
      <c r="EZI631" s="49"/>
      <c r="EZJ631" s="49"/>
      <c r="EZK631" s="49"/>
      <c r="EZL631" s="49"/>
      <c r="EZM631" s="49"/>
      <c r="EZN631" s="49"/>
      <c r="EZO631" s="49"/>
      <c r="EZP631" s="49"/>
      <c r="EZQ631" s="49"/>
      <c r="EZR631" s="49"/>
      <c r="EZS631" s="49"/>
      <c r="EZT631" s="49"/>
      <c r="EZU631" s="49"/>
      <c r="EZV631" s="49"/>
      <c r="EZW631" s="49"/>
      <c r="EZX631" s="49"/>
      <c r="EZY631" s="49"/>
      <c r="EZZ631" s="49"/>
      <c r="FAA631" s="49"/>
      <c r="FAB631" s="49"/>
      <c r="FAC631" s="49"/>
      <c r="FAD631" s="49"/>
      <c r="FAE631" s="49"/>
      <c r="FAF631" s="49"/>
      <c r="FAG631" s="49"/>
      <c r="FAH631" s="49"/>
      <c r="FAI631" s="49"/>
      <c r="FAJ631" s="49"/>
      <c r="FAK631" s="49"/>
      <c r="FAL631" s="49"/>
      <c r="FAM631" s="49"/>
      <c r="FAN631" s="49"/>
      <c r="FAO631" s="49"/>
      <c r="FAP631" s="49"/>
      <c r="FAQ631" s="49"/>
      <c r="FAR631" s="49"/>
      <c r="FAS631" s="49"/>
      <c r="FAT631" s="49"/>
      <c r="FAU631" s="49"/>
      <c r="FAV631" s="49"/>
      <c r="FAW631" s="49"/>
      <c r="FAX631" s="49"/>
      <c r="FAY631" s="49"/>
      <c r="FAZ631" s="49"/>
      <c r="FBA631" s="49"/>
      <c r="FBB631" s="49"/>
      <c r="FBC631" s="49"/>
      <c r="FBD631" s="49"/>
      <c r="FBE631" s="49"/>
      <c r="FBF631" s="49"/>
      <c r="FBG631" s="49"/>
      <c r="FBH631" s="49"/>
      <c r="FBI631" s="49"/>
      <c r="FBJ631" s="49"/>
      <c r="FBK631" s="49"/>
      <c r="FBL631" s="49"/>
      <c r="FBM631" s="49"/>
      <c r="FBN631" s="49"/>
      <c r="FBO631" s="49"/>
      <c r="FBP631" s="49"/>
      <c r="FBQ631" s="49"/>
      <c r="FBR631" s="49"/>
      <c r="FBS631" s="49"/>
      <c r="FBT631" s="49"/>
      <c r="FBU631" s="49"/>
      <c r="FBV631" s="49"/>
      <c r="FBW631" s="49"/>
      <c r="FBX631" s="49"/>
      <c r="FBY631" s="49"/>
      <c r="FBZ631" s="49"/>
      <c r="FCA631" s="49"/>
      <c r="FCB631" s="49"/>
      <c r="FCC631" s="49"/>
      <c r="FCD631" s="49"/>
      <c r="FCE631" s="49"/>
      <c r="FCF631" s="49"/>
      <c r="FCG631" s="49"/>
      <c r="FCH631" s="49"/>
      <c r="FCI631" s="49"/>
      <c r="FCJ631" s="49"/>
      <c r="FCK631" s="49"/>
      <c r="FCL631" s="49"/>
      <c r="FCM631" s="49"/>
      <c r="FCN631" s="49"/>
      <c r="FCO631" s="49"/>
      <c r="FCP631" s="49"/>
      <c r="FCQ631" s="49"/>
      <c r="FCR631" s="49"/>
      <c r="FCS631" s="49"/>
      <c r="FCT631" s="49"/>
      <c r="FCU631" s="49"/>
      <c r="FCV631" s="49"/>
      <c r="FCW631" s="49"/>
      <c r="FCX631" s="49"/>
      <c r="FCY631" s="49"/>
      <c r="FCZ631" s="49"/>
      <c r="FDA631" s="49"/>
      <c r="FDB631" s="49"/>
      <c r="FDC631" s="49"/>
      <c r="FDD631" s="49"/>
      <c r="FDE631" s="49"/>
      <c r="FDF631" s="49"/>
      <c r="FDG631" s="49"/>
      <c r="FDH631" s="49"/>
      <c r="FDI631" s="49"/>
      <c r="FDJ631" s="49"/>
      <c r="FDK631" s="49"/>
      <c r="FDL631" s="49"/>
      <c r="FDM631" s="49"/>
      <c r="FDN631" s="49"/>
      <c r="FDO631" s="49"/>
      <c r="FDP631" s="49"/>
      <c r="FDQ631" s="49"/>
      <c r="FDR631" s="49"/>
      <c r="FDS631" s="49"/>
      <c r="FDT631" s="49"/>
      <c r="FDU631" s="49"/>
      <c r="FDV631" s="49"/>
      <c r="FDW631" s="49"/>
      <c r="FDX631" s="49"/>
      <c r="FDY631" s="49"/>
      <c r="FDZ631" s="49"/>
      <c r="FEA631" s="49"/>
      <c r="FEB631" s="49"/>
      <c r="FEC631" s="49"/>
      <c r="FED631" s="49"/>
      <c r="FEE631" s="49"/>
      <c r="FEF631" s="49"/>
      <c r="FEG631" s="49"/>
      <c r="FEH631" s="49"/>
      <c r="FEI631" s="49"/>
      <c r="FEJ631" s="49"/>
      <c r="FEK631" s="49"/>
      <c r="FEL631" s="49"/>
      <c r="FEM631" s="49"/>
      <c r="FEN631" s="49"/>
      <c r="FEO631" s="49"/>
      <c r="FEP631" s="49"/>
      <c r="FEQ631" s="49"/>
      <c r="FER631" s="49"/>
      <c r="FES631" s="49"/>
      <c r="FET631" s="49"/>
      <c r="FEU631" s="49"/>
      <c r="FEV631" s="49"/>
      <c r="FEW631" s="49"/>
      <c r="FEX631" s="49"/>
      <c r="FEY631" s="49"/>
      <c r="FEZ631" s="49"/>
      <c r="FFA631" s="49"/>
      <c r="FFB631" s="49"/>
      <c r="FFC631" s="49"/>
      <c r="FFD631" s="49"/>
      <c r="FFE631" s="49"/>
      <c r="FFF631" s="49"/>
      <c r="FFG631" s="49"/>
      <c r="FFH631" s="49"/>
      <c r="FFI631" s="49"/>
      <c r="FFJ631" s="49"/>
      <c r="FFK631" s="49"/>
      <c r="FFL631" s="49"/>
      <c r="FFM631" s="49"/>
      <c r="FFN631" s="49"/>
      <c r="FFO631" s="49"/>
      <c r="FFP631" s="49"/>
      <c r="FFQ631" s="49"/>
      <c r="FFR631" s="49"/>
      <c r="FFS631" s="49"/>
      <c r="FFT631" s="49"/>
      <c r="FFU631" s="49"/>
      <c r="FFV631" s="49"/>
      <c r="FFW631" s="49"/>
      <c r="FFX631" s="49"/>
      <c r="FFY631" s="49"/>
      <c r="FFZ631" s="49"/>
      <c r="FGA631" s="49"/>
      <c r="FGB631" s="49"/>
      <c r="FGC631" s="49"/>
      <c r="FGD631" s="49"/>
      <c r="FGE631" s="49"/>
      <c r="FGF631" s="49"/>
      <c r="FGG631" s="49"/>
      <c r="FGH631" s="49"/>
      <c r="FGI631" s="49"/>
      <c r="FGJ631" s="49"/>
      <c r="FGK631" s="49"/>
      <c r="FGL631" s="49"/>
      <c r="FGM631" s="49"/>
      <c r="FGN631" s="49"/>
      <c r="FGO631" s="49"/>
      <c r="FGP631" s="49"/>
      <c r="FGQ631" s="49"/>
      <c r="FGR631" s="49"/>
      <c r="FGS631" s="49"/>
      <c r="FGT631" s="49"/>
      <c r="FGU631" s="49"/>
      <c r="FGV631" s="49"/>
      <c r="FGW631" s="49"/>
      <c r="FGX631" s="49"/>
      <c r="FGY631" s="49"/>
      <c r="FGZ631" s="49"/>
      <c r="FHA631" s="49"/>
      <c r="FHB631" s="49"/>
      <c r="FHC631" s="49"/>
      <c r="FHD631" s="49"/>
      <c r="FHE631" s="49"/>
      <c r="FHF631" s="49"/>
      <c r="FHG631" s="49"/>
      <c r="FHH631" s="49"/>
      <c r="FHI631" s="49"/>
      <c r="FHJ631" s="49"/>
      <c r="FHK631" s="49"/>
      <c r="FHL631" s="49"/>
      <c r="FHM631" s="49"/>
      <c r="FHN631" s="49"/>
      <c r="FHO631" s="49"/>
      <c r="FHP631" s="49"/>
      <c r="FHQ631" s="49"/>
      <c r="FHR631" s="49"/>
      <c r="FHS631" s="49"/>
      <c r="FHT631" s="49"/>
      <c r="FHU631" s="49"/>
      <c r="FHV631" s="49"/>
      <c r="FHW631" s="49"/>
      <c r="FHX631" s="49"/>
      <c r="FHY631" s="49"/>
      <c r="FHZ631" s="49"/>
      <c r="FIA631" s="49"/>
      <c r="FIB631" s="49"/>
      <c r="FIC631" s="49"/>
      <c r="FID631" s="49"/>
      <c r="FIE631" s="49"/>
      <c r="FIF631" s="49"/>
      <c r="FIG631" s="49"/>
      <c r="FIH631" s="49"/>
      <c r="FII631" s="49"/>
      <c r="FIJ631" s="49"/>
      <c r="FIK631" s="49"/>
      <c r="FIL631" s="49"/>
      <c r="FIM631" s="49"/>
      <c r="FIN631" s="49"/>
      <c r="FIO631" s="49"/>
      <c r="FIP631" s="49"/>
      <c r="FIQ631" s="49"/>
      <c r="FIR631" s="49"/>
      <c r="FIS631" s="49"/>
      <c r="FIT631" s="49"/>
      <c r="FIU631" s="49"/>
      <c r="FIV631" s="49"/>
      <c r="FIW631" s="49"/>
      <c r="FIX631" s="49"/>
      <c r="FIY631" s="49"/>
      <c r="FIZ631" s="49"/>
      <c r="FJA631" s="49"/>
      <c r="FJB631" s="49"/>
      <c r="FJC631" s="49"/>
      <c r="FJD631" s="49"/>
      <c r="FJE631" s="49"/>
      <c r="FJF631" s="49"/>
      <c r="FJG631" s="49"/>
      <c r="FJH631" s="49"/>
      <c r="FJI631" s="49"/>
      <c r="FJJ631" s="49"/>
      <c r="FJK631" s="49"/>
      <c r="FJL631" s="49"/>
      <c r="FJM631" s="49"/>
      <c r="FJN631" s="49"/>
      <c r="FJO631" s="49"/>
      <c r="FJP631" s="49"/>
      <c r="FJQ631" s="49"/>
      <c r="FJR631" s="49"/>
      <c r="FJS631" s="49"/>
      <c r="FJT631" s="49"/>
      <c r="FJU631" s="49"/>
      <c r="FJV631" s="49"/>
      <c r="FJW631" s="49"/>
      <c r="FJX631" s="49"/>
      <c r="FJY631" s="49"/>
      <c r="FJZ631" s="49"/>
      <c r="FKA631" s="49"/>
      <c r="FKB631" s="49"/>
      <c r="FKC631" s="49"/>
      <c r="FKD631" s="49"/>
      <c r="FKE631" s="49"/>
      <c r="FKF631" s="49"/>
      <c r="FKG631" s="49"/>
      <c r="FKH631" s="49"/>
      <c r="FKI631" s="49"/>
      <c r="FKJ631" s="49"/>
      <c r="FKK631" s="49"/>
      <c r="FKL631" s="49"/>
      <c r="FKM631" s="49"/>
      <c r="FKN631" s="49"/>
      <c r="FKO631" s="49"/>
      <c r="FKP631" s="49"/>
      <c r="FKQ631" s="49"/>
      <c r="FKR631" s="49"/>
      <c r="FKS631" s="49"/>
      <c r="FKT631" s="49"/>
      <c r="FKU631" s="49"/>
      <c r="FKV631" s="49"/>
      <c r="FKW631" s="49"/>
      <c r="FKX631" s="49"/>
      <c r="FKY631" s="49"/>
      <c r="FKZ631" s="49"/>
      <c r="FLA631" s="49"/>
      <c r="FLB631" s="49"/>
      <c r="FLC631" s="49"/>
      <c r="FLD631" s="49"/>
      <c r="FLE631" s="49"/>
      <c r="FLF631" s="49"/>
      <c r="FLG631" s="49"/>
      <c r="FLH631" s="49"/>
      <c r="FLI631" s="49"/>
      <c r="FLJ631" s="49"/>
      <c r="FLK631" s="49"/>
      <c r="FLL631" s="49"/>
      <c r="FLM631" s="49"/>
      <c r="FLN631" s="49"/>
      <c r="FLO631" s="49"/>
      <c r="FLP631" s="49"/>
      <c r="FLQ631" s="49"/>
      <c r="FLR631" s="49"/>
      <c r="FLS631" s="49"/>
      <c r="FLT631" s="49"/>
      <c r="FLU631" s="49"/>
      <c r="FLV631" s="49"/>
      <c r="FLW631" s="49"/>
      <c r="FLX631" s="49"/>
      <c r="FLY631" s="49"/>
      <c r="FLZ631" s="49"/>
      <c r="FMA631" s="49"/>
      <c r="FMB631" s="49"/>
      <c r="FMC631" s="49"/>
      <c r="FMD631" s="49"/>
      <c r="FME631" s="49"/>
      <c r="FMF631" s="49"/>
      <c r="FMG631" s="49"/>
      <c r="FMH631" s="49"/>
      <c r="FMI631" s="49"/>
      <c r="FMJ631" s="49"/>
      <c r="FMK631" s="49"/>
      <c r="FML631" s="49"/>
      <c r="FMM631" s="49"/>
      <c r="FMN631" s="49"/>
      <c r="FMO631" s="49"/>
      <c r="FMP631" s="49"/>
      <c r="FMQ631" s="49"/>
      <c r="FMR631" s="49"/>
      <c r="FMS631" s="49"/>
      <c r="FMT631" s="49"/>
      <c r="FMU631" s="49"/>
      <c r="FMV631" s="49"/>
      <c r="FMW631" s="49"/>
      <c r="FMX631" s="49"/>
      <c r="FMY631" s="49"/>
      <c r="FMZ631" s="49"/>
      <c r="FNA631" s="49"/>
      <c r="FNB631" s="49"/>
      <c r="FNC631" s="49"/>
      <c r="FND631" s="49"/>
      <c r="FNE631" s="49"/>
      <c r="FNF631" s="49"/>
      <c r="FNG631" s="49"/>
      <c r="FNH631" s="49"/>
      <c r="FNI631" s="49"/>
      <c r="FNJ631" s="49"/>
      <c r="FNK631" s="49"/>
      <c r="FNL631" s="49"/>
      <c r="FNM631" s="49"/>
      <c r="FNN631" s="49"/>
      <c r="FNO631" s="49"/>
      <c r="FNP631" s="49"/>
      <c r="FNQ631" s="49"/>
      <c r="FNR631" s="49"/>
      <c r="FNS631" s="49"/>
      <c r="FNT631" s="49"/>
      <c r="FNU631" s="49"/>
      <c r="FNV631" s="49"/>
      <c r="FNW631" s="49"/>
      <c r="FNX631" s="49"/>
      <c r="FNY631" s="49"/>
      <c r="FNZ631" s="49"/>
      <c r="FOA631" s="49"/>
      <c r="FOB631" s="49"/>
      <c r="FOC631" s="49"/>
      <c r="FOD631" s="49"/>
      <c r="FOE631" s="49"/>
      <c r="FOF631" s="49"/>
      <c r="FOG631" s="49"/>
      <c r="FOH631" s="49"/>
      <c r="FOI631" s="49"/>
      <c r="FOJ631" s="49"/>
      <c r="FOK631" s="49"/>
      <c r="FOL631" s="49"/>
      <c r="FOM631" s="49"/>
      <c r="FON631" s="49"/>
      <c r="FOO631" s="49"/>
      <c r="FOP631" s="49"/>
      <c r="FOQ631" s="49"/>
      <c r="FOR631" s="49"/>
      <c r="FOS631" s="49"/>
      <c r="FOT631" s="49"/>
      <c r="FOU631" s="49"/>
      <c r="FOV631" s="49"/>
      <c r="FOW631" s="49"/>
      <c r="FOX631" s="49"/>
      <c r="FOY631" s="49"/>
      <c r="FOZ631" s="49"/>
      <c r="FPA631" s="49"/>
      <c r="FPB631" s="49"/>
      <c r="FPC631" s="49"/>
      <c r="FPD631" s="49"/>
      <c r="FPE631" s="49"/>
      <c r="FPF631" s="49"/>
      <c r="FPG631" s="49"/>
      <c r="FPH631" s="49"/>
      <c r="FPI631" s="49"/>
      <c r="FPJ631" s="49"/>
      <c r="FPK631" s="49"/>
      <c r="FPL631" s="49"/>
      <c r="FPM631" s="49"/>
      <c r="FPN631" s="49"/>
      <c r="FPO631" s="49"/>
      <c r="FPP631" s="49"/>
      <c r="FPQ631" s="49"/>
      <c r="FPR631" s="49"/>
      <c r="FPS631" s="49"/>
      <c r="FPT631" s="49"/>
      <c r="FPU631" s="49"/>
      <c r="FPV631" s="49"/>
      <c r="FPW631" s="49"/>
      <c r="FPX631" s="49"/>
      <c r="FPY631" s="49"/>
      <c r="FPZ631" s="49"/>
      <c r="FQA631" s="49"/>
      <c r="FQB631" s="49"/>
      <c r="FQC631" s="49"/>
      <c r="FQD631" s="49"/>
      <c r="FQE631" s="49"/>
      <c r="FQF631" s="49"/>
      <c r="FQG631" s="49"/>
      <c r="FQH631" s="49"/>
      <c r="FQI631" s="49"/>
      <c r="FQJ631" s="49"/>
      <c r="FQK631" s="49"/>
      <c r="FQL631" s="49"/>
      <c r="FQM631" s="49"/>
      <c r="FQN631" s="49"/>
      <c r="FQO631" s="49"/>
      <c r="FQP631" s="49"/>
      <c r="FQQ631" s="49"/>
      <c r="FQR631" s="49"/>
      <c r="FQS631" s="49"/>
      <c r="FQT631" s="49"/>
      <c r="FQU631" s="49"/>
      <c r="FQV631" s="49"/>
      <c r="FQW631" s="49"/>
      <c r="FQX631" s="49"/>
      <c r="FQY631" s="49"/>
      <c r="FQZ631" s="49"/>
      <c r="FRA631" s="49"/>
      <c r="FRB631" s="49"/>
      <c r="FRC631" s="49"/>
      <c r="FRD631" s="49"/>
      <c r="FRE631" s="49"/>
      <c r="FRF631" s="49"/>
      <c r="FRG631" s="49"/>
      <c r="FRH631" s="49"/>
      <c r="FRI631" s="49"/>
      <c r="FRJ631" s="49"/>
      <c r="FRK631" s="49"/>
      <c r="FRL631" s="49"/>
      <c r="FRM631" s="49"/>
      <c r="FRN631" s="49"/>
      <c r="FRO631" s="49"/>
      <c r="FRP631" s="49"/>
      <c r="FRQ631" s="49"/>
      <c r="FRR631" s="49"/>
      <c r="FRS631" s="49"/>
      <c r="FRT631" s="49"/>
      <c r="FRU631" s="49"/>
      <c r="FRV631" s="49"/>
      <c r="FRW631" s="49"/>
      <c r="FRX631" s="49"/>
      <c r="FRY631" s="49"/>
      <c r="FRZ631" s="49"/>
      <c r="FSA631" s="49"/>
      <c r="FSB631" s="49"/>
      <c r="FSC631" s="49"/>
      <c r="FSD631" s="49"/>
      <c r="FSE631" s="49"/>
      <c r="FSF631" s="49"/>
      <c r="FSG631" s="49"/>
      <c r="FSH631" s="49"/>
      <c r="FSI631" s="49"/>
      <c r="FSJ631" s="49"/>
      <c r="FSK631" s="49"/>
      <c r="FSL631" s="49"/>
      <c r="FSM631" s="49"/>
      <c r="FSN631" s="49"/>
      <c r="FSO631" s="49"/>
      <c r="FSP631" s="49"/>
      <c r="FSQ631" s="49"/>
      <c r="FSR631" s="49"/>
      <c r="FSS631" s="49"/>
      <c r="FST631" s="49"/>
      <c r="FSU631" s="49"/>
      <c r="FSV631" s="49"/>
      <c r="FSW631" s="49"/>
      <c r="FSX631" s="49"/>
      <c r="FSY631" s="49"/>
      <c r="FSZ631" s="49"/>
      <c r="FTA631" s="49"/>
      <c r="FTB631" s="49"/>
      <c r="FTC631" s="49"/>
      <c r="FTD631" s="49"/>
      <c r="FTE631" s="49"/>
      <c r="FTF631" s="49"/>
      <c r="FTG631" s="49"/>
      <c r="FTH631" s="49"/>
      <c r="FTI631" s="49"/>
      <c r="FTJ631" s="49"/>
      <c r="FTK631" s="49"/>
      <c r="FTL631" s="49"/>
      <c r="FTM631" s="49"/>
      <c r="FTN631" s="49"/>
      <c r="FTO631" s="49"/>
      <c r="FTP631" s="49"/>
      <c r="FTQ631" s="49"/>
      <c r="FTR631" s="49"/>
      <c r="FTS631" s="49"/>
      <c r="FTT631" s="49"/>
      <c r="FTU631" s="49"/>
      <c r="FTV631" s="49"/>
      <c r="FTW631" s="49"/>
      <c r="FTX631" s="49"/>
      <c r="FTY631" s="49"/>
      <c r="FTZ631" s="49"/>
      <c r="FUA631" s="49"/>
      <c r="FUB631" s="49"/>
      <c r="FUC631" s="49"/>
      <c r="FUD631" s="49"/>
      <c r="FUE631" s="49"/>
      <c r="FUF631" s="49"/>
      <c r="FUG631" s="49"/>
      <c r="FUH631" s="49"/>
      <c r="FUI631" s="49"/>
      <c r="FUJ631" s="49"/>
      <c r="FUK631" s="49"/>
      <c r="FUL631" s="49"/>
      <c r="FUM631" s="49"/>
      <c r="FUN631" s="49"/>
      <c r="FUO631" s="49"/>
      <c r="FUP631" s="49"/>
      <c r="FUQ631" s="49"/>
      <c r="FUR631" s="49"/>
      <c r="FUS631" s="49"/>
      <c r="FUT631" s="49"/>
      <c r="FUU631" s="49"/>
      <c r="FUV631" s="49"/>
      <c r="FUW631" s="49"/>
      <c r="FUX631" s="49"/>
      <c r="FUY631" s="49"/>
      <c r="FUZ631" s="49"/>
      <c r="FVA631" s="49"/>
      <c r="FVB631" s="49"/>
      <c r="FVC631" s="49"/>
      <c r="FVD631" s="49"/>
      <c r="FVE631" s="49"/>
      <c r="FVF631" s="49"/>
      <c r="FVG631" s="49"/>
      <c r="FVH631" s="49"/>
      <c r="FVI631" s="49"/>
      <c r="FVJ631" s="49"/>
      <c r="FVK631" s="49"/>
      <c r="FVL631" s="49"/>
      <c r="FVM631" s="49"/>
      <c r="FVN631" s="49"/>
      <c r="FVO631" s="49"/>
      <c r="FVP631" s="49"/>
      <c r="FVQ631" s="49"/>
      <c r="FVR631" s="49"/>
      <c r="FVS631" s="49"/>
      <c r="FVT631" s="49"/>
      <c r="FVU631" s="49"/>
      <c r="FVV631" s="49"/>
      <c r="FVW631" s="49"/>
      <c r="FVX631" s="49"/>
      <c r="FVY631" s="49"/>
      <c r="FVZ631" s="49"/>
      <c r="FWA631" s="49"/>
      <c r="FWB631" s="49"/>
      <c r="FWC631" s="49"/>
      <c r="FWD631" s="49"/>
      <c r="FWE631" s="49"/>
      <c r="FWF631" s="49"/>
      <c r="FWG631" s="49"/>
      <c r="FWH631" s="49"/>
      <c r="FWI631" s="49"/>
      <c r="FWJ631" s="49"/>
      <c r="FWK631" s="49"/>
      <c r="FWL631" s="49"/>
      <c r="FWM631" s="49"/>
      <c r="FWN631" s="49"/>
      <c r="FWO631" s="49"/>
      <c r="FWP631" s="49"/>
      <c r="FWQ631" s="49"/>
      <c r="FWR631" s="49"/>
      <c r="FWS631" s="49"/>
      <c r="FWT631" s="49"/>
      <c r="FWU631" s="49"/>
      <c r="FWV631" s="49"/>
      <c r="FWW631" s="49"/>
      <c r="FWX631" s="49"/>
      <c r="FWY631" s="49"/>
      <c r="FWZ631" s="49"/>
      <c r="FXA631" s="49"/>
      <c r="FXB631" s="49"/>
      <c r="FXC631" s="49"/>
      <c r="FXD631" s="49"/>
      <c r="FXE631" s="49"/>
      <c r="FXF631" s="49"/>
      <c r="FXG631" s="49"/>
      <c r="FXH631" s="49"/>
      <c r="FXI631" s="49"/>
      <c r="FXJ631" s="49"/>
      <c r="FXK631" s="49"/>
      <c r="FXL631" s="49"/>
      <c r="FXM631" s="49"/>
      <c r="FXN631" s="49"/>
      <c r="FXO631" s="49"/>
      <c r="FXP631" s="49"/>
      <c r="FXQ631" s="49"/>
      <c r="FXR631" s="49"/>
      <c r="FXS631" s="49"/>
      <c r="FXT631" s="49"/>
      <c r="FXU631" s="49"/>
      <c r="FXV631" s="49"/>
      <c r="FXW631" s="49"/>
      <c r="FXX631" s="49"/>
      <c r="FXY631" s="49"/>
      <c r="FXZ631" s="49"/>
      <c r="FYA631" s="49"/>
      <c r="FYB631" s="49"/>
      <c r="FYC631" s="49"/>
      <c r="FYD631" s="49"/>
      <c r="FYE631" s="49"/>
      <c r="FYF631" s="49"/>
      <c r="FYG631" s="49"/>
      <c r="FYH631" s="49"/>
      <c r="FYI631" s="49"/>
      <c r="FYJ631" s="49"/>
      <c r="FYK631" s="49"/>
      <c r="FYL631" s="49"/>
      <c r="FYM631" s="49"/>
      <c r="FYN631" s="49"/>
      <c r="FYO631" s="49"/>
      <c r="FYP631" s="49"/>
      <c r="FYQ631" s="49"/>
      <c r="FYR631" s="49"/>
      <c r="FYS631" s="49"/>
      <c r="FYT631" s="49"/>
      <c r="FYU631" s="49"/>
      <c r="FYV631" s="49"/>
      <c r="FYW631" s="49"/>
      <c r="FYX631" s="49"/>
      <c r="FYY631" s="49"/>
      <c r="FYZ631" s="49"/>
      <c r="FZA631" s="49"/>
      <c r="FZB631" s="49"/>
      <c r="FZC631" s="49"/>
      <c r="FZD631" s="49"/>
      <c r="FZE631" s="49"/>
      <c r="FZF631" s="49"/>
      <c r="FZG631" s="49"/>
      <c r="FZH631" s="49"/>
      <c r="FZI631" s="49"/>
      <c r="FZJ631" s="49"/>
      <c r="FZK631" s="49"/>
      <c r="FZL631" s="49"/>
      <c r="FZM631" s="49"/>
      <c r="FZN631" s="49"/>
      <c r="FZO631" s="49"/>
      <c r="FZP631" s="49"/>
      <c r="FZQ631" s="49"/>
      <c r="FZR631" s="49"/>
      <c r="FZS631" s="49"/>
      <c r="FZT631" s="49"/>
      <c r="FZU631" s="49"/>
      <c r="FZV631" s="49"/>
      <c r="FZW631" s="49"/>
      <c r="FZX631" s="49"/>
      <c r="FZY631" s="49"/>
      <c r="FZZ631" s="49"/>
      <c r="GAA631" s="49"/>
      <c r="GAB631" s="49"/>
      <c r="GAC631" s="49"/>
      <c r="GAD631" s="49"/>
      <c r="GAE631" s="49"/>
      <c r="GAF631" s="49"/>
      <c r="GAG631" s="49"/>
      <c r="GAH631" s="49"/>
      <c r="GAI631" s="49"/>
      <c r="GAJ631" s="49"/>
      <c r="GAK631" s="49"/>
      <c r="GAL631" s="49"/>
      <c r="GAM631" s="49"/>
      <c r="GAN631" s="49"/>
      <c r="GAO631" s="49"/>
      <c r="GAP631" s="49"/>
      <c r="GAQ631" s="49"/>
      <c r="GAR631" s="49"/>
      <c r="GAS631" s="49"/>
      <c r="GAT631" s="49"/>
      <c r="GAU631" s="49"/>
      <c r="GAV631" s="49"/>
      <c r="GAW631" s="49"/>
      <c r="GAX631" s="49"/>
      <c r="GAY631" s="49"/>
      <c r="GAZ631" s="49"/>
      <c r="GBA631" s="49"/>
      <c r="GBB631" s="49"/>
      <c r="GBC631" s="49"/>
      <c r="GBD631" s="49"/>
      <c r="GBE631" s="49"/>
      <c r="GBF631" s="49"/>
      <c r="GBG631" s="49"/>
      <c r="GBH631" s="49"/>
      <c r="GBI631" s="49"/>
      <c r="GBJ631" s="49"/>
      <c r="GBK631" s="49"/>
      <c r="GBL631" s="49"/>
      <c r="GBM631" s="49"/>
      <c r="GBN631" s="49"/>
      <c r="GBO631" s="49"/>
      <c r="GBP631" s="49"/>
      <c r="GBQ631" s="49"/>
      <c r="GBR631" s="49"/>
      <c r="GBS631" s="49"/>
      <c r="GBT631" s="49"/>
      <c r="GBU631" s="49"/>
      <c r="GBV631" s="49"/>
      <c r="GBW631" s="49"/>
      <c r="GBX631" s="49"/>
      <c r="GBY631" s="49"/>
      <c r="GBZ631" s="49"/>
      <c r="GCA631" s="49"/>
      <c r="GCB631" s="49"/>
      <c r="GCC631" s="49"/>
      <c r="GCD631" s="49"/>
      <c r="GCE631" s="49"/>
      <c r="GCF631" s="49"/>
      <c r="GCG631" s="49"/>
      <c r="GCH631" s="49"/>
      <c r="GCI631" s="49"/>
      <c r="GCJ631" s="49"/>
      <c r="GCK631" s="49"/>
      <c r="GCL631" s="49"/>
      <c r="GCM631" s="49"/>
      <c r="GCN631" s="49"/>
      <c r="GCO631" s="49"/>
      <c r="GCP631" s="49"/>
      <c r="GCQ631" s="49"/>
      <c r="GCR631" s="49"/>
      <c r="GCS631" s="49"/>
      <c r="GCT631" s="49"/>
      <c r="GCU631" s="49"/>
      <c r="GCV631" s="49"/>
      <c r="GCW631" s="49"/>
      <c r="GCX631" s="49"/>
      <c r="GCY631" s="49"/>
      <c r="GCZ631" s="49"/>
      <c r="GDA631" s="49"/>
      <c r="GDB631" s="49"/>
      <c r="GDC631" s="49"/>
      <c r="GDD631" s="49"/>
      <c r="GDE631" s="49"/>
      <c r="GDF631" s="49"/>
      <c r="GDG631" s="49"/>
      <c r="GDH631" s="49"/>
      <c r="GDI631" s="49"/>
      <c r="GDJ631" s="49"/>
      <c r="GDK631" s="49"/>
      <c r="GDL631" s="49"/>
      <c r="GDM631" s="49"/>
      <c r="GDN631" s="49"/>
      <c r="GDO631" s="49"/>
      <c r="GDP631" s="49"/>
      <c r="GDQ631" s="49"/>
      <c r="GDR631" s="49"/>
      <c r="GDS631" s="49"/>
      <c r="GDT631" s="49"/>
      <c r="GDU631" s="49"/>
      <c r="GDV631" s="49"/>
      <c r="GDW631" s="49"/>
      <c r="GDX631" s="49"/>
      <c r="GDY631" s="49"/>
      <c r="GDZ631" s="49"/>
      <c r="GEA631" s="49"/>
      <c r="GEB631" s="49"/>
      <c r="GEC631" s="49"/>
      <c r="GED631" s="49"/>
      <c r="GEE631" s="49"/>
      <c r="GEF631" s="49"/>
      <c r="GEG631" s="49"/>
      <c r="GEH631" s="49"/>
      <c r="GEI631" s="49"/>
      <c r="GEJ631" s="49"/>
      <c r="GEK631" s="49"/>
      <c r="GEL631" s="49"/>
      <c r="GEM631" s="49"/>
      <c r="GEN631" s="49"/>
      <c r="GEO631" s="49"/>
      <c r="GEP631" s="49"/>
      <c r="GEQ631" s="49"/>
      <c r="GER631" s="49"/>
      <c r="GES631" s="49"/>
      <c r="GET631" s="49"/>
      <c r="GEU631" s="49"/>
      <c r="GEV631" s="49"/>
      <c r="GEW631" s="49"/>
      <c r="GEX631" s="49"/>
      <c r="GEY631" s="49"/>
      <c r="GEZ631" s="49"/>
      <c r="GFA631" s="49"/>
      <c r="GFB631" s="49"/>
      <c r="GFC631" s="49"/>
      <c r="GFD631" s="49"/>
      <c r="GFE631" s="49"/>
      <c r="GFF631" s="49"/>
      <c r="GFG631" s="49"/>
      <c r="GFH631" s="49"/>
      <c r="GFI631" s="49"/>
      <c r="GFJ631" s="49"/>
      <c r="GFK631" s="49"/>
      <c r="GFL631" s="49"/>
      <c r="GFM631" s="49"/>
      <c r="GFN631" s="49"/>
      <c r="GFO631" s="49"/>
      <c r="GFP631" s="49"/>
      <c r="GFQ631" s="49"/>
      <c r="GFR631" s="49"/>
      <c r="GFS631" s="49"/>
      <c r="GFT631" s="49"/>
      <c r="GFU631" s="49"/>
      <c r="GFV631" s="49"/>
      <c r="GFW631" s="49"/>
      <c r="GFX631" s="49"/>
      <c r="GFY631" s="49"/>
      <c r="GFZ631" s="49"/>
      <c r="GGA631" s="49"/>
      <c r="GGB631" s="49"/>
      <c r="GGC631" s="49"/>
      <c r="GGD631" s="49"/>
      <c r="GGE631" s="49"/>
      <c r="GGF631" s="49"/>
      <c r="GGG631" s="49"/>
      <c r="GGH631" s="49"/>
      <c r="GGI631" s="49"/>
      <c r="GGJ631" s="49"/>
      <c r="GGK631" s="49"/>
      <c r="GGL631" s="49"/>
      <c r="GGM631" s="49"/>
      <c r="GGN631" s="49"/>
      <c r="GGO631" s="49"/>
      <c r="GGP631" s="49"/>
      <c r="GGQ631" s="49"/>
      <c r="GGR631" s="49"/>
      <c r="GGS631" s="49"/>
      <c r="GGT631" s="49"/>
      <c r="GGU631" s="49"/>
      <c r="GGV631" s="49"/>
      <c r="GGW631" s="49"/>
      <c r="GGX631" s="49"/>
      <c r="GGY631" s="49"/>
      <c r="GGZ631" s="49"/>
      <c r="GHA631" s="49"/>
      <c r="GHB631" s="49"/>
      <c r="GHC631" s="49"/>
      <c r="GHD631" s="49"/>
      <c r="GHE631" s="49"/>
      <c r="GHF631" s="49"/>
      <c r="GHG631" s="49"/>
      <c r="GHH631" s="49"/>
      <c r="GHI631" s="49"/>
      <c r="GHJ631" s="49"/>
      <c r="GHK631" s="49"/>
      <c r="GHL631" s="49"/>
      <c r="GHM631" s="49"/>
      <c r="GHN631" s="49"/>
      <c r="GHO631" s="49"/>
      <c r="GHP631" s="49"/>
      <c r="GHQ631" s="49"/>
      <c r="GHR631" s="49"/>
      <c r="GHS631" s="49"/>
      <c r="GHT631" s="49"/>
      <c r="GHU631" s="49"/>
      <c r="GHV631" s="49"/>
      <c r="GHW631" s="49"/>
      <c r="GHX631" s="49"/>
      <c r="GHY631" s="49"/>
      <c r="GHZ631" s="49"/>
      <c r="GIA631" s="49"/>
      <c r="GIB631" s="49"/>
      <c r="GIC631" s="49"/>
      <c r="GID631" s="49"/>
      <c r="GIE631" s="49"/>
      <c r="GIF631" s="49"/>
      <c r="GIG631" s="49"/>
      <c r="GIH631" s="49"/>
      <c r="GII631" s="49"/>
      <c r="GIJ631" s="49"/>
      <c r="GIK631" s="49"/>
      <c r="GIL631" s="49"/>
      <c r="GIM631" s="49"/>
      <c r="GIN631" s="49"/>
      <c r="GIO631" s="49"/>
      <c r="GIP631" s="49"/>
      <c r="GIQ631" s="49"/>
      <c r="GIR631" s="49"/>
      <c r="GIS631" s="49"/>
      <c r="GIT631" s="49"/>
      <c r="GIU631" s="49"/>
      <c r="GIV631" s="49"/>
      <c r="GIW631" s="49"/>
      <c r="GIX631" s="49"/>
      <c r="GIY631" s="49"/>
      <c r="GIZ631" s="49"/>
      <c r="GJA631" s="49"/>
      <c r="GJB631" s="49"/>
      <c r="GJC631" s="49"/>
      <c r="GJD631" s="49"/>
      <c r="GJE631" s="49"/>
      <c r="GJF631" s="49"/>
      <c r="GJG631" s="49"/>
      <c r="GJH631" s="49"/>
      <c r="GJI631" s="49"/>
      <c r="GJJ631" s="49"/>
      <c r="GJK631" s="49"/>
      <c r="GJL631" s="49"/>
      <c r="GJM631" s="49"/>
      <c r="GJN631" s="49"/>
      <c r="GJO631" s="49"/>
      <c r="GJP631" s="49"/>
      <c r="GJQ631" s="49"/>
      <c r="GJR631" s="49"/>
      <c r="GJS631" s="49"/>
      <c r="GJT631" s="49"/>
      <c r="GJU631" s="49"/>
      <c r="GJV631" s="49"/>
      <c r="GJW631" s="49"/>
      <c r="GJX631" s="49"/>
      <c r="GJY631" s="49"/>
      <c r="GJZ631" s="49"/>
      <c r="GKA631" s="49"/>
      <c r="GKB631" s="49"/>
      <c r="GKC631" s="49"/>
      <c r="GKD631" s="49"/>
      <c r="GKE631" s="49"/>
      <c r="GKF631" s="49"/>
      <c r="GKG631" s="49"/>
      <c r="GKH631" s="49"/>
      <c r="GKI631" s="49"/>
      <c r="GKJ631" s="49"/>
      <c r="GKK631" s="49"/>
      <c r="GKL631" s="49"/>
      <c r="GKM631" s="49"/>
      <c r="GKN631" s="49"/>
      <c r="GKO631" s="49"/>
      <c r="GKP631" s="49"/>
      <c r="GKQ631" s="49"/>
      <c r="GKR631" s="49"/>
      <c r="GKS631" s="49"/>
      <c r="GKT631" s="49"/>
      <c r="GKU631" s="49"/>
      <c r="GKV631" s="49"/>
      <c r="GKW631" s="49"/>
      <c r="GKX631" s="49"/>
      <c r="GKY631" s="49"/>
      <c r="GKZ631" s="49"/>
      <c r="GLA631" s="49"/>
      <c r="GLB631" s="49"/>
      <c r="GLC631" s="49"/>
      <c r="GLD631" s="49"/>
      <c r="GLE631" s="49"/>
      <c r="GLF631" s="49"/>
      <c r="GLG631" s="49"/>
      <c r="GLH631" s="49"/>
      <c r="GLI631" s="49"/>
      <c r="GLJ631" s="49"/>
      <c r="GLK631" s="49"/>
      <c r="GLL631" s="49"/>
      <c r="GLM631" s="49"/>
      <c r="GLN631" s="49"/>
      <c r="GLO631" s="49"/>
      <c r="GLP631" s="49"/>
      <c r="GLQ631" s="49"/>
      <c r="GLR631" s="49"/>
      <c r="GLS631" s="49"/>
      <c r="GLT631" s="49"/>
      <c r="GLU631" s="49"/>
      <c r="GLV631" s="49"/>
      <c r="GLW631" s="49"/>
      <c r="GLX631" s="49"/>
      <c r="GLY631" s="49"/>
      <c r="GLZ631" s="49"/>
      <c r="GMA631" s="49"/>
      <c r="GMB631" s="49"/>
      <c r="GMC631" s="49"/>
      <c r="GMD631" s="49"/>
      <c r="GME631" s="49"/>
      <c r="GMF631" s="49"/>
      <c r="GMG631" s="49"/>
      <c r="GMH631" s="49"/>
      <c r="GMI631" s="49"/>
      <c r="GMJ631" s="49"/>
      <c r="GMK631" s="49"/>
      <c r="GML631" s="49"/>
      <c r="GMM631" s="49"/>
      <c r="GMN631" s="49"/>
      <c r="GMO631" s="49"/>
      <c r="GMP631" s="49"/>
      <c r="GMQ631" s="49"/>
      <c r="GMR631" s="49"/>
      <c r="GMS631" s="49"/>
      <c r="GMT631" s="49"/>
      <c r="GMU631" s="49"/>
      <c r="GMV631" s="49"/>
      <c r="GMW631" s="49"/>
      <c r="GMX631" s="49"/>
      <c r="GMY631" s="49"/>
      <c r="GMZ631" s="49"/>
      <c r="GNA631" s="49"/>
      <c r="GNB631" s="49"/>
      <c r="GNC631" s="49"/>
      <c r="GND631" s="49"/>
      <c r="GNE631" s="49"/>
      <c r="GNF631" s="49"/>
      <c r="GNG631" s="49"/>
      <c r="GNH631" s="49"/>
      <c r="GNI631" s="49"/>
      <c r="GNJ631" s="49"/>
      <c r="GNK631" s="49"/>
      <c r="GNL631" s="49"/>
      <c r="GNM631" s="49"/>
      <c r="GNN631" s="49"/>
      <c r="GNO631" s="49"/>
      <c r="GNP631" s="49"/>
      <c r="GNQ631" s="49"/>
      <c r="GNR631" s="49"/>
      <c r="GNS631" s="49"/>
      <c r="GNT631" s="49"/>
      <c r="GNU631" s="49"/>
      <c r="GNV631" s="49"/>
      <c r="GNW631" s="49"/>
      <c r="GNX631" s="49"/>
      <c r="GNY631" s="49"/>
      <c r="GNZ631" s="49"/>
      <c r="GOA631" s="49"/>
      <c r="GOB631" s="49"/>
      <c r="GOC631" s="49"/>
      <c r="GOD631" s="49"/>
      <c r="GOE631" s="49"/>
      <c r="GOF631" s="49"/>
      <c r="GOG631" s="49"/>
      <c r="GOH631" s="49"/>
      <c r="GOI631" s="49"/>
      <c r="GOJ631" s="49"/>
      <c r="GOK631" s="49"/>
      <c r="GOL631" s="49"/>
      <c r="GOM631" s="49"/>
      <c r="GON631" s="49"/>
      <c r="GOO631" s="49"/>
      <c r="GOP631" s="49"/>
      <c r="GOQ631" s="49"/>
      <c r="GOR631" s="49"/>
      <c r="GOS631" s="49"/>
      <c r="GOT631" s="49"/>
      <c r="GOU631" s="49"/>
      <c r="GOV631" s="49"/>
      <c r="GOW631" s="49"/>
      <c r="GOX631" s="49"/>
      <c r="GOY631" s="49"/>
      <c r="GOZ631" s="49"/>
      <c r="GPA631" s="49"/>
      <c r="GPB631" s="49"/>
      <c r="GPC631" s="49"/>
      <c r="GPD631" s="49"/>
      <c r="GPE631" s="49"/>
      <c r="GPF631" s="49"/>
      <c r="GPG631" s="49"/>
      <c r="GPH631" s="49"/>
      <c r="GPI631" s="49"/>
      <c r="GPJ631" s="49"/>
      <c r="GPK631" s="49"/>
      <c r="GPL631" s="49"/>
      <c r="GPM631" s="49"/>
      <c r="GPN631" s="49"/>
      <c r="GPO631" s="49"/>
      <c r="GPP631" s="49"/>
      <c r="GPQ631" s="49"/>
      <c r="GPR631" s="49"/>
      <c r="GPS631" s="49"/>
      <c r="GPT631" s="49"/>
      <c r="GPU631" s="49"/>
      <c r="GPV631" s="49"/>
      <c r="GPW631" s="49"/>
      <c r="GPX631" s="49"/>
      <c r="GPY631" s="49"/>
      <c r="GPZ631" s="49"/>
      <c r="GQA631" s="49"/>
      <c r="GQB631" s="49"/>
      <c r="GQC631" s="49"/>
      <c r="GQD631" s="49"/>
      <c r="GQE631" s="49"/>
      <c r="GQF631" s="49"/>
      <c r="GQG631" s="49"/>
      <c r="GQH631" s="49"/>
      <c r="GQI631" s="49"/>
      <c r="GQJ631" s="49"/>
      <c r="GQK631" s="49"/>
      <c r="GQL631" s="49"/>
      <c r="GQM631" s="49"/>
      <c r="GQN631" s="49"/>
      <c r="GQO631" s="49"/>
      <c r="GQP631" s="49"/>
      <c r="GQQ631" s="49"/>
      <c r="GQR631" s="49"/>
      <c r="GQS631" s="49"/>
      <c r="GQT631" s="49"/>
      <c r="GQU631" s="49"/>
      <c r="GQV631" s="49"/>
      <c r="GQW631" s="49"/>
      <c r="GQX631" s="49"/>
      <c r="GQY631" s="49"/>
      <c r="GQZ631" s="49"/>
      <c r="GRA631" s="49"/>
      <c r="GRB631" s="49"/>
      <c r="GRC631" s="49"/>
      <c r="GRD631" s="49"/>
      <c r="GRE631" s="49"/>
      <c r="GRF631" s="49"/>
      <c r="GRG631" s="49"/>
      <c r="GRH631" s="49"/>
      <c r="GRI631" s="49"/>
      <c r="GRJ631" s="49"/>
      <c r="GRK631" s="49"/>
      <c r="GRL631" s="49"/>
      <c r="GRM631" s="49"/>
      <c r="GRN631" s="49"/>
      <c r="GRO631" s="49"/>
      <c r="GRP631" s="49"/>
      <c r="GRQ631" s="49"/>
      <c r="GRR631" s="49"/>
      <c r="GRS631" s="49"/>
      <c r="GRT631" s="49"/>
      <c r="GRU631" s="49"/>
      <c r="GRV631" s="49"/>
      <c r="GRW631" s="49"/>
      <c r="GRX631" s="49"/>
      <c r="GRY631" s="49"/>
      <c r="GRZ631" s="49"/>
      <c r="GSA631" s="49"/>
      <c r="GSB631" s="49"/>
      <c r="GSC631" s="49"/>
      <c r="GSD631" s="49"/>
      <c r="GSE631" s="49"/>
      <c r="GSF631" s="49"/>
      <c r="GSG631" s="49"/>
      <c r="GSH631" s="49"/>
      <c r="GSI631" s="49"/>
      <c r="GSJ631" s="49"/>
      <c r="GSK631" s="49"/>
      <c r="GSL631" s="49"/>
      <c r="GSM631" s="49"/>
      <c r="GSN631" s="49"/>
      <c r="GSO631" s="49"/>
      <c r="GSP631" s="49"/>
      <c r="GSQ631" s="49"/>
      <c r="GSR631" s="49"/>
      <c r="GSS631" s="49"/>
      <c r="GST631" s="49"/>
      <c r="GSU631" s="49"/>
      <c r="GSV631" s="49"/>
      <c r="GSW631" s="49"/>
      <c r="GSX631" s="49"/>
      <c r="GSY631" s="49"/>
      <c r="GSZ631" s="49"/>
      <c r="GTA631" s="49"/>
      <c r="GTB631" s="49"/>
      <c r="GTC631" s="49"/>
      <c r="GTD631" s="49"/>
      <c r="GTE631" s="49"/>
      <c r="GTF631" s="49"/>
      <c r="GTG631" s="49"/>
      <c r="GTH631" s="49"/>
      <c r="GTI631" s="49"/>
      <c r="GTJ631" s="49"/>
      <c r="GTK631" s="49"/>
      <c r="GTL631" s="49"/>
      <c r="GTM631" s="49"/>
      <c r="GTN631" s="49"/>
      <c r="GTO631" s="49"/>
      <c r="GTP631" s="49"/>
      <c r="GTQ631" s="49"/>
      <c r="GTR631" s="49"/>
      <c r="GTS631" s="49"/>
      <c r="GTT631" s="49"/>
      <c r="GTU631" s="49"/>
      <c r="GTV631" s="49"/>
      <c r="GTW631" s="49"/>
      <c r="GTX631" s="49"/>
      <c r="GTY631" s="49"/>
      <c r="GTZ631" s="49"/>
      <c r="GUA631" s="49"/>
      <c r="GUB631" s="49"/>
      <c r="GUC631" s="49"/>
      <c r="GUD631" s="49"/>
      <c r="GUE631" s="49"/>
      <c r="GUF631" s="49"/>
      <c r="GUG631" s="49"/>
      <c r="GUH631" s="49"/>
      <c r="GUI631" s="49"/>
      <c r="GUJ631" s="49"/>
      <c r="GUK631" s="49"/>
      <c r="GUL631" s="49"/>
      <c r="GUM631" s="49"/>
      <c r="GUN631" s="49"/>
      <c r="GUO631" s="49"/>
      <c r="GUP631" s="49"/>
      <c r="GUQ631" s="49"/>
      <c r="GUR631" s="49"/>
      <c r="GUS631" s="49"/>
      <c r="GUT631" s="49"/>
      <c r="GUU631" s="49"/>
      <c r="GUV631" s="49"/>
      <c r="GUW631" s="49"/>
      <c r="GUX631" s="49"/>
      <c r="GUY631" s="49"/>
      <c r="GUZ631" s="49"/>
      <c r="GVA631" s="49"/>
      <c r="GVB631" s="49"/>
      <c r="GVC631" s="49"/>
      <c r="GVD631" s="49"/>
      <c r="GVE631" s="49"/>
      <c r="GVF631" s="49"/>
      <c r="GVG631" s="49"/>
      <c r="GVH631" s="49"/>
      <c r="GVI631" s="49"/>
      <c r="GVJ631" s="49"/>
      <c r="GVK631" s="49"/>
      <c r="GVL631" s="49"/>
      <c r="GVM631" s="49"/>
      <c r="GVN631" s="49"/>
      <c r="GVO631" s="49"/>
      <c r="GVP631" s="49"/>
      <c r="GVQ631" s="49"/>
      <c r="GVR631" s="49"/>
      <c r="GVS631" s="49"/>
      <c r="GVT631" s="49"/>
      <c r="GVU631" s="49"/>
      <c r="GVV631" s="49"/>
      <c r="GVW631" s="49"/>
      <c r="GVX631" s="49"/>
      <c r="GVY631" s="49"/>
      <c r="GVZ631" s="49"/>
      <c r="GWA631" s="49"/>
      <c r="GWB631" s="49"/>
      <c r="GWC631" s="49"/>
      <c r="GWD631" s="49"/>
      <c r="GWE631" s="49"/>
      <c r="GWF631" s="49"/>
      <c r="GWG631" s="49"/>
      <c r="GWH631" s="49"/>
      <c r="GWI631" s="49"/>
      <c r="GWJ631" s="49"/>
      <c r="GWK631" s="49"/>
      <c r="GWL631" s="49"/>
      <c r="GWM631" s="49"/>
      <c r="GWN631" s="49"/>
      <c r="GWO631" s="49"/>
      <c r="GWP631" s="49"/>
      <c r="GWQ631" s="49"/>
      <c r="GWR631" s="49"/>
      <c r="GWS631" s="49"/>
      <c r="GWT631" s="49"/>
      <c r="GWU631" s="49"/>
      <c r="GWV631" s="49"/>
      <c r="GWW631" s="49"/>
      <c r="GWX631" s="49"/>
      <c r="GWY631" s="49"/>
      <c r="GWZ631" s="49"/>
      <c r="GXA631" s="49"/>
      <c r="GXB631" s="49"/>
      <c r="GXC631" s="49"/>
      <c r="GXD631" s="49"/>
      <c r="GXE631" s="49"/>
      <c r="GXF631" s="49"/>
      <c r="GXG631" s="49"/>
      <c r="GXH631" s="49"/>
      <c r="GXI631" s="49"/>
      <c r="GXJ631" s="49"/>
      <c r="GXK631" s="49"/>
      <c r="GXL631" s="49"/>
      <c r="GXM631" s="49"/>
      <c r="GXN631" s="49"/>
      <c r="GXO631" s="49"/>
      <c r="GXP631" s="49"/>
      <c r="GXQ631" s="49"/>
      <c r="GXR631" s="49"/>
      <c r="GXS631" s="49"/>
      <c r="GXT631" s="49"/>
      <c r="GXU631" s="49"/>
      <c r="GXV631" s="49"/>
      <c r="GXW631" s="49"/>
      <c r="GXX631" s="49"/>
      <c r="GXY631" s="49"/>
      <c r="GXZ631" s="49"/>
      <c r="GYA631" s="49"/>
      <c r="GYB631" s="49"/>
      <c r="GYC631" s="49"/>
      <c r="GYD631" s="49"/>
      <c r="GYE631" s="49"/>
      <c r="GYF631" s="49"/>
      <c r="GYG631" s="49"/>
      <c r="GYH631" s="49"/>
      <c r="GYI631" s="49"/>
      <c r="GYJ631" s="49"/>
      <c r="GYK631" s="49"/>
      <c r="GYL631" s="49"/>
      <c r="GYM631" s="49"/>
      <c r="GYN631" s="49"/>
      <c r="GYO631" s="49"/>
      <c r="GYP631" s="49"/>
      <c r="GYQ631" s="49"/>
      <c r="GYR631" s="49"/>
      <c r="GYS631" s="49"/>
      <c r="GYT631" s="49"/>
      <c r="GYU631" s="49"/>
      <c r="GYV631" s="49"/>
      <c r="GYW631" s="49"/>
      <c r="GYX631" s="49"/>
      <c r="GYY631" s="49"/>
      <c r="GYZ631" s="49"/>
      <c r="GZA631" s="49"/>
      <c r="GZB631" s="49"/>
      <c r="GZC631" s="49"/>
      <c r="GZD631" s="49"/>
      <c r="GZE631" s="49"/>
      <c r="GZF631" s="49"/>
      <c r="GZG631" s="49"/>
      <c r="GZH631" s="49"/>
      <c r="GZI631" s="49"/>
      <c r="GZJ631" s="49"/>
      <c r="GZK631" s="49"/>
      <c r="GZL631" s="49"/>
      <c r="GZM631" s="49"/>
      <c r="GZN631" s="49"/>
      <c r="GZO631" s="49"/>
      <c r="GZP631" s="49"/>
      <c r="GZQ631" s="49"/>
      <c r="GZR631" s="49"/>
      <c r="GZS631" s="49"/>
      <c r="GZT631" s="49"/>
      <c r="GZU631" s="49"/>
      <c r="GZV631" s="49"/>
      <c r="GZW631" s="49"/>
      <c r="GZX631" s="49"/>
      <c r="GZY631" s="49"/>
      <c r="GZZ631" s="49"/>
      <c r="HAA631" s="49"/>
      <c r="HAB631" s="49"/>
      <c r="HAC631" s="49"/>
      <c r="HAD631" s="49"/>
      <c r="HAE631" s="49"/>
      <c r="HAF631" s="49"/>
      <c r="HAG631" s="49"/>
      <c r="HAH631" s="49"/>
      <c r="HAI631" s="49"/>
      <c r="HAJ631" s="49"/>
      <c r="HAK631" s="49"/>
      <c r="HAL631" s="49"/>
      <c r="HAM631" s="49"/>
      <c r="HAN631" s="49"/>
      <c r="HAO631" s="49"/>
      <c r="HAP631" s="49"/>
      <c r="HAQ631" s="49"/>
      <c r="HAR631" s="49"/>
      <c r="HAS631" s="49"/>
      <c r="HAT631" s="49"/>
      <c r="HAU631" s="49"/>
      <c r="HAV631" s="49"/>
      <c r="HAW631" s="49"/>
      <c r="HAX631" s="49"/>
      <c r="HAY631" s="49"/>
      <c r="HAZ631" s="49"/>
      <c r="HBA631" s="49"/>
      <c r="HBB631" s="49"/>
      <c r="HBC631" s="49"/>
      <c r="HBD631" s="49"/>
      <c r="HBE631" s="49"/>
      <c r="HBF631" s="49"/>
      <c r="HBG631" s="49"/>
      <c r="HBH631" s="49"/>
      <c r="HBI631" s="49"/>
      <c r="HBJ631" s="49"/>
      <c r="HBK631" s="49"/>
      <c r="HBL631" s="49"/>
      <c r="HBM631" s="49"/>
      <c r="HBN631" s="49"/>
      <c r="HBO631" s="49"/>
      <c r="HBP631" s="49"/>
      <c r="HBQ631" s="49"/>
      <c r="HBR631" s="49"/>
      <c r="HBS631" s="49"/>
      <c r="HBT631" s="49"/>
      <c r="HBU631" s="49"/>
      <c r="HBV631" s="49"/>
      <c r="HBW631" s="49"/>
      <c r="HBX631" s="49"/>
      <c r="HBY631" s="49"/>
      <c r="HBZ631" s="49"/>
      <c r="HCA631" s="49"/>
      <c r="HCB631" s="49"/>
      <c r="HCC631" s="49"/>
      <c r="HCD631" s="49"/>
      <c r="HCE631" s="49"/>
      <c r="HCF631" s="49"/>
      <c r="HCG631" s="49"/>
      <c r="HCH631" s="49"/>
      <c r="HCI631" s="49"/>
      <c r="HCJ631" s="49"/>
      <c r="HCK631" s="49"/>
      <c r="HCL631" s="49"/>
      <c r="HCM631" s="49"/>
      <c r="HCN631" s="49"/>
      <c r="HCO631" s="49"/>
      <c r="HCP631" s="49"/>
      <c r="HCQ631" s="49"/>
      <c r="HCR631" s="49"/>
      <c r="HCS631" s="49"/>
      <c r="HCT631" s="49"/>
      <c r="HCU631" s="49"/>
      <c r="HCV631" s="49"/>
      <c r="HCW631" s="49"/>
      <c r="HCX631" s="49"/>
      <c r="HCY631" s="49"/>
      <c r="HCZ631" s="49"/>
      <c r="HDA631" s="49"/>
      <c r="HDB631" s="49"/>
      <c r="HDC631" s="49"/>
      <c r="HDD631" s="49"/>
      <c r="HDE631" s="49"/>
      <c r="HDF631" s="49"/>
      <c r="HDG631" s="49"/>
      <c r="HDH631" s="49"/>
      <c r="HDI631" s="49"/>
      <c r="HDJ631" s="49"/>
      <c r="HDK631" s="49"/>
      <c r="HDL631" s="49"/>
      <c r="HDM631" s="49"/>
      <c r="HDN631" s="49"/>
      <c r="HDO631" s="49"/>
      <c r="HDP631" s="49"/>
      <c r="HDQ631" s="49"/>
      <c r="HDR631" s="49"/>
      <c r="HDS631" s="49"/>
      <c r="HDT631" s="49"/>
      <c r="HDU631" s="49"/>
      <c r="HDV631" s="49"/>
      <c r="HDW631" s="49"/>
      <c r="HDX631" s="49"/>
      <c r="HDY631" s="49"/>
      <c r="HDZ631" s="49"/>
      <c r="HEA631" s="49"/>
      <c r="HEB631" s="49"/>
      <c r="HEC631" s="49"/>
      <c r="HED631" s="49"/>
      <c r="HEE631" s="49"/>
      <c r="HEF631" s="49"/>
      <c r="HEG631" s="49"/>
      <c r="HEH631" s="49"/>
      <c r="HEI631" s="49"/>
      <c r="HEJ631" s="49"/>
      <c r="HEK631" s="49"/>
      <c r="HEL631" s="49"/>
      <c r="HEM631" s="49"/>
      <c r="HEN631" s="49"/>
      <c r="HEO631" s="49"/>
      <c r="HEP631" s="49"/>
      <c r="HEQ631" s="49"/>
      <c r="HER631" s="49"/>
      <c r="HES631" s="49"/>
      <c r="HET631" s="49"/>
      <c r="HEU631" s="49"/>
      <c r="HEV631" s="49"/>
      <c r="HEW631" s="49"/>
      <c r="HEX631" s="49"/>
      <c r="HEY631" s="49"/>
      <c r="HEZ631" s="49"/>
      <c r="HFA631" s="49"/>
      <c r="HFB631" s="49"/>
      <c r="HFC631" s="49"/>
      <c r="HFD631" s="49"/>
      <c r="HFE631" s="49"/>
      <c r="HFF631" s="49"/>
      <c r="HFG631" s="49"/>
      <c r="HFH631" s="49"/>
      <c r="HFI631" s="49"/>
      <c r="HFJ631" s="49"/>
      <c r="HFK631" s="49"/>
      <c r="HFL631" s="49"/>
      <c r="HFM631" s="49"/>
      <c r="HFN631" s="49"/>
      <c r="HFO631" s="49"/>
      <c r="HFP631" s="49"/>
      <c r="HFQ631" s="49"/>
      <c r="HFR631" s="49"/>
      <c r="HFS631" s="49"/>
      <c r="HFT631" s="49"/>
      <c r="HFU631" s="49"/>
      <c r="HFV631" s="49"/>
      <c r="HFW631" s="49"/>
      <c r="HFX631" s="49"/>
      <c r="HFY631" s="49"/>
      <c r="HFZ631" s="49"/>
      <c r="HGA631" s="49"/>
      <c r="HGB631" s="49"/>
      <c r="HGC631" s="49"/>
      <c r="HGD631" s="49"/>
      <c r="HGE631" s="49"/>
      <c r="HGF631" s="49"/>
      <c r="HGG631" s="49"/>
      <c r="HGH631" s="49"/>
      <c r="HGI631" s="49"/>
      <c r="HGJ631" s="49"/>
      <c r="HGK631" s="49"/>
      <c r="HGL631" s="49"/>
      <c r="HGM631" s="49"/>
      <c r="HGN631" s="49"/>
      <c r="HGO631" s="49"/>
      <c r="HGP631" s="49"/>
      <c r="HGQ631" s="49"/>
      <c r="HGR631" s="49"/>
      <c r="HGS631" s="49"/>
      <c r="HGT631" s="49"/>
      <c r="HGU631" s="49"/>
      <c r="HGV631" s="49"/>
      <c r="HGW631" s="49"/>
      <c r="HGX631" s="49"/>
      <c r="HGY631" s="49"/>
      <c r="HGZ631" s="49"/>
      <c r="HHA631" s="49"/>
      <c r="HHB631" s="49"/>
      <c r="HHC631" s="49"/>
      <c r="HHD631" s="49"/>
      <c r="HHE631" s="49"/>
      <c r="HHF631" s="49"/>
      <c r="HHG631" s="49"/>
      <c r="HHH631" s="49"/>
      <c r="HHI631" s="49"/>
      <c r="HHJ631" s="49"/>
      <c r="HHK631" s="49"/>
      <c r="HHL631" s="49"/>
      <c r="HHM631" s="49"/>
      <c r="HHN631" s="49"/>
      <c r="HHO631" s="49"/>
      <c r="HHP631" s="49"/>
      <c r="HHQ631" s="49"/>
      <c r="HHR631" s="49"/>
      <c r="HHS631" s="49"/>
      <c r="HHT631" s="49"/>
      <c r="HHU631" s="49"/>
      <c r="HHV631" s="49"/>
      <c r="HHW631" s="49"/>
      <c r="HHX631" s="49"/>
      <c r="HHY631" s="49"/>
      <c r="HHZ631" s="49"/>
      <c r="HIA631" s="49"/>
      <c r="HIB631" s="49"/>
      <c r="HIC631" s="49"/>
      <c r="HID631" s="49"/>
      <c r="HIE631" s="49"/>
      <c r="HIF631" s="49"/>
      <c r="HIG631" s="49"/>
      <c r="HIH631" s="49"/>
      <c r="HII631" s="49"/>
      <c r="HIJ631" s="49"/>
      <c r="HIK631" s="49"/>
      <c r="HIL631" s="49"/>
      <c r="HIM631" s="49"/>
      <c r="HIN631" s="49"/>
      <c r="HIO631" s="49"/>
      <c r="HIP631" s="49"/>
      <c r="HIQ631" s="49"/>
      <c r="HIR631" s="49"/>
      <c r="HIS631" s="49"/>
      <c r="HIT631" s="49"/>
      <c r="HIU631" s="49"/>
      <c r="HIV631" s="49"/>
      <c r="HIW631" s="49"/>
      <c r="HIX631" s="49"/>
      <c r="HIY631" s="49"/>
      <c r="HIZ631" s="49"/>
      <c r="HJA631" s="49"/>
      <c r="HJB631" s="49"/>
      <c r="HJC631" s="49"/>
      <c r="HJD631" s="49"/>
      <c r="HJE631" s="49"/>
      <c r="HJF631" s="49"/>
      <c r="HJG631" s="49"/>
      <c r="HJH631" s="49"/>
      <c r="HJI631" s="49"/>
      <c r="HJJ631" s="49"/>
      <c r="HJK631" s="49"/>
      <c r="HJL631" s="49"/>
      <c r="HJM631" s="49"/>
      <c r="HJN631" s="49"/>
      <c r="HJO631" s="49"/>
      <c r="HJP631" s="49"/>
      <c r="HJQ631" s="49"/>
      <c r="HJR631" s="49"/>
      <c r="HJS631" s="49"/>
      <c r="HJT631" s="49"/>
      <c r="HJU631" s="49"/>
      <c r="HJV631" s="49"/>
      <c r="HJW631" s="49"/>
      <c r="HJX631" s="49"/>
      <c r="HJY631" s="49"/>
      <c r="HJZ631" s="49"/>
      <c r="HKA631" s="49"/>
      <c r="HKB631" s="49"/>
      <c r="HKC631" s="49"/>
      <c r="HKD631" s="49"/>
      <c r="HKE631" s="49"/>
      <c r="HKF631" s="49"/>
      <c r="HKG631" s="49"/>
      <c r="HKH631" s="49"/>
      <c r="HKI631" s="49"/>
      <c r="HKJ631" s="49"/>
      <c r="HKK631" s="49"/>
      <c r="HKL631" s="49"/>
      <c r="HKM631" s="49"/>
      <c r="HKN631" s="49"/>
      <c r="HKO631" s="49"/>
      <c r="HKP631" s="49"/>
      <c r="HKQ631" s="49"/>
      <c r="HKR631" s="49"/>
      <c r="HKS631" s="49"/>
      <c r="HKT631" s="49"/>
      <c r="HKU631" s="49"/>
      <c r="HKV631" s="49"/>
      <c r="HKW631" s="49"/>
      <c r="HKX631" s="49"/>
      <c r="HKY631" s="49"/>
      <c r="HKZ631" s="49"/>
      <c r="HLA631" s="49"/>
      <c r="HLB631" s="49"/>
      <c r="HLC631" s="49"/>
      <c r="HLD631" s="49"/>
      <c r="HLE631" s="49"/>
      <c r="HLF631" s="49"/>
      <c r="HLG631" s="49"/>
      <c r="HLH631" s="49"/>
      <c r="HLI631" s="49"/>
      <c r="HLJ631" s="49"/>
      <c r="HLK631" s="49"/>
      <c r="HLL631" s="49"/>
      <c r="HLM631" s="49"/>
      <c r="HLN631" s="49"/>
      <c r="HLO631" s="49"/>
      <c r="HLP631" s="49"/>
      <c r="HLQ631" s="49"/>
      <c r="HLR631" s="49"/>
      <c r="HLS631" s="49"/>
      <c r="HLT631" s="49"/>
      <c r="HLU631" s="49"/>
      <c r="HLV631" s="49"/>
      <c r="HLW631" s="49"/>
      <c r="HLX631" s="49"/>
      <c r="HLY631" s="49"/>
      <c r="HLZ631" s="49"/>
      <c r="HMA631" s="49"/>
      <c r="HMB631" s="49"/>
      <c r="HMC631" s="49"/>
      <c r="HMD631" s="49"/>
      <c r="HME631" s="49"/>
      <c r="HMF631" s="49"/>
      <c r="HMG631" s="49"/>
      <c r="HMH631" s="49"/>
      <c r="HMI631" s="49"/>
      <c r="HMJ631" s="49"/>
      <c r="HMK631" s="49"/>
      <c r="HML631" s="49"/>
      <c r="HMM631" s="49"/>
      <c r="HMN631" s="49"/>
      <c r="HMO631" s="49"/>
      <c r="HMP631" s="49"/>
      <c r="HMQ631" s="49"/>
      <c r="HMR631" s="49"/>
      <c r="HMS631" s="49"/>
      <c r="HMT631" s="49"/>
      <c r="HMU631" s="49"/>
      <c r="HMV631" s="49"/>
      <c r="HMW631" s="49"/>
      <c r="HMX631" s="49"/>
      <c r="HMY631" s="49"/>
      <c r="HMZ631" s="49"/>
      <c r="HNA631" s="49"/>
      <c r="HNB631" s="49"/>
      <c r="HNC631" s="49"/>
      <c r="HND631" s="49"/>
      <c r="HNE631" s="49"/>
      <c r="HNF631" s="49"/>
      <c r="HNG631" s="49"/>
      <c r="HNH631" s="49"/>
      <c r="HNI631" s="49"/>
      <c r="HNJ631" s="49"/>
      <c r="HNK631" s="49"/>
      <c r="HNL631" s="49"/>
      <c r="HNM631" s="49"/>
      <c r="HNN631" s="49"/>
      <c r="HNO631" s="49"/>
      <c r="HNP631" s="49"/>
      <c r="HNQ631" s="49"/>
      <c r="HNR631" s="49"/>
      <c r="HNS631" s="49"/>
      <c r="HNT631" s="49"/>
      <c r="HNU631" s="49"/>
      <c r="HNV631" s="49"/>
      <c r="HNW631" s="49"/>
      <c r="HNX631" s="49"/>
      <c r="HNY631" s="49"/>
      <c r="HNZ631" s="49"/>
      <c r="HOA631" s="49"/>
      <c r="HOB631" s="49"/>
      <c r="HOC631" s="49"/>
      <c r="HOD631" s="49"/>
      <c r="HOE631" s="49"/>
      <c r="HOF631" s="49"/>
      <c r="HOG631" s="49"/>
      <c r="HOH631" s="49"/>
      <c r="HOI631" s="49"/>
      <c r="HOJ631" s="49"/>
      <c r="HOK631" s="49"/>
      <c r="HOL631" s="49"/>
      <c r="HOM631" s="49"/>
      <c r="HON631" s="49"/>
      <c r="HOO631" s="49"/>
      <c r="HOP631" s="49"/>
      <c r="HOQ631" s="49"/>
      <c r="HOR631" s="49"/>
      <c r="HOS631" s="49"/>
      <c r="HOT631" s="49"/>
      <c r="HOU631" s="49"/>
      <c r="HOV631" s="49"/>
      <c r="HOW631" s="49"/>
      <c r="HOX631" s="49"/>
      <c r="HOY631" s="49"/>
      <c r="HOZ631" s="49"/>
      <c r="HPA631" s="49"/>
      <c r="HPB631" s="49"/>
      <c r="HPC631" s="49"/>
      <c r="HPD631" s="49"/>
      <c r="HPE631" s="49"/>
      <c r="HPF631" s="49"/>
      <c r="HPG631" s="49"/>
      <c r="HPH631" s="49"/>
      <c r="HPI631" s="49"/>
      <c r="HPJ631" s="49"/>
      <c r="HPK631" s="49"/>
      <c r="HPL631" s="49"/>
      <c r="HPM631" s="49"/>
      <c r="HPN631" s="49"/>
      <c r="HPO631" s="49"/>
      <c r="HPP631" s="49"/>
      <c r="HPQ631" s="49"/>
      <c r="HPR631" s="49"/>
      <c r="HPS631" s="49"/>
      <c r="HPT631" s="49"/>
      <c r="HPU631" s="49"/>
      <c r="HPV631" s="49"/>
      <c r="HPW631" s="49"/>
      <c r="HPX631" s="49"/>
      <c r="HPY631" s="49"/>
      <c r="HPZ631" s="49"/>
      <c r="HQA631" s="49"/>
      <c r="HQB631" s="49"/>
      <c r="HQC631" s="49"/>
      <c r="HQD631" s="49"/>
      <c r="HQE631" s="49"/>
      <c r="HQF631" s="49"/>
      <c r="HQG631" s="49"/>
      <c r="HQH631" s="49"/>
      <c r="HQI631" s="49"/>
      <c r="HQJ631" s="49"/>
      <c r="HQK631" s="49"/>
      <c r="HQL631" s="49"/>
      <c r="HQM631" s="49"/>
      <c r="HQN631" s="49"/>
      <c r="HQO631" s="49"/>
      <c r="HQP631" s="49"/>
      <c r="HQQ631" s="49"/>
      <c r="HQR631" s="49"/>
      <c r="HQS631" s="49"/>
      <c r="HQT631" s="49"/>
      <c r="HQU631" s="49"/>
      <c r="HQV631" s="49"/>
      <c r="HQW631" s="49"/>
      <c r="HQX631" s="49"/>
      <c r="HQY631" s="49"/>
      <c r="HQZ631" s="49"/>
      <c r="HRA631" s="49"/>
      <c r="HRB631" s="49"/>
      <c r="HRC631" s="49"/>
      <c r="HRD631" s="49"/>
      <c r="HRE631" s="49"/>
      <c r="HRF631" s="49"/>
      <c r="HRG631" s="49"/>
      <c r="HRH631" s="49"/>
      <c r="HRI631" s="49"/>
      <c r="HRJ631" s="49"/>
      <c r="HRK631" s="49"/>
      <c r="HRL631" s="49"/>
      <c r="HRM631" s="49"/>
      <c r="HRN631" s="49"/>
      <c r="HRO631" s="49"/>
      <c r="HRP631" s="49"/>
      <c r="HRQ631" s="49"/>
      <c r="HRR631" s="49"/>
      <c r="HRS631" s="49"/>
      <c r="HRT631" s="49"/>
      <c r="HRU631" s="49"/>
      <c r="HRV631" s="49"/>
      <c r="HRW631" s="49"/>
      <c r="HRX631" s="49"/>
      <c r="HRY631" s="49"/>
      <c r="HRZ631" s="49"/>
      <c r="HSA631" s="49"/>
      <c r="HSB631" s="49"/>
      <c r="HSC631" s="49"/>
      <c r="HSD631" s="49"/>
      <c r="HSE631" s="49"/>
      <c r="HSF631" s="49"/>
      <c r="HSG631" s="49"/>
      <c r="HSH631" s="49"/>
      <c r="HSI631" s="49"/>
      <c r="HSJ631" s="49"/>
      <c r="HSK631" s="49"/>
      <c r="HSL631" s="49"/>
      <c r="HSM631" s="49"/>
      <c r="HSN631" s="49"/>
      <c r="HSO631" s="49"/>
      <c r="HSP631" s="49"/>
      <c r="HSQ631" s="49"/>
      <c r="HSR631" s="49"/>
      <c r="HSS631" s="49"/>
      <c r="HST631" s="49"/>
      <c r="HSU631" s="49"/>
      <c r="HSV631" s="49"/>
      <c r="HSW631" s="49"/>
      <c r="HSX631" s="49"/>
      <c r="HSY631" s="49"/>
      <c r="HSZ631" s="49"/>
      <c r="HTA631" s="49"/>
      <c r="HTB631" s="49"/>
      <c r="HTC631" s="49"/>
      <c r="HTD631" s="49"/>
      <c r="HTE631" s="49"/>
      <c r="HTF631" s="49"/>
      <c r="HTG631" s="49"/>
      <c r="HTH631" s="49"/>
      <c r="HTI631" s="49"/>
      <c r="HTJ631" s="49"/>
      <c r="HTK631" s="49"/>
      <c r="HTL631" s="49"/>
      <c r="HTM631" s="49"/>
      <c r="HTN631" s="49"/>
      <c r="HTO631" s="49"/>
      <c r="HTP631" s="49"/>
      <c r="HTQ631" s="49"/>
      <c r="HTR631" s="49"/>
      <c r="HTS631" s="49"/>
      <c r="HTT631" s="49"/>
      <c r="HTU631" s="49"/>
      <c r="HTV631" s="49"/>
      <c r="HTW631" s="49"/>
      <c r="HTX631" s="49"/>
      <c r="HTY631" s="49"/>
      <c r="HTZ631" s="49"/>
      <c r="HUA631" s="49"/>
      <c r="HUB631" s="49"/>
      <c r="HUC631" s="49"/>
      <c r="HUD631" s="49"/>
      <c r="HUE631" s="49"/>
      <c r="HUF631" s="49"/>
      <c r="HUG631" s="49"/>
      <c r="HUH631" s="49"/>
      <c r="HUI631" s="49"/>
      <c r="HUJ631" s="49"/>
      <c r="HUK631" s="49"/>
      <c r="HUL631" s="49"/>
      <c r="HUM631" s="49"/>
      <c r="HUN631" s="49"/>
      <c r="HUO631" s="49"/>
      <c r="HUP631" s="49"/>
      <c r="HUQ631" s="49"/>
      <c r="HUR631" s="49"/>
      <c r="HUS631" s="49"/>
      <c r="HUT631" s="49"/>
      <c r="HUU631" s="49"/>
      <c r="HUV631" s="49"/>
      <c r="HUW631" s="49"/>
      <c r="HUX631" s="49"/>
      <c r="HUY631" s="49"/>
      <c r="HUZ631" s="49"/>
      <c r="HVA631" s="49"/>
      <c r="HVB631" s="49"/>
      <c r="HVC631" s="49"/>
      <c r="HVD631" s="49"/>
      <c r="HVE631" s="49"/>
      <c r="HVF631" s="49"/>
      <c r="HVG631" s="49"/>
      <c r="HVH631" s="49"/>
      <c r="HVI631" s="49"/>
      <c r="HVJ631" s="49"/>
      <c r="HVK631" s="49"/>
      <c r="HVL631" s="49"/>
      <c r="HVM631" s="49"/>
      <c r="HVN631" s="49"/>
      <c r="HVO631" s="49"/>
      <c r="HVP631" s="49"/>
      <c r="HVQ631" s="49"/>
      <c r="HVR631" s="49"/>
      <c r="HVS631" s="49"/>
      <c r="HVT631" s="49"/>
      <c r="HVU631" s="49"/>
      <c r="HVV631" s="49"/>
      <c r="HVW631" s="49"/>
      <c r="HVX631" s="49"/>
      <c r="HVY631" s="49"/>
      <c r="HVZ631" s="49"/>
      <c r="HWA631" s="49"/>
      <c r="HWB631" s="49"/>
      <c r="HWC631" s="49"/>
      <c r="HWD631" s="49"/>
      <c r="HWE631" s="49"/>
      <c r="HWF631" s="49"/>
      <c r="HWG631" s="49"/>
      <c r="HWH631" s="49"/>
      <c r="HWI631" s="49"/>
      <c r="HWJ631" s="49"/>
      <c r="HWK631" s="49"/>
      <c r="HWL631" s="49"/>
      <c r="HWM631" s="49"/>
      <c r="HWN631" s="49"/>
      <c r="HWO631" s="49"/>
      <c r="HWP631" s="49"/>
      <c r="HWQ631" s="49"/>
      <c r="HWR631" s="49"/>
      <c r="HWS631" s="49"/>
      <c r="HWT631" s="49"/>
      <c r="HWU631" s="49"/>
      <c r="HWV631" s="49"/>
      <c r="HWW631" s="49"/>
      <c r="HWX631" s="49"/>
      <c r="HWY631" s="49"/>
      <c r="HWZ631" s="49"/>
      <c r="HXA631" s="49"/>
      <c r="HXB631" s="49"/>
      <c r="HXC631" s="49"/>
      <c r="HXD631" s="49"/>
      <c r="HXE631" s="49"/>
      <c r="HXF631" s="49"/>
      <c r="HXG631" s="49"/>
      <c r="HXH631" s="49"/>
      <c r="HXI631" s="49"/>
      <c r="HXJ631" s="49"/>
      <c r="HXK631" s="49"/>
      <c r="HXL631" s="49"/>
      <c r="HXM631" s="49"/>
      <c r="HXN631" s="49"/>
      <c r="HXO631" s="49"/>
      <c r="HXP631" s="49"/>
      <c r="HXQ631" s="49"/>
      <c r="HXR631" s="49"/>
      <c r="HXS631" s="49"/>
      <c r="HXT631" s="49"/>
      <c r="HXU631" s="49"/>
      <c r="HXV631" s="49"/>
      <c r="HXW631" s="49"/>
      <c r="HXX631" s="49"/>
      <c r="HXY631" s="49"/>
      <c r="HXZ631" s="49"/>
      <c r="HYA631" s="49"/>
      <c r="HYB631" s="49"/>
      <c r="HYC631" s="49"/>
      <c r="HYD631" s="49"/>
      <c r="HYE631" s="49"/>
      <c r="HYF631" s="49"/>
      <c r="HYG631" s="49"/>
      <c r="HYH631" s="49"/>
      <c r="HYI631" s="49"/>
      <c r="HYJ631" s="49"/>
      <c r="HYK631" s="49"/>
      <c r="HYL631" s="49"/>
      <c r="HYM631" s="49"/>
      <c r="HYN631" s="49"/>
      <c r="HYO631" s="49"/>
      <c r="HYP631" s="49"/>
      <c r="HYQ631" s="49"/>
      <c r="HYR631" s="49"/>
      <c r="HYS631" s="49"/>
      <c r="HYT631" s="49"/>
      <c r="HYU631" s="49"/>
      <c r="HYV631" s="49"/>
      <c r="HYW631" s="49"/>
      <c r="HYX631" s="49"/>
      <c r="HYY631" s="49"/>
      <c r="HYZ631" s="49"/>
      <c r="HZA631" s="49"/>
      <c r="HZB631" s="49"/>
      <c r="HZC631" s="49"/>
      <c r="HZD631" s="49"/>
      <c r="HZE631" s="49"/>
      <c r="HZF631" s="49"/>
      <c r="HZG631" s="49"/>
      <c r="HZH631" s="49"/>
      <c r="HZI631" s="49"/>
      <c r="HZJ631" s="49"/>
      <c r="HZK631" s="49"/>
      <c r="HZL631" s="49"/>
      <c r="HZM631" s="49"/>
      <c r="HZN631" s="49"/>
      <c r="HZO631" s="49"/>
      <c r="HZP631" s="49"/>
      <c r="HZQ631" s="49"/>
      <c r="HZR631" s="49"/>
      <c r="HZS631" s="49"/>
      <c r="HZT631" s="49"/>
      <c r="HZU631" s="49"/>
      <c r="HZV631" s="49"/>
      <c r="HZW631" s="49"/>
      <c r="HZX631" s="49"/>
      <c r="HZY631" s="49"/>
      <c r="HZZ631" s="49"/>
      <c r="IAA631" s="49"/>
      <c r="IAB631" s="49"/>
      <c r="IAC631" s="49"/>
      <c r="IAD631" s="49"/>
      <c r="IAE631" s="49"/>
      <c r="IAF631" s="49"/>
      <c r="IAG631" s="49"/>
      <c r="IAH631" s="49"/>
      <c r="IAI631" s="49"/>
      <c r="IAJ631" s="49"/>
      <c r="IAK631" s="49"/>
      <c r="IAL631" s="49"/>
      <c r="IAM631" s="49"/>
      <c r="IAN631" s="49"/>
      <c r="IAO631" s="49"/>
      <c r="IAP631" s="49"/>
      <c r="IAQ631" s="49"/>
      <c r="IAR631" s="49"/>
      <c r="IAS631" s="49"/>
      <c r="IAT631" s="49"/>
      <c r="IAU631" s="49"/>
      <c r="IAV631" s="49"/>
      <c r="IAW631" s="49"/>
      <c r="IAX631" s="49"/>
      <c r="IAY631" s="49"/>
      <c r="IAZ631" s="49"/>
      <c r="IBA631" s="49"/>
      <c r="IBB631" s="49"/>
      <c r="IBC631" s="49"/>
      <c r="IBD631" s="49"/>
      <c r="IBE631" s="49"/>
      <c r="IBF631" s="49"/>
      <c r="IBG631" s="49"/>
      <c r="IBH631" s="49"/>
      <c r="IBI631" s="49"/>
      <c r="IBJ631" s="49"/>
      <c r="IBK631" s="49"/>
      <c r="IBL631" s="49"/>
      <c r="IBM631" s="49"/>
      <c r="IBN631" s="49"/>
      <c r="IBO631" s="49"/>
      <c r="IBP631" s="49"/>
      <c r="IBQ631" s="49"/>
      <c r="IBR631" s="49"/>
      <c r="IBS631" s="49"/>
      <c r="IBT631" s="49"/>
      <c r="IBU631" s="49"/>
      <c r="IBV631" s="49"/>
      <c r="IBW631" s="49"/>
      <c r="IBX631" s="49"/>
      <c r="IBY631" s="49"/>
      <c r="IBZ631" s="49"/>
      <c r="ICA631" s="49"/>
      <c r="ICB631" s="49"/>
      <c r="ICC631" s="49"/>
      <c r="ICD631" s="49"/>
      <c r="ICE631" s="49"/>
      <c r="ICF631" s="49"/>
      <c r="ICG631" s="49"/>
      <c r="ICH631" s="49"/>
      <c r="ICI631" s="49"/>
      <c r="ICJ631" s="49"/>
      <c r="ICK631" s="49"/>
      <c r="ICL631" s="49"/>
      <c r="ICM631" s="49"/>
      <c r="ICN631" s="49"/>
      <c r="ICO631" s="49"/>
      <c r="ICP631" s="49"/>
      <c r="ICQ631" s="49"/>
      <c r="ICR631" s="49"/>
      <c r="ICS631" s="49"/>
      <c r="ICT631" s="49"/>
      <c r="ICU631" s="49"/>
      <c r="ICV631" s="49"/>
      <c r="ICW631" s="49"/>
      <c r="ICX631" s="49"/>
      <c r="ICY631" s="49"/>
      <c r="ICZ631" s="49"/>
      <c r="IDA631" s="49"/>
      <c r="IDB631" s="49"/>
      <c r="IDC631" s="49"/>
      <c r="IDD631" s="49"/>
      <c r="IDE631" s="49"/>
      <c r="IDF631" s="49"/>
      <c r="IDG631" s="49"/>
      <c r="IDH631" s="49"/>
      <c r="IDI631" s="49"/>
      <c r="IDJ631" s="49"/>
      <c r="IDK631" s="49"/>
      <c r="IDL631" s="49"/>
      <c r="IDM631" s="49"/>
      <c r="IDN631" s="49"/>
      <c r="IDO631" s="49"/>
      <c r="IDP631" s="49"/>
      <c r="IDQ631" s="49"/>
      <c r="IDR631" s="49"/>
      <c r="IDS631" s="49"/>
      <c r="IDT631" s="49"/>
      <c r="IDU631" s="49"/>
      <c r="IDV631" s="49"/>
      <c r="IDW631" s="49"/>
      <c r="IDX631" s="49"/>
      <c r="IDY631" s="49"/>
      <c r="IDZ631" s="49"/>
      <c r="IEA631" s="49"/>
      <c r="IEB631" s="49"/>
      <c r="IEC631" s="49"/>
      <c r="IED631" s="49"/>
      <c r="IEE631" s="49"/>
      <c r="IEF631" s="49"/>
      <c r="IEG631" s="49"/>
      <c r="IEH631" s="49"/>
      <c r="IEI631" s="49"/>
      <c r="IEJ631" s="49"/>
      <c r="IEK631" s="49"/>
      <c r="IEL631" s="49"/>
      <c r="IEM631" s="49"/>
      <c r="IEN631" s="49"/>
      <c r="IEO631" s="49"/>
      <c r="IEP631" s="49"/>
      <c r="IEQ631" s="49"/>
      <c r="IER631" s="49"/>
      <c r="IES631" s="49"/>
      <c r="IET631" s="49"/>
      <c r="IEU631" s="49"/>
      <c r="IEV631" s="49"/>
      <c r="IEW631" s="49"/>
      <c r="IEX631" s="49"/>
      <c r="IEY631" s="49"/>
      <c r="IEZ631" s="49"/>
      <c r="IFA631" s="49"/>
      <c r="IFB631" s="49"/>
      <c r="IFC631" s="49"/>
      <c r="IFD631" s="49"/>
      <c r="IFE631" s="49"/>
      <c r="IFF631" s="49"/>
      <c r="IFG631" s="49"/>
      <c r="IFH631" s="49"/>
      <c r="IFI631" s="49"/>
      <c r="IFJ631" s="49"/>
      <c r="IFK631" s="49"/>
      <c r="IFL631" s="49"/>
      <c r="IFM631" s="49"/>
      <c r="IFN631" s="49"/>
      <c r="IFO631" s="49"/>
      <c r="IFP631" s="49"/>
      <c r="IFQ631" s="49"/>
      <c r="IFR631" s="49"/>
      <c r="IFS631" s="49"/>
      <c r="IFT631" s="49"/>
      <c r="IFU631" s="49"/>
      <c r="IFV631" s="49"/>
      <c r="IFW631" s="49"/>
      <c r="IFX631" s="49"/>
      <c r="IFY631" s="49"/>
      <c r="IFZ631" s="49"/>
      <c r="IGA631" s="49"/>
      <c r="IGB631" s="49"/>
      <c r="IGC631" s="49"/>
      <c r="IGD631" s="49"/>
      <c r="IGE631" s="49"/>
      <c r="IGF631" s="49"/>
      <c r="IGG631" s="49"/>
      <c r="IGH631" s="49"/>
      <c r="IGI631" s="49"/>
      <c r="IGJ631" s="49"/>
      <c r="IGK631" s="49"/>
      <c r="IGL631" s="49"/>
      <c r="IGM631" s="49"/>
      <c r="IGN631" s="49"/>
      <c r="IGO631" s="49"/>
      <c r="IGP631" s="49"/>
      <c r="IGQ631" s="49"/>
      <c r="IGR631" s="49"/>
      <c r="IGS631" s="49"/>
      <c r="IGT631" s="49"/>
      <c r="IGU631" s="49"/>
      <c r="IGV631" s="49"/>
      <c r="IGW631" s="49"/>
      <c r="IGX631" s="49"/>
      <c r="IGY631" s="49"/>
      <c r="IGZ631" s="49"/>
      <c r="IHA631" s="49"/>
      <c r="IHB631" s="49"/>
      <c r="IHC631" s="49"/>
      <c r="IHD631" s="49"/>
      <c r="IHE631" s="49"/>
      <c r="IHF631" s="49"/>
      <c r="IHG631" s="49"/>
      <c r="IHH631" s="49"/>
      <c r="IHI631" s="49"/>
      <c r="IHJ631" s="49"/>
      <c r="IHK631" s="49"/>
      <c r="IHL631" s="49"/>
      <c r="IHM631" s="49"/>
      <c r="IHN631" s="49"/>
      <c r="IHO631" s="49"/>
      <c r="IHP631" s="49"/>
      <c r="IHQ631" s="49"/>
      <c r="IHR631" s="49"/>
      <c r="IHS631" s="49"/>
      <c r="IHT631" s="49"/>
      <c r="IHU631" s="49"/>
      <c r="IHV631" s="49"/>
      <c r="IHW631" s="49"/>
      <c r="IHX631" s="49"/>
      <c r="IHY631" s="49"/>
      <c r="IHZ631" s="49"/>
      <c r="IIA631" s="49"/>
      <c r="IIB631" s="49"/>
      <c r="IIC631" s="49"/>
      <c r="IID631" s="49"/>
      <c r="IIE631" s="49"/>
      <c r="IIF631" s="49"/>
      <c r="IIG631" s="49"/>
      <c r="IIH631" s="49"/>
      <c r="III631" s="49"/>
      <c r="IIJ631" s="49"/>
      <c r="IIK631" s="49"/>
      <c r="IIL631" s="49"/>
      <c r="IIM631" s="49"/>
      <c r="IIN631" s="49"/>
      <c r="IIO631" s="49"/>
      <c r="IIP631" s="49"/>
      <c r="IIQ631" s="49"/>
      <c r="IIR631" s="49"/>
      <c r="IIS631" s="49"/>
      <c r="IIT631" s="49"/>
      <c r="IIU631" s="49"/>
      <c r="IIV631" s="49"/>
      <c r="IIW631" s="49"/>
      <c r="IIX631" s="49"/>
      <c r="IIY631" s="49"/>
      <c r="IIZ631" s="49"/>
      <c r="IJA631" s="49"/>
      <c r="IJB631" s="49"/>
      <c r="IJC631" s="49"/>
      <c r="IJD631" s="49"/>
      <c r="IJE631" s="49"/>
      <c r="IJF631" s="49"/>
      <c r="IJG631" s="49"/>
      <c r="IJH631" s="49"/>
      <c r="IJI631" s="49"/>
      <c r="IJJ631" s="49"/>
      <c r="IJK631" s="49"/>
      <c r="IJL631" s="49"/>
      <c r="IJM631" s="49"/>
      <c r="IJN631" s="49"/>
      <c r="IJO631" s="49"/>
      <c r="IJP631" s="49"/>
      <c r="IJQ631" s="49"/>
      <c r="IJR631" s="49"/>
      <c r="IJS631" s="49"/>
      <c r="IJT631" s="49"/>
      <c r="IJU631" s="49"/>
      <c r="IJV631" s="49"/>
      <c r="IJW631" s="49"/>
      <c r="IJX631" s="49"/>
      <c r="IJY631" s="49"/>
      <c r="IJZ631" s="49"/>
      <c r="IKA631" s="49"/>
      <c r="IKB631" s="49"/>
      <c r="IKC631" s="49"/>
      <c r="IKD631" s="49"/>
      <c r="IKE631" s="49"/>
      <c r="IKF631" s="49"/>
      <c r="IKG631" s="49"/>
      <c r="IKH631" s="49"/>
      <c r="IKI631" s="49"/>
      <c r="IKJ631" s="49"/>
      <c r="IKK631" s="49"/>
      <c r="IKL631" s="49"/>
      <c r="IKM631" s="49"/>
      <c r="IKN631" s="49"/>
      <c r="IKO631" s="49"/>
      <c r="IKP631" s="49"/>
      <c r="IKQ631" s="49"/>
      <c r="IKR631" s="49"/>
      <c r="IKS631" s="49"/>
      <c r="IKT631" s="49"/>
      <c r="IKU631" s="49"/>
      <c r="IKV631" s="49"/>
      <c r="IKW631" s="49"/>
      <c r="IKX631" s="49"/>
      <c r="IKY631" s="49"/>
      <c r="IKZ631" s="49"/>
      <c r="ILA631" s="49"/>
      <c r="ILB631" s="49"/>
      <c r="ILC631" s="49"/>
      <c r="ILD631" s="49"/>
      <c r="ILE631" s="49"/>
      <c r="ILF631" s="49"/>
      <c r="ILG631" s="49"/>
      <c r="ILH631" s="49"/>
      <c r="ILI631" s="49"/>
      <c r="ILJ631" s="49"/>
      <c r="ILK631" s="49"/>
      <c r="ILL631" s="49"/>
      <c r="ILM631" s="49"/>
      <c r="ILN631" s="49"/>
      <c r="ILO631" s="49"/>
      <c r="ILP631" s="49"/>
      <c r="ILQ631" s="49"/>
      <c r="ILR631" s="49"/>
      <c r="ILS631" s="49"/>
      <c r="ILT631" s="49"/>
      <c r="ILU631" s="49"/>
      <c r="ILV631" s="49"/>
      <c r="ILW631" s="49"/>
      <c r="ILX631" s="49"/>
      <c r="ILY631" s="49"/>
      <c r="ILZ631" s="49"/>
      <c r="IMA631" s="49"/>
      <c r="IMB631" s="49"/>
      <c r="IMC631" s="49"/>
      <c r="IMD631" s="49"/>
      <c r="IME631" s="49"/>
      <c r="IMF631" s="49"/>
      <c r="IMG631" s="49"/>
      <c r="IMH631" s="49"/>
      <c r="IMI631" s="49"/>
      <c r="IMJ631" s="49"/>
      <c r="IMK631" s="49"/>
      <c r="IML631" s="49"/>
      <c r="IMM631" s="49"/>
      <c r="IMN631" s="49"/>
      <c r="IMO631" s="49"/>
      <c r="IMP631" s="49"/>
      <c r="IMQ631" s="49"/>
      <c r="IMR631" s="49"/>
      <c r="IMS631" s="49"/>
      <c r="IMT631" s="49"/>
      <c r="IMU631" s="49"/>
      <c r="IMV631" s="49"/>
      <c r="IMW631" s="49"/>
      <c r="IMX631" s="49"/>
      <c r="IMY631" s="49"/>
      <c r="IMZ631" s="49"/>
      <c r="INA631" s="49"/>
      <c r="INB631" s="49"/>
      <c r="INC631" s="49"/>
      <c r="IND631" s="49"/>
      <c r="INE631" s="49"/>
      <c r="INF631" s="49"/>
      <c r="ING631" s="49"/>
      <c r="INH631" s="49"/>
      <c r="INI631" s="49"/>
      <c r="INJ631" s="49"/>
      <c r="INK631" s="49"/>
      <c r="INL631" s="49"/>
      <c r="INM631" s="49"/>
      <c r="INN631" s="49"/>
      <c r="INO631" s="49"/>
      <c r="INP631" s="49"/>
      <c r="INQ631" s="49"/>
      <c r="INR631" s="49"/>
      <c r="INS631" s="49"/>
      <c r="INT631" s="49"/>
      <c r="INU631" s="49"/>
      <c r="INV631" s="49"/>
      <c r="INW631" s="49"/>
      <c r="INX631" s="49"/>
      <c r="INY631" s="49"/>
      <c r="INZ631" s="49"/>
      <c r="IOA631" s="49"/>
      <c r="IOB631" s="49"/>
      <c r="IOC631" s="49"/>
      <c r="IOD631" s="49"/>
      <c r="IOE631" s="49"/>
      <c r="IOF631" s="49"/>
      <c r="IOG631" s="49"/>
      <c r="IOH631" s="49"/>
      <c r="IOI631" s="49"/>
      <c r="IOJ631" s="49"/>
      <c r="IOK631" s="49"/>
      <c r="IOL631" s="49"/>
      <c r="IOM631" s="49"/>
      <c r="ION631" s="49"/>
      <c r="IOO631" s="49"/>
      <c r="IOP631" s="49"/>
      <c r="IOQ631" s="49"/>
      <c r="IOR631" s="49"/>
      <c r="IOS631" s="49"/>
      <c r="IOT631" s="49"/>
      <c r="IOU631" s="49"/>
      <c r="IOV631" s="49"/>
      <c r="IOW631" s="49"/>
      <c r="IOX631" s="49"/>
      <c r="IOY631" s="49"/>
      <c r="IOZ631" s="49"/>
      <c r="IPA631" s="49"/>
      <c r="IPB631" s="49"/>
      <c r="IPC631" s="49"/>
      <c r="IPD631" s="49"/>
      <c r="IPE631" s="49"/>
      <c r="IPF631" s="49"/>
      <c r="IPG631" s="49"/>
      <c r="IPH631" s="49"/>
      <c r="IPI631" s="49"/>
      <c r="IPJ631" s="49"/>
      <c r="IPK631" s="49"/>
      <c r="IPL631" s="49"/>
      <c r="IPM631" s="49"/>
      <c r="IPN631" s="49"/>
      <c r="IPO631" s="49"/>
      <c r="IPP631" s="49"/>
      <c r="IPQ631" s="49"/>
      <c r="IPR631" s="49"/>
      <c r="IPS631" s="49"/>
      <c r="IPT631" s="49"/>
      <c r="IPU631" s="49"/>
      <c r="IPV631" s="49"/>
      <c r="IPW631" s="49"/>
      <c r="IPX631" s="49"/>
      <c r="IPY631" s="49"/>
      <c r="IPZ631" s="49"/>
      <c r="IQA631" s="49"/>
      <c r="IQB631" s="49"/>
      <c r="IQC631" s="49"/>
      <c r="IQD631" s="49"/>
      <c r="IQE631" s="49"/>
      <c r="IQF631" s="49"/>
      <c r="IQG631" s="49"/>
      <c r="IQH631" s="49"/>
      <c r="IQI631" s="49"/>
      <c r="IQJ631" s="49"/>
      <c r="IQK631" s="49"/>
      <c r="IQL631" s="49"/>
      <c r="IQM631" s="49"/>
      <c r="IQN631" s="49"/>
      <c r="IQO631" s="49"/>
      <c r="IQP631" s="49"/>
      <c r="IQQ631" s="49"/>
      <c r="IQR631" s="49"/>
      <c r="IQS631" s="49"/>
      <c r="IQT631" s="49"/>
      <c r="IQU631" s="49"/>
      <c r="IQV631" s="49"/>
      <c r="IQW631" s="49"/>
      <c r="IQX631" s="49"/>
      <c r="IQY631" s="49"/>
      <c r="IQZ631" s="49"/>
      <c r="IRA631" s="49"/>
      <c r="IRB631" s="49"/>
      <c r="IRC631" s="49"/>
      <c r="IRD631" s="49"/>
      <c r="IRE631" s="49"/>
      <c r="IRF631" s="49"/>
      <c r="IRG631" s="49"/>
      <c r="IRH631" s="49"/>
      <c r="IRI631" s="49"/>
      <c r="IRJ631" s="49"/>
      <c r="IRK631" s="49"/>
      <c r="IRL631" s="49"/>
      <c r="IRM631" s="49"/>
      <c r="IRN631" s="49"/>
      <c r="IRO631" s="49"/>
      <c r="IRP631" s="49"/>
      <c r="IRQ631" s="49"/>
      <c r="IRR631" s="49"/>
      <c r="IRS631" s="49"/>
      <c r="IRT631" s="49"/>
      <c r="IRU631" s="49"/>
      <c r="IRV631" s="49"/>
      <c r="IRW631" s="49"/>
      <c r="IRX631" s="49"/>
      <c r="IRY631" s="49"/>
      <c r="IRZ631" s="49"/>
      <c r="ISA631" s="49"/>
      <c r="ISB631" s="49"/>
      <c r="ISC631" s="49"/>
      <c r="ISD631" s="49"/>
      <c r="ISE631" s="49"/>
      <c r="ISF631" s="49"/>
      <c r="ISG631" s="49"/>
      <c r="ISH631" s="49"/>
      <c r="ISI631" s="49"/>
      <c r="ISJ631" s="49"/>
      <c r="ISK631" s="49"/>
      <c r="ISL631" s="49"/>
      <c r="ISM631" s="49"/>
      <c r="ISN631" s="49"/>
      <c r="ISO631" s="49"/>
      <c r="ISP631" s="49"/>
      <c r="ISQ631" s="49"/>
      <c r="ISR631" s="49"/>
      <c r="ISS631" s="49"/>
      <c r="IST631" s="49"/>
      <c r="ISU631" s="49"/>
      <c r="ISV631" s="49"/>
      <c r="ISW631" s="49"/>
      <c r="ISX631" s="49"/>
      <c r="ISY631" s="49"/>
      <c r="ISZ631" s="49"/>
      <c r="ITA631" s="49"/>
      <c r="ITB631" s="49"/>
      <c r="ITC631" s="49"/>
      <c r="ITD631" s="49"/>
      <c r="ITE631" s="49"/>
      <c r="ITF631" s="49"/>
      <c r="ITG631" s="49"/>
      <c r="ITH631" s="49"/>
      <c r="ITI631" s="49"/>
      <c r="ITJ631" s="49"/>
      <c r="ITK631" s="49"/>
      <c r="ITL631" s="49"/>
      <c r="ITM631" s="49"/>
      <c r="ITN631" s="49"/>
      <c r="ITO631" s="49"/>
      <c r="ITP631" s="49"/>
      <c r="ITQ631" s="49"/>
      <c r="ITR631" s="49"/>
      <c r="ITS631" s="49"/>
      <c r="ITT631" s="49"/>
      <c r="ITU631" s="49"/>
      <c r="ITV631" s="49"/>
      <c r="ITW631" s="49"/>
      <c r="ITX631" s="49"/>
      <c r="ITY631" s="49"/>
      <c r="ITZ631" s="49"/>
      <c r="IUA631" s="49"/>
      <c r="IUB631" s="49"/>
      <c r="IUC631" s="49"/>
      <c r="IUD631" s="49"/>
      <c r="IUE631" s="49"/>
      <c r="IUF631" s="49"/>
      <c r="IUG631" s="49"/>
      <c r="IUH631" s="49"/>
      <c r="IUI631" s="49"/>
      <c r="IUJ631" s="49"/>
      <c r="IUK631" s="49"/>
      <c r="IUL631" s="49"/>
      <c r="IUM631" s="49"/>
      <c r="IUN631" s="49"/>
      <c r="IUO631" s="49"/>
      <c r="IUP631" s="49"/>
      <c r="IUQ631" s="49"/>
      <c r="IUR631" s="49"/>
      <c r="IUS631" s="49"/>
      <c r="IUT631" s="49"/>
      <c r="IUU631" s="49"/>
      <c r="IUV631" s="49"/>
      <c r="IUW631" s="49"/>
      <c r="IUX631" s="49"/>
      <c r="IUY631" s="49"/>
      <c r="IUZ631" s="49"/>
      <c r="IVA631" s="49"/>
      <c r="IVB631" s="49"/>
      <c r="IVC631" s="49"/>
      <c r="IVD631" s="49"/>
      <c r="IVE631" s="49"/>
      <c r="IVF631" s="49"/>
      <c r="IVG631" s="49"/>
      <c r="IVH631" s="49"/>
      <c r="IVI631" s="49"/>
      <c r="IVJ631" s="49"/>
      <c r="IVK631" s="49"/>
      <c r="IVL631" s="49"/>
      <c r="IVM631" s="49"/>
      <c r="IVN631" s="49"/>
      <c r="IVO631" s="49"/>
      <c r="IVP631" s="49"/>
      <c r="IVQ631" s="49"/>
      <c r="IVR631" s="49"/>
      <c r="IVS631" s="49"/>
      <c r="IVT631" s="49"/>
      <c r="IVU631" s="49"/>
      <c r="IVV631" s="49"/>
      <c r="IVW631" s="49"/>
      <c r="IVX631" s="49"/>
      <c r="IVY631" s="49"/>
      <c r="IVZ631" s="49"/>
      <c r="IWA631" s="49"/>
      <c r="IWB631" s="49"/>
      <c r="IWC631" s="49"/>
      <c r="IWD631" s="49"/>
      <c r="IWE631" s="49"/>
      <c r="IWF631" s="49"/>
      <c r="IWG631" s="49"/>
      <c r="IWH631" s="49"/>
      <c r="IWI631" s="49"/>
      <c r="IWJ631" s="49"/>
      <c r="IWK631" s="49"/>
      <c r="IWL631" s="49"/>
      <c r="IWM631" s="49"/>
      <c r="IWN631" s="49"/>
      <c r="IWO631" s="49"/>
      <c r="IWP631" s="49"/>
      <c r="IWQ631" s="49"/>
      <c r="IWR631" s="49"/>
      <c r="IWS631" s="49"/>
      <c r="IWT631" s="49"/>
      <c r="IWU631" s="49"/>
      <c r="IWV631" s="49"/>
      <c r="IWW631" s="49"/>
      <c r="IWX631" s="49"/>
      <c r="IWY631" s="49"/>
      <c r="IWZ631" s="49"/>
      <c r="IXA631" s="49"/>
      <c r="IXB631" s="49"/>
      <c r="IXC631" s="49"/>
      <c r="IXD631" s="49"/>
      <c r="IXE631" s="49"/>
      <c r="IXF631" s="49"/>
      <c r="IXG631" s="49"/>
      <c r="IXH631" s="49"/>
      <c r="IXI631" s="49"/>
      <c r="IXJ631" s="49"/>
      <c r="IXK631" s="49"/>
      <c r="IXL631" s="49"/>
      <c r="IXM631" s="49"/>
      <c r="IXN631" s="49"/>
      <c r="IXO631" s="49"/>
      <c r="IXP631" s="49"/>
      <c r="IXQ631" s="49"/>
      <c r="IXR631" s="49"/>
      <c r="IXS631" s="49"/>
      <c r="IXT631" s="49"/>
      <c r="IXU631" s="49"/>
      <c r="IXV631" s="49"/>
      <c r="IXW631" s="49"/>
      <c r="IXX631" s="49"/>
      <c r="IXY631" s="49"/>
      <c r="IXZ631" s="49"/>
      <c r="IYA631" s="49"/>
      <c r="IYB631" s="49"/>
      <c r="IYC631" s="49"/>
      <c r="IYD631" s="49"/>
      <c r="IYE631" s="49"/>
      <c r="IYF631" s="49"/>
      <c r="IYG631" s="49"/>
      <c r="IYH631" s="49"/>
      <c r="IYI631" s="49"/>
      <c r="IYJ631" s="49"/>
      <c r="IYK631" s="49"/>
      <c r="IYL631" s="49"/>
      <c r="IYM631" s="49"/>
      <c r="IYN631" s="49"/>
      <c r="IYO631" s="49"/>
      <c r="IYP631" s="49"/>
      <c r="IYQ631" s="49"/>
      <c r="IYR631" s="49"/>
      <c r="IYS631" s="49"/>
      <c r="IYT631" s="49"/>
      <c r="IYU631" s="49"/>
      <c r="IYV631" s="49"/>
      <c r="IYW631" s="49"/>
      <c r="IYX631" s="49"/>
      <c r="IYY631" s="49"/>
      <c r="IYZ631" s="49"/>
      <c r="IZA631" s="49"/>
      <c r="IZB631" s="49"/>
      <c r="IZC631" s="49"/>
      <c r="IZD631" s="49"/>
      <c r="IZE631" s="49"/>
      <c r="IZF631" s="49"/>
      <c r="IZG631" s="49"/>
      <c r="IZH631" s="49"/>
      <c r="IZI631" s="49"/>
      <c r="IZJ631" s="49"/>
      <c r="IZK631" s="49"/>
      <c r="IZL631" s="49"/>
      <c r="IZM631" s="49"/>
      <c r="IZN631" s="49"/>
      <c r="IZO631" s="49"/>
      <c r="IZP631" s="49"/>
      <c r="IZQ631" s="49"/>
      <c r="IZR631" s="49"/>
      <c r="IZS631" s="49"/>
      <c r="IZT631" s="49"/>
      <c r="IZU631" s="49"/>
      <c r="IZV631" s="49"/>
      <c r="IZW631" s="49"/>
      <c r="IZX631" s="49"/>
      <c r="IZY631" s="49"/>
      <c r="IZZ631" s="49"/>
      <c r="JAA631" s="49"/>
      <c r="JAB631" s="49"/>
      <c r="JAC631" s="49"/>
      <c r="JAD631" s="49"/>
      <c r="JAE631" s="49"/>
      <c r="JAF631" s="49"/>
      <c r="JAG631" s="49"/>
      <c r="JAH631" s="49"/>
      <c r="JAI631" s="49"/>
      <c r="JAJ631" s="49"/>
      <c r="JAK631" s="49"/>
      <c r="JAL631" s="49"/>
      <c r="JAM631" s="49"/>
      <c r="JAN631" s="49"/>
      <c r="JAO631" s="49"/>
      <c r="JAP631" s="49"/>
      <c r="JAQ631" s="49"/>
      <c r="JAR631" s="49"/>
      <c r="JAS631" s="49"/>
      <c r="JAT631" s="49"/>
      <c r="JAU631" s="49"/>
      <c r="JAV631" s="49"/>
      <c r="JAW631" s="49"/>
      <c r="JAX631" s="49"/>
      <c r="JAY631" s="49"/>
      <c r="JAZ631" s="49"/>
      <c r="JBA631" s="49"/>
      <c r="JBB631" s="49"/>
      <c r="JBC631" s="49"/>
      <c r="JBD631" s="49"/>
      <c r="JBE631" s="49"/>
      <c r="JBF631" s="49"/>
      <c r="JBG631" s="49"/>
      <c r="JBH631" s="49"/>
      <c r="JBI631" s="49"/>
      <c r="JBJ631" s="49"/>
      <c r="JBK631" s="49"/>
      <c r="JBL631" s="49"/>
      <c r="JBM631" s="49"/>
      <c r="JBN631" s="49"/>
      <c r="JBO631" s="49"/>
      <c r="JBP631" s="49"/>
      <c r="JBQ631" s="49"/>
      <c r="JBR631" s="49"/>
      <c r="JBS631" s="49"/>
      <c r="JBT631" s="49"/>
      <c r="JBU631" s="49"/>
      <c r="JBV631" s="49"/>
      <c r="JBW631" s="49"/>
      <c r="JBX631" s="49"/>
      <c r="JBY631" s="49"/>
      <c r="JBZ631" s="49"/>
      <c r="JCA631" s="49"/>
      <c r="JCB631" s="49"/>
      <c r="JCC631" s="49"/>
      <c r="JCD631" s="49"/>
      <c r="JCE631" s="49"/>
      <c r="JCF631" s="49"/>
      <c r="JCG631" s="49"/>
      <c r="JCH631" s="49"/>
      <c r="JCI631" s="49"/>
      <c r="JCJ631" s="49"/>
      <c r="JCK631" s="49"/>
      <c r="JCL631" s="49"/>
      <c r="JCM631" s="49"/>
      <c r="JCN631" s="49"/>
      <c r="JCO631" s="49"/>
      <c r="JCP631" s="49"/>
      <c r="JCQ631" s="49"/>
      <c r="JCR631" s="49"/>
      <c r="JCS631" s="49"/>
      <c r="JCT631" s="49"/>
      <c r="JCU631" s="49"/>
      <c r="JCV631" s="49"/>
      <c r="JCW631" s="49"/>
      <c r="JCX631" s="49"/>
      <c r="JCY631" s="49"/>
      <c r="JCZ631" s="49"/>
      <c r="JDA631" s="49"/>
      <c r="JDB631" s="49"/>
      <c r="JDC631" s="49"/>
      <c r="JDD631" s="49"/>
      <c r="JDE631" s="49"/>
      <c r="JDF631" s="49"/>
      <c r="JDG631" s="49"/>
      <c r="JDH631" s="49"/>
      <c r="JDI631" s="49"/>
      <c r="JDJ631" s="49"/>
      <c r="JDK631" s="49"/>
      <c r="JDL631" s="49"/>
      <c r="JDM631" s="49"/>
      <c r="JDN631" s="49"/>
      <c r="JDO631" s="49"/>
      <c r="JDP631" s="49"/>
      <c r="JDQ631" s="49"/>
      <c r="JDR631" s="49"/>
      <c r="JDS631" s="49"/>
      <c r="JDT631" s="49"/>
      <c r="JDU631" s="49"/>
      <c r="JDV631" s="49"/>
      <c r="JDW631" s="49"/>
      <c r="JDX631" s="49"/>
      <c r="JDY631" s="49"/>
      <c r="JDZ631" s="49"/>
      <c r="JEA631" s="49"/>
      <c r="JEB631" s="49"/>
      <c r="JEC631" s="49"/>
      <c r="JED631" s="49"/>
      <c r="JEE631" s="49"/>
      <c r="JEF631" s="49"/>
      <c r="JEG631" s="49"/>
      <c r="JEH631" s="49"/>
      <c r="JEI631" s="49"/>
      <c r="JEJ631" s="49"/>
      <c r="JEK631" s="49"/>
      <c r="JEL631" s="49"/>
      <c r="JEM631" s="49"/>
      <c r="JEN631" s="49"/>
      <c r="JEO631" s="49"/>
      <c r="JEP631" s="49"/>
      <c r="JEQ631" s="49"/>
      <c r="JER631" s="49"/>
      <c r="JES631" s="49"/>
      <c r="JET631" s="49"/>
      <c r="JEU631" s="49"/>
      <c r="JEV631" s="49"/>
      <c r="JEW631" s="49"/>
      <c r="JEX631" s="49"/>
      <c r="JEY631" s="49"/>
      <c r="JEZ631" s="49"/>
      <c r="JFA631" s="49"/>
      <c r="JFB631" s="49"/>
      <c r="JFC631" s="49"/>
      <c r="JFD631" s="49"/>
      <c r="JFE631" s="49"/>
      <c r="JFF631" s="49"/>
      <c r="JFG631" s="49"/>
      <c r="JFH631" s="49"/>
      <c r="JFI631" s="49"/>
      <c r="JFJ631" s="49"/>
      <c r="JFK631" s="49"/>
      <c r="JFL631" s="49"/>
      <c r="JFM631" s="49"/>
      <c r="JFN631" s="49"/>
      <c r="JFO631" s="49"/>
      <c r="JFP631" s="49"/>
      <c r="JFQ631" s="49"/>
      <c r="JFR631" s="49"/>
      <c r="JFS631" s="49"/>
      <c r="JFT631" s="49"/>
      <c r="JFU631" s="49"/>
      <c r="JFV631" s="49"/>
      <c r="JFW631" s="49"/>
      <c r="JFX631" s="49"/>
      <c r="JFY631" s="49"/>
      <c r="JFZ631" s="49"/>
      <c r="JGA631" s="49"/>
      <c r="JGB631" s="49"/>
      <c r="JGC631" s="49"/>
      <c r="JGD631" s="49"/>
      <c r="JGE631" s="49"/>
      <c r="JGF631" s="49"/>
      <c r="JGG631" s="49"/>
      <c r="JGH631" s="49"/>
      <c r="JGI631" s="49"/>
      <c r="JGJ631" s="49"/>
      <c r="JGK631" s="49"/>
      <c r="JGL631" s="49"/>
      <c r="JGM631" s="49"/>
      <c r="JGN631" s="49"/>
      <c r="JGO631" s="49"/>
      <c r="JGP631" s="49"/>
      <c r="JGQ631" s="49"/>
      <c r="JGR631" s="49"/>
      <c r="JGS631" s="49"/>
      <c r="JGT631" s="49"/>
      <c r="JGU631" s="49"/>
      <c r="JGV631" s="49"/>
      <c r="JGW631" s="49"/>
      <c r="JGX631" s="49"/>
      <c r="JGY631" s="49"/>
      <c r="JGZ631" s="49"/>
      <c r="JHA631" s="49"/>
      <c r="JHB631" s="49"/>
      <c r="JHC631" s="49"/>
      <c r="JHD631" s="49"/>
      <c r="JHE631" s="49"/>
      <c r="JHF631" s="49"/>
      <c r="JHG631" s="49"/>
      <c r="JHH631" s="49"/>
      <c r="JHI631" s="49"/>
      <c r="JHJ631" s="49"/>
      <c r="JHK631" s="49"/>
      <c r="JHL631" s="49"/>
      <c r="JHM631" s="49"/>
      <c r="JHN631" s="49"/>
      <c r="JHO631" s="49"/>
      <c r="JHP631" s="49"/>
      <c r="JHQ631" s="49"/>
      <c r="JHR631" s="49"/>
      <c r="JHS631" s="49"/>
      <c r="JHT631" s="49"/>
      <c r="JHU631" s="49"/>
      <c r="JHV631" s="49"/>
      <c r="JHW631" s="49"/>
      <c r="JHX631" s="49"/>
      <c r="JHY631" s="49"/>
      <c r="JHZ631" s="49"/>
      <c r="JIA631" s="49"/>
      <c r="JIB631" s="49"/>
      <c r="JIC631" s="49"/>
      <c r="JID631" s="49"/>
      <c r="JIE631" s="49"/>
      <c r="JIF631" s="49"/>
      <c r="JIG631" s="49"/>
      <c r="JIH631" s="49"/>
      <c r="JII631" s="49"/>
      <c r="JIJ631" s="49"/>
      <c r="JIK631" s="49"/>
      <c r="JIL631" s="49"/>
      <c r="JIM631" s="49"/>
      <c r="JIN631" s="49"/>
      <c r="JIO631" s="49"/>
      <c r="JIP631" s="49"/>
      <c r="JIQ631" s="49"/>
      <c r="JIR631" s="49"/>
      <c r="JIS631" s="49"/>
      <c r="JIT631" s="49"/>
      <c r="JIU631" s="49"/>
      <c r="JIV631" s="49"/>
      <c r="JIW631" s="49"/>
      <c r="JIX631" s="49"/>
      <c r="JIY631" s="49"/>
      <c r="JIZ631" s="49"/>
      <c r="JJA631" s="49"/>
      <c r="JJB631" s="49"/>
      <c r="JJC631" s="49"/>
      <c r="JJD631" s="49"/>
      <c r="JJE631" s="49"/>
      <c r="JJF631" s="49"/>
      <c r="JJG631" s="49"/>
      <c r="JJH631" s="49"/>
      <c r="JJI631" s="49"/>
      <c r="JJJ631" s="49"/>
      <c r="JJK631" s="49"/>
      <c r="JJL631" s="49"/>
      <c r="JJM631" s="49"/>
      <c r="JJN631" s="49"/>
      <c r="JJO631" s="49"/>
      <c r="JJP631" s="49"/>
      <c r="JJQ631" s="49"/>
      <c r="JJR631" s="49"/>
      <c r="JJS631" s="49"/>
      <c r="JJT631" s="49"/>
      <c r="JJU631" s="49"/>
      <c r="JJV631" s="49"/>
      <c r="JJW631" s="49"/>
      <c r="JJX631" s="49"/>
      <c r="JJY631" s="49"/>
      <c r="JJZ631" s="49"/>
      <c r="JKA631" s="49"/>
      <c r="JKB631" s="49"/>
      <c r="JKC631" s="49"/>
      <c r="JKD631" s="49"/>
      <c r="JKE631" s="49"/>
      <c r="JKF631" s="49"/>
      <c r="JKG631" s="49"/>
      <c r="JKH631" s="49"/>
      <c r="JKI631" s="49"/>
      <c r="JKJ631" s="49"/>
      <c r="JKK631" s="49"/>
      <c r="JKL631" s="49"/>
      <c r="JKM631" s="49"/>
      <c r="JKN631" s="49"/>
      <c r="JKO631" s="49"/>
      <c r="JKP631" s="49"/>
      <c r="JKQ631" s="49"/>
      <c r="JKR631" s="49"/>
      <c r="JKS631" s="49"/>
      <c r="JKT631" s="49"/>
      <c r="JKU631" s="49"/>
      <c r="JKV631" s="49"/>
      <c r="JKW631" s="49"/>
      <c r="JKX631" s="49"/>
      <c r="JKY631" s="49"/>
      <c r="JKZ631" s="49"/>
      <c r="JLA631" s="49"/>
      <c r="JLB631" s="49"/>
      <c r="JLC631" s="49"/>
      <c r="JLD631" s="49"/>
      <c r="JLE631" s="49"/>
      <c r="JLF631" s="49"/>
      <c r="JLG631" s="49"/>
      <c r="JLH631" s="49"/>
      <c r="JLI631" s="49"/>
      <c r="JLJ631" s="49"/>
      <c r="JLK631" s="49"/>
      <c r="JLL631" s="49"/>
      <c r="JLM631" s="49"/>
      <c r="JLN631" s="49"/>
      <c r="JLO631" s="49"/>
      <c r="JLP631" s="49"/>
      <c r="JLQ631" s="49"/>
      <c r="JLR631" s="49"/>
      <c r="JLS631" s="49"/>
      <c r="JLT631" s="49"/>
      <c r="JLU631" s="49"/>
      <c r="JLV631" s="49"/>
      <c r="JLW631" s="49"/>
      <c r="JLX631" s="49"/>
      <c r="JLY631" s="49"/>
      <c r="JLZ631" s="49"/>
      <c r="JMA631" s="49"/>
      <c r="JMB631" s="49"/>
      <c r="JMC631" s="49"/>
      <c r="JMD631" s="49"/>
      <c r="JME631" s="49"/>
      <c r="JMF631" s="49"/>
      <c r="JMG631" s="49"/>
      <c r="JMH631" s="49"/>
      <c r="JMI631" s="49"/>
      <c r="JMJ631" s="49"/>
      <c r="JMK631" s="49"/>
      <c r="JML631" s="49"/>
      <c r="JMM631" s="49"/>
      <c r="JMN631" s="49"/>
      <c r="JMO631" s="49"/>
      <c r="JMP631" s="49"/>
      <c r="JMQ631" s="49"/>
      <c r="JMR631" s="49"/>
      <c r="JMS631" s="49"/>
      <c r="JMT631" s="49"/>
      <c r="JMU631" s="49"/>
      <c r="JMV631" s="49"/>
      <c r="JMW631" s="49"/>
      <c r="JMX631" s="49"/>
      <c r="JMY631" s="49"/>
      <c r="JMZ631" s="49"/>
      <c r="JNA631" s="49"/>
      <c r="JNB631" s="49"/>
      <c r="JNC631" s="49"/>
      <c r="JND631" s="49"/>
      <c r="JNE631" s="49"/>
      <c r="JNF631" s="49"/>
      <c r="JNG631" s="49"/>
      <c r="JNH631" s="49"/>
      <c r="JNI631" s="49"/>
      <c r="JNJ631" s="49"/>
      <c r="JNK631" s="49"/>
      <c r="JNL631" s="49"/>
      <c r="JNM631" s="49"/>
      <c r="JNN631" s="49"/>
      <c r="JNO631" s="49"/>
      <c r="JNP631" s="49"/>
      <c r="JNQ631" s="49"/>
      <c r="JNR631" s="49"/>
      <c r="JNS631" s="49"/>
      <c r="JNT631" s="49"/>
      <c r="JNU631" s="49"/>
      <c r="JNV631" s="49"/>
      <c r="JNW631" s="49"/>
      <c r="JNX631" s="49"/>
      <c r="JNY631" s="49"/>
      <c r="JNZ631" s="49"/>
      <c r="JOA631" s="49"/>
      <c r="JOB631" s="49"/>
      <c r="JOC631" s="49"/>
      <c r="JOD631" s="49"/>
      <c r="JOE631" s="49"/>
      <c r="JOF631" s="49"/>
      <c r="JOG631" s="49"/>
      <c r="JOH631" s="49"/>
      <c r="JOI631" s="49"/>
      <c r="JOJ631" s="49"/>
      <c r="JOK631" s="49"/>
      <c r="JOL631" s="49"/>
      <c r="JOM631" s="49"/>
      <c r="JON631" s="49"/>
      <c r="JOO631" s="49"/>
      <c r="JOP631" s="49"/>
      <c r="JOQ631" s="49"/>
      <c r="JOR631" s="49"/>
      <c r="JOS631" s="49"/>
      <c r="JOT631" s="49"/>
      <c r="JOU631" s="49"/>
      <c r="JOV631" s="49"/>
      <c r="JOW631" s="49"/>
      <c r="JOX631" s="49"/>
      <c r="JOY631" s="49"/>
      <c r="JOZ631" s="49"/>
      <c r="JPA631" s="49"/>
      <c r="JPB631" s="49"/>
      <c r="JPC631" s="49"/>
      <c r="JPD631" s="49"/>
      <c r="JPE631" s="49"/>
      <c r="JPF631" s="49"/>
      <c r="JPG631" s="49"/>
      <c r="JPH631" s="49"/>
      <c r="JPI631" s="49"/>
      <c r="JPJ631" s="49"/>
      <c r="JPK631" s="49"/>
      <c r="JPL631" s="49"/>
      <c r="JPM631" s="49"/>
      <c r="JPN631" s="49"/>
      <c r="JPO631" s="49"/>
      <c r="JPP631" s="49"/>
      <c r="JPQ631" s="49"/>
      <c r="JPR631" s="49"/>
      <c r="JPS631" s="49"/>
      <c r="JPT631" s="49"/>
      <c r="JPU631" s="49"/>
      <c r="JPV631" s="49"/>
      <c r="JPW631" s="49"/>
      <c r="JPX631" s="49"/>
      <c r="JPY631" s="49"/>
      <c r="JPZ631" s="49"/>
      <c r="JQA631" s="49"/>
      <c r="JQB631" s="49"/>
      <c r="JQC631" s="49"/>
      <c r="JQD631" s="49"/>
      <c r="JQE631" s="49"/>
      <c r="JQF631" s="49"/>
      <c r="JQG631" s="49"/>
      <c r="JQH631" s="49"/>
      <c r="JQI631" s="49"/>
      <c r="JQJ631" s="49"/>
      <c r="JQK631" s="49"/>
      <c r="JQL631" s="49"/>
      <c r="JQM631" s="49"/>
      <c r="JQN631" s="49"/>
      <c r="JQO631" s="49"/>
      <c r="JQP631" s="49"/>
      <c r="JQQ631" s="49"/>
      <c r="JQR631" s="49"/>
      <c r="JQS631" s="49"/>
      <c r="JQT631" s="49"/>
      <c r="JQU631" s="49"/>
      <c r="JQV631" s="49"/>
      <c r="JQW631" s="49"/>
      <c r="JQX631" s="49"/>
      <c r="JQY631" s="49"/>
      <c r="JQZ631" s="49"/>
      <c r="JRA631" s="49"/>
      <c r="JRB631" s="49"/>
      <c r="JRC631" s="49"/>
      <c r="JRD631" s="49"/>
      <c r="JRE631" s="49"/>
      <c r="JRF631" s="49"/>
      <c r="JRG631" s="49"/>
      <c r="JRH631" s="49"/>
      <c r="JRI631" s="49"/>
      <c r="JRJ631" s="49"/>
      <c r="JRK631" s="49"/>
      <c r="JRL631" s="49"/>
      <c r="JRM631" s="49"/>
      <c r="JRN631" s="49"/>
      <c r="JRO631" s="49"/>
      <c r="JRP631" s="49"/>
      <c r="JRQ631" s="49"/>
      <c r="JRR631" s="49"/>
      <c r="JRS631" s="49"/>
      <c r="JRT631" s="49"/>
      <c r="JRU631" s="49"/>
      <c r="JRV631" s="49"/>
      <c r="JRW631" s="49"/>
      <c r="JRX631" s="49"/>
      <c r="JRY631" s="49"/>
      <c r="JRZ631" s="49"/>
      <c r="JSA631" s="49"/>
      <c r="JSB631" s="49"/>
      <c r="JSC631" s="49"/>
      <c r="JSD631" s="49"/>
      <c r="JSE631" s="49"/>
      <c r="JSF631" s="49"/>
      <c r="JSG631" s="49"/>
      <c r="JSH631" s="49"/>
      <c r="JSI631" s="49"/>
      <c r="JSJ631" s="49"/>
      <c r="JSK631" s="49"/>
      <c r="JSL631" s="49"/>
      <c r="JSM631" s="49"/>
      <c r="JSN631" s="49"/>
      <c r="JSO631" s="49"/>
      <c r="JSP631" s="49"/>
      <c r="JSQ631" s="49"/>
      <c r="JSR631" s="49"/>
      <c r="JSS631" s="49"/>
      <c r="JST631" s="49"/>
      <c r="JSU631" s="49"/>
      <c r="JSV631" s="49"/>
      <c r="JSW631" s="49"/>
      <c r="JSX631" s="49"/>
      <c r="JSY631" s="49"/>
      <c r="JSZ631" s="49"/>
      <c r="JTA631" s="49"/>
      <c r="JTB631" s="49"/>
      <c r="JTC631" s="49"/>
      <c r="JTD631" s="49"/>
      <c r="JTE631" s="49"/>
      <c r="JTF631" s="49"/>
      <c r="JTG631" s="49"/>
      <c r="JTH631" s="49"/>
      <c r="JTI631" s="49"/>
      <c r="JTJ631" s="49"/>
      <c r="JTK631" s="49"/>
      <c r="JTL631" s="49"/>
      <c r="JTM631" s="49"/>
      <c r="JTN631" s="49"/>
      <c r="JTO631" s="49"/>
      <c r="JTP631" s="49"/>
      <c r="JTQ631" s="49"/>
      <c r="JTR631" s="49"/>
      <c r="JTS631" s="49"/>
      <c r="JTT631" s="49"/>
      <c r="JTU631" s="49"/>
      <c r="JTV631" s="49"/>
      <c r="JTW631" s="49"/>
      <c r="JTX631" s="49"/>
      <c r="JTY631" s="49"/>
      <c r="JTZ631" s="49"/>
      <c r="JUA631" s="49"/>
      <c r="JUB631" s="49"/>
      <c r="JUC631" s="49"/>
      <c r="JUD631" s="49"/>
      <c r="JUE631" s="49"/>
      <c r="JUF631" s="49"/>
      <c r="JUG631" s="49"/>
      <c r="JUH631" s="49"/>
      <c r="JUI631" s="49"/>
      <c r="JUJ631" s="49"/>
      <c r="JUK631" s="49"/>
      <c r="JUL631" s="49"/>
      <c r="JUM631" s="49"/>
      <c r="JUN631" s="49"/>
      <c r="JUO631" s="49"/>
      <c r="JUP631" s="49"/>
      <c r="JUQ631" s="49"/>
      <c r="JUR631" s="49"/>
      <c r="JUS631" s="49"/>
      <c r="JUT631" s="49"/>
      <c r="JUU631" s="49"/>
      <c r="JUV631" s="49"/>
      <c r="JUW631" s="49"/>
      <c r="JUX631" s="49"/>
      <c r="JUY631" s="49"/>
      <c r="JUZ631" s="49"/>
      <c r="JVA631" s="49"/>
      <c r="JVB631" s="49"/>
      <c r="JVC631" s="49"/>
      <c r="JVD631" s="49"/>
      <c r="JVE631" s="49"/>
      <c r="JVF631" s="49"/>
      <c r="JVG631" s="49"/>
      <c r="JVH631" s="49"/>
      <c r="JVI631" s="49"/>
      <c r="JVJ631" s="49"/>
      <c r="JVK631" s="49"/>
      <c r="JVL631" s="49"/>
      <c r="JVM631" s="49"/>
      <c r="JVN631" s="49"/>
      <c r="JVO631" s="49"/>
      <c r="JVP631" s="49"/>
      <c r="JVQ631" s="49"/>
      <c r="JVR631" s="49"/>
      <c r="JVS631" s="49"/>
      <c r="JVT631" s="49"/>
      <c r="JVU631" s="49"/>
      <c r="JVV631" s="49"/>
      <c r="JVW631" s="49"/>
      <c r="JVX631" s="49"/>
      <c r="JVY631" s="49"/>
      <c r="JVZ631" s="49"/>
      <c r="JWA631" s="49"/>
      <c r="JWB631" s="49"/>
      <c r="JWC631" s="49"/>
      <c r="JWD631" s="49"/>
      <c r="JWE631" s="49"/>
      <c r="JWF631" s="49"/>
      <c r="JWG631" s="49"/>
      <c r="JWH631" s="49"/>
      <c r="JWI631" s="49"/>
      <c r="JWJ631" s="49"/>
      <c r="JWK631" s="49"/>
      <c r="JWL631" s="49"/>
      <c r="JWM631" s="49"/>
      <c r="JWN631" s="49"/>
      <c r="JWO631" s="49"/>
      <c r="JWP631" s="49"/>
      <c r="JWQ631" s="49"/>
      <c r="JWR631" s="49"/>
      <c r="JWS631" s="49"/>
      <c r="JWT631" s="49"/>
      <c r="JWU631" s="49"/>
      <c r="JWV631" s="49"/>
      <c r="JWW631" s="49"/>
      <c r="JWX631" s="49"/>
      <c r="JWY631" s="49"/>
      <c r="JWZ631" s="49"/>
      <c r="JXA631" s="49"/>
      <c r="JXB631" s="49"/>
      <c r="JXC631" s="49"/>
      <c r="JXD631" s="49"/>
      <c r="JXE631" s="49"/>
      <c r="JXF631" s="49"/>
      <c r="JXG631" s="49"/>
      <c r="JXH631" s="49"/>
      <c r="JXI631" s="49"/>
      <c r="JXJ631" s="49"/>
      <c r="JXK631" s="49"/>
      <c r="JXL631" s="49"/>
      <c r="JXM631" s="49"/>
      <c r="JXN631" s="49"/>
      <c r="JXO631" s="49"/>
      <c r="JXP631" s="49"/>
      <c r="JXQ631" s="49"/>
      <c r="JXR631" s="49"/>
      <c r="JXS631" s="49"/>
      <c r="JXT631" s="49"/>
      <c r="JXU631" s="49"/>
      <c r="JXV631" s="49"/>
      <c r="JXW631" s="49"/>
      <c r="JXX631" s="49"/>
      <c r="JXY631" s="49"/>
      <c r="JXZ631" s="49"/>
      <c r="JYA631" s="49"/>
      <c r="JYB631" s="49"/>
      <c r="JYC631" s="49"/>
      <c r="JYD631" s="49"/>
      <c r="JYE631" s="49"/>
      <c r="JYF631" s="49"/>
      <c r="JYG631" s="49"/>
      <c r="JYH631" s="49"/>
      <c r="JYI631" s="49"/>
      <c r="JYJ631" s="49"/>
      <c r="JYK631" s="49"/>
      <c r="JYL631" s="49"/>
      <c r="JYM631" s="49"/>
      <c r="JYN631" s="49"/>
      <c r="JYO631" s="49"/>
      <c r="JYP631" s="49"/>
      <c r="JYQ631" s="49"/>
      <c r="JYR631" s="49"/>
      <c r="JYS631" s="49"/>
      <c r="JYT631" s="49"/>
      <c r="JYU631" s="49"/>
      <c r="JYV631" s="49"/>
      <c r="JYW631" s="49"/>
      <c r="JYX631" s="49"/>
      <c r="JYY631" s="49"/>
      <c r="JYZ631" s="49"/>
      <c r="JZA631" s="49"/>
      <c r="JZB631" s="49"/>
      <c r="JZC631" s="49"/>
      <c r="JZD631" s="49"/>
      <c r="JZE631" s="49"/>
      <c r="JZF631" s="49"/>
      <c r="JZG631" s="49"/>
      <c r="JZH631" s="49"/>
      <c r="JZI631" s="49"/>
      <c r="JZJ631" s="49"/>
      <c r="JZK631" s="49"/>
      <c r="JZL631" s="49"/>
      <c r="JZM631" s="49"/>
      <c r="JZN631" s="49"/>
      <c r="JZO631" s="49"/>
      <c r="JZP631" s="49"/>
      <c r="JZQ631" s="49"/>
      <c r="JZR631" s="49"/>
      <c r="JZS631" s="49"/>
      <c r="JZT631" s="49"/>
      <c r="JZU631" s="49"/>
      <c r="JZV631" s="49"/>
      <c r="JZW631" s="49"/>
      <c r="JZX631" s="49"/>
      <c r="JZY631" s="49"/>
      <c r="JZZ631" s="49"/>
      <c r="KAA631" s="49"/>
      <c r="KAB631" s="49"/>
      <c r="KAC631" s="49"/>
      <c r="KAD631" s="49"/>
      <c r="KAE631" s="49"/>
      <c r="KAF631" s="49"/>
      <c r="KAG631" s="49"/>
      <c r="KAH631" s="49"/>
      <c r="KAI631" s="49"/>
      <c r="KAJ631" s="49"/>
      <c r="KAK631" s="49"/>
      <c r="KAL631" s="49"/>
      <c r="KAM631" s="49"/>
      <c r="KAN631" s="49"/>
      <c r="KAO631" s="49"/>
      <c r="KAP631" s="49"/>
      <c r="KAQ631" s="49"/>
      <c r="KAR631" s="49"/>
      <c r="KAS631" s="49"/>
      <c r="KAT631" s="49"/>
      <c r="KAU631" s="49"/>
      <c r="KAV631" s="49"/>
      <c r="KAW631" s="49"/>
      <c r="KAX631" s="49"/>
      <c r="KAY631" s="49"/>
      <c r="KAZ631" s="49"/>
      <c r="KBA631" s="49"/>
      <c r="KBB631" s="49"/>
      <c r="KBC631" s="49"/>
      <c r="KBD631" s="49"/>
      <c r="KBE631" s="49"/>
      <c r="KBF631" s="49"/>
      <c r="KBG631" s="49"/>
      <c r="KBH631" s="49"/>
      <c r="KBI631" s="49"/>
      <c r="KBJ631" s="49"/>
      <c r="KBK631" s="49"/>
      <c r="KBL631" s="49"/>
      <c r="KBM631" s="49"/>
      <c r="KBN631" s="49"/>
      <c r="KBO631" s="49"/>
      <c r="KBP631" s="49"/>
      <c r="KBQ631" s="49"/>
      <c r="KBR631" s="49"/>
      <c r="KBS631" s="49"/>
      <c r="KBT631" s="49"/>
      <c r="KBU631" s="49"/>
      <c r="KBV631" s="49"/>
      <c r="KBW631" s="49"/>
      <c r="KBX631" s="49"/>
      <c r="KBY631" s="49"/>
      <c r="KBZ631" s="49"/>
      <c r="KCA631" s="49"/>
      <c r="KCB631" s="49"/>
      <c r="KCC631" s="49"/>
      <c r="KCD631" s="49"/>
      <c r="KCE631" s="49"/>
      <c r="KCF631" s="49"/>
      <c r="KCG631" s="49"/>
      <c r="KCH631" s="49"/>
      <c r="KCI631" s="49"/>
      <c r="KCJ631" s="49"/>
      <c r="KCK631" s="49"/>
      <c r="KCL631" s="49"/>
      <c r="KCM631" s="49"/>
      <c r="KCN631" s="49"/>
      <c r="KCO631" s="49"/>
      <c r="KCP631" s="49"/>
      <c r="KCQ631" s="49"/>
      <c r="KCR631" s="49"/>
      <c r="KCS631" s="49"/>
      <c r="KCT631" s="49"/>
      <c r="KCU631" s="49"/>
      <c r="KCV631" s="49"/>
      <c r="KCW631" s="49"/>
      <c r="KCX631" s="49"/>
      <c r="KCY631" s="49"/>
      <c r="KCZ631" s="49"/>
      <c r="KDA631" s="49"/>
      <c r="KDB631" s="49"/>
      <c r="KDC631" s="49"/>
      <c r="KDD631" s="49"/>
      <c r="KDE631" s="49"/>
      <c r="KDF631" s="49"/>
      <c r="KDG631" s="49"/>
      <c r="KDH631" s="49"/>
      <c r="KDI631" s="49"/>
      <c r="KDJ631" s="49"/>
      <c r="KDK631" s="49"/>
      <c r="KDL631" s="49"/>
      <c r="KDM631" s="49"/>
      <c r="KDN631" s="49"/>
      <c r="KDO631" s="49"/>
      <c r="KDP631" s="49"/>
      <c r="KDQ631" s="49"/>
      <c r="KDR631" s="49"/>
      <c r="KDS631" s="49"/>
      <c r="KDT631" s="49"/>
      <c r="KDU631" s="49"/>
      <c r="KDV631" s="49"/>
      <c r="KDW631" s="49"/>
      <c r="KDX631" s="49"/>
      <c r="KDY631" s="49"/>
      <c r="KDZ631" s="49"/>
      <c r="KEA631" s="49"/>
      <c r="KEB631" s="49"/>
      <c r="KEC631" s="49"/>
      <c r="KED631" s="49"/>
      <c r="KEE631" s="49"/>
      <c r="KEF631" s="49"/>
      <c r="KEG631" s="49"/>
      <c r="KEH631" s="49"/>
      <c r="KEI631" s="49"/>
      <c r="KEJ631" s="49"/>
      <c r="KEK631" s="49"/>
      <c r="KEL631" s="49"/>
      <c r="KEM631" s="49"/>
      <c r="KEN631" s="49"/>
      <c r="KEO631" s="49"/>
      <c r="KEP631" s="49"/>
      <c r="KEQ631" s="49"/>
      <c r="KER631" s="49"/>
      <c r="KES631" s="49"/>
      <c r="KET631" s="49"/>
      <c r="KEU631" s="49"/>
      <c r="KEV631" s="49"/>
      <c r="KEW631" s="49"/>
      <c r="KEX631" s="49"/>
      <c r="KEY631" s="49"/>
      <c r="KEZ631" s="49"/>
      <c r="KFA631" s="49"/>
      <c r="KFB631" s="49"/>
      <c r="KFC631" s="49"/>
      <c r="KFD631" s="49"/>
      <c r="KFE631" s="49"/>
      <c r="KFF631" s="49"/>
      <c r="KFG631" s="49"/>
      <c r="KFH631" s="49"/>
      <c r="KFI631" s="49"/>
      <c r="KFJ631" s="49"/>
      <c r="KFK631" s="49"/>
      <c r="KFL631" s="49"/>
      <c r="KFM631" s="49"/>
      <c r="KFN631" s="49"/>
      <c r="KFO631" s="49"/>
      <c r="KFP631" s="49"/>
      <c r="KFQ631" s="49"/>
      <c r="KFR631" s="49"/>
      <c r="KFS631" s="49"/>
      <c r="KFT631" s="49"/>
      <c r="KFU631" s="49"/>
      <c r="KFV631" s="49"/>
      <c r="KFW631" s="49"/>
      <c r="KFX631" s="49"/>
      <c r="KFY631" s="49"/>
      <c r="KFZ631" s="49"/>
      <c r="KGA631" s="49"/>
      <c r="KGB631" s="49"/>
      <c r="KGC631" s="49"/>
      <c r="KGD631" s="49"/>
      <c r="KGE631" s="49"/>
      <c r="KGF631" s="49"/>
      <c r="KGG631" s="49"/>
      <c r="KGH631" s="49"/>
      <c r="KGI631" s="49"/>
      <c r="KGJ631" s="49"/>
      <c r="KGK631" s="49"/>
      <c r="KGL631" s="49"/>
      <c r="KGM631" s="49"/>
      <c r="KGN631" s="49"/>
      <c r="KGO631" s="49"/>
      <c r="KGP631" s="49"/>
      <c r="KGQ631" s="49"/>
      <c r="KGR631" s="49"/>
      <c r="KGS631" s="49"/>
      <c r="KGT631" s="49"/>
      <c r="KGU631" s="49"/>
      <c r="KGV631" s="49"/>
      <c r="KGW631" s="49"/>
      <c r="KGX631" s="49"/>
      <c r="KGY631" s="49"/>
      <c r="KGZ631" s="49"/>
      <c r="KHA631" s="49"/>
      <c r="KHB631" s="49"/>
      <c r="KHC631" s="49"/>
      <c r="KHD631" s="49"/>
      <c r="KHE631" s="49"/>
      <c r="KHF631" s="49"/>
      <c r="KHG631" s="49"/>
      <c r="KHH631" s="49"/>
      <c r="KHI631" s="49"/>
      <c r="KHJ631" s="49"/>
      <c r="KHK631" s="49"/>
      <c r="KHL631" s="49"/>
      <c r="KHM631" s="49"/>
      <c r="KHN631" s="49"/>
      <c r="KHO631" s="49"/>
      <c r="KHP631" s="49"/>
      <c r="KHQ631" s="49"/>
      <c r="KHR631" s="49"/>
      <c r="KHS631" s="49"/>
      <c r="KHT631" s="49"/>
      <c r="KHU631" s="49"/>
      <c r="KHV631" s="49"/>
      <c r="KHW631" s="49"/>
      <c r="KHX631" s="49"/>
      <c r="KHY631" s="49"/>
      <c r="KHZ631" s="49"/>
      <c r="KIA631" s="49"/>
      <c r="KIB631" s="49"/>
      <c r="KIC631" s="49"/>
      <c r="KID631" s="49"/>
      <c r="KIE631" s="49"/>
      <c r="KIF631" s="49"/>
      <c r="KIG631" s="49"/>
      <c r="KIH631" s="49"/>
      <c r="KII631" s="49"/>
      <c r="KIJ631" s="49"/>
      <c r="KIK631" s="49"/>
      <c r="KIL631" s="49"/>
      <c r="KIM631" s="49"/>
      <c r="KIN631" s="49"/>
      <c r="KIO631" s="49"/>
      <c r="KIP631" s="49"/>
      <c r="KIQ631" s="49"/>
      <c r="KIR631" s="49"/>
      <c r="KIS631" s="49"/>
      <c r="KIT631" s="49"/>
      <c r="KIU631" s="49"/>
      <c r="KIV631" s="49"/>
      <c r="KIW631" s="49"/>
      <c r="KIX631" s="49"/>
      <c r="KIY631" s="49"/>
      <c r="KIZ631" s="49"/>
      <c r="KJA631" s="49"/>
      <c r="KJB631" s="49"/>
      <c r="KJC631" s="49"/>
      <c r="KJD631" s="49"/>
      <c r="KJE631" s="49"/>
      <c r="KJF631" s="49"/>
      <c r="KJG631" s="49"/>
      <c r="KJH631" s="49"/>
      <c r="KJI631" s="49"/>
      <c r="KJJ631" s="49"/>
      <c r="KJK631" s="49"/>
      <c r="KJL631" s="49"/>
      <c r="KJM631" s="49"/>
      <c r="KJN631" s="49"/>
      <c r="KJO631" s="49"/>
      <c r="KJP631" s="49"/>
      <c r="KJQ631" s="49"/>
      <c r="KJR631" s="49"/>
      <c r="KJS631" s="49"/>
      <c r="KJT631" s="49"/>
      <c r="KJU631" s="49"/>
      <c r="KJV631" s="49"/>
      <c r="KJW631" s="49"/>
      <c r="KJX631" s="49"/>
      <c r="KJY631" s="49"/>
      <c r="KJZ631" s="49"/>
      <c r="KKA631" s="49"/>
      <c r="KKB631" s="49"/>
      <c r="KKC631" s="49"/>
      <c r="KKD631" s="49"/>
      <c r="KKE631" s="49"/>
      <c r="KKF631" s="49"/>
      <c r="KKG631" s="49"/>
      <c r="KKH631" s="49"/>
      <c r="KKI631" s="49"/>
      <c r="KKJ631" s="49"/>
      <c r="KKK631" s="49"/>
      <c r="KKL631" s="49"/>
      <c r="KKM631" s="49"/>
      <c r="KKN631" s="49"/>
      <c r="KKO631" s="49"/>
      <c r="KKP631" s="49"/>
      <c r="KKQ631" s="49"/>
      <c r="KKR631" s="49"/>
      <c r="KKS631" s="49"/>
      <c r="KKT631" s="49"/>
      <c r="KKU631" s="49"/>
      <c r="KKV631" s="49"/>
      <c r="KKW631" s="49"/>
      <c r="KKX631" s="49"/>
      <c r="KKY631" s="49"/>
      <c r="KKZ631" s="49"/>
      <c r="KLA631" s="49"/>
      <c r="KLB631" s="49"/>
      <c r="KLC631" s="49"/>
      <c r="KLD631" s="49"/>
      <c r="KLE631" s="49"/>
      <c r="KLF631" s="49"/>
      <c r="KLG631" s="49"/>
      <c r="KLH631" s="49"/>
      <c r="KLI631" s="49"/>
      <c r="KLJ631" s="49"/>
      <c r="KLK631" s="49"/>
      <c r="KLL631" s="49"/>
      <c r="KLM631" s="49"/>
      <c r="KLN631" s="49"/>
      <c r="KLO631" s="49"/>
      <c r="KLP631" s="49"/>
      <c r="KLQ631" s="49"/>
      <c r="KLR631" s="49"/>
      <c r="KLS631" s="49"/>
      <c r="KLT631" s="49"/>
      <c r="KLU631" s="49"/>
      <c r="KLV631" s="49"/>
      <c r="KLW631" s="49"/>
      <c r="KLX631" s="49"/>
      <c r="KLY631" s="49"/>
      <c r="KLZ631" s="49"/>
      <c r="KMA631" s="49"/>
      <c r="KMB631" s="49"/>
      <c r="KMC631" s="49"/>
      <c r="KMD631" s="49"/>
      <c r="KME631" s="49"/>
      <c r="KMF631" s="49"/>
      <c r="KMG631" s="49"/>
      <c r="KMH631" s="49"/>
      <c r="KMI631" s="49"/>
      <c r="KMJ631" s="49"/>
      <c r="KMK631" s="49"/>
      <c r="KML631" s="49"/>
      <c r="KMM631" s="49"/>
      <c r="KMN631" s="49"/>
      <c r="KMO631" s="49"/>
      <c r="KMP631" s="49"/>
      <c r="KMQ631" s="49"/>
      <c r="KMR631" s="49"/>
      <c r="KMS631" s="49"/>
      <c r="KMT631" s="49"/>
      <c r="KMU631" s="49"/>
      <c r="KMV631" s="49"/>
      <c r="KMW631" s="49"/>
      <c r="KMX631" s="49"/>
      <c r="KMY631" s="49"/>
      <c r="KMZ631" s="49"/>
      <c r="KNA631" s="49"/>
      <c r="KNB631" s="49"/>
      <c r="KNC631" s="49"/>
      <c r="KND631" s="49"/>
      <c r="KNE631" s="49"/>
      <c r="KNF631" s="49"/>
      <c r="KNG631" s="49"/>
      <c r="KNH631" s="49"/>
      <c r="KNI631" s="49"/>
      <c r="KNJ631" s="49"/>
      <c r="KNK631" s="49"/>
      <c r="KNL631" s="49"/>
      <c r="KNM631" s="49"/>
      <c r="KNN631" s="49"/>
      <c r="KNO631" s="49"/>
      <c r="KNP631" s="49"/>
      <c r="KNQ631" s="49"/>
      <c r="KNR631" s="49"/>
      <c r="KNS631" s="49"/>
      <c r="KNT631" s="49"/>
      <c r="KNU631" s="49"/>
      <c r="KNV631" s="49"/>
      <c r="KNW631" s="49"/>
      <c r="KNX631" s="49"/>
      <c r="KNY631" s="49"/>
      <c r="KNZ631" s="49"/>
      <c r="KOA631" s="49"/>
      <c r="KOB631" s="49"/>
      <c r="KOC631" s="49"/>
      <c r="KOD631" s="49"/>
      <c r="KOE631" s="49"/>
      <c r="KOF631" s="49"/>
      <c r="KOG631" s="49"/>
      <c r="KOH631" s="49"/>
      <c r="KOI631" s="49"/>
      <c r="KOJ631" s="49"/>
      <c r="KOK631" s="49"/>
      <c r="KOL631" s="49"/>
      <c r="KOM631" s="49"/>
      <c r="KON631" s="49"/>
      <c r="KOO631" s="49"/>
      <c r="KOP631" s="49"/>
      <c r="KOQ631" s="49"/>
      <c r="KOR631" s="49"/>
      <c r="KOS631" s="49"/>
      <c r="KOT631" s="49"/>
      <c r="KOU631" s="49"/>
      <c r="KOV631" s="49"/>
      <c r="KOW631" s="49"/>
      <c r="KOX631" s="49"/>
      <c r="KOY631" s="49"/>
      <c r="KOZ631" s="49"/>
      <c r="KPA631" s="49"/>
      <c r="KPB631" s="49"/>
      <c r="KPC631" s="49"/>
      <c r="KPD631" s="49"/>
      <c r="KPE631" s="49"/>
      <c r="KPF631" s="49"/>
      <c r="KPG631" s="49"/>
      <c r="KPH631" s="49"/>
      <c r="KPI631" s="49"/>
      <c r="KPJ631" s="49"/>
      <c r="KPK631" s="49"/>
      <c r="KPL631" s="49"/>
      <c r="KPM631" s="49"/>
      <c r="KPN631" s="49"/>
      <c r="KPO631" s="49"/>
      <c r="KPP631" s="49"/>
      <c r="KPQ631" s="49"/>
      <c r="KPR631" s="49"/>
      <c r="KPS631" s="49"/>
      <c r="KPT631" s="49"/>
      <c r="KPU631" s="49"/>
      <c r="KPV631" s="49"/>
      <c r="KPW631" s="49"/>
      <c r="KPX631" s="49"/>
      <c r="KPY631" s="49"/>
      <c r="KPZ631" s="49"/>
      <c r="KQA631" s="49"/>
      <c r="KQB631" s="49"/>
      <c r="KQC631" s="49"/>
      <c r="KQD631" s="49"/>
      <c r="KQE631" s="49"/>
      <c r="KQF631" s="49"/>
      <c r="KQG631" s="49"/>
      <c r="KQH631" s="49"/>
      <c r="KQI631" s="49"/>
      <c r="KQJ631" s="49"/>
      <c r="KQK631" s="49"/>
      <c r="KQL631" s="49"/>
      <c r="KQM631" s="49"/>
      <c r="KQN631" s="49"/>
      <c r="KQO631" s="49"/>
      <c r="KQP631" s="49"/>
      <c r="KQQ631" s="49"/>
      <c r="KQR631" s="49"/>
      <c r="KQS631" s="49"/>
      <c r="KQT631" s="49"/>
      <c r="KQU631" s="49"/>
      <c r="KQV631" s="49"/>
      <c r="KQW631" s="49"/>
      <c r="KQX631" s="49"/>
      <c r="KQY631" s="49"/>
      <c r="KQZ631" s="49"/>
      <c r="KRA631" s="49"/>
      <c r="KRB631" s="49"/>
      <c r="KRC631" s="49"/>
      <c r="KRD631" s="49"/>
      <c r="KRE631" s="49"/>
      <c r="KRF631" s="49"/>
      <c r="KRG631" s="49"/>
      <c r="KRH631" s="49"/>
      <c r="KRI631" s="49"/>
      <c r="KRJ631" s="49"/>
      <c r="KRK631" s="49"/>
      <c r="KRL631" s="49"/>
      <c r="KRM631" s="49"/>
      <c r="KRN631" s="49"/>
      <c r="KRO631" s="49"/>
      <c r="KRP631" s="49"/>
      <c r="KRQ631" s="49"/>
      <c r="KRR631" s="49"/>
      <c r="KRS631" s="49"/>
      <c r="KRT631" s="49"/>
      <c r="KRU631" s="49"/>
      <c r="KRV631" s="49"/>
      <c r="KRW631" s="49"/>
      <c r="KRX631" s="49"/>
      <c r="KRY631" s="49"/>
      <c r="KRZ631" s="49"/>
      <c r="KSA631" s="49"/>
      <c r="KSB631" s="49"/>
      <c r="KSC631" s="49"/>
      <c r="KSD631" s="49"/>
      <c r="KSE631" s="49"/>
      <c r="KSF631" s="49"/>
      <c r="KSG631" s="49"/>
      <c r="KSH631" s="49"/>
      <c r="KSI631" s="49"/>
      <c r="KSJ631" s="49"/>
      <c r="KSK631" s="49"/>
      <c r="KSL631" s="49"/>
      <c r="KSM631" s="49"/>
      <c r="KSN631" s="49"/>
      <c r="KSO631" s="49"/>
      <c r="KSP631" s="49"/>
      <c r="KSQ631" s="49"/>
      <c r="KSR631" s="49"/>
      <c r="KSS631" s="49"/>
      <c r="KST631" s="49"/>
      <c r="KSU631" s="49"/>
      <c r="KSV631" s="49"/>
      <c r="KSW631" s="49"/>
      <c r="KSX631" s="49"/>
      <c r="KSY631" s="49"/>
      <c r="KSZ631" s="49"/>
      <c r="KTA631" s="49"/>
      <c r="KTB631" s="49"/>
      <c r="KTC631" s="49"/>
      <c r="KTD631" s="49"/>
      <c r="KTE631" s="49"/>
      <c r="KTF631" s="49"/>
      <c r="KTG631" s="49"/>
      <c r="KTH631" s="49"/>
      <c r="KTI631" s="49"/>
      <c r="KTJ631" s="49"/>
      <c r="KTK631" s="49"/>
      <c r="KTL631" s="49"/>
      <c r="KTM631" s="49"/>
      <c r="KTN631" s="49"/>
      <c r="KTO631" s="49"/>
      <c r="KTP631" s="49"/>
      <c r="KTQ631" s="49"/>
      <c r="KTR631" s="49"/>
      <c r="KTS631" s="49"/>
      <c r="KTT631" s="49"/>
      <c r="KTU631" s="49"/>
      <c r="KTV631" s="49"/>
      <c r="KTW631" s="49"/>
      <c r="KTX631" s="49"/>
      <c r="KTY631" s="49"/>
      <c r="KTZ631" s="49"/>
      <c r="KUA631" s="49"/>
      <c r="KUB631" s="49"/>
      <c r="KUC631" s="49"/>
      <c r="KUD631" s="49"/>
      <c r="KUE631" s="49"/>
      <c r="KUF631" s="49"/>
      <c r="KUG631" s="49"/>
      <c r="KUH631" s="49"/>
      <c r="KUI631" s="49"/>
      <c r="KUJ631" s="49"/>
      <c r="KUK631" s="49"/>
      <c r="KUL631" s="49"/>
      <c r="KUM631" s="49"/>
      <c r="KUN631" s="49"/>
      <c r="KUO631" s="49"/>
      <c r="KUP631" s="49"/>
      <c r="KUQ631" s="49"/>
      <c r="KUR631" s="49"/>
      <c r="KUS631" s="49"/>
      <c r="KUT631" s="49"/>
      <c r="KUU631" s="49"/>
      <c r="KUV631" s="49"/>
      <c r="KUW631" s="49"/>
      <c r="KUX631" s="49"/>
      <c r="KUY631" s="49"/>
      <c r="KUZ631" s="49"/>
      <c r="KVA631" s="49"/>
      <c r="KVB631" s="49"/>
      <c r="KVC631" s="49"/>
      <c r="KVD631" s="49"/>
      <c r="KVE631" s="49"/>
      <c r="KVF631" s="49"/>
      <c r="KVG631" s="49"/>
      <c r="KVH631" s="49"/>
      <c r="KVI631" s="49"/>
      <c r="KVJ631" s="49"/>
      <c r="KVK631" s="49"/>
      <c r="KVL631" s="49"/>
      <c r="KVM631" s="49"/>
      <c r="KVN631" s="49"/>
      <c r="KVO631" s="49"/>
      <c r="KVP631" s="49"/>
      <c r="KVQ631" s="49"/>
      <c r="KVR631" s="49"/>
      <c r="KVS631" s="49"/>
      <c r="KVT631" s="49"/>
      <c r="KVU631" s="49"/>
      <c r="KVV631" s="49"/>
      <c r="KVW631" s="49"/>
      <c r="KVX631" s="49"/>
      <c r="KVY631" s="49"/>
      <c r="KVZ631" s="49"/>
      <c r="KWA631" s="49"/>
      <c r="KWB631" s="49"/>
      <c r="KWC631" s="49"/>
      <c r="KWD631" s="49"/>
      <c r="KWE631" s="49"/>
      <c r="KWF631" s="49"/>
      <c r="KWG631" s="49"/>
      <c r="KWH631" s="49"/>
      <c r="KWI631" s="49"/>
      <c r="KWJ631" s="49"/>
      <c r="KWK631" s="49"/>
      <c r="KWL631" s="49"/>
      <c r="KWM631" s="49"/>
      <c r="KWN631" s="49"/>
      <c r="KWO631" s="49"/>
      <c r="KWP631" s="49"/>
      <c r="KWQ631" s="49"/>
      <c r="KWR631" s="49"/>
      <c r="KWS631" s="49"/>
      <c r="KWT631" s="49"/>
      <c r="KWU631" s="49"/>
      <c r="KWV631" s="49"/>
      <c r="KWW631" s="49"/>
      <c r="KWX631" s="49"/>
      <c r="KWY631" s="49"/>
      <c r="KWZ631" s="49"/>
      <c r="KXA631" s="49"/>
      <c r="KXB631" s="49"/>
      <c r="KXC631" s="49"/>
      <c r="KXD631" s="49"/>
      <c r="KXE631" s="49"/>
      <c r="KXF631" s="49"/>
      <c r="KXG631" s="49"/>
      <c r="KXH631" s="49"/>
      <c r="KXI631" s="49"/>
      <c r="KXJ631" s="49"/>
      <c r="KXK631" s="49"/>
      <c r="KXL631" s="49"/>
      <c r="KXM631" s="49"/>
      <c r="KXN631" s="49"/>
      <c r="KXO631" s="49"/>
      <c r="KXP631" s="49"/>
      <c r="KXQ631" s="49"/>
      <c r="KXR631" s="49"/>
      <c r="KXS631" s="49"/>
      <c r="KXT631" s="49"/>
      <c r="KXU631" s="49"/>
      <c r="KXV631" s="49"/>
      <c r="KXW631" s="49"/>
      <c r="KXX631" s="49"/>
      <c r="KXY631" s="49"/>
      <c r="KXZ631" s="49"/>
      <c r="KYA631" s="49"/>
      <c r="KYB631" s="49"/>
      <c r="KYC631" s="49"/>
      <c r="KYD631" s="49"/>
      <c r="KYE631" s="49"/>
      <c r="KYF631" s="49"/>
      <c r="KYG631" s="49"/>
      <c r="KYH631" s="49"/>
      <c r="KYI631" s="49"/>
      <c r="KYJ631" s="49"/>
      <c r="KYK631" s="49"/>
      <c r="KYL631" s="49"/>
      <c r="KYM631" s="49"/>
      <c r="KYN631" s="49"/>
      <c r="KYO631" s="49"/>
      <c r="KYP631" s="49"/>
      <c r="KYQ631" s="49"/>
      <c r="KYR631" s="49"/>
      <c r="KYS631" s="49"/>
      <c r="KYT631" s="49"/>
      <c r="KYU631" s="49"/>
      <c r="KYV631" s="49"/>
      <c r="KYW631" s="49"/>
      <c r="KYX631" s="49"/>
      <c r="KYY631" s="49"/>
      <c r="KYZ631" s="49"/>
      <c r="KZA631" s="49"/>
      <c r="KZB631" s="49"/>
      <c r="KZC631" s="49"/>
      <c r="KZD631" s="49"/>
      <c r="KZE631" s="49"/>
      <c r="KZF631" s="49"/>
      <c r="KZG631" s="49"/>
      <c r="KZH631" s="49"/>
      <c r="KZI631" s="49"/>
      <c r="KZJ631" s="49"/>
      <c r="KZK631" s="49"/>
      <c r="KZL631" s="49"/>
      <c r="KZM631" s="49"/>
      <c r="KZN631" s="49"/>
      <c r="KZO631" s="49"/>
      <c r="KZP631" s="49"/>
      <c r="KZQ631" s="49"/>
      <c r="KZR631" s="49"/>
      <c r="KZS631" s="49"/>
      <c r="KZT631" s="49"/>
      <c r="KZU631" s="49"/>
      <c r="KZV631" s="49"/>
      <c r="KZW631" s="49"/>
      <c r="KZX631" s="49"/>
      <c r="KZY631" s="49"/>
      <c r="KZZ631" s="49"/>
      <c r="LAA631" s="49"/>
      <c r="LAB631" s="49"/>
      <c r="LAC631" s="49"/>
      <c r="LAD631" s="49"/>
      <c r="LAE631" s="49"/>
      <c r="LAF631" s="49"/>
      <c r="LAG631" s="49"/>
      <c r="LAH631" s="49"/>
      <c r="LAI631" s="49"/>
      <c r="LAJ631" s="49"/>
      <c r="LAK631" s="49"/>
      <c r="LAL631" s="49"/>
      <c r="LAM631" s="49"/>
      <c r="LAN631" s="49"/>
      <c r="LAO631" s="49"/>
      <c r="LAP631" s="49"/>
      <c r="LAQ631" s="49"/>
      <c r="LAR631" s="49"/>
      <c r="LAS631" s="49"/>
      <c r="LAT631" s="49"/>
      <c r="LAU631" s="49"/>
      <c r="LAV631" s="49"/>
      <c r="LAW631" s="49"/>
      <c r="LAX631" s="49"/>
      <c r="LAY631" s="49"/>
      <c r="LAZ631" s="49"/>
      <c r="LBA631" s="49"/>
      <c r="LBB631" s="49"/>
      <c r="LBC631" s="49"/>
      <c r="LBD631" s="49"/>
      <c r="LBE631" s="49"/>
      <c r="LBF631" s="49"/>
      <c r="LBG631" s="49"/>
      <c r="LBH631" s="49"/>
      <c r="LBI631" s="49"/>
      <c r="LBJ631" s="49"/>
      <c r="LBK631" s="49"/>
      <c r="LBL631" s="49"/>
      <c r="LBM631" s="49"/>
      <c r="LBN631" s="49"/>
      <c r="LBO631" s="49"/>
      <c r="LBP631" s="49"/>
      <c r="LBQ631" s="49"/>
      <c r="LBR631" s="49"/>
      <c r="LBS631" s="49"/>
      <c r="LBT631" s="49"/>
      <c r="LBU631" s="49"/>
      <c r="LBV631" s="49"/>
      <c r="LBW631" s="49"/>
      <c r="LBX631" s="49"/>
      <c r="LBY631" s="49"/>
      <c r="LBZ631" s="49"/>
      <c r="LCA631" s="49"/>
      <c r="LCB631" s="49"/>
      <c r="LCC631" s="49"/>
      <c r="LCD631" s="49"/>
      <c r="LCE631" s="49"/>
      <c r="LCF631" s="49"/>
      <c r="LCG631" s="49"/>
      <c r="LCH631" s="49"/>
      <c r="LCI631" s="49"/>
      <c r="LCJ631" s="49"/>
      <c r="LCK631" s="49"/>
      <c r="LCL631" s="49"/>
      <c r="LCM631" s="49"/>
      <c r="LCN631" s="49"/>
      <c r="LCO631" s="49"/>
      <c r="LCP631" s="49"/>
      <c r="LCQ631" s="49"/>
      <c r="LCR631" s="49"/>
      <c r="LCS631" s="49"/>
      <c r="LCT631" s="49"/>
      <c r="LCU631" s="49"/>
      <c r="LCV631" s="49"/>
      <c r="LCW631" s="49"/>
      <c r="LCX631" s="49"/>
      <c r="LCY631" s="49"/>
      <c r="LCZ631" s="49"/>
      <c r="LDA631" s="49"/>
      <c r="LDB631" s="49"/>
      <c r="LDC631" s="49"/>
      <c r="LDD631" s="49"/>
      <c r="LDE631" s="49"/>
      <c r="LDF631" s="49"/>
      <c r="LDG631" s="49"/>
      <c r="LDH631" s="49"/>
      <c r="LDI631" s="49"/>
      <c r="LDJ631" s="49"/>
      <c r="LDK631" s="49"/>
      <c r="LDL631" s="49"/>
      <c r="LDM631" s="49"/>
      <c r="LDN631" s="49"/>
      <c r="LDO631" s="49"/>
      <c r="LDP631" s="49"/>
      <c r="LDQ631" s="49"/>
      <c r="LDR631" s="49"/>
      <c r="LDS631" s="49"/>
      <c r="LDT631" s="49"/>
      <c r="LDU631" s="49"/>
      <c r="LDV631" s="49"/>
      <c r="LDW631" s="49"/>
      <c r="LDX631" s="49"/>
      <c r="LDY631" s="49"/>
      <c r="LDZ631" s="49"/>
      <c r="LEA631" s="49"/>
      <c r="LEB631" s="49"/>
      <c r="LEC631" s="49"/>
      <c r="LED631" s="49"/>
      <c r="LEE631" s="49"/>
      <c r="LEF631" s="49"/>
      <c r="LEG631" s="49"/>
      <c r="LEH631" s="49"/>
      <c r="LEI631" s="49"/>
      <c r="LEJ631" s="49"/>
      <c r="LEK631" s="49"/>
      <c r="LEL631" s="49"/>
      <c r="LEM631" s="49"/>
      <c r="LEN631" s="49"/>
      <c r="LEO631" s="49"/>
      <c r="LEP631" s="49"/>
      <c r="LEQ631" s="49"/>
      <c r="LER631" s="49"/>
      <c r="LES631" s="49"/>
      <c r="LET631" s="49"/>
      <c r="LEU631" s="49"/>
      <c r="LEV631" s="49"/>
      <c r="LEW631" s="49"/>
      <c r="LEX631" s="49"/>
      <c r="LEY631" s="49"/>
      <c r="LEZ631" s="49"/>
      <c r="LFA631" s="49"/>
      <c r="LFB631" s="49"/>
      <c r="LFC631" s="49"/>
      <c r="LFD631" s="49"/>
      <c r="LFE631" s="49"/>
      <c r="LFF631" s="49"/>
      <c r="LFG631" s="49"/>
      <c r="LFH631" s="49"/>
      <c r="LFI631" s="49"/>
      <c r="LFJ631" s="49"/>
      <c r="LFK631" s="49"/>
      <c r="LFL631" s="49"/>
      <c r="LFM631" s="49"/>
      <c r="LFN631" s="49"/>
      <c r="LFO631" s="49"/>
      <c r="LFP631" s="49"/>
      <c r="LFQ631" s="49"/>
      <c r="LFR631" s="49"/>
      <c r="LFS631" s="49"/>
      <c r="LFT631" s="49"/>
      <c r="LFU631" s="49"/>
      <c r="LFV631" s="49"/>
      <c r="LFW631" s="49"/>
      <c r="LFX631" s="49"/>
      <c r="LFY631" s="49"/>
      <c r="LFZ631" s="49"/>
      <c r="LGA631" s="49"/>
      <c r="LGB631" s="49"/>
      <c r="LGC631" s="49"/>
      <c r="LGD631" s="49"/>
      <c r="LGE631" s="49"/>
      <c r="LGF631" s="49"/>
      <c r="LGG631" s="49"/>
      <c r="LGH631" s="49"/>
      <c r="LGI631" s="49"/>
      <c r="LGJ631" s="49"/>
      <c r="LGK631" s="49"/>
      <c r="LGL631" s="49"/>
      <c r="LGM631" s="49"/>
      <c r="LGN631" s="49"/>
      <c r="LGO631" s="49"/>
      <c r="LGP631" s="49"/>
      <c r="LGQ631" s="49"/>
      <c r="LGR631" s="49"/>
      <c r="LGS631" s="49"/>
      <c r="LGT631" s="49"/>
      <c r="LGU631" s="49"/>
      <c r="LGV631" s="49"/>
      <c r="LGW631" s="49"/>
      <c r="LGX631" s="49"/>
      <c r="LGY631" s="49"/>
      <c r="LGZ631" s="49"/>
      <c r="LHA631" s="49"/>
      <c r="LHB631" s="49"/>
      <c r="LHC631" s="49"/>
      <c r="LHD631" s="49"/>
      <c r="LHE631" s="49"/>
      <c r="LHF631" s="49"/>
      <c r="LHG631" s="49"/>
      <c r="LHH631" s="49"/>
      <c r="LHI631" s="49"/>
      <c r="LHJ631" s="49"/>
      <c r="LHK631" s="49"/>
      <c r="LHL631" s="49"/>
      <c r="LHM631" s="49"/>
      <c r="LHN631" s="49"/>
      <c r="LHO631" s="49"/>
      <c r="LHP631" s="49"/>
      <c r="LHQ631" s="49"/>
      <c r="LHR631" s="49"/>
      <c r="LHS631" s="49"/>
      <c r="LHT631" s="49"/>
      <c r="LHU631" s="49"/>
      <c r="LHV631" s="49"/>
      <c r="LHW631" s="49"/>
      <c r="LHX631" s="49"/>
      <c r="LHY631" s="49"/>
      <c r="LHZ631" s="49"/>
      <c r="LIA631" s="49"/>
      <c r="LIB631" s="49"/>
      <c r="LIC631" s="49"/>
      <c r="LID631" s="49"/>
      <c r="LIE631" s="49"/>
      <c r="LIF631" s="49"/>
      <c r="LIG631" s="49"/>
      <c r="LIH631" s="49"/>
      <c r="LII631" s="49"/>
      <c r="LIJ631" s="49"/>
      <c r="LIK631" s="49"/>
      <c r="LIL631" s="49"/>
      <c r="LIM631" s="49"/>
      <c r="LIN631" s="49"/>
      <c r="LIO631" s="49"/>
      <c r="LIP631" s="49"/>
      <c r="LIQ631" s="49"/>
      <c r="LIR631" s="49"/>
      <c r="LIS631" s="49"/>
      <c r="LIT631" s="49"/>
      <c r="LIU631" s="49"/>
      <c r="LIV631" s="49"/>
      <c r="LIW631" s="49"/>
      <c r="LIX631" s="49"/>
      <c r="LIY631" s="49"/>
      <c r="LIZ631" s="49"/>
      <c r="LJA631" s="49"/>
      <c r="LJB631" s="49"/>
      <c r="LJC631" s="49"/>
      <c r="LJD631" s="49"/>
      <c r="LJE631" s="49"/>
      <c r="LJF631" s="49"/>
      <c r="LJG631" s="49"/>
      <c r="LJH631" s="49"/>
      <c r="LJI631" s="49"/>
      <c r="LJJ631" s="49"/>
      <c r="LJK631" s="49"/>
      <c r="LJL631" s="49"/>
      <c r="LJM631" s="49"/>
      <c r="LJN631" s="49"/>
      <c r="LJO631" s="49"/>
      <c r="LJP631" s="49"/>
      <c r="LJQ631" s="49"/>
      <c r="LJR631" s="49"/>
      <c r="LJS631" s="49"/>
      <c r="LJT631" s="49"/>
      <c r="LJU631" s="49"/>
      <c r="LJV631" s="49"/>
      <c r="LJW631" s="49"/>
      <c r="LJX631" s="49"/>
      <c r="LJY631" s="49"/>
      <c r="LJZ631" s="49"/>
      <c r="LKA631" s="49"/>
      <c r="LKB631" s="49"/>
      <c r="LKC631" s="49"/>
      <c r="LKD631" s="49"/>
      <c r="LKE631" s="49"/>
      <c r="LKF631" s="49"/>
      <c r="LKG631" s="49"/>
      <c r="LKH631" s="49"/>
      <c r="LKI631" s="49"/>
      <c r="LKJ631" s="49"/>
      <c r="LKK631" s="49"/>
      <c r="LKL631" s="49"/>
      <c r="LKM631" s="49"/>
      <c r="LKN631" s="49"/>
      <c r="LKO631" s="49"/>
      <c r="LKP631" s="49"/>
      <c r="LKQ631" s="49"/>
      <c r="LKR631" s="49"/>
      <c r="LKS631" s="49"/>
      <c r="LKT631" s="49"/>
      <c r="LKU631" s="49"/>
      <c r="LKV631" s="49"/>
      <c r="LKW631" s="49"/>
      <c r="LKX631" s="49"/>
      <c r="LKY631" s="49"/>
      <c r="LKZ631" s="49"/>
      <c r="LLA631" s="49"/>
      <c r="LLB631" s="49"/>
      <c r="LLC631" s="49"/>
      <c r="LLD631" s="49"/>
      <c r="LLE631" s="49"/>
      <c r="LLF631" s="49"/>
      <c r="LLG631" s="49"/>
      <c r="LLH631" s="49"/>
      <c r="LLI631" s="49"/>
      <c r="LLJ631" s="49"/>
      <c r="LLK631" s="49"/>
      <c r="LLL631" s="49"/>
      <c r="LLM631" s="49"/>
      <c r="LLN631" s="49"/>
      <c r="LLO631" s="49"/>
      <c r="LLP631" s="49"/>
      <c r="LLQ631" s="49"/>
      <c r="LLR631" s="49"/>
      <c r="LLS631" s="49"/>
      <c r="LLT631" s="49"/>
      <c r="LLU631" s="49"/>
      <c r="LLV631" s="49"/>
      <c r="LLW631" s="49"/>
      <c r="LLX631" s="49"/>
      <c r="LLY631" s="49"/>
      <c r="LLZ631" s="49"/>
      <c r="LMA631" s="49"/>
      <c r="LMB631" s="49"/>
      <c r="LMC631" s="49"/>
      <c r="LMD631" s="49"/>
      <c r="LME631" s="49"/>
      <c r="LMF631" s="49"/>
      <c r="LMG631" s="49"/>
      <c r="LMH631" s="49"/>
      <c r="LMI631" s="49"/>
      <c r="LMJ631" s="49"/>
      <c r="LMK631" s="49"/>
      <c r="LML631" s="49"/>
      <c r="LMM631" s="49"/>
      <c r="LMN631" s="49"/>
      <c r="LMO631" s="49"/>
      <c r="LMP631" s="49"/>
      <c r="LMQ631" s="49"/>
      <c r="LMR631" s="49"/>
      <c r="LMS631" s="49"/>
      <c r="LMT631" s="49"/>
      <c r="LMU631" s="49"/>
      <c r="LMV631" s="49"/>
      <c r="LMW631" s="49"/>
      <c r="LMX631" s="49"/>
      <c r="LMY631" s="49"/>
      <c r="LMZ631" s="49"/>
      <c r="LNA631" s="49"/>
      <c r="LNB631" s="49"/>
      <c r="LNC631" s="49"/>
      <c r="LND631" s="49"/>
      <c r="LNE631" s="49"/>
      <c r="LNF631" s="49"/>
      <c r="LNG631" s="49"/>
      <c r="LNH631" s="49"/>
      <c r="LNI631" s="49"/>
      <c r="LNJ631" s="49"/>
      <c r="LNK631" s="49"/>
      <c r="LNL631" s="49"/>
      <c r="LNM631" s="49"/>
      <c r="LNN631" s="49"/>
      <c r="LNO631" s="49"/>
      <c r="LNP631" s="49"/>
      <c r="LNQ631" s="49"/>
      <c r="LNR631" s="49"/>
      <c r="LNS631" s="49"/>
      <c r="LNT631" s="49"/>
      <c r="LNU631" s="49"/>
      <c r="LNV631" s="49"/>
      <c r="LNW631" s="49"/>
      <c r="LNX631" s="49"/>
      <c r="LNY631" s="49"/>
      <c r="LNZ631" s="49"/>
      <c r="LOA631" s="49"/>
      <c r="LOB631" s="49"/>
      <c r="LOC631" s="49"/>
      <c r="LOD631" s="49"/>
      <c r="LOE631" s="49"/>
      <c r="LOF631" s="49"/>
      <c r="LOG631" s="49"/>
      <c r="LOH631" s="49"/>
      <c r="LOI631" s="49"/>
      <c r="LOJ631" s="49"/>
      <c r="LOK631" s="49"/>
      <c r="LOL631" s="49"/>
      <c r="LOM631" s="49"/>
      <c r="LON631" s="49"/>
      <c r="LOO631" s="49"/>
      <c r="LOP631" s="49"/>
      <c r="LOQ631" s="49"/>
      <c r="LOR631" s="49"/>
      <c r="LOS631" s="49"/>
      <c r="LOT631" s="49"/>
      <c r="LOU631" s="49"/>
      <c r="LOV631" s="49"/>
      <c r="LOW631" s="49"/>
      <c r="LOX631" s="49"/>
      <c r="LOY631" s="49"/>
      <c r="LOZ631" s="49"/>
      <c r="LPA631" s="49"/>
      <c r="LPB631" s="49"/>
      <c r="LPC631" s="49"/>
      <c r="LPD631" s="49"/>
      <c r="LPE631" s="49"/>
      <c r="LPF631" s="49"/>
      <c r="LPG631" s="49"/>
      <c r="LPH631" s="49"/>
      <c r="LPI631" s="49"/>
      <c r="LPJ631" s="49"/>
      <c r="LPK631" s="49"/>
      <c r="LPL631" s="49"/>
      <c r="LPM631" s="49"/>
      <c r="LPN631" s="49"/>
      <c r="LPO631" s="49"/>
      <c r="LPP631" s="49"/>
      <c r="LPQ631" s="49"/>
      <c r="LPR631" s="49"/>
      <c r="LPS631" s="49"/>
      <c r="LPT631" s="49"/>
      <c r="LPU631" s="49"/>
      <c r="LPV631" s="49"/>
      <c r="LPW631" s="49"/>
      <c r="LPX631" s="49"/>
      <c r="LPY631" s="49"/>
      <c r="LPZ631" s="49"/>
      <c r="LQA631" s="49"/>
      <c r="LQB631" s="49"/>
      <c r="LQC631" s="49"/>
      <c r="LQD631" s="49"/>
      <c r="LQE631" s="49"/>
      <c r="LQF631" s="49"/>
      <c r="LQG631" s="49"/>
      <c r="LQH631" s="49"/>
      <c r="LQI631" s="49"/>
      <c r="LQJ631" s="49"/>
      <c r="LQK631" s="49"/>
      <c r="LQL631" s="49"/>
      <c r="LQM631" s="49"/>
      <c r="LQN631" s="49"/>
      <c r="LQO631" s="49"/>
      <c r="LQP631" s="49"/>
      <c r="LQQ631" s="49"/>
      <c r="LQR631" s="49"/>
      <c r="LQS631" s="49"/>
      <c r="LQT631" s="49"/>
      <c r="LQU631" s="49"/>
      <c r="LQV631" s="49"/>
      <c r="LQW631" s="49"/>
      <c r="LQX631" s="49"/>
      <c r="LQY631" s="49"/>
      <c r="LQZ631" s="49"/>
      <c r="LRA631" s="49"/>
      <c r="LRB631" s="49"/>
      <c r="LRC631" s="49"/>
      <c r="LRD631" s="49"/>
      <c r="LRE631" s="49"/>
      <c r="LRF631" s="49"/>
      <c r="LRG631" s="49"/>
      <c r="LRH631" s="49"/>
      <c r="LRI631" s="49"/>
      <c r="LRJ631" s="49"/>
      <c r="LRK631" s="49"/>
      <c r="LRL631" s="49"/>
      <c r="LRM631" s="49"/>
      <c r="LRN631" s="49"/>
      <c r="LRO631" s="49"/>
      <c r="LRP631" s="49"/>
      <c r="LRQ631" s="49"/>
      <c r="LRR631" s="49"/>
      <c r="LRS631" s="49"/>
      <c r="LRT631" s="49"/>
      <c r="LRU631" s="49"/>
      <c r="LRV631" s="49"/>
      <c r="LRW631" s="49"/>
      <c r="LRX631" s="49"/>
      <c r="LRY631" s="49"/>
      <c r="LRZ631" s="49"/>
      <c r="LSA631" s="49"/>
      <c r="LSB631" s="49"/>
      <c r="LSC631" s="49"/>
      <c r="LSD631" s="49"/>
      <c r="LSE631" s="49"/>
      <c r="LSF631" s="49"/>
      <c r="LSG631" s="49"/>
      <c r="LSH631" s="49"/>
      <c r="LSI631" s="49"/>
      <c r="LSJ631" s="49"/>
      <c r="LSK631" s="49"/>
      <c r="LSL631" s="49"/>
      <c r="LSM631" s="49"/>
      <c r="LSN631" s="49"/>
      <c r="LSO631" s="49"/>
      <c r="LSP631" s="49"/>
      <c r="LSQ631" s="49"/>
      <c r="LSR631" s="49"/>
      <c r="LSS631" s="49"/>
      <c r="LST631" s="49"/>
      <c r="LSU631" s="49"/>
      <c r="LSV631" s="49"/>
      <c r="LSW631" s="49"/>
      <c r="LSX631" s="49"/>
      <c r="LSY631" s="49"/>
      <c r="LSZ631" s="49"/>
      <c r="LTA631" s="49"/>
      <c r="LTB631" s="49"/>
      <c r="LTC631" s="49"/>
      <c r="LTD631" s="49"/>
      <c r="LTE631" s="49"/>
      <c r="LTF631" s="49"/>
      <c r="LTG631" s="49"/>
      <c r="LTH631" s="49"/>
      <c r="LTI631" s="49"/>
      <c r="LTJ631" s="49"/>
      <c r="LTK631" s="49"/>
      <c r="LTL631" s="49"/>
      <c r="LTM631" s="49"/>
      <c r="LTN631" s="49"/>
      <c r="LTO631" s="49"/>
      <c r="LTP631" s="49"/>
      <c r="LTQ631" s="49"/>
      <c r="LTR631" s="49"/>
      <c r="LTS631" s="49"/>
      <c r="LTT631" s="49"/>
      <c r="LTU631" s="49"/>
      <c r="LTV631" s="49"/>
      <c r="LTW631" s="49"/>
      <c r="LTX631" s="49"/>
      <c r="LTY631" s="49"/>
      <c r="LTZ631" s="49"/>
      <c r="LUA631" s="49"/>
      <c r="LUB631" s="49"/>
      <c r="LUC631" s="49"/>
      <c r="LUD631" s="49"/>
      <c r="LUE631" s="49"/>
      <c r="LUF631" s="49"/>
      <c r="LUG631" s="49"/>
      <c r="LUH631" s="49"/>
      <c r="LUI631" s="49"/>
      <c r="LUJ631" s="49"/>
      <c r="LUK631" s="49"/>
      <c r="LUL631" s="49"/>
      <c r="LUM631" s="49"/>
      <c r="LUN631" s="49"/>
      <c r="LUO631" s="49"/>
      <c r="LUP631" s="49"/>
      <c r="LUQ631" s="49"/>
      <c r="LUR631" s="49"/>
      <c r="LUS631" s="49"/>
      <c r="LUT631" s="49"/>
      <c r="LUU631" s="49"/>
      <c r="LUV631" s="49"/>
      <c r="LUW631" s="49"/>
      <c r="LUX631" s="49"/>
      <c r="LUY631" s="49"/>
      <c r="LUZ631" s="49"/>
      <c r="LVA631" s="49"/>
      <c r="LVB631" s="49"/>
      <c r="LVC631" s="49"/>
      <c r="LVD631" s="49"/>
      <c r="LVE631" s="49"/>
      <c r="LVF631" s="49"/>
      <c r="LVG631" s="49"/>
      <c r="LVH631" s="49"/>
      <c r="LVI631" s="49"/>
      <c r="LVJ631" s="49"/>
      <c r="LVK631" s="49"/>
      <c r="LVL631" s="49"/>
      <c r="LVM631" s="49"/>
      <c r="LVN631" s="49"/>
      <c r="LVO631" s="49"/>
      <c r="LVP631" s="49"/>
      <c r="LVQ631" s="49"/>
      <c r="LVR631" s="49"/>
      <c r="LVS631" s="49"/>
      <c r="LVT631" s="49"/>
      <c r="LVU631" s="49"/>
      <c r="LVV631" s="49"/>
      <c r="LVW631" s="49"/>
      <c r="LVX631" s="49"/>
      <c r="LVY631" s="49"/>
      <c r="LVZ631" s="49"/>
      <c r="LWA631" s="49"/>
      <c r="LWB631" s="49"/>
      <c r="LWC631" s="49"/>
      <c r="LWD631" s="49"/>
      <c r="LWE631" s="49"/>
      <c r="LWF631" s="49"/>
      <c r="LWG631" s="49"/>
      <c r="LWH631" s="49"/>
      <c r="LWI631" s="49"/>
      <c r="LWJ631" s="49"/>
      <c r="LWK631" s="49"/>
      <c r="LWL631" s="49"/>
      <c r="LWM631" s="49"/>
      <c r="LWN631" s="49"/>
      <c r="LWO631" s="49"/>
      <c r="LWP631" s="49"/>
      <c r="LWQ631" s="49"/>
      <c r="LWR631" s="49"/>
      <c r="LWS631" s="49"/>
      <c r="LWT631" s="49"/>
      <c r="LWU631" s="49"/>
      <c r="LWV631" s="49"/>
      <c r="LWW631" s="49"/>
      <c r="LWX631" s="49"/>
      <c r="LWY631" s="49"/>
      <c r="LWZ631" s="49"/>
      <c r="LXA631" s="49"/>
      <c r="LXB631" s="49"/>
      <c r="LXC631" s="49"/>
      <c r="LXD631" s="49"/>
      <c r="LXE631" s="49"/>
      <c r="LXF631" s="49"/>
      <c r="LXG631" s="49"/>
      <c r="LXH631" s="49"/>
      <c r="LXI631" s="49"/>
      <c r="LXJ631" s="49"/>
      <c r="LXK631" s="49"/>
      <c r="LXL631" s="49"/>
      <c r="LXM631" s="49"/>
      <c r="LXN631" s="49"/>
      <c r="LXO631" s="49"/>
      <c r="LXP631" s="49"/>
      <c r="LXQ631" s="49"/>
      <c r="LXR631" s="49"/>
      <c r="LXS631" s="49"/>
      <c r="LXT631" s="49"/>
      <c r="LXU631" s="49"/>
      <c r="LXV631" s="49"/>
      <c r="LXW631" s="49"/>
      <c r="LXX631" s="49"/>
      <c r="LXY631" s="49"/>
      <c r="LXZ631" s="49"/>
      <c r="LYA631" s="49"/>
      <c r="LYB631" s="49"/>
      <c r="LYC631" s="49"/>
      <c r="LYD631" s="49"/>
      <c r="LYE631" s="49"/>
      <c r="LYF631" s="49"/>
      <c r="LYG631" s="49"/>
      <c r="LYH631" s="49"/>
      <c r="LYI631" s="49"/>
      <c r="LYJ631" s="49"/>
      <c r="LYK631" s="49"/>
      <c r="LYL631" s="49"/>
      <c r="LYM631" s="49"/>
      <c r="LYN631" s="49"/>
      <c r="LYO631" s="49"/>
      <c r="LYP631" s="49"/>
      <c r="LYQ631" s="49"/>
      <c r="LYR631" s="49"/>
      <c r="LYS631" s="49"/>
      <c r="LYT631" s="49"/>
      <c r="LYU631" s="49"/>
      <c r="LYV631" s="49"/>
      <c r="LYW631" s="49"/>
      <c r="LYX631" s="49"/>
      <c r="LYY631" s="49"/>
      <c r="LYZ631" s="49"/>
      <c r="LZA631" s="49"/>
      <c r="LZB631" s="49"/>
      <c r="LZC631" s="49"/>
      <c r="LZD631" s="49"/>
      <c r="LZE631" s="49"/>
      <c r="LZF631" s="49"/>
      <c r="LZG631" s="49"/>
      <c r="LZH631" s="49"/>
      <c r="LZI631" s="49"/>
      <c r="LZJ631" s="49"/>
      <c r="LZK631" s="49"/>
      <c r="LZL631" s="49"/>
      <c r="LZM631" s="49"/>
      <c r="LZN631" s="49"/>
      <c r="LZO631" s="49"/>
      <c r="LZP631" s="49"/>
      <c r="LZQ631" s="49"/>
      <c r="LZR631" s="49"/>
      <c r="LZS631" s="49"/>
      <c r="LZT631" s="49"/>
      <c r="LZU631" s="49"/>
      <c r="LZV631" s="49"/>
      <c r="LZW631" s="49"/>
      <c r="LZX631" s="49"/>
      <c r="LZY631" s="49"/>
      <c r="LZZ631" s="49"/>
      <c r="MAA631" s="49"/>
      <c r="MAB631" s="49"/>
      <c r="MAC631" s="49"/>
      <c r="MAD631" s="49"/>
      <c r="MAE631" s="49"/>
      <c r="MAF631" s="49"/>
      <c r="MAG631" s="49"/>
      <c r="MAH631" s="49"/>
      <c r="MAI631" s="49"/>
      <c r="MAJ631" s="49"/>
      <c r="MAK631" s="49"/>
      <c r="MAL631" s="49"/>
      <c r="MAM631" s="49"/>
      <c r="MAN631" s="49"/>
      <c r="MAO631" s="49"/>
      <c r="MAP631" s="49"/>
      <c r="MAQ631" s="49"/>
      <c r="MAR631" s="49"/>
      <c r="MAS631" s="49"/>
      <c r="MAT631" s="49"/>
      <c r="MAU631" s="49"/>
      <c r="MAV631" s="49"/>
      <c r="MAW631" s="49"/>
      <c r="MAX631" s="49"/>
      <c r="MAY631" s="49"/>
      <c r="MAZ631" s="49"/>
      <c r="MBA631" s="49"/>
      <c r="MBB631" s="49"/>
      <c r="MBC631" s="49"/>
      <c r="MBD631" s="49"/>
      <c r="MBE631" s="49"/>
      <c r="MBF631" s="49"/>
      <c r="MBG631" s="49"/>
      <c r="MBH631" s="49"/>
      <c r="MBI631" s="49"/>
      <c r="MBJ631" s="49"/>
      <c r="MBK631" s="49"/>
      <c r="MBL631" s="49"/>
      <c r="MBM631" s="49"/>
      <c r="MBN631" s="49"/>
      <c r="MBO631" s="49"/>
      <c r="MBP631" s="49"/>
      <c r="MBQ631" s="49"/>
      <c r="MBR631" s="49"/>
      <c r="MBS631" s="49"/>
      <c r="MBT631" s="49"/>
      <c r="MBU631" s="49"/>
      <c r="MBV631" s="49"/>
      <c r="MBW631" s="49"/>
      <c r="MBX631" s="49"/>
      <c r="MBY631" s="49"/>
      <c r="MBZ631" s="49"/>
      <c r="MCA631" s="49"/>
      <c r="MCB631" s="49"/>
      <c r="MCC631" s="49"/>
      <c r="MCD631" s="49"/>
      <c r="MCE631" s="49"/>
      <c r="MCF631" s="49"/>
      <c r="MCG631" s="49"/>
      <c r="MCH631" s="49"/>
      <c r="MCI631" s="49"/>
      <c r="MCJ631" s="49"/>
      <c r="MCK631" s="49"/>
      <c r="MCL631" s="49"/>
      <c r="MCM631" s="49"/>
      <c r="MCN631" s="49"/>
      <c r="MCO631" s="49"/>
      <c r="MCP631" s="49"/>
      <c r="MCQ631" s="49"/>
      <c r="MCR631" s="49"/>
      <c r="MCS631" s="49"/>
      <c r="MCT631" s="49"/>
      <c r="MCU631" s="49"/>
      <c r="MCV631" s="49"/>
      <c r="MCW631" s="49"/>
      <c r="MCX631" s="49"/>
      <c r="MCY631" s="49"/>
      <c r="MCZ631" s="49"/>
      <c r="MDA631" s="49"/>
      <c r="MDB631" s="49"/>
      <c r="MDC631" s="49"/>
      <c r="MDD631" s="49"/>
      <c r="MDE631" s="49"/>
      <c r="MDF631" s="49"/>
      <c r="MDG631" s="49"/>
      <c r="MDH631" s="49"/>
      <c r="MDI631" s="49"/>
      <c r="MDJ631" s="49"/>
      <c r="MDK631" s="49"/>
      <c r="MDL631" s="49"/>
      <c r="MDM631" s="49"/>
      <c r="MDN631" s="49"/>
      <c r="MDO631" s="49"/>
      <c r="MDP631" s="49"/>
      <c r="MDQ631" s="49"/>
      <c r="MDR631" s="49"/>
      <c r="MDS631" s="49"/>
      <c r="MDT631" s="49"/>
      <c r="MDU631" s="49"/>
      <c r="MDV631" s="49"/>
      <c r="MDW631" s="49"/>
      <c r="MDX631" s="49"/>
      <c r="MDY631" s="49"/>
      <c r="MDZ631" s="49"/>
      <c r="MEA631" s="49"/>
      <c r="MEB631" s="49"/>
      <c r="MEC631" s="49"/>
      <c r="MED631" s="49"/>
      <c r="MEE631" s="49"/>
      <c r="MEF631" s="49"/>
      <c r="MEG631" s="49"/>
      <c r="MEH631" s="49"/>
      <c r="MEI631" s="49"/>
      <c r="MEJ631" s="49"/>
      <c r="MEK631" s="49"/>
      <c r="MEL631" s="49"/>
      <c r="MEM631" s="49"/>
      <c r="MEN631" s="49"/>
      <c r="MEO631" s="49"/>
      <c r="MEP631" s="49"/>
      <c r="MEQ631" s="49"/>
      <c r="MER631" s="49"/>
      <c r="MES631" s="49"/>
      <c r="MET631" s="49"/>
      <c r="MEU631" s="49"/>
      <c r="MEV631" s="49"/>
      <c r="MEW631" s="49"/>
      <c r="MEX631" s="49"/>
      <c r="MEY631" s="49"/>
      <c r="MEZ631" s="49"/>
      <c r="MFA631" s="49"/>
      <c r="MFB631" s="49"/>
      <c r="MFC631" s="49"/>
      <c r="MFD631" s="49"/>
      <c r="MFE631" s="49"/>
      <c r="MFF631" s="49"/>
      <c r="MFG631" s="49"/>
      <c r="MFH631" s="49"/>
      <c r="MFI631" s="49"/>
      <c r="MFJ631" s="49"/>
      <c r="MFK631" s="49"/>
      <c r="MFL631" s="49"/>
      <c r="MFM631" s="49"/>
      <c r="MFN631" s="49"/>
      <c r="MFO631" s="49"/>
      <c r="MFP631" s="49"/>
      <c r="MFQ631" s="49"/>
      <c r="MFR631" s="49"/>
      <c r="MFS631" s="49"/>
      <c r="MFT631" s="49"/>
      <c r="MFU631" s="49"/>
      <c r="MFV631" s="49"/>
      <c r="MFW631" s="49"/>
      <c r="MFX631" s="49"/>
      <c r="MFY631" s="49"/>
      <c r="MFZ631" s="49"/>
      <c r="MGA631" s="49"/>
      <c r="MGB631" s="49"/>
      <c r="MGC631" s="49"/>
      <c r="MGD631" s="49"/>
      <c r="MGE631" s="49"/>
      <c r="MGF631" s="49"/>
      <c r="MGG631" s="49"/>
      <c r="MGH631" s="49"/>
      <c r="MGI631" s="49"/>
      <c r="MGJ631" s="49"/>
      <c r="MGK631" s="49"/>
      <c r="MGL631" s="49"/>
      <c r="MGM631" s="49"/>
      <c r="MGN631" s="49"/>
      <c r="MGO631" s="49"/>
      <c r="MGP631" s="49"/>
      <c r="MGQ631" s="49"/>
      <c r="MGR631" s="49"/>
      <c r="MGS631" s="49"/>
      <c r="MGT631" s="49"/>
      <c r="MGU631" s="49"/>
      <c r="MGV631" s="49"/>
      <c r="MGW631" s="49"/>
      <c r="MGX631" s="49"/>
      <c r="MGY631" s="49"/>
      <c r="MGZ631" s="49"/>
      <c r="MHA631" s="49"/>
      <c r="MHB631" s="49"/>
      <c r="MHC631" s="49"/>
      <c r="MHD631" s="49"/>
      <c r="MHE631" s="49"/>
      <c r="MHF631" s="49"/>
      <c r="MHG631" s="49"/>
      <c r="MHH631" s="49"/>
      <c r="MHI631" s="49"/>
      <c r="MHJ631" s="49"/>
      <c r="MHK631" s="49"/>
      <c r="MHL631" s="49"/>
      <c r="MHM631" s="49"/>
      <c r="MHN631" s="49"/>
      <c r="MHO631" s="49"/>
      <c r="MHP631" s="49"/>
      <c r="MHQ631" s="49"/>
      <c r="MHR631" s="49"/>
      <c r="MHS631" s="49"/>
      <c r="MHT631" s="49"/>
      <c r="MHU631" s="49"/>
      <c r="MHV631" s="49"/>
      <c r="MHW631" s="49"/>
      <c r="MHX631" s="49"/>
      <c r="MHY631" s="49"/>
      <c r="MHZ631" s="49"/>
      <c r="MIA631" s="49"/>
      <c r="MIB631" s="49"/>
      <c r="MIC631" s="49"/>
      <c r="MID631" s="49"/>
      <c r="MIE631" s="49"/>
      <c r="MIF631" s="49"/>
      <c r="MIG631" s="49"/>
      <c r="MIH631" s="49"/>
      <c r="MII631" s="49"/>
      <c r="MIJ631" s="49"/>
      <c r="MIK631" s="49"/>
      <c r="MIL631" s="49"/>
      <c r="MIM631" s="49"/>
      <c r="MIN631" s="49"/>
      <c r="MIO631" s="49"/>
      <c r="MIP631" s="49"/>
      <c r="MIQ631" s="49"/>
      <c r="MIR631" s="49"/>
      <c r="MIS631" s="49"/>
      <c r="MIT631" s="49"/>
      <c r="MIU631" s="49"/>
      <c r="MIV631" s="49"/>
      <c r="MIW631" s="49"/>
      <c r="MIX631" s="49"/>
      <c r="MIY631" s="49"/>
      <c r="MIZ631" s="49"/>
      <c r="MJA631" s="49"/>
      <c r="MJB631" s="49"/>
      <c r="MJC631" s="49"/>
      <c r="MJD631" s="49"/>
      <c r="MJE631" s="49"/>
      <c r="MJF631" s="49"/>
      <c r="MJG631" s="49"/>
      <c r="MJH631" s="49"/>
      <c r="MJI631" s="49"/>
      <c r="MJJ631" s="49"/>
      <c r="MJK631" s="49"/>
      <c r="MJL631" s="49"/>
      <c r="MJM631" s="49"/>
      <c r="MJN631" s="49"/>
      <c r="MJO631" s="49"/>
      <c r="MJP631" s="49"/>
      <c r="MJQ631" s="49"/>
      <c r="MJR631" s="49"/>
      <c r="MJS631" s="49"/>
      <c r="MJT631" s="49"/>
      <c r="MJU631" s="49"/>
      <c r="MJV631" s="49"/>
      <c r="MJW631" s="49"/>
      <c r="MJX631" s="49"/>
      <c r="MJY631" s="49"/>
      <c r="MJZ631" s="49"/>
      <c r="MKA631" s="49"/>
      <c r="MKB631" s="49"/>
      <c r="MKC631" s="49"/>
      <c r="MKD631" s="49"/>
      <c r="MKE631" s="49"/>
      <c r="MKF631" s="49"/>
      <c r="MKG631" s="49"/>
      <c r="MKH631" s="49"/>
      <c r="MKI631" s="49"/>
      <c r="MKJ631" s="49"/>
      <c r="MKK631" s="49"/>
      <c r="MKL631" s="49"/>
      <c r="MKM631" s="49"/>
      <c r="MKN631" s="49"/>
      <c r="MKO631" s="49"/>
      <c r="MKP631" s="49"/>
      <c r="MKQ631" s="49"/>
      <c r="MKR631" s="49"/>
      <c r="MKS631" s="49"/>
      <c r="MKT631" s="49"/>
      <c r="MKU631" s="49"/>
      <c r="MKV631" s="49"/>
      <c r="MKW631" s="49"/>
      <c r="MKX631" s="49"/>
      <c r="MKY631" s="49"/>
      <c r="MKZ631" s="49"/>
      <c r="MLA631" s="49"/>
      <c r="MLB631" s="49"/>
      <c r="MLC631" s="49"/>
      <c r="MLD631" s="49"/>
      <c r="MLE631" s="49"/>
      <c r="MLF631" s="49"/>
      <c r="MLG631" s="49"/>
      <c r="MLH631" s="49"/>
      <c r="MLI631" s="49"/>
      <c r="MLJ631" s="49"/>
      <c r="MLK631" s="49"/>
      <c r="MLL631" s="49"/>
      <c r="MLM631" s="49"/>
      <c r="MLN631" s="49"/>
      <c r="MLO631" s="49"/>
      <c r="MLP631" s="49"/>
      <c r="MLQ631" s="49"/>
      <c r="MLR631" s="49"/>
      <c r="MLS631" s="49"/>
      <c r="MLT631" s="49"/>
      <c r="MLU631" s="49"/>
      <c r="MLV631" s="49"/>
      <c r="MLW631" s="49"/>
      <c r="MLX631" s="49"/>
      <c r="MLY631" s="49"/>
      <c r="MLZ631" s="49"/>
      <c r="MMA631" s="49"/>
      <c r="MMB631" s="49"/>
      <c r="MMC631" s="49"/>
      <c r="MMD631" s="49"/>
      <c r="MME631" s="49"/>
      <c r="MMF631" s="49"/>
      <c r="MMG631" s="49"/>
      <c r="MMH631" s="49"/>
      <c r="MMI631" s="49"/>
      <c r="MMJ631" s="49"/>
      <c r="MMK631" s="49"/>
      <c r="MML631" s="49"/>
      <c r="MMM631" s="49"/>
      <c r="MMN631" s="49"/>
      <c r="MMO631" s="49"/>
      <c r="MMP631" s="49"/>
      <c r="MMQ631" s="49"/>
      <c r="MMR631" s="49"/>
      <c r="MMS631" s="49"/>
      <c r="MMT631" s="49"/>
      <c r="MMU631" s="49"/>
      <c r="MMV631" s="49"/>
      <c r="MMW631" s="49"/>
      <c r="MMX631" s="49"/>
      <c r="MMY631" s="49"/>
      <c r="MMZ631" s="49"/>
      <c r="MNA631" s="49"/>
      <c r="MNB631" s="49"/>
      <c r="MNC631" s="49"/>
      <c r="MND631" s="49"/>
      <c r="MNE631" s="49"/>
      <c r="MNF631" s="49"/>
      <c r="MNG631" s="49"/>
      <c r="MNH631" s="49"/>
      <c r="MNI631" s="49"/>
      <c r="MNJ631" s="49"/>
      <c r="MNK631" s="49"/>
      <c r="MNL631" s="49"/>
      <c r="MNM631" s="49"/>
      <c r="MNN631" s="49"/>
      <c r="MNO631" s="49"/>
      <c r="MNP631" s="49"/>
      <c r="MNQ631" s="49"/>
      <c r="MNR631" s="49"/>
      <c r="MNS631" s="49"/>
      <c r="MNT631" s="49"/>
      <c r="MNU631" s="49"/>
      <c r="MNV631" s="49"/>
      <c r="MNW631" s="49"/>
      <c r="MNX631" s="49"/>
      <c r="MNY631" s="49"/>
      <c r="MNZ631" s="49"/>
      <c r="MOA631" s="49"/>
      <c r="MOB631" s="49"/>
      <c r="MOC631" s="49"/>
      <c r="MOD631" s="49"/>
      <c r="MOE631" s="49"/>
      <c r="MOF631" s="49"/>
      <c r="MOG631" s="49"/>
      <c r="MOH631" s="49"/>
      <c r="MOI631" s="49"/>
      <c r="MOJ631" s="49"/>
      <c r="MOK631" s="49"/>
      <c r="MOL631" s="49"/>
      <c r="MOM631" s="49"/>
      <c r="MON631" s="49"/>
      <c r="MOO631" s="49"/>
      <c r="MOP631" s="49"/>
      <c r="MOQ631" s="49"/>
      <c r="MOR631" s="49"/>
      <c r="MOS631" s="49"/>
      <c r="MOT631" s="49"/>
      <c r="MOU631" s="49"/>
      <c r="MOV631" s="49"/>
      <c r="MOW631" s="49"/>
      <c r="MOX631" s="49"/>
      <c r="MOY631" s="49"/>
      <c r="MOZ631" s="49"/>
      <c r="MPA631" s="49"/>
      <c r="MPB631" s="49"/>
      <c r="MPC631" s="49"/>
      <c r="MPD631" s="49"/>
      <c r="MPE631" s="49"/>
      <c r="MPF631" s="49"/>
      <c r="MPG631" s="49"/>
      <c r="MPH631" s="49"/>
      <c r="MPI631" s="49"/>
      <c r="MPJ631" s="49"/>
      <c r="MPK631" s="49"/>
      <c r="MPL631" s="49"/>
      <c r="MPM631" s="49"/>
      <c r="MPN631" s="49"/>
      <c r="MPO631" s="49"/>
      <c r="MPP631" s="49"/>
      <c r="MPQ631" s="49"/>
      <c r="MPR631" s="49"/>
      <c r="MPS631" s="49"/>
      <c r="MPT631" s="49"/>
      <c r="MPU631" s="49"/>
      <c r="MPV631" s="49"/>
      <c r="MPW631" s="49"/>
      <c r="MPX631" s="49"/>
      <c r="MPY631" s="49"/>
      <c r="MPZ631" s="49"/>
      <c r="MQA631" s="49"/>
      <c r="MQB631" s="49"/>
      <c r="MQC631" s="49"/>
      <c r="MQD631" s="49"/>
      <c r="MQE631" s="49"/>
      <c r="MQF631" s="49"/>
      <c r="MQG631" s="49"/>
      <c r="MQH631" s="49"/>
      <c r="MQI631" s="49"/>
      <c r="MQJ631" s="49"/>
      <c r="MQK631" s="49"/>
      <c r="MQL631" s="49"/>
      <c r="MQM631" s="49"/>
      <c r="MQN631" s="49"/>
      <c r="MQO631" s="49"/>
      <c r="MQP631" s="49"/>
      <c r="MQQ631" s="49"/>
      <c r="MQR631" s="49"/>
      <c r="MQS631" s="49"/>
      <c r="MQT631" s="49"/>
      <c r="MQU631" s="49"/>
      <c r="MQV631" s="49"/>
      <c r="MQW631" s="49"/>
      <c r="MQX631" s="49"/>
      <c r="MQY631" s="49"/>
      <c r="MQZ631" s="49"/>
      <c r="MRA631" s="49"/>
      <c r="MRB631" s="49"/>
      <c r="MRC631" s="49"/>
      <c r="MRD631" s="49"/>
      <c r="MRE631" s="49"/>
      <c r="MRF631" s="49"/>
      <c r="MRG631" s="49"/>
      <c r="MRH631" s="49"/>
      <c r="MRI631" s="49"/>
      <c r="MRJ631" s="49"/>
      <c r="MRK631" s="49"/>
      <c r="MRL631" s="49"/>
      <c r="MRM631" s="49"/>
      <c r="MRN631" s="49"/>
      <c r="MRO631" s="49"/>
      <c r="MRP631" s="49"/>
      <c r="MRQ631" s="49"/>
      <c r="MRR631" s="49"/>
      <c r="MRS631" s="49"/>
      <c r="MRT631" s="49"/>
      <c r="MRU631" s="49"/>
      <c r="MRV631" s="49"/>
      <c r="MRW631" s="49"/>
      <c r="MRX631" s="49"/>
      <c r="MRY631" s="49"/>
      <c r="MRZ631" s="49"/>
      <c r="MSA631" s="49"/>
      <c r="MSB631" s="49"/>
      <c r="MSC631" s="49"/>
      <c r="MSD631" s="49"/>
      <c r="MSE631" s="49"/>
      <c r="MSF631" s="49"/>
      <c r="MSG631" s="49"/>
      <c r="MSH631" s="49"/>
      <c r="MSI631" s="49"/>
      <c r="MSJ631" s="49"/>
      <c r="MSK631" s="49"/>
      <c r="MSL631" s="49"/>
      <c r="MSM631" s="49"/>
      <c r="MSN631" s="49"/>
      <c r="MSO631" s="49"/>
      <c r="MSP631" s="49"/>
      <c r="MSQ631" s="49"/>
      <c r="MSR631" s="49"/>
      <c r="MSS631" s="49"/>
      <c r="MST631" s="49"/>
      <c r="MSU631" s="49"/>
      <c r="MSV631" s="49"/>
      <c r="MSW631" s="49"/>
      <c r="MSX631" s="49"/>
      <c r="MSY631" s="49"/>
      <c r="MSZ631" s="49"/>
      <c r="MTA631" s="49"/>
      <c r="MTB631" s="49"/>
      <c r="MTC631" s="49"/>
      <c r="MTD631" s="49"/>
      <c r="MTE631" s="49"/>
      <c r="MTF631" s="49"/>
      <c r="MTG631" s="49"/>
      <c r="MTH631" s="49"/>
      <c r="MTI631" s="49"/>
      <c r="MTJ631" s="49"/>
      <c r="MTK631" s="49"/>
      <c r="MTL631" s="49"/>
      <c r="MTM631" s="49"/>
      <c r="MTN631" s="49"/>
      <c r="MTO631" s="49"/>
      <c r="MTP631" s="49"/>
      <c r="MTQ631" s="49"/>
      <c r="MTR631" s="49"/>
      <c r="MTS631" s="49"/>
      <c r="MTT631" s="49"/>
      <c r="MTU631" s="49"/>
      <c r="MTV631" s="49"/>
      <c r="MTW631" s="49"/>
      <c r="MTX631" s="49"/>
      <c r="MTY631" s="49"/>
      <c r="MTZ631" s="49"/>
      <c r="MUA631" s="49"/>
      <c r="MUB631" s="49"/>
      <c r="MUC631" s="49"/>
      <c r="MUD631" s="49"/>
      <c r="MUE631" s="49"/>
      <c r="MUF631" s="49"/>
      <c r="MUG631" s="49"/>
      <c r="MUH631" s="49"/>
      <c r="MUI631" s="49"/>
      <c r="MUJ631" s="49"/>
      <c r="MUK631" s="49"/>
      <c r="MUL631" s="49"/>
      <c r="MUM631" s="49"/>
      <c r="MUN631" s="49"/>
      <c r="MUO631" s="49"/>
      <c r="MUP631" s="49"/>
      <c r="MUQ631" s="49"/>
      <c r="MUR631" s="49"/>
      <c r="MUS631" s="49"/>
      <c r="MUT631" s="49"/>
      <c r="MUU631" s="49"/>
      <c r="MUV631" s="49"/>
      <c r="MUW631" s="49"/>
      <c r="MUX631" s="49"/>
      <c r="MUY631" s="49"/>
      <c r="MUZ631" s="49"/>
      <c r="MVA631" s="49"/>
      <c r="MVB631" s="49"/>
      <c r="MVC631" s="49"/>
      <c r="MVD631" s="49"/>
      <c r="MVE631" s="49"/>
      <c r="MVF631" s="49"/>
      <c r="MVG631" s="49"/>
      <c r="MVH631" s="49"/>
      <c r="MVI631" s="49"/>
      <c r="MVJ631" s="49"/>
      <c r="MVK631" s="49"/>
      <c r="MVL631" s="49"/>
      <c r="MVM631" s="49"/>
      <c r="MVN631" s="49"/>
      <c r="MVO631" s="49"/>
      <c r="MVP631" s="49"/>
      <c r="MVQ631" s="49"/>
      <c r="MVR631" s="49"/>
      <c r="MVS631" s="49"/>
      <c r="MVT631" s="49"/>
      <c r="MVU631" s="49"/>
      <c r="MVV631" s="49"/>
      <c r="MVW631" s="49"/>
      <c r="MVX631" s="49"/>
      <c r="MVY631" s="49"/>
      <c r="MVZ631" s="49"/>
      <c r="MWA631" s="49"/>
      <c r="MWB631" s="49"/>
      <c r="MWC631" s="49"/>
      <c r="MWD631" s="49"/>
      <c r="MWE631" s="49"/>
      <c r="MWF631" s="49"/>
      <c r="MWG631" s="49"/>
      <c r="MWH631" s="49"/>
      <c r="MWI631" s="49"/>
      <c r="MWJ631" s="49"/>
      <c r="MWK631" s="49"/>
      <c r="MWL631" s="49"/>
      <c r="MWM631" s="49"/>
      <c r="MWN631" s="49"/>
      <c r="MWO631" s="49"/>
      <c r="MWP631" s="49"/>
      <c r="MWQ631" s="49"/>
      <c r="MWR631" s="49"/>
      <c r="MWS631" s="49"/>
      <c r="MWT631" s="49"/>
      <c r="MWU631" s="49"/>
      <c r="MWV631" s="49"/>
      <c r="MWW631" s="49"/>
      <c r="MWX631" s="49"/>
      <c r="MWY631" s="49"/>
      <c r="MWZ631" s="49"/>
      <c r="MXA631" s="49"/>
      <c r="MXB631" s="49"/>
      <c r="MXC631" s="49"/>
      <c r="MXD631" s="49"/>
      <c r="MXE631" s="49"/>
      <c r="MXF631" s="49"/>
      <c r="MXG631" s="49"/>
      <c r="MXH631" s="49"/>
      <c r="MXI631" s="49"/>
      <c r="MXJ631" s="49"/>
      <c r="MXK631" s="49"/>
      <c r="MXL631" s="49"/>
      <c r="MXM631" s="49"/>
      <c r="MXN631" s="49"/>
      <c r="MXO631" s="49"/>
      <c r="MXP631" s="49"/>
      <c r="MXQ631" s="49"/>
      <c r="MXR631" s="49"/>
      <c r="MXS631" s="49"/>
      <c r="MXT631" s="49"/>
      <c r="MXU631" s="49"/>
      <c r="MXV631" s="49"/>
      <c r="MXW631" s="49"/>
      <c r="MXX631" s="49"/>
      <c r="MXY631" s="49"/>
      <c r="MXZ631" s="49"/>
      <c r="MYA631" s="49"/>
      <c r="MYB631" s="49"/>
      <c r="MYC631" s="49"/>
      <c r="MYD631" s="49"/>
      <c r="MYE631" s="49"/>
      <c r="MYF631" s="49"/>
      <c r="MYG631" s="49"/>
      <c r="MYH631" s="49"/>
      <c r="MYI631" s="49"/>
      <c r="MYJ631" s="49"/>
      <c r="MYK631" s="49"/>
      <c r="MYL631" s="49"/>
      <c r="MYM631" s="49"/>
      <c r="MYN631" s="49"/>
      <c r="MYO631" s="49"/>
      <c r="MYP631" s="49"/>
      <c r="MYQ631" s="49"/>
      <c r="MYR631" s="49"/>
      <c r="MYS631" s="49"/>
      <c r="MYT631" s="49"/>
      <c r="MYU631" s="49"/>
      <c r="MYV631" s="49"/>
      <c r="MYW631" s="49"/>
      <c r="MYX631" s="49"/>
      <c r="MYY631" s="49"/>
      <c r="MYZ631" s="49"/>
      <c r="MZA631" s="49"/>
      <c r="MZB631" s="49"/>
      <c r="MZC631" s="49"/>
      <c r="MZD631" s="49"/>
      <c r="MZE631" s="49"/>
      <c r="MZF631" s="49"/>
      <c r="MZG631" s="49"/>
      <c r="MZH631" s="49"/>
      <c r="MZI631" s="49"/>
      <c r="MZJ631" s="49"/>
      <c r="MZK631" s="49"/>
      <c r="MZL631" s="49"/>
      <c r="MZM631" s="49"/>
      <c r="MZN631" s="49"/>
      <c r="MZO631" s="49"/>
      <c r="MZP631" s="49"/>
      <c r="MZQ631" s="49"/>
      <c r="MZR631" s="49"/>
      <c r="MZS631" s="49"/>
      <c r="MZT631" s="49"/>
      <c r="MZU631" s="49"/>
      <c r="MZV631" s="49"/>
      <c r="MZW631" s="49"/>
      <c r="MZX631" s="49"/>
      <c r="MZY631" s="49"/>
      <c r="MZZ631" s="49"/>
      <c r="NAA631" s="49"/>
      <c r="NAB631" s="49"/>
      <c r="NAC631" s="49"/>
      <c r="NAD631" s="49"/>
      <c r="NAE631" s="49"/>
      <c r="NAF631" s="49"/>
      <c r="NAG631" s="49"/>
      <c r="NAH631" s="49"/>
      <c r="NAI631" s="49"/>
      <c r="NAJ631" s="49"/>
      <c r="NAK631" s="49"/>
      <c r="NAL631" s="49"/>
      <c r="NAM631" s="49"/>
      <c r="NAN631" s="49"/>
      <c r="NAO631" s="49"/>
      <c r="NAP631" s="49"/>
      <c r="NAQ631" s="49"/>
      <c r="NAR631" s="49"/>
      <c r="NAS631" s="49"/>
      <c r="NAT631" s="49"/>
      <c r="NAU631" s="49"/>
      <c r="NAV631" s="49"/>
      <c r="NAW631" s="49"/>
      <c r="NAX631" s="49"/>
      <c r="NAY631" s="49"/>
      <c r="NAZ631" s="49"/>
      <c r="NBA631" s="49"/>
      <c r="NBB631" s="49"/>
      <c r="NBC631" s="49"/>
      <c r="NBD631" s="49"/>
      <c r="NBE631" s="49"/>
      <c r="NBF631" s="49"/>
      <c r="NBG631" s="49"/>
      <c r="NBH631" s="49"/>
      <c r="NBI631" s="49"/>
      <c r="NBJ631" s="49"/>
      <c r="NBK631" s="49"/>
      <c r="NBL631" s="49"/>
      <c r="NBM631" s="49"/>
      <c r="NBN631" s="49"/>
      <c r="NBO631" s="49"/>
      <c r="NBP631" s="49"/>
      <c r="NBQ631" s="49"/>
      <c r="NBR631" s="49"/>
      <c r="NBS631" s="49"/>
      <c r="NBT631" s="49"/>
      <c r="NBU631" s="49"/>
      <c r="NBV631" s="49"/>
      <c r="NBW631" s="49"/>
      <c r="NBX631" s="49"/>
      <c r="NBY631" s="49"/>
      <c r="NBZ631" s="49"/>
      <c r="NCA631" s="49"/>
      <c r="NCB631" s="49"/>
      <c r="NCC631" s="49"/>
      <c r="NCD631" s="49"/>
      <c r="NCE631" s="49"/>
      <c r="NCF631" s="49"/>
      <c r="NCG631" s="49"/>
      <c r="NCH631" s="49"/>
      <c r="NCI631" s="49"/>
      <c r="NCJ631" s="49"/>
      <c r="NCK631" s="49"/>
      <c r="NCL631" s="49"/>
      <c r="NCM631" s="49"/>
      <c r="NCN631" s="49"/>
      <c r="NCO631" s="49"/>
      <c r="NCP631" s="49"/>
      <c r="NCQ631" s="49"/>
      <c r="NCR631" s="49"/>
      <c r="NCS631" s="49"/>
      <c r="NCT631" s="49"/>
      <c r="NCU631" s="49"/>
      <c r="NCV631" s="49"/>
      <c r="NCW631" s="49"/>
      <c r="NCX631" s="49"/>
      <c r="NCY631" s="49"/>
      <c r="NCZ631" s="49"/>
      <c r="NDA631" s="49"/>
      <c r="NDB631" s="49"/>
      <c r="NDC631" s="49"/>
      <c r="NDD631" s="49"/>
      <c r="NDE631" s="49"/>
      <c r="NDF631" s="49"/>
      <c r="NDG631" s="49"/>
      <c r="NDH631" s="49"/>
      <c r="NDI631" s="49"/>
      <c r="NDJ631" s="49"/>
      <c r="NDK631" s="49"/>
      <c r="NDL631" s="49"/>
      <c r="NDM631" s="49"/>
      <c r="NDN631" s="49"/>
      <c r="NDO631" s="49"/>
      <c r="NDP631" s="49"/>
      <c r="NDQ631" s="49"/>
      <c r="NDR631" s="49"/>
      <c r="NDS631" s="49"/>
      <c r="NDT631" s="49"/>
      <c r="NDU631" s="49"/>
      <c r="NDV631" s="49"/>
      <c r="NDW631" s="49"/>
      <c r="NDX631" s="49"/>
      <c r="NDY631" s="49"/>
      <c r="NDZ631" s="49"/>
      <c r="NEA631" s="49"/>
      <c r="NEB631" s="49"/>
      <c r="NEC631" s="49"/>
      <c r="NED631" s="49"/>
      <c r="NEE631" s="49"/>
      <c r="NEF631" s="49"/>
      <c r="NEG631" s="49"/>
      <c r="NEH631" s="49"/>
      <c r="NEI631" s="49"/>
      <c r="NEJ631" s="49"/>
      <c r="NEK631" s="49"/>
      <c r="NEL631" s="49"/>
      <c r="NEM631" s="49"/>
      <c r="NEN631" s="49"/>
      <c r="NEO631" s="49"/>
      <c r="NEP631" s="49"/>
      <c r="NEQ631" s="49"/>
      <c r="NER631" s="49"/>
      <c r="NES631" s="49"/>
      <c r="NET631" s="49"/>
      <c r="NEU631" s="49"/>
      <c r="NEV631" s="49"/>
      <c r="NEW631" s="49"/>
      <c r="NEX631" s="49"/>
      <c r="NEY631" s="49"/>
      <c r="NEZ631" s="49"/>
      <c r="NFA631" s="49"/>
      <c r="NFB631" s="49"/>
      <c r="NFC631" s="49"/>
      <c r="NFD631" s="49"/>
      <c r="NFE631" s="49"/>
      <c r="NFF631" s="49"/>
      <c r="NFG631" s="49"/>
      <c r="NFH631" s="49"/>
      <c r="NFI631" s="49"/>
      <c r="NFJ631" s="49"/>
      <c r="NFK631" s="49"/>
      <c r="NFL631" s="49"/>
      <c r="NFM631" s="49"/>
      <c r="NFN631" s="49"/>
      <c r="NFO631" s="49"/>
      <c r="NFP631" s="49"/>
      <c r="NFQ631" s="49"/>
      <c r="NFR631" s="49"/>
      <c r="NFS631" s="49"/>
      <c r="NFT631" s="49"/>
      <c r="NFU631" s="49"/>
      <c r="NFV631" s="49"/>
      <c r="NFW631" s="49"/>
      <c r="NFX631" s="49"/>
      <c r="NFY631" s="49"/>
      <c r="NFZ631" s="49"/>
      <c r="NGA631" s="49"/>
      <c r="NGB631" s="49"/>
      <c r="NGC631" s="49"/>
      <c r="NGD631" s="49"/>
      <c r="NGE631" s="49"/>
      <c r="NGF631" s="49"/>
      <c r="NGG631" s="49"/>
      <c r="NGH631" s="49"/>
      <c r="NGI631" s="49"/>
      <c r="NGJ631" s="49"/>
      <c r="NGK631" s="49"/>
      <c r="NGL631" s="49"/>
      <c r="NGM631" s="49"/>
      <c r="NGN631" s="49"/>
      <c r="NGO631" s="49"/>
      <c r="NGP631" s="49"/>
      <c r="NGQ631" s="49"/>
      <c r="NGR631" s="49"/>
      <c r="NGS631" s="49"/>
      <c r="NGT631" s="49"/>
      <c r="NGU631" s="49"/>
      <c r="NGV631" s="49"/>
      <c r="NGW631" s="49"/>
      <c r="NGX631" s="49"/>
      <c r="NGY631" s="49"/>
      <c r="NGZ631" s="49"/>
      <c r="NHA631" s="49"/>
      <c r="NHB631" s="49"/>
      <c r="NHC631" s="49"/>
      <c r="NHD631" s="49"/>
      <c r="NHE631" s="49"/>
      <c r="NHF631" s="49"/>
      <c r="NHG631" s="49"/>
      <c r="NHH631" s="49"/>
      <c r="NHI631" s="49"/>
      <c r="NHJ631" s="49"/>
      <c r="NHK631" s="49"/>
      <c r="NHL631" s="49"/>
      <c r="NHM631" s="49"/>
      <c r="NHN631" s="49"/>
      <c r="NHO631" s="49"/>
      <c r="NHP631" s="49"/>
      <c r="NHQ631" s="49"/>
      <c r="NHR631" s="49"/>
      <c r="NHS631" s="49"/>
      <c r="NHT631" s="49"/>
      <c r="NHU631" s="49"/>
      <c r="NHV631" s="49"/>
      <c r="NHW631" s="49"/>
      <c r="NHX631" s="49"/>
      <c r="NHY631" s="49"/>
      <c r="NHZ631" s="49"/>
      <c r="NIA631" s="49"/>
      <c r="NIB631" s="49"/>
      <c r="NIC631" s="49"/>
      <c r="NID631" s="49"/>
      <c r="NIE631" s="49"/>
      <c r="NIF631" s="49"/>
      <c r="NIG631" s="49"/>
      <c r="NIH631" s="49"/>
      <c r="NII631" s="49"/>
      <c r="NIJ631" s="49"/>
      <c r="NIK631" s="49"/>
      <c r="NIL631" s="49"/>
      <c r="NIM631" s="49"/>
      <c r="NIN631" s="49"/>
      <c r="NIO631" s="49"/>
      <c r="NIP631" s="49"/>
      <c r="NIQ631" s="49"/>
      <c r="NIR631" s="49"/>
      <c r="NIS631" s="49"/>
      <c r="NIT631" s="49"/>
      <c r="NIU631" s="49"/>
      <c r="NIV631" s="49"/>
      <c r="NIW631" s="49"/>
      <c r="NIX631" s="49"/>
      <c r="NIY631" s="49"/>
      <c r="NIZ631" s="49"/>
      <c r="NJA631" s="49"/>
      <c r="NJB631" s="49"/>
      <c r="NJC631" s="49"/>
      <c r="NJD631" s="49"/>
      <c r="NJE631" s="49"/>
      <c r="NJF631" s="49"/>
      <c r="NJG631" s="49"/>
      <c r="NJH631" s="49"/>
      <c r="NJI631" s="49"/>
      <c r="NJJ631" s="49"/>
      <c r="NJK631" s="49"/>
      <c r="NJL631" s="49"/>
      <c r="NJM631" s="49"/>
      <c r="NJN631" s="49"/>
      <c r="NJO631" s="49"/>
      <c r="NJP631" s="49"/>
      <c r="NJQ631" s="49"/>
      <c r="NJR631" s="49"/>
      <c r="NJS631" s="49"/>
      <c r="NJT631" s="49"/>
      <c r="NJU631" s="49"/>
      <c r="NJV631" s="49"/>
      <c r="NJW631" s="49"/>
      <c r="NJX631" s="49"/>
      <c r="NJY631" s="49"/>
      <c r="NJZ631" s="49"/>
      <c r="NKA631" s="49"/>
      <c r="NKB631" s="49"/>
      <c r="NKC631" s="49"/>
      <c r="NKD631" s="49"/>
      <c r="NKE631" s="49"/>
      <c r="NKF631" s="49"/>
      <c r="NKG631" s="49"/>
      <c r="NKH631" s="49"/>
      <c r="NKI631" s="49"/>
      <c r="NKJ631" s="49"/>
      <c r="NKK631" s="49"/>
      <c r="NKL631" s="49"/>
      <c r="NKM631" s="49"/>
      <c r="NKN631" s="49"/>
      <c r="NKO631" s="49"/>
      <c r="NKP631" s="49"/>
      <c r="NKQ631" s="49"/>
      <c r="NKR631" s="49"/>
      <c r="NKS631" s="49"/>
      <c r="NKT631" s="49"/>
      <c r="NKU631" s="49"/>
      <c r="NKV631" s="49"/>
      <c r="NKW631" s="49"/>
      <c r="NKX631" s="49"/>
      <c r="NKY631" s="49"/>
      <c r="NKZ631" s="49"/>
      <c r="NLA631" s="49"/>
      <c r="NLB631" s="49"/>
      <c r="NLC631" s="49"/>
      <c r="NLD631" s="49"/>
      <c r="NLE631" s="49"/>
      <c r="NLF631" s="49"/>
      <c r="NLG631" s="49"/>
      <c r="NLH631" s="49"/>
      <c r="NLI631" s="49"/>
      <c r="NLJ631" s="49"/>
      <c r="NLK631" s="49"/>
      <c r="NLL631" s="49"/>
      <c r="NLM631" s="49"/>
      <c r="NLN631" s="49"/>
      <c r="NLO631" s="49"/>
      <c r="NLP631" s="49"/>
      <c r="NLQ631" s="49"/>
      <c r="NLR631" s="49"/>
      <c r="NLS631" s="49"/>
      <c r="NLT631" s="49"/>
      <c r="NLU631" s="49"/>
      <c r="NLV631" s="49"/>
      <c r="NLW631" s="49"/>
      <c r="NLX631" s="49"/>
      <c r="NLY631" s="49"/>
      <c r="NLZ631" s="49"/>
      <c r="NMA631" s="49"/>
      <c r="NMB631" s="49"/>
      <c r="NMC631" s="49"/>
      <c r="NMD631" s="49"/>
      <c r="NME631" s="49"/>
      <c r="NMF631" s="49"/>
      <c r="NMG631" s="49"/>
      <c r="NMH631" s="49"/>
      <c r="NMI631" s="49"/>
      <c r="NMJ631" s="49"/>
      <c r="NMK631" s="49"/>
      <c r="NML631" s="49"/>
      <c r="NMM631" s="49"/>
      <c r="NMN631" s="49"/>
      <c r="NMO631" s="49"/>
      <c r="NMP631" s="49"/>
      <c r="NMQ631" s="49"/>
      <c r="NMR631" s="49"/>
      <c r="NMS631" s="49"/>
      <c r="NMT631" s="49"/>
      <c r="NMU631" s="49"/>
      <c r="NMV631" s="49"/>
      <c r="NMW631" s="49"/>
      <c r="NMX631" s="49"/>
      <c r="NMY631" s="49"/>
      <c r="NMZ631" s="49"/>
      <c r="NNA631" s="49"/>
      <c r="NNB631" s="49"/>
      <c r="NNC631" s="49"/>
      <c r="NND631" s="49"/>
      <c r="NNE631" s="49"/>
      <c r="NNF631" s="49"/>
      <c r="NNG631" s="49"/>
      <c r="NNH631" s="49"/>
      <c r="NNI631" s="49"/>
      <c r="NNJ631" s="49"/>
      <c r="NNK631" s="49"/>
      <c r="NNL631" s="49"/>
      <c r="NNM631" s="49"/>
      <c r="NNN631" s="49"/>
      <c r="NNO631" s="49"/>
      <c r="NNP631" s="49"/>
      <c r="NNQ631" s="49"/>
      <c r="NNR631" s="49"/>
      <c r="NNS631" s="49"/>
      <c r="NNT631" s="49"/>
      <c r="NNU631" s="49"/>
      <c r="NNV631" s="49"/>
      <c r="NNW631" s="49"/>
      <c r="NNX631" s="49"/>
      <c r="NNY631" s="49"/>
      <c r="NNZ631" s="49"/>
      <c r="NOA631" s="49"/>
      <c r="NOB631" s="49"/>
      <c r="NOC631" s="49"/>
      <c r="NOD631" s="49"/>
      <c r="NOE631" s="49"/>
      <c r="NOF631" s="49"/>
      <c r="NOG631" s="49"/>
      <c r="NOH631" s="49"/>
      <c r="NOI631" s="49"/>
      <c r="NOJ631" s="49"/>
      <c r="NOK631" s="49"/>
      <c r="NOL631" s="49"/>
      <c r="NOM631" s="49"/>
      <c r="NON631" s="49"/>
      <c r="NOO631" s="49"/>
      <c r="NOP631" s="49"/>
      <c r="NOQ631" s="49"/>
      <c r="NOR631" s="49"/>
      <c r="NOS631" s="49"/>
      <c r="NOT631" s="49"/>
      <c r="NOU631" s="49"/>
      <c r="NOV631" s="49"/>
      <c r="NOW631" s="49"/>
      <c r="NOX631" s="49"/>
      <c r="NOY631" s="49"/>
      <c r="NOZ631" s="49"/>
      <c r="NPA631" s="49"/>
      <c r="NPB631" s="49"/>
      <c r="NPC631" s="49"/>
      <c r="NPD631" s="49"/>
      <c r="NPE631" s="49"/>
      <c r="NPF631" s="49"/>
      <c r="NPG631" s="49"/>
      <c r="NPH631" s="49"/>
      <c r="NPI631" s="49"/>
      <c r="NPJ631" s="49"/>
      <c r="NPK631" s="49"/>
      <c r="NPL631" s="49"/>
      <c r="NPM631" s="49"/>
      <c r="NPN631" s="49"/>
      <c r="NPO631" s="49"/>
      <c r="NPP631" s="49"/>
      <c r="NPQ631" s="49"/>
      <c r="NPR631" s="49"/>
      <c r="NPS631" s="49"/>
      <c r="NPT631" s="49"/>
      <c r="NPU631" s="49"/>
      <c r="NPV631" s="49"/>
      <c r="NPW631" s="49"/>
      <c r="NPX631" s="49"/>
      <c r="NPY631" s="49"/>
      <c r="NPZ631" s="49"/>
      <c r="NQA631" s="49"/>
      <c r="NQB631" s="49"/>
      <c r="NQC631" s="49"/>
      <c r="NQD631" s="49"/>
      <c r="NQE631" s="49"/>
      <c r="NQF631" s="49"/>
      <c r="NQG631" s="49"/>
      <c r="NQH631" s="49"/>
      <c r="NQI631" s="49"/>
      <c r="NQJ631" s="49"/>
      <c r="NQK631" s="49"/>
      <c r="NQL631" s="49"/>
      <c r="NQM631" s="49"/>
      <c r="NQN631" s="49"/>
      <c r="NQO631" s="49"/>
      <c r="NQP631" s="49"/>
      <c r="NQQ631" s="49"/>
      <c r="NQR631" s="49"/>
      <c r="NQS631" s="49"/>
      <c r="NQT631" s="49"/>
      <c r="NQU631" s="49"/>
      <c r="NQV631" s="49"/>
      <c r="NQW631" s="49"/>
      <c r="NQX631" s="49"/>
      <c r="NQY631" s="49"/>
      <c r="NQZ631" s="49"/>
      <c r="NRA631" s="49"/>
      <c r="NRB631" s="49"/>
      <c r="NRC631" s="49"/>
      <c r="NRD631" s="49"/>
      <c r="NRE631" s="49"/>
      <c r="NRF631" s="49"/>
      <c r="NRG631" s="49"/>
      <c r="NRH631" s="49"/>
      <c r="NRI631" s="49"/>
      <c r="NRJ631" s="49"/>
      <c r="NRK631" s="49"/>
      <c r="NRL631" s="49"/>
      <c r="NRM631" s="49"/>
      <c r="NRN631" s="49"/>
      <c r="NRO631" s="49"/>
      <c r="NRP631" s="49"/>
      <c r="NRQ631" s="49"/>
      <c r="NRR631" s="49"/>
      <c r="NRS631" s="49"/>
      <c r="NRT631" s="49"/>
      <c r="NRU631" s="49"/>
      <c r="NRV631" s="49"/>
      <c r="NRW631" s="49"/>
      <c r="NRX631" s="49"/>
      <c r="NRY631" s="49"/>
      <c r="NRZ631" s="49"/>
      <c r="NSA631" s="49"/>
      <c r="NSB631" s="49"/>
      <c r="NSC631" s="49"/>
      <c r="NSD631" s="49"/>
      <c r="NSE631" s="49"/>
      <c r="NSF631" s="49"/>
      <c r="NSG631" s="49"/>
      <c r="NSH631" s="49"/>
      <c r="NSI631" s="49"/>
      <c r="NSJ631" s="49"/>
      <c r="NSK631" s="49"/>
      <c r="NSL631" s="49"/>
      <c r="NSM631" s="49"/>
      <c r="NSN631" s="49"/>
      <c r="NSO631" s="49"/>
      <c r="NSP631" s="49"/>
      <c r="NSQ631" s="49"/>
      <c r="NSR631" s="49"/>
      <c r="NSS631" s="49"/>
      <c r="NST631" s="49"/>
      <c r="NSU631" s="49"/>
      <c r="NSV631" s="49"/>
      <c r="NSW631" s="49"/>
      <c r="NSX631" s="49"/>
      <c r="NSY631" s="49"/>
      <c r="NSZ631" s="49"/>
      <c r="NTA631" s="49"/>
      <c r="NTB631" s="49"/>
      <c r="NTC631" s="49"/>
      <c r="NTD631" s="49"/>
      <c r="NTE631" s="49"/>
      <c r="NTF631" s="49"/>
      <c r="NTG631" s="49"/>
      <c r="NTH631" s="49"/>
      <c r="NTI631" s="49"/>
      <c r="NTJ631" s="49"/>
      <c r="NTK631" s="49"/>
      <c r="NTL631" s="49"/>
      <c r="NTM631" s="49"/>
      <c r="NTN631" s="49"/>
      <c r="NTO631" s="49"/>
      <c r="NTP631" s="49"/>
      <c r="NTQ631" s="49"/>
      <c r="NTR631" s="49"/>
      <c r="NTS631" s="49"/>
      <c r="NTT631" s="49"/>
      <c r="NTU631" s="49"/>
      <c r="NTV631" s="49"/>
      <c r="NTW631" s="49"/>
      <c r="NTX631" s="49"/>
      <c r="NTY631" s="49"/>
      <c r="NTZ631" s="49"/>
      <c r="NUA631" s="49"/>
      <c r="NUB631" s="49"/>
      <c r="NUC631" s="49"/>
      <c r="NUD631" s="49"/>
      <c r="NUE631" s="49"/>
      <c r="NUF631" s="49"/>
      <c r="NUG631" s="49"/>
      <c r="NUH631" s="49"/>
      <c r="NUI631" s="49"/>
      <c r="NUJ631" s="49"/>
      <c r="NUK631" s="49"/>
      <c r="NUL631" s="49"/>
      <c r="NUM631" s="49"/>
      <c r="NUN631" s="49"/>
      <c r="NUO631" s="49"/>
      <c r="NUP631" s="49"/>
      <c r="NUQ631" s="49"/>
      <c r="NUR631" s="49"/>
      <c r="NUS631" s="49"/>
      <c r="NUT631" s="49"/>
      <c r="NUU631" s="49"/>
      <c r="NUV631" s="49"/>
      <c r="NUW631" s="49"/>
      <c r="NUX631" s="49"/>
      <c r="NUY631" s="49"/>
      <c r="NUZ631" s="49"/>
      <c r="NVA631" s="49"/>
      <c r="NVB631" s="49"/>
      <c r="NVC631" s="49"/>
      <c r="NVD631" s="49"/>
      <c r="NVE631" s="49"/>
      <c r="NVF631" s="49"/>
      <c r="NVG631" s="49"/>
      <c r="NVH631" s="49"/>
      <c r="NVI631" s="49"/>
      <c r="NVJ631" s="49"/>
      <c r="NVK631" s="49"/>
      <c r="NVL631" s="49"/>
      <c r="NVM631" s="49"/>
      <c r="NVN631" s="49"/>
      <c r="NVO631" s="49"/>
      <c r="NVP631" s="49"/>
      <c r="NVQ631" s="49"/>
      <c r="NVR631" s="49"/>
      <c r="NVS631" s="49"/>
      <c r="NVT631" s="49"/>
      <c r="NVU631" s="49"/>
      <c r="NVV631" s="49"/>
      <c r="NVW631" s="49"/>
      <c r="NVX631" s="49"/>
      <c r="NVY631" s="49"/>
      <c r="NVZ631" s="49"/>
      <c r="NWA631" s="49"/>
      <c r="NWB631" s="49"/>
      <c r="NWC631" s="49"/>
      <c r="NWD631" s="49"/>
      <c r="NWE631" s="49"/>
      <c r="NWF631" s="49"/>
      <c r="NWG631" s="49"/>
      <c r="NWH631" s="49"/>
      <c r="NWI631" s="49"/>
      <c r="NWJ631" s="49"/>
      <c r="NWK631" s="49"/>
      <c r="NWL631" s="49"/>
      <c r="NWM631" s="49"/>
      <c r="NWN631" s="49"/>
      <c r="NWO631" s="49"/>
      <c r="NWP631" s="49"/>
      <c r="NWQ631" s="49"/>
      <c r="NWR631" s="49"/>
      <c r="NWS631" s="49"/>
      <c r="NWT631" s="49"/>
      <c r="NWU631" s="49"/>
      <c r="NWV631" s="49"/>
      <c r="NWW631" s="49"/>
      <c r="NWX631" s="49"/>
      <c r="NWY631" s="49"/>
      <c r="NWZ631" s="49"/>
      <c r="NXA631" s="49"/>
      <c r="NXB631" s="49"/>
      <c r="NXC631" s="49"/>
      <c r="NXD631" s="49"/>
      <c r="NXE631" s="49"/>
      <c r="NXF631" s="49"/>
      <c r="NXG631" s="49"/>
      <c r="NXH631" s="49"/>
      <c r="NXI631" s="49"/>
      <c r="NXJ631" s="49"/>
      <c r="NXK631" s="49"/>
      <c r="NXL631" s="49"/>
      <c r="NXM631" s="49"/>
      <c r="NXN631" s="49"/>
      <c r="NXO631" s="49"/>
      <c r="NXP631" s="49"/>
      <c r="NXQ631" s="49"/>
      <c r="NXR631" s="49"/>
      <c r="NXS631" s="49"/>
      <c r="NXT631" s="49"/>
      <c r="NXU631" s="49"/>
      <c r="NXV631" s="49"/>
      <c r="NXW631" s="49"/>
      <c r="NXX631" s="49"/>
      <c r="NXY631" s="49"/>
      <c r="NXZ631" s="49"/>
      <c r="NYA631" s="49"/>
      <c r="NYB631" s="49"/>
      <c r="NYC631" s="49"/>
      <c r="NYD631" s="49"/>
      <c r="NYE631" s="49"/>
      <c r="NYF631" s="49"/>
      <c r="NYG631" s="49"/>
      <c r="NYH631" s="49"/>
      <c r="NYI631" s="49"/>
      <c r="NYJ631" s="49"/>
      <c r="NYK631" s="49"/>
      <c r="NYL631" s="49"/>
      <c r="NYM631" s="49"/>
      <c r="NYN631" s="49"/>
      <c r="NYO631" s="49"/>
      <c r="NYP631" s="49"/>
      <c r="NYQ631" s="49"/>
      <c r="NYR631" s="49"/>
      <c r="NYS631" s="49"/>
      <c r="NYT631" s="49"/>
      <c r="NYU631" s="49"/>
      <c r="NYV631" s="49"/>
      <c r="NYW631" s="49"/>
      <c r="NYX631" s="49"/>
      <c r="NYY631" s="49"/>
      <c r="NYZ631" s="49"/>
      <c r="NZA631" s="49"/>
      <c r="NZB631" s="49"/>
      <c r="NZC631" s="49"/>
      <c r="NZD631" s="49"/>
      <c r="NZE631" s="49"/>
      <c r="NZF631" s="49"/>
      <c r="NZG631" s="49"/>
      <c r="NZH631" s="49"/>
      <c r="NZI631" s="49"/>
      <c r="NZJ631" s="49"/>
      <c r="NZK631" s="49"/>
      <c r="NZL631" s="49"/>
      <c r="NZM631" s="49"/>
      <c r="NZN631" s="49"/>
      <c r="NZO631" s="49"/>
      <c r="NZP631" s="49"/>
      <c r="NZQ631" s="49"/>
      <c r="NZR631" s="49"/>
      <c r="NZS631" s="49"/>
      <c r="NZT631" s="49"/>
      <c r="NZU631" s="49"/>
      <c r="NZV631" s="49"/>
      <c r="NZW631" s="49"/>
      <c r="NZX631" s="49"/>
      <c r="NZY631" s="49"/>
      <c r="NZZ631" s="49"/>
      <c r="OAA631" s="49"/>
      <c r="OAB631" s="49"/>
      <c r="OAC631" s="49"/>
      <c r="OAD631" s="49"/>
      <c r="OAE631" s="49"/>
      <c r="OAF631" s="49"/>
      <c r="OAG631" s="49"/>
      <c r="OAH631" s="49"/>
      <c r="OAI631" s="49"/>
      <c r="OAJ631" s="49"/>
      <c r="OAK631" s="49"/>
      <c r="OAL631" s="49"/>
      <c r="OAM631" s="49"/>
      <c r="OAN631" s="49"/>
      <c r="OAO631" s="49"/>
      <c r="OAP631" s="49"/>
      <c r="OAQ631" s="49"/>
      <c r="OAR631" s="49"/>
      <c r="OAS631" s="49"/>
      <c r="OAT631" s="49"/>
      <c r="OAU631" s="49"/>
      <c r="OAV631" s="49"/>
      <c r="OAW631" s="49"/>
      <c r="OAX631" s="49"/>
      <c r="OAY631" s="49"/>
      <c r="OAZ631" s="49"/>
      <c r="OBA631" s="49"/>
      <c r="OBB631" s="49"/>
      <c r="OBC631" s="49"/>
      <c r="OBD631" s="49"/>
      <c r="OBE631" s="49"/>
      <c r="OBF631" s="49"/>
      <c r="OBG631" s="49"/>
      <c r="OBH631" s="49"/>
      <c r="OBI631" s="49"/>
      <c r="OBJ631" s="49"/>
      <c r="OBK631" s="49"/>
      <c r="OBL631" s="49"/>
      <c r="OBM631" s="49"/>
      <c r="OBN631" s="49"/>
      <c r="OBO631" s="49"/>
      <c r="OBP631" s="49"/>
      <c r="OBQ631" s="49"/>
      <c r="OBR631" s="49"/>
      <c r="OBS631" s="49"/>
      <c r="OBT631" s="49"/>
      <c r="OBU631" s="49"/>
      <c r="OBV631" s="49"/>
      <c r="OBW631" s="49"/>
      <c r="OBX631" s="49"/>
      <c r="OBY631" s="49"/>
      <c r="OBZ631" s="49"/>
      <c r="OCA631" s="49"/>
      <c r="OCB631" s="49"/>
      <c r="OCC631" s="49"/>
      <c r="OCD631" s="49"/>
      <c r="OCE631" s="49"/>
      <c r="OCF631" s="49"/>
      <c r="OCG631" s="49"/>
      <c r="OCH631" s="49"/>
      <c r="OCI631" s="49"/>
      <c r="OCJ631" s="49"/>
      <c r="OCK631" s="49"/>
      <c r="OCL631" s="49"/>
      <c r="OCM631" s="49"/>
      <c r="OCN631" s="49"/>
      <c r="OCO631" s="49"/>
      <c r="OCP631" s="49"/>
      <c r="OCQ631" s="49"/>
      <c r="OCR631" s="49"/>
      <c r="OCS631" s="49"/>
      <c r="OCT631" s="49"/>
      <c r="OCU631" s="49"/>
      <c r="OCV631" s="49"/>
      <c r="OCW631" s="49"/>
      <c r="OCX631" s="49"/>
      <c r="OCY631" s="49"/>
      <c r="OCZ631" s="49"/>
      <c r="ODA631" s="49"/>
      <c r="ODB631" s="49"/>
      <c r="ODC631" s="49"/>
      <c r="ODD631" s="49"/>
      <c r="ODE631" s="49"/>
      <c r="ODF631" s="49"/>
      <c r="ODG631" s="49"/>
      <c r="ODH631" s="49"/>
      <c r="ODI631" s="49"/>
      <c r="ODJ631" s="49"/>
      <c r="ODK631" s="49"/>
      <c r="ODL631" s="49"/>
      <c r="ODM631" s="49"/>
      <c r="ODN631" s="49"/>
      <c r="ODO631" s="49"/>
      <c r="ODP631" s="49"/>
      <c r="ODQ631" s="49"/>
      <c r="ODR631" s="49"/>
      <c r="ODS631" s="49"/>
      <c r="ODT631" s="49"/>
      <c r="ODU631" s="49"/>
      <c r="ODV631" s="49"/>
      <c r="ODW631" s="49"/>
      <c r="ODX631" s="49"/>
      <c r="ODY631" s="49"/>
      <c r="ODZ631" s="49"/>
      <c r="OEA631" s="49"/>
      <c r="OEB631" s="49"/>
      <c r="OEC631" s="49"/>
      <c r="OED631" s="49"/>
      <c r="OEE631" s="49"/>
      <c r="OEF631" s="49"/>
      <c r="OEG631" s="49"/>
      <c r="OEH631" s="49"/>
      <c r="OEI631" s="49"/>
      <c r="OEJ631" s="49"/>
      <c r="OEK631" s="49"/>
      <c r="OEL631" s="49"/>
      <c r="OEM631" s="49"/>
      <c r="OEN631" s="49"/>
      <c r="OEO631" s="49"/>
      <c r="OEP631" s="49"/>
      <c r="OEQ631" s="49"/>
      <c r="OER631" s="49"/>
      <c r="OES631" s="49"/>
      <c r="OET631" s="49"/>
      <c r="OEU631" s="49"/>
      <c r="OEV631" s="49"/>
      <c r="OEW631" s="49"/>
      <c r="OEX631" s="49"/>
      <c r="OEY631" s="49"/>
      <c r="OEZ631" s="49"/>
      <c r="OFA631" s="49"/>
      <c r="OFB631" s="49"/>
      <c r="OFC631" s="49"/>
      <c r="OFD631" s="49"/>
      <c r="OFE631" s="49"/>
      <c r="OFF631" s="49"/>
      <c r="OFG631" s="49"/>
      <c r="OFH631" s="49"/>
      <c r="OFI631" s="49"/>
      <c r="OFJ631" s="49"/>
      <c r="OFK631" s="49"/>
      <c r="OFL631" s="49"/>
      <c r="OFM631" s="49"/>
      <c r="OFN631" s="49"/>
      <c r="OFO631" s="49"/>
      <c r="OFP631" s="49"/>
      <c r="OFQ631" s="49"/>
      <c r="OFR631" s="49"/>
      <c r="OFS631" s="49"/>
      <c r="OFT631" s="49"/>
      <c r="OFU631" s="49"/>
      <c r="OFV631" s="49"/>
      <c r="OFW631" s="49"/>
      <c r="OFX631" s="49"/>
      <c r="OFY631" s="49"/>
      <c r="OFZ631" s="49"/>
      <c r="OGA631" s="49"/>
      <c r="OGB631" s="49"/>
      <c r="OGC631" s="49"/>
      <c r="OGD631" s="49"/>
      <c r="OGE631" s="49"/>
      <c r="OGF631" s="49"/>
      <c r="OGG631" s="49"/>
      <c r="OGH631" s="49"/>
      <c r="OGI631" s="49"/>
      <c r="OGJ631" s="49"/>
      <c r="OGK631" s="49"/>
      <c r="OGL631" s="49"/>
      <c r="OGM631" s="49"/>
      <c r="OGN631" s="49"/>
      <c r="OGO631" s="49"/>
      <c r="OGP631" s="49"/>
      <c r="OGQ631" s="49"/>
      <c r="OGR631" s="49"/>
      <c r="OGS631" s="49"/>
      <c r="OGT631" s="49"/>
      <c r="OGU631" s="49"/>
      <c r="OGV631" s="49"/>
      <c r="OGW631" s="49"/>
      <c r="OGX631" s="49"/>
      <c r="OGY631" s="49"/>
      <c r="OGZ631" s="49"/>
      <c r="OHA631" s="49"/>
      <c r="OHB631" s="49"/>
      <c r="OHC631" s="49"/>
      <c r="OHD631" s="49"/>
      <c r="OHE631" s="49"/>
      <c r="OHF631" s="49"/>
      <c r="OHG631" s="49"/>
      <c r="OHH631" s="49"/>
      <c r="OHI631" s="49"/>
      <c r="OHJ631" s="49"/>
      <c r="OHK631" s="49"/>
      <c r="OHL631" s="49"/>
      <c r="OHM631" s="49"/>
      <c r="OHN631" s="49"/>
      <c r="OHO631" s="49"/>
      <c r="OHP631" s="49"/>
      <c r="OHQ631" s="49"/>
      <c r="OHR631" s="49"/>
      <c r="OHS631" s="49"/>
      <c r="OHT631" s="49"/>
      <c r="OHU631" s="49"/>
      <c r="OHV631" s="49"/>
      <c r="OHW631" s="49"/>
      <c r="OHX631" s="49"/>
      <c r="OHY631" s="49"/>
      <c r="OHZ631" s="49"/>
      <c r="OIA631" s="49"/>
      <c r="OIB631" s="49"/>
      <c r="OIC631" s="49"/>
      <c r="OID631" s="49"/>
      <c r="OIE631" s="49"/>
      <c r="OIF631" s="49"/>
      <c r="OIG631" s="49"/>
      <c r="OIH631" s="49"/>
      <c r="OII631" s="49"/>
      <c r="OIJ631" s="49"/>
      <c r="OIK631" s="49"/>
      <c r="OIL631" s="49"/>
      <c r="OIM631" s="49"/>
      <c r="OIN631" s="49"/>
      <c r="OIO631" s="49"/>
      <c r="OIP631" s="49"/>
      <c r="OIQ631" s="49"/>
      <c r="OIR631" s="49"/>
      <c r="OIS631" s="49"/>
      <c r="OIT631" s="49"/>
      <c r="OIU631" s="49"/>
      <c r="OIV631" s="49"/>
      <c r="OIW631" s="49"/>
      <c r="OIX631" s="49"/>
      <c r="OIY631" s="49"/>
      <c r="OIZ631" s="49"/>
      <c r="OJA631" s="49"/>
      <c r="OJB631" s="49"/>
      <c r="OJC631" s="49"/>
      <c r="OJD631" s="49"/>
      <c r="OJE631" s="49"/>
      <c r="OJF631" s="49"/>
      <c r="OJG631" s="49"/>
      <c r="OJH631" s="49"/>
      <c r="OJI631" s="49"/>
      <c r="OJJ631" s="49"/>
      <c r="OJK631" s="49"/>
      <c r="OJL631" s="49"/>
      <c r="OJM631" s="49"/>
      <c r="OJN631" s="49"/>
      <c r="OJO631" s="49"/>
      <c r="OJP631" s="49"/>
      <c r="OJQ631" s="49"/>
      <c r="OJR631" s="49"/>
      <c r="OJS631" s="49"/>
      <c r="OJT631" s="49"/>
      <c r="OJU631" s="49"/>
      <c r="OJV631" s="49"/>
      <c r="OJW631" s="49"/>
      <c r="OJX631" s="49"/>
      <c r="OJY631" s="49"/>
      <c r="OJZ631" s="49"/>
      <c r="OKA631" s="49"/>
      <c r="OKB631" s="49"/>
      <c r="OKC631" s="49"/>
      <c r="OKD631" s="49"/>
      <c r="OKE631" s="49"/>
      <c r="OKF631" s="49"/>
      <c r="OKG631" s="49"/>
      <c r="OKH631" s="49"/>
      <c r="OKI631" s="49"/>
      <c r="OKJ631" s="49"/>
      <c r="OKK631" s="49"/>
      <c r="OKL631" s="49"/>
      <c r="OKM631" s="49"/>
      <c r="OKN631" s="49"/>
      <c r="OKO631" s="49"/>
      <c r="OKP631" s="49"/>
      <c r="OKQ631" s="49"/>
      <c r="OKR631" s="49"/>
      <c r="OKS631" s="49"/>
      <c r="OKT631" s="49"/>
      <c r="OKU631" s="49"/>
      <c r="OKV631" s="49"/>
      <c r="OKW631" s="49"/>
      <c r="OKX631" s="49"/>
      <c r="OKY631" s="49"/>
      <c r="OKZ631" s="49"/>
      <c r="OLA631" s="49"/>
      <c r="OLB631" s="49"/>
      <c r="OLC631" s="49"/>
      <c r="OLD631" s="49"/>
      <c r="OLE631" s="49"/>
      <c r="OLF631" s="49"/>
      <c r="OLG631" s="49"/>
      <c r="OLH631" s="49"/>
      <c r="OLI631" s="49"/>
      <c r="OLJ631" s="49"/>
      <c r="OLK631" s="49"/>
      <c r="OLL631" s="49"/>
      <c r="OLM631" s="49"/>
      <c r="OLN631" s="49"/>
      <c r="OLO631" s="49"/>
      <c r="OLP631" s="49"/>
      <c r="OLQ631" s="49"/>
      <c r="OLR631" s="49"/>
      <c r="OLS631" s="49"/>
      <c r="OLT631" s="49"/>
      <c r="OLU631" s="49"/>
      <c r="OLV631" s="49"/>
      <c r="OLW631" s="49"/>
      <c r="OLX631" s="49"/>
      <c r="OLY631" s="49"/>
      <c r="OLZ631" s="49"/>
      <c r="OMA631" s="49"/>
      <c r="OMB631" s="49"/>
      <c r="OMC631" s="49"/>
      <c r="OMD631" s="49"/>
      <c r="OME631" s="49"/>
      <c r="OMF631" s="49"/>
      <c r="OMG631" s="49"/>
      <c r="OMH631" s="49"/>
      <c r="OMI631" s="49"/>
      <c r="OMJ631" s="49"/>
      <c r="OMK631" s="49"/>
      <c r="OML631" s="49"/>
      <c r="OMM631" s="49"/>
      <c r="OMN631" s="49"/>
      <c r="OMO631" s="49"/>
      <c r="OMP631" s="49"/>
      <c r="OMQ631" s="49"/>
      <c r="OMR631" s="49"/>
      <c r="OMS631" s="49"/>
      <c r="OMT631" s="49"/>
      <c r="OMU631" s="49"/>
      <c r="OMV631" s="49"/>
      <c r="OMW631" s="49"/>
      <c r="OMX631" s="49"/>
      <c r="OMY631" s="49"/>
      <c r="OMZ631" s="49"/>
      <c r="ONA631" s="49"/>
      <c r="ONB631" s="49"/>
      <c r="ONC631" s="49"/>
      <c r="OND631" s="49"/>
      <c r="ONE631" s="49"/>
      <c r="ONF631" s="49"/>
      <c r="ONG631" s="49"/>
      <c r="ONH631" s="49"/>
      <c r="ONI631" s="49"/>
      <c r="ONJ631" s="49"/>
      <c r="ONK631" s="49"/>
      <c r="ONL631" s="49"/>
      <c r="ONM631" s="49"/>
      <c r="ONN631" s="49"/>
      <c r="ONO631" s="49"/>
      <c r="ONP631" s="49"/>
      <c r="ONQ631" s="49"/>
      <c r="ONR631" s="49"/>
      <c r="ONS631" s="49"/>
      <c r="ONT631" s="49"/>
      <c r="ONU631" s="49"/>
      <c r="ONV631" s="49"/>
      <c r="ONW631" s="49"/>
      <c r="ONX631" s="49"/>
      <c r="ONY631" s="49"/>
      <c r="ONZ631" s="49"/>
      <c r="OOA631" s="49"/>
      <c r="OOB631" s="49"/>
      <c r="OOC631" s="49"/>
      <c r="OOD631" s="49"/>
      <c r="OOE631" s="49"/>
      <c r="OOF631" s="49"/>
      <c r="OOG631" s="49"/>
      <c r="OOH631" s="49"/>
      <c r="OOI631" s="49"/>
      <c r="OOJ631" s="49"/>
      <c r="OOK631" s="49"/>
      <c r="OOL631" s="49"/>
      <c r="OOM631" s="49"/>
      <c r="OON631" s="49"/>
      <c r="OOO631" s="49"/>
      <c r="OOP631" s="49"/>
      <c r="OOQ631" s="49"/>
      <c r="OOR631" s="49"/>
      <c r="OOS631" s="49"/>
      <c r="OOT631" s="49"/>
      <c r="OOU631" s="49"/>
      <c r="OOV631" s="49"/>
      <c r="OOW631" s="49"/>
      <c r="OOX631" s="49"/>
      <c r="OOY631" s="49"/>
      <c r="OOZ631" s="49"/>
      <c r="OPA631" s="49"/>
      <c r="OPB631" s="49"/>
      <c r="OPC631" s="49"/>
      <c r="OPD631" s="49"/>
      <c r="OPE631" s="49"/>
      <c r="OPF631" s="49"/>
      <c r="OPG631" s="49"/>
      <c r="OPH631" s="49"/>
      <c r="OPI631" s="49"/>
      <c r="OPJ631" s="49"/>
      <c r="OPK631" s="49"/>
      <c r="OPL631" s="49"/>
      <c r="OPM631" s="49"/>
      <c r="OPN631" s="49"/>
      <c r="OPO631" s="49"/>
      <c r="OPP631" s="49"/>
      <c r="OPQ631" s="49"/>
      <c r="OPR631" s="49"/>
      <c r="OPS631" s="49"/>
      <c r="OPT631" s="49"/>
      <c r="OPU631" s="49"/>
      <c r="OPV631" s="49"/>
      <c r="OPW631" s="49"/>
      <c r="OPX631" s="49"/>
      <c r="OPY631" s="49"/>
      <c r="OPZ631" s="49"/>
      <c r="OQA631" s="49"/>
      <c r="OQB631" s="49"/>
      <c r="OQC631" s="49"/>
      <c r="OQD631" s="49"/>
      <c r="OQE631" s="49"/>
      <c r="OQF631" s="49"/>
      <c r="OQG631" s="49"/>
      <c r="OQH631" s="49"/>
      <c r="OQI631" s="49"/>
      <c r="OQJ631" s="49"/>
      <c r="OQK631" s="49"/>
      <c r="OQL631" s="49"/>
      <c r="OQM631" s="49"/>
      <c r="OQN631" s="49"/>
      <c r="OQO631" s="49"/>
      <c r="OQP631" s="49"/>
      <c r="OQQ631" s="49"/>
      <c r="OQR631" s="49"/>
      <c r="OQS631" s="49"/>
      <c r="OQT631" s="49"/>
      <c r="OQU631" s="49"/>
      <c r="OQV631" s="49"/>
      <c r="OQW631" s="49"/>
      <c r="OQX631" s="49"/>
      <c r="OQY631" s="49"/>
      <c r="OQZ631" s="49"/>
      <c r="ORA631" s="49"/>
      <c r="ORB631" s="49"/>
      <c r="ORC631" s="49"/>
      <c r="ORD631" s="49"/>
      <c r="ORE631" s="49"/>
      <c r="ORF631" s="49"/>
      <c r="ORG631" s="49"/>
      <c r="ORH631" s="49"/>
      <c r="ORI631" s="49"/>
      <c r="ORJ631" s="49"/>
      <c r="ORK631" s="49"/>
      <c r="ORL631" s="49"/>
      <c r="ORM631" s="49"/>
      <c r="ORN631" s="49"/>
      <c r="ORO631" s="49"/>
      <c r="ORP631" s="49"/>
      <c r="ORQ631" s="49"/>
      <c r="ORR631" s="49"/>
      <c r="ORS631" s="49"/>
      <c r="ORT631" s="49"/>
      <c r="ORU631" s="49"/>
      <c r="ORV631" s="49"/>
      <c r="ORW631" s="49"/>
      <c r="ORX631" s="49"/>
      <c r="ORY631" s="49"/>
      <c r="ORZ631" s="49"/>
      <c r="OSA631" s="49"/>
      <c r="OSB631" s="49"/>
      <c r="OSC631" s="49"/>
      <c r="OSD631" s="49"/>
      <c r="OSE631" s="49"/>
      <c r="OSF631" s="49"/>
      <c r="OSG631" s="49"/>
      <c r="OSH631" s="49"/>
      <c r="OSI631" s="49"/>
      <c r="OSJ631" s="49"/>
      <c r="OSK631" s="49"/>
      <c r="OSL631" s="49"/>
      <c r="OSM631" s="49"/>
      <c r="OSN631" s="49"/>
      <c r="OSO631" s="49"/>
      <c r="OSP631" s="49"/>
      <c r="OSQ631" s="49"/>
      <c r="OSR631" s="49"/>
      <c r="OSS631" s="49"/>
      <c r="OST631" s="49"/>
      <c r="OSU631" s="49"/>
      <c r="OSV631" s="49"/>
      <c r="OSW631" s="49"/>
      <c r="OSX631" s="49"/>
      <c r="OSY631" s="49"/>
      <c r="OSZ631" s="49"/>
      <c r="OTA631" s="49"/>
      <c r="OTB631" s="49"/>
      <c r="OTC631" s="49"/>
      <c r="OTD631" s="49"/>
      <c r="OTE631" s="49"/>
      <c r="OTF631" s="49"/>
      <c r="OTG631" s="49"/>
      <c r="OTH631" s="49"/>
      <c r="OTI631" s="49"/>
      <c r="OTJ631" s="49"/>
      <c r="OTK631" s="49"/>
      <c r="OTL631" s="49"/>
      <c r="OTM631" s="49"/>
      <c r="OTN631" s="49"/>
      <c r="OTO631" s="49"/>
      <c r="OTP631" s="49"/>
      <c r="OTQ631" s="49"/>
      <c r="OTR631" s="49"/>
      <c r="OTS631" s="49"/>
      <c r="OTT631" s="49"/>
      <c r="OTU631" s="49"/>
      <c r="OTV631" s="49"/>
      <c r="OTW631" s="49"/>
      <c r="OTX631" s="49"/>
      <c r="OTY631" s="49"/>
      <c r="OTZ631" s="49"/>
      <c r="OUA631" s="49"/>
      <c r="OUB631" s="49"/>
      <c r="OUC631" s="49"/>
      <c r="OUD631" s="49"/>
      <c r="OUE631" s="49"/>
      <c r="OUF631" s="49"/>
      <c r="OUG631" s="49"/>
      <c r="OUH631" s="49"/>
      <c r="OUI631" s="49"/>
      <c r="OUJ631" s="49"/>
      <c r="OUK631" s="49"/>
      <c r="OUL631" s="49"/>
      <c r="OUM631" s="49"/>
      <c r="OUN631" s="49"/>
      <c r="OUO631" s="49"/>
      <c r="OUP631" s="49"/>
      <c r="OUQ631" s="49"/>
      <c r="OUR631" s="49"/>
      <c r="OUS631" s="49"/>
      <c r="OUT631" s="49"/>
      <c r="OUU631" s="49"/>
      <c r="OUV631" s="49"/>
      <c r="OUW631" s="49"/>
      <c r="OUX631" s="49"/>
      <c r="OUY631" s="49"/>
      <c r="OUZ631" s="49"/>
      <c r="OVA631" s="49"/>
      <c r="OVB631" s="49"/>
      <c r="OVC631" s="49"/>
      <c r="OVD631" s="49"/>
      <c r="OVE631" s="49"/>
      <c r="OVF631" s="49"/>
      <c r="OVG631" s="49"/>
      <c r="OVH631" s="49"/>
      <c r="OVI631" s="49"/>
      <c r="OVJ631" s="49"/>
      <c r="OVK631" s="49"/>
      <c r="OVL631" s="49"/>
      <c r="OVM631" s="49"/>
      <c r="OVN631" s="49"/>
      <c r="OVO631" s="49"/>
      <c r="OVP631" s="49"/>
      <c r="OVQ631" s="49"/>
      <c r="OVR631" s="49"/>
      <c r="OVS631" s="49"/>
      <c r="OVT631" s="49"/>
      <c r="OVU631" s="49"/>
      <c r="OVV631" s="49"/>
      <c r="OVW631" s="49"/>
      <c r="OVX631" s="49"/>
      <c r="OVY631" s="49"/>
      <c r="OVZ631" s="49"/>
      <c r="OWA631" s="49"/>
      <c r="OWB631" s="49"/>
      <c r="OWC631" s="49"/>
      <c r="OWD631" s="49"/>
      <c r="OWE631" s="49"/>
      <c r="OWF631" s="49"/>
      <c r="OWG631" s="49"/>
      <c r="OWH631" s="49"/>
      <c r="OWI631" s="49"/>
      <c r="OWJ631" s="49"/>
      <c r="OWK631" s="49"/>
      <c r="OWL631" s="49"/>
      <c r="OWM631" s="49"/>
      <c r="OWN631" s="49"/>
      <c r="OWO631" s="49"/>
      <c r="OWP631" s="49"/>
      <c r="OWQ631" s="49"/>
      <c r="OWR631" s="49"/>
      <c r="OWS631" s="49"/>
      <c r="OWT631" s="49"/>
      <c r="OWU631" s="49"/>
      <c r="OWV631" s="49"/>
      <c r="OWW631" s="49"/>
      <c r="OWX631" s="49"/>
      <c r="OWY631" s="49"/>
      <c r="OWZ631" s="49"/>
      <c r="OXA631" s="49"/>
      <c r="OXB631" s="49"/>
      <c r="OXC631" s="49"/>
      <c r="OXD631" s="49"/>
      <c r="OXE631" s="49"/>
      <c r="OXF631" s="49"/>
      <c r="OXG631" s="49"/>
      <c r="OXH631" s="49"/>
      <c r="OXI631" s="49"/>
      <c r="OXJ631" s="49"/>
      <c r="OXK631" s="49"/>
      <c r="OXL631" s="49"/>
      <c r="OXM631" s="49"/>
      <c r="OXN631" s="49"/>
      <c r="OXO631" s="49"/>
      <c r="OXP631" s="49"/>
      <c r="OXQ631" s="49"/>
      <c r="OXR631" s="49"/>
      <c r="OXS631" s="49"/>
      <c r="OXT631" s="49"/>
      <c r="OXU631" s="49"/>
      <c r="OXV631" s="49"/>
      <c r="OXW631" s="49"/>
      <c r="OXX631" s="49"/>
      <c r="OXY631" s="49"/>
      <c r="OXZ631" s="49"/>
      <c r="OYA631" s="49"/>
      <c r="OYB631" s="49"/>
      <c r="OYC631" s="49"/>
      <c r="OYD631" s="49"/>
      <c r="OYE631" s="49"/>
      <c r="OYF631" s="49"/>
      <c r="OYG631" s="49"/>
      <c r="OYH631" s="49"/>
      <c r="OYI631" s="49"/>
      <c r="OYJ631" s="49"/>
      <c r="OYK631" s="49"/>
      <c r="OYL631" s="49"/>
      <c r="OYM631" s="49"/>
      <c r="OYN631" s="49"/>
      <c r="OYO631" s="49"/>
      <c r="OYP631" s="49"/>
      <c r="OYQ631" s="49"/>
      <c r="OYR631" s="49"/>
      <c r="OYS631" s="49"/>
      <c r="OYT631" s="49"/>
      <c r="OYU631" s="49"/>
      <c r="OYV631" s="49"/>
      <c r="OYW631" s="49"/>
      <c r="OYX631" s="49"/>
      <c r="OYY631" s="49"/>
      <c r="OYZ631" s="49"/>
      <c r="OZA631" s="49"/>
      <c r="OZB631" s="49"/>
      <c r="OZC631" s="49"/>
      <c r="OZD631" s="49"/>
      <c r="OZE631" s="49"/>
      <c r="OZF631" s="49"/>
      <c r="OZG631" s="49"/>
      <c r="OZH631" s="49"/>
      <c r="OZI631" s="49"/>
      <c r="OZJ631" s="49"/>
      <c r="OZK631" s="49"/>
      <c r="OZL631" s="49"/>
      <c r="OZM631" s="49"/>
      <c r="OZN631" s="49"/>
      <c r="OZO631" s="49"/>
      <c r="OZP631" s="49"/>
      <c r="OZQ631" s="49"/>
      <c r="OZR631" s="49"/>
      <c r="OZS631" s="49"/>
      <c r="OZT631" s="49"/>
      <c r="OZU631" s="49"/>
      <c r="OZV631" s="49"/>
      <c r="OZW631" s="49"/>
      <c r="OZX631" s="49"/>
      <c r="OZY631" s="49"/>
      <c r="OZZ631" s="49"/>
      <c r="PAA631" s="49"/>
      <c r="PAB631" s="49"/>
      <c r="PAC631" s="49"/>
      <c r="PAD631" s="49"/>
      <c r="PAE631" s="49"/>
      <c r="PAF631" s="49"/>
      <c r="PAG631" s="49"/>
      <c r="PAH631" s="49"/>
      <c r="PAI631" s="49"/>
      <c r="PAJ631" s="49"/>
      <c r="PAK631" s="49"/>
      <c r="PAL631" s="49"/>
      <c r="PAM631" s="49"/>
      <c r="PAN631" s="49"/>
      <c r="PAO631" s="49"/>
      <c r="PAP631" s="49"/>
      <c r="PAQ631" s="49"/>
      <c r="PAR631" s="49"/>
      <c r="PAS631" s="49"/>
      <c r="PAT631" s="49"/>
      <c r="PAU631" s="49"/>
      <c r="PAV631" s="49"/>
      <c r="PAW631" s="49"/>
      <c r="PAX631" s="49"/>
      <c r="PAY631" s="49"/>
      <c r="PAZ631" s="49"/>
      <c r="PBA631" s="49"/>
      <c r="PBB631" s="49"/>
      <c r="PBC631" s="49"/>
      <c r="PBD631" s="49"/>
      <c r="PBE631" s="49"/>
      <c r="PBF631" s="49"/>
      <c r="PBG631" s="49"/>
      <c r="PBH631" s="49"/>
      <c r="PBI631" s="49"/>
      <c r="PBJ631" s="49"/>
      <c r="PBK631" s="49"/>
      <c r="PBL631" s="49"/>
      <c r="PBM631" s="49"/>
      <c r="PBN631" s="49"/>
      <c r="PBO631" s="49"/>
      <c r="PBP631" s="49"/>
      <c r="PBQ631" s="49"/>
      <c r="PBR631" s="49"/>
      <c r="PBS631" s="49"/>
      <c r="PBT631" s="49"/>
      <c r="PBU631" s="49"/>
      <c r="PBV631" s="49"/>
      <c r="PBW631" s="49"/>
      <c r="PBX631" s="49"/>
      <c r="PBY631" s="49"/>
      <c r="PBZ631" s="49"/>
      <c r="PCA631" s="49"/>
      <c r="PCB631" s="49"/>
      <c r="PCC631" s="49"/>
      <c r="PCD631" s="49"/>
      <c r="PCE631" s="49"/>
      <c r="PCF631" s="49"/>
      <c r="PCG631" s="49"/>
      <c r="PCH631" s="49"/>
      <c r="PCI631" s="49"/>
      <c r="PCJ631" s="49"/>
      <c r="PCK631" s="49"/>
      <c r="PCL631" s="49"/>
      <c r="PCM631" s="49"/>
      <c r="PCN631" s="49"/>
      <c r="PCO631" s="49"/>
      <c r="PCP631" s="49"/>
      <c r="PCQ631" s="49"/>
      <c r="PCR631" s="49"/>
      <c r="PCS631" s="49"/>
      <c r="PCT631" s="49"/>
      <c r="PCU631" s="49"/>
      <c r="PCV631" s="49"/>
      <c r="PCW631" s="49"/>
      <c r="PCX631" s="49"/>
      <c r="PCY631" s="49"/>
      <c r="PCZ631" s="49"/>
      <c r="PDA631" s="49"/>
      <c r="PDB631" s="49"/>
      <c r="PDC631" s="49"/>
      <c r="PDD631" s="49"/>
      <c r="PDE631" s="49"/>
      <c r="PDF631" s="49"/>
      <c r="PDG631" s="49"/>
      <c r="PDH631" s="49"/>
      <c r="PDI631" s="49"/>
      <c r="PDJ631" s="49"/>
      <c r="PDK631" s="49"/>
      <c r="PDL631" s="49"/>
      <c r="PDM631" s="49"/>
      <c r="PDN631" s="49"/>
      <c r="PDO631" s="49"/>
      <c r="PDP631" s="49"/>
      <c r="PDQ631" s="49"/>
      <c r="PDR631" s="49"/>
      <c r="PDS631" s="49"/>
      <c r="PDT631" s="49"/>
      <c r="PDU631" s="49"/>
      <c r="PDV631" s="49"/>
      <c r="PDW631" s="49"/>
      <c r="PDX631" s="49"/>
      <c r="PDY631" s="49"/>
      <c r="PDZ631" s="49"/>
      <c r="PEA631" s="49"/>
      <c r="PEB631" s="49"/>
      <c r="PEC631" s="49"/>
      <c r="PED631" s="49"/>
      <c r="PEE631" s="49"/>
      <c r="PEF631" s="49"/>
      <c r="PEG631" s="49"/>
      <c r="PEH631" s="49"/>
      <c r="PEI631" s="49"/>
      <c r="PEJ631" s="49"/>
      <c r="PEK631" s="49"/>
      <c r="PEL631" s="49"/>
      <c r="PEM631" s="49"/>
      <c r="PEN631" s="49"/>
      <c r="PEO631" s="49"/>
      <c r="PEP631" s="49"/>
      <c r="PEQ631" s="49"/>
      <c r="PER631" s="49"/>
      <c r="PES631" s="49"/>
      <c r="PET631" s="49"/>
      <c r="PEU631" s="49"/>
      <c r="PEV631" s="49"/>
      <c r="PEW631" s="49"/>
      <c r="PEX631" s="49"/>
      <c r="PEY631" s="49"/>
      <c r="PEZ631" s="49"/>
      <c r="PFA631" s="49"/>
      <c r="PFB631" s="49"/>
      <c r="PFC631" s="49"/>
      <c r="PFD631" s="49"/>
      <c r="PFE631" s="49"/>
      <c r="PFF631" s="49"/>
      <c r="PFG631" s="49"/>
      <c r="PFH631" s="49"/>
      <c r="PFI631" s="49"/>
      <c r="PFJ631" s="49"/>
      <c r="PFK631" s="49"/>
      <c r="PFL631" s="49"/>
      <c r="PFM631" s="49"/>
      <c r="PFN631" s="49"/>
      <c r="PFO631" s="49"/>
      <c r="PFP631" s="49"/>
      <c r="PFQ631" s="49"/>
      <c r="PFR631" s="49"/>
      <c r="PFS631" s="49"/>
      <c r="PFT631" s="49"/>
      <c r="PFU631" s="49"/>
      <c r="PFV631" s="49"/>
      <c r="PFW631" s="49"/>
      <c r="PFX631" s="49"/>
      <c r="PFY631" s="49"/>
      <c r="PFZ631" s="49"/>
      <c r="PGA631" s="49"/>
      <c r="PGB631" s="49"/>
      <c r="PGC631" s="49"/>
      <c r="PGD631" s="49"/>
      <c r="PGE631" s="49"/>
      <c r="PGF631" s="49"/>
      <c r="PGG631" s="49"/>
      <c r="PGH631" s="49"/>
      <c r="PGI631" s="49"/>
      <c r="PGJ631" s="49"/>
      <c r="PGK631" s="49"/>
      <c r="PGL631" s="49"/>
      <c r="PGM631" s="49"/>
      <c r="PGN631" s="49"/>
      <c r="PGO631" s="49"/>
      <c r="PGP631" s="49"/>
      <c r="PGQ631" s="49"/>
      <c r="PGR631" s="49"/>
      <c r="PGS631" s="49"/>
      <c r="PGT631" s="49"/>
      <c r="PGU631" s="49"/>
      <c r="PGV631" s="49"/>
      <c r="PGW631" s="49"/>
      <c r="PGX631" s="49"/>
      <c r="PGY631" s="49"/>
      <c r="PGZ631" s="49"/>
      <c r="PHA631" s="49"/>
      <c r="PHB631" s="49"/>
      <c r="PHC631" s="49"/>
      <c r="PHD631" s="49"/>
      <c r="PHE631" s="49"/>
      <c r="PHF631" s="49"/>
      <c r="PHG631" s="49"/>
      <c r="PHH631" s="49"/>
      <c r="PHI631" s="49"/>
      <c r="PHJ631" s="49"/>
      <c r="PHK631" s="49"/>
      <c r="PHL631" s="49"/>
      <c r="PHM631" s="49"/>
      <c r="PHN631" s="49"/>
      <c r="PHO631" s="49"/>
      <c r="PHP631" s="49"/>
      <c r="PHQ631" s="49"/>
      <c r="PHR631" s="49"/>
      <c r="PHS631" s="49"/>
      <c r="PHT631" s="49"/>
      <c r="PHU631" s="49"/>
      <c r="PHV631" s="49"/>
      <c r="PHW631" s="49"/>
      <c r="PHX631" s="49"/>
      <c r="PHY631" s="49"/>
      <c r="PHZ631" s="49"/>
      <c r="PIA631" s="49"/>
      <c r="PIB631" s="49"/>
      <c r="PIC631" s="49"/>
      <c r="PID631" s="49"/>
      <c r="PIE631" s="49"/>
      <c r="PIF631" s="49"/>
      <c r="PIG631" s="49"/>
      <c r="PIH631" s="49"/>
      <c r="PII631" s="49"/>
      <c r="PIJ631" s="49"/>
      <c r="PIK631" s="49"/>
      <c r="PIL631" s="49"/>
      <c r="PIM631" s="49"/>
      <c r="PIN631" s="49"/>
      <c r="PIO631" s="49"/>
      <c r="PIP631" s="49"/>
      <c r="PIQ631" s="49"/>
      <c r="PIR631" s="49"/>
      <c r="PIS631" s="49"/>
      <c r="PIT631" s="49"/>
      <c r="PIU631" s="49"/>
      <c r="PIV631" s="49"/>
      <c r="PIW631" s="49"/>
      <c r="PIX631" s="49"/>
      <c r="PIY631" s="49"/>
      <c r="PIZ631" s="49"/>
      <c r="PJA631" s="49"/>
      <c r="PJB631" s="49"/>
      <c r="PJC631" s="49"/>
      <c r="PJD631" s="49"/>
      <c r="PJE631" s="49"/>
      <c r="PJF631" s="49"/>
      <c r="PJG631" s="49"/>
      <c r="PJH631" s="49"/>
      <c r="PJI631" s="49"/>
      <c r="PJJ631" s="49"/>
      <c r="PJK631" s="49"/>
      <c r="PJL631" s="49"/>
      <c r="PJM631" s="49"/>
      <c r="PJN631" s="49"/>
      <c r="PJO631" s="49"/>
      <c r="PJP631" s="49"/>
      <c r="PJQ631" s="49"/>
      <c r="PJR631" s="49"/>
      <c r="PJS631" s="49"/>
      <c r="PJT631" s="49"/>
      <c r="PJU631" s="49"/>
      <c r="PJV631" s="49"/>
      <c r="PJW631" s="49"/>
      <c r="PJX631" s="49"/>
      <c r="PJY631" s="49"/>
      <c r="PJZ631" s="49"/>
      <c r="PKA631" s="49"/>
      <c r="PKB631" s="49"/>
      <c r="PKC631" s="49"/>
      <c r="PKD631" s="49"/>
      <c r="PKE631" s="49"/>
      <c r="PKF631" s="49"/>
      <c r="PKG631" s="49"/>
      <c r="PKH631" s="49"/>
      <c r="PKI631" s="49"/>
      <c r="PKJ631" s="49"/>
      <c r="PKK631" s="49"/>
      <c r="PKL631" s="49"/>
      <c r="PKM631" s="49"/>
      <c r="PKN631" s="49"/>
      <c r="PKO631" s="49"/>
      <c r="PKP631" s="49"/>
      <c r="PKQ631" s="49"/>
      <c r="PKR631" s="49"/>
      <c r="PKS631" s="49"/>
      <c r="PKT631" s="49"/>
      <c r="PKU631" s="49"/>
      <c r="PKV631" s="49"/>
      <c r="PKW631" s="49"/>
      <c r="PKX631" s="49"/>
      <c r="PKY631" s="49"/>
      <c r="PKZ631" s="49"/>
      <c r="PLA631" s="49"/>
      <c r="PLB631" s="49"/>
      <c r="PLC631" s="49"/>
      <c r="PLD631" s="49"/>
      <c r="PLE631" s="49"/>
      <c r="PLF631" s="49"/>
      <c r="PLG631" s="49"/>
      <c r="PLH631" s="49"/>
      <c r="PLI631" s="49"/>
      <c r="PLJ631" s="49"/>
      <c r="PLK631" s="49"/>
      <c r="PLL631" s="49"/>
      <c r="PLM631" s="49"/>
      <c r="PLN631" s="49"/>
      <c r="PLO631" s="49"/>
      <c r="PLP631" s="49"/>
      <c r="PLQ631" s="49"/>
      <c r="PLR631" s="49"/>
      <c r="PLS631" s="49"/>
      <c r="PLT631" s="49"/>
      <c r="PLU631" s="49"/>
      <c r="PLV631" s="49"/>
      <c r="PLW631" s="49"/>
      <c r="PLX631" s="49"/>
      <c r="PLY631" s="49"/>
      <c r="PLZ631" s="49"/>
      <c r="PMA631" s="49"/>
      <c r="PMB631" s="49"/>
      <c r="PMC631" s="49"/>
      <c r="PMD631" s="49"/>
      <c r="PME631" s="49"/>
      <c r="PMF631" s="49"/>
      <c r="PMG631" s="49"/>
      <c r="PMH631" s="49"/>
      <c r="PMI631" s="49"/>
      <c r="PMJ631" s="49"/>
      <c r="PMK631" s="49"/>
      <c r="PML631" s="49"/>
      <c r="PMM631" s="49"/>
      <c r="PMN631" s="49"/>
      <c r="PMO631" s="49"/>
      <c r="PMP631" s="49"/>
      <c r="PMQ631" s="49"/>
      <c r="PMR631" s="49"/>
      <c r="PMS631" s="49"/>
      <c r="PMT631" s="49"/>
      <c r="PMU631" s="49"/>
      <c r="PMV631" s="49"/>
      <c r="PMW631" s="49"/>
      <c r="PMX631" s="49"/>
      <c r="PMY631" s="49"/>
      <c r="PMZ631" s="49"/>
      <c r="PNA631" s="49"/>
      <c r="PNB631" s="49"/>
      <c r="PNC631" s="49"/>
      <c r="PND631" s="49"/>
      <c r="PNE631" s="49"/>
      <c r="PNF631" s="49"/>
      <c r="PNG631" s="49"/>
      <c r="PNH631" s="49"/>
      <c r="PNI631" s="49"/>
      <c r="PNJ631" s="49"/>
      <c r="PNK631" s="49"/>
      <c r="PNL631" s="49"/>
      <c r="PNM631" s="49"/>
      <c r="PNN631" s="49"/>
      <c r="PNO631" s="49"/>
      <c r="PNP631" s="49"/>
      <c r="PNQ631" s="49"/>
      <c r="PNR631" s="49"/>
      <c r="PNS631" s="49"/>
      <c r="PNT631" s="49"/>
      <c r="PNU631" s="49"/>
      <c r="PNV631" s="49"/>
      <c r="PNW631" s="49"/>
      <c r="PNX631" s="49"/>
      <c r="PNY631" s="49"/>
      <c r="PNZ631" s="49"/>
      <c r="POA631" s="49"/>
      <c r="POB631" s="49"/>
      <c r="POC631" s="49"/>
      <c r="POD631" s="49"/>
      <c r="POE631" s="49"/>
      <c r="POF631" s="49"/>
      <c r="POG631" s="49"/>
      <c r="POH631" s="49"/>
      <c r="POI631" s="49"/>
      <c r="POJ631" s="49"/>
      <c r="POK631" s="49"/>
      <c r="POL631" s="49"/>
      <c r="POM631" s="49"/>
      <c r="PON631" s="49"/>
      <c r="POO631" s="49"/>
      <c r="POP631" s="49"/>
      <c r="POQ631" s="49"/>
      <c r="POR631" s="49"/>
      <c r="POS631" s="49"/>
      <c r="POT631" s="49"/>
      <c r="POU631" s="49"/>
      <c r="POV631" s="49"/>
      <c r="POW631" s="49"/>
      <c r="POX631" s="49"/>
      <c r="POY631" s="49"/>
      <c r="POZ631" s="49"/>
      <c r="PPA631" s="49"/>
      <c r="PPB631" s="49"/>
      <c r="PPC631" s="49"/>
      <c r="PPD631" s="49"/>
      <c r="PPE631" s="49"/>
      <c r="PPF631" s="49"/>
      <c r="PPG631" s="49"/>
      <c r="PPH631" s="49"/>
      <c r="PPI631" s="49"/>
      <c r="PPJ631" s="49"/>
      <c r="PPK631" s="49"/>
      <c r="PPL631" s="49"/>
      <c r="PPM631" s="49"/>
      <c r="PPN631" s="49"/>
      <c r="PPO631" s="49"/>
      <c r="PPP631" s="49"/>
      <c r="PPQ631" s="49"/>
      <c r="PPR631" s="49"/>
      <c r="PPS631" s="49"/>
      <c r="PPT631" s="49"/>
      <c r="PPU631" s="49"/>
      <c r="PPV631" s="49"/>
      <c r="PPW631" s="49"/>
      <c r="PPX631" s="49"/>
      <c r="PPY631" s="49"/>
      <c r="PPZ631" s="49"/>
      <c r="PQA631" s="49"/>
      <c r="PQB631" s="49"/>
      <c r="PQC631" s="49"/>
      <c r="PQD631" s="49"/>
      <c r="PQE631" s="49"/>
      <c r="PQF631" s="49"/>
      <c r="PQG631" s="49"/>
      <c r="PQH631" s="49"/>
      <c r="PQI631" s="49"/>
      <c r="PQJ631" s="49"/>
      <c r="PQK631" s="49"/>
      <c r="PQL631" s="49"/>
      <c r="PQM631" s="49"/>
      <c r="PQN631" s="49"/>
      <c r="PQO631" s="49"/>
      <c r="PQP631" s="49"/>
      <c r="PQQ631" s="49"/>
      <c r="PQR631" s="49"/>
      <c r="PQS631" s="49"/>
      <c r="PQT631" s="49"/>
      <c r="PQU631" s="49"/>
      <c r="PQV631" s="49"/>
      <c r="PQW631" s="49"/>
      <c r="PQX631" s="49"/>
      <c r="PQY631" s="49"/>
      <c r="PQZ631" s="49"/>
      <c r="PRA631" s="49"/>
      <c r="PRB631" s="49"/>
      <c r="PRC631" s="49"/>
      <c r="PRD631" s="49"/>
      <c r="PRE631" s="49"/>
      <c r="PRF631" s="49"/>
      <c r="PRG631" s="49"/>
      <c r="PRH631" s="49"/>
      <c r="PRI631" s="49"/>
      <c r="PRJ631" s="49"/>
      <c r="PRK631" s="49"/>
      <c r="PRL631" s="49"/>
      <c r="PRM631" s="49"/>
      <c r="PRN631" s="49"/>
      <c r="PRO631" s="49"/>
      <c r="PRP631" s="49"/>
      <c r="PRQ631" s="49"/>
      <c r="PRR631" s="49"/>
      <c r="PRS631" s="49"/>
      <c r="PRT631" s="49"/>
      <c r="PRU631" s="49"/>
      <c r="PRV631" s="49"/>
      <c r="PRW631" s="49"/>
      <c r="PRX631" s="49"/>
      <c r="PRY631" s="49"/>
      <c r="PRZ631" s="49"/>
      <c r="PSA631" s="49"/>
      <c r="PSB631" s="49"/>
      <c r="PSC631" s="49"/>
      <c r="PSD631" s="49"/>
      <c r="PSE631" s="49"/>
      <c r="PSF631" s="49"/>
      <c r="PSG631" s="49"/>
      <c r="PSH631" s="49"/>
      <c r="PSI631" s="49"/>
      <c r="PSJ631" s="49"/>
      <c r="PSK631" s="49"/>
      <c r="PSL631" s="49"/>
      <c r="PSM631" s="49"/>
      <c r="PSN631" s="49"/>
      <c r="PSO631" s="49"/>
      <c r="PSP631" s="49"/>
      <c r="PSQ631" s="49"/>
      <c r="PSR631" s="49"/>
      <c r="PSS631" s="49"/>
      <c r="PST631" s="49"/>
      <c r="PSU631" s="49"/>
      <c r="PSV631" s="49"/>
      <c r="PSW631" s="49"/>
      <c r="PSX631" s="49"/>
      <c r="PSY631" s="49"/>
      <c r="PSZ631" s="49"/>
      <c r="PTA631" s="49"/>
      <c r="PTB631" s="49"/>
      <c r="PTC631" s="49"/>
      <c r="PTD631" s="49"/>
      <c r="PTE631" s="49"/>
      <c r="PTF631" s="49"/>
      <c r="PTG631" s="49"/>
      <c r="PTH631" s="49"/>
      <c r="PTI631" s="49"/>
      <c r="PTJ631" s="49"/>
      <c r="PTK631" s="49"/>
      <c r="PTL631" s="49"/>
      <c r="PTM631" s="49"/>
      <c r="PTN631" s="49"/>
      <c r="PTO631" s="49"/>
      <c r="PTP631" s="49"/>
      <c r="PTQ631" s="49"/>
      <c r="PTR631" s="49"/>
      <c r="PTS631" s="49"/>
      <c r="PTT631" s="49"/>
      <c r="PTU631" s="49"/>
      <c r="PTV631" s="49"/>
      <c r="PTW631" s="49"/>
      <c r="PTX631" s="49"/>
      <c r="PTY631" s="49"/>
      <c r="PTZ631" s="49"/>
      <c r="PUA631" s="49"/>
      <c r="PUB631" s="49"/>
      <c r="PUC631" s="49"/>
      <c r="PUD631" s="49"/>
      <c r="PUE631" s="49"/>
      <c r="PUF631" s="49"/>
      <c r="PUG631" s="49"/>
      <c r="PUH631" s="49"/>
      <c r="PUI631" s="49"/>
      <c r="PUJ631" s="49"/>
      <c r="PUK631" s="49"/>
      <c r="PUL631" s="49"/>
      <c r="PUM631" s="49"/>
      <c r="PUN631" s="49"/>
      <c r="PUO631" s="49"/>
      <c r="PUP631" s="49"/>
      <c r="PUQ631" s="49"/>
      <c r="PUR631" s="49"/>
      <c r="PUS631" s="49"/>
      <c r="PUT631" s="49"/>
      <c r="PUU631" s="49"/>
      <c r="PUV631" s="49"/>
      <c r="PUW631" s="49"/>
      <c r="PUX631" s="49"/>
      <c r="PUY631" s="49"/>
      <c r="PUZ631" s="49"/>
      <c r="PVA631" s="49"/>
      <c r="PVB631" s="49"/>
      <c r="PVC631" s="49"/>
      <c r="PVD631" s="49"/>
      <c r="PVE631" s="49"/>
      <c r="PVF631" s="49"/>
      <c r="PVG631" s="49"/>
      <c r="PVH631" s="49"/>
      <c r="PVI631" s="49"/>
      <c r="PVJ631" s="49"/>
      <c r="PVK631" s="49"/>
      <c r="PVL631" s="49"/>
      <c r="PVM631" s="49"/>
      <c r="PVN631" s="49"/>
      <c r="PVO631" s="49"/>
      <c r="PVP631" s="49"/>
      <c r="PVQ631" s="49"/>
      <c r="PVR631" s="49"/>
      <c r="PVS631" s="49"/>
      <c r="PVT631" s="49"/>
      <c r="PVU631" s="49"/>
      <c r="PVV631" s="49"/>
      <c r="PVW631" s="49"/>
      <c r="PVX631" s="49"/>
      <c r="PVY631" s="49"/>
      <c r="PVZ631" s="49"/>
      <c r="PWA631" s="49"/>
      <c r="PWB631" s="49"/>
      <c r="PWC631" s="49"/>
      <c r="PWD631" s="49"/>
      <c r="PWE631" s="49"/>
      <c r="PWF631" s="49"/>
      <c r="PWG631" s="49"/>
      <c r="PWH631" s="49"/>
      <c r="PWI631" s="49"/>
      <c r="PWJ631" s="49"/>
      <c r="PWK631" s="49"/>
      <c r="PWL631" s="49"/>
      <c r="PWM631" s="49"/>
      <c r="PWN631" s="49"/>
      <c r="PWO631" s="49"/>
      <c r="PWP631" s="49"/>
      <c r="PWQ631" s="49"/>
      <c r="PWR631" s="49"/>
      <c r="PWS631" s="49"/>
      <c r="PWT631" s="49"/>
      <c r="PWU631" s="49"/>
      <c r="PWV631" s="49"/>
      <c r="PWW631" s="49"/>
      <c r="PWX631" s="49"/>
      <c r="PWY631" s="49"/>
      <c r="PWZ631" s="49"/>
      <c r="PXA631" s="49"/>
      <c r="PXB631" s="49"/>
      <c r="PXC631" s="49"/>
      <c r="PXD631" s="49"/>
      <c r="PXE631" s="49"/>
      <c r="PXF631" s="49"/>
      <c r="PXG631" s="49"/>
      <c r="PXH631" s="49"/>
      <c r="PXI631" s="49"/>
      <c r="PXJ631" s="49"/>
      <c r="PXK631" s="49"/>
      <c r="PXL631" s="49"/>
      <c r="PXM631" s="49"/>
      <c r="PXN631" s="49"/>
      <c r="PXO631" s="49"/>
      <c r="PXP631" s="49"/>
      <c r="PXQ631" s="49"/>
      <c r="PXR631" s="49"/>
      <c r="PXS631" s="49"/>
      <c r="PXT631" s="49"/>
      <c r="PXU631" s="49"/>
      <c r="PXV631" s="49"/>
      <c r="PXW631" s="49"/>
      <c r="PXX631" s="49"/>
      <c r="PXY631" s="49"/>
      <c r="PXZ631" s="49"/>
      <c r="PYA631" s="49"/>
      <c r="PYB631" s="49"/>
      <c r="PYC631" s="49"/>
      <c r="PYD631" s="49"/>
      <c r="PYE631" s="49"/>
      <c r="PYF631" s="49"/>
      <c r="PYG631" s="49"/>
      <c r="PYH631" s="49"/>
      <c r="PYI631" s="49"/>
      <c r="PYJ631" s="49"/>
      <c r="PYK631" s="49"/>
      <c r="PYL631" s="49"/>
      <c r="PYM631" s="49"/>
      <c r="PYN631" s="49"/>
      <c r="PYO631" s="49"/>
      <c r="PYP631" s="49"/>
      <c r="PYQ631" s="49"/>
      <c r="PYR631" s="49"/>
      <c r="PYS631" s="49"/>
      <c r="PYT631" s="49"/>
      <c r="PYU631" s="49"/>
      <c r="PYV631" s="49"/>
      <c r="PYW631" s="49"/>
      <c r="PYX631" s="49"/>
      <c r="PYY631" s="49"/>
      <c r="PYZ631" s="49"/>
      <c r="PZA631" s="49"/>
      <c r="PZB631" s="49"/>
      <c r="PZC631" s="49"/>
      <c r="PZD631" s="49"/>
      <c r="PZE631" s="49"/>
      <c r="PZF631" s="49"/>
      <c r="PZG631" s="49"/>
      <c r="PZH631" s="49"/>
      <c r="PZI631" s="49"/>
      <c r="PZJ631" s="49"/>
      <c r="PZK631" s="49"/>
      <c r="PZL631" s="49"/>
      <c r="PZM631" s="49"/>
      <c r="PZN631" s="49"/>
      <c r="PZO631" s="49"/>
      <c r="PZP631" s="49"/>
      <c r="PZQ631" s="49"/>
      <c r="PZR631" s="49"/>
      <c r="PZS631" s="49"/>
      <c r="PZT631" s="49"/>
      <c r="PZU631" s="49"/>
      <c r="PZV631" s="49"/>
      <c r="PZW631" s="49"/>
      <c r="PZX631" s="49"/>
      <c r="PZY631" s="49"/>
      <c r="PZZ631" s="49"/>
      <c r="QAA631" s="49"/>
      <c r="QAB631" s="49"/>
      <c r="QAC631" s="49"/>
      <c r="QAD631" s="49"/>
      <c r="QAE631" s="49"/>
      <c r="QAF631" s="49"/>
      <c r="QAG631" s="49"/>
      <c r="QAH631" s="49"/>
      <c r="QAI631" s="49"/>
      <c r="QAJ631" s="49"/>
      <c r="QAK631" s="49"/>
      <c r="QAL631" s="49"/>
      <c r="QAM631" s="49"/>
      <c r="QAN631" s="49"/>
      <c r="QAO631" s="49"/>
      <c r="QAP631" s="49"/>
      <c r="QAQ631" s="49"/>
      <c r="QAR631" s="49"/>
      <c r="QAS631" s="49"/>
      <c r="QAT631" s="49"/>
      <c r="QAU631" s="49"/>
      <c r="QAV631" s="49"/>
      <c r="QAW631" s="49"/>
      <c r="QAX631" s="49"/>
      <c r="QAY631" s="49"/>
      <c r="QAZ631" s="49"/>
      <c r="QBA631" s="49"/>
      <c r="QBB631" s="49"/>
      <c r="QBC631" s="49"/>
      <c r="QBD631" s="49"/>
      <c r="QBE631" s="49"/>
      <c r="QBF631" s="49"/>
      <c r="QBG631" s="49"/>
      <c r="QBH631" s="49"/>
      <c r="QBI631" s="49"/>
      <c r="QBJ631" s="49"/>
      <c r="QBK631" s="49"/>
      <c r="QBL631" s="49"/>
      <c r="QBM631" s="49"/>
      <c r="QBN631" s="49"/>
      <c r="QBO631" s="49"/>
      <c r="QBP631" s="49"/>
      <c r="QBQ631" s="49"/>
      <c r="QBR631" s="49"/>
      <c r="QBS631" s="49"/>
      <c r="QBT631" s="49"/>
      <c r="QBU631" s="49"/>
      <c r="QBV631" s="49"/>
      <c r="QBW631" s="49"/>
      <c r="QBX631" s="49"/>
      <c r="QBY631" s="49"/>
      <c r="QBZ631" s="49"/>
      <c r="QCA631" s="49"/>
      <c r="QCB631" s="49"/>
      <c r="QCC631" s="49"/>
      <c r="QCD631" s="49"/>
      <c r="QCE631" s="49"/>
      <c r="QCF631" s="49"/>
      <c r="QCG631" s="49"/>
      <c r="QCH631" s="49"/>
      <c r="QCI631" s="49"/>
      <c r="QCJ631" s="49"/>
      <c r="QCK631" s="49"/>
      <c r="QCL631" s="49"/>
      <c r="QCM631" s="49"/>
      <c r="QCN631" s="49"/>
      <c r="QCO631" s="49"/>
      <c r="QCP631" s="49"/>
      <c r="QCQ631" s="49"/>
      <c r="QCR631" s="49"/>
      <c r="QCS631" s="49"/>
      <c r="QCT631" s="49"/>
      <c r="QCU631" s="49"/>
      <c r="QCV631" s="49"/>
      <c r="QCW631" s="49"/>
      <c r="QCX631" s="49"/>
      <c r="QCY631" s="49"/>
      <c r="QCZ631" s="49"/>
      <c r="QDA631" s="49"/>
      <c r="QDB631" s="49"/>
      <c r="QDC631" s="49"/>
      <c r="QDD631" s="49"/>
      <c r="QDE631" s="49"/>
      <c r="QDF631" s="49"/>
      <c r="QDG631" s="49"/>
      <c r="QDH631" s="49"/>
      <c r="QDI631" s="49"/>
      <c r="QDJ631" s="49"/>
      <c r="QDK631" s="49"/>
      <c r="QDL631" s="49"/>
      <c r="QDM631" s="49"/>
      <c r="QDN631" s="49"/>
      <c r="QDO631" s="49"/>
      <c r="QDP631" s="49"/>
      <c r="QDQ631" s="49"/>
      <c r="QDR631" s="49"/>
      <c r="QDS631" s="49"/>
      <c r="QDT631" s="49"/>
      <c r="QDU631" s="49"/>
      <c r="QDV631" s="49"/>
      <c r="QDW631" s="49"/>
      <c r="QDX631" s="49"/>
      <c r="QDY631" s="49"/>
      <c r="QDZ631" s="49"/>
      <c r="QEA631" s="49"/>
      <c r="QEB631" s="49"/>
      <c r="QEC631" s="49"/>
      <c r="QED631" s="49"/>
      <c r="QEE631" s="49"/>
      <c r="QEF631" s="49"/>
      <c r="QEG631" s="49"/>
      <c r="QEH631" s="49"/>
      <c r="QEI631" s="49"/>
      <c r="QEJ631" s="49"/>
      <c r="QEK631" s="49"/>
      <c r="QEL631" s="49"/>
      <c r="QEM631" s="49"/>
      <c r="QEN631" s="49"/>
      <c r="QEO631" s="49"/>
      <c r="QEP631" s="49"/>
      <c r="QEQ631" s="49"/>
      <c r="QER631" s="49"/>
      <c r="QES631" s="49"/>
      <c r="QET631" s="49"/>
      <c r="QEU631" s="49"/>
      <c r="QEV631" s="49"/>
      <c r="QEW631" s="49"/>
      <c r="QEX631" s="49"/>
      <c r="QEY631" s="49"/>
      <c r="QEZ631" s="49"/>
      <c r="QFA631" s="49"/>
      <c r="QFB631" s="49"/>
      <c r="QFC631" s="49"/>
      <c r="QFD631" s="49"/>
      <c r="QFE631" s="49"/>
      <c r="QFF631" s="49"/>
      <c r="QFG631" s="49"/>
      <c r="QFH631" s="49"/>
      <c r="QFI631" s="49"/>
      <c r="QFJ631" s="49"/>
      <c r="QFK631" s="49"/>
      <c r="QFL631" s="49"/>
      <c r="QFM631" s="49"/>
      <c r="QFN631" s="49"/>
      <c r="QFO631" s="49"/>
      <c r="QFP631" s="49"/>
      <c r="QFQ631" s="49"/>
      <c r="QFR631" s="49"/>
      <c r="QFS631" s="49"/>
      <c r="QFT631" s="49"/>
      <c r="QFU631" s="49"/>
      <c r="QFV631" s="49"/>
      <c r="QFW631" s="49"/>
      <c r="QFX631" s="49"/>
      <c r="QFY631" s="49"/>
      <c r="QFZ631" s="49"/>
      <c r="QGA631" s="49"/>
      <c r="QGB631" s="49"/>
      <c r="QGC631" s="49"/>
      <c r="QGD631" s="49"/>
      <c r="QGE631" s="49"/>
      <c r="QGF631" s="49"/>
      <c r="QGG631" s="49"/>
      <c r="QGH631" s="49"/>
      <c r="QGI631" s="49"/>
      <c r="QGJ631" s="49"/>
      <c r="QGK631" s="49"/>
      <c r="QGL631" s="49"/>
      <c r="QGM631" s="49"/>
      <c r="QGN631" s="49"/>
      <c r="QGO631" s="49"/>
      <c r="QGP631" s="49"/>
      <c r="QGQ631" s="49"/>
      <c r="QGR631" s="49"/>
      <c r="QGS631" s="49"/>
      <c r="QGT631" s="49"/>
      <c r="QGU631" s="49"/>
      <c r="QGV631" s="49"/>
      <c r="QGW631" s="49"/>
      <c r="QGX631" s="49"/>
      <c r="QGY631" s="49"/>
      <c r="QGZ631" s="49"/>
      <c r="QHA631" s="49"/>
      <c r="QHB631" s="49"/>
      <c r="QHC631" s="49"/>
      <c r="QHD631" s="49"/>
      <c r="QHE631" s="49"/>
      <c r="QHF631" s="49"/>
      <c r="QHG631" s="49"/>
      <c r="QHH631" s="49"/>
      <c r="QHI631" s="49"/>
      <c r="QHJ631" s="49"/>
      <c r="QHK631" s="49"/>
      <c r="QHL631" s="49"/>
      <c r="QHM631" s="49"/>
      <c r="QHN631" s="49"/>
      <c r="QHO631" s="49"/>
      <c r="QHP631" s="49"/>
      <c r="QHQ631" s="49"/>
      <c r="QHR631" s="49"/>
      <c r="QHS631" s="49"/>
      <c r="QHT631" s="49"/>
      <c r="QHU631" s="49"/>
      <c r="QHV631" s="49"/>
      <c r="QHW631" s="49"/>
      <c r="QHX631" s="49"/>
      <c r="QHY631" s="49"/>
      <c r="QHZ631" s="49"/>
      <c r="QIA631" s="49"/>
      <c r="QIB631" s="49"/>
      <c r="QIC631" s="49"/>
      <c r="QID631" s="49"/>
      <c r="QIE631" s="49"/>
      <c r="QIF631" s="49"/>
      <c r="QIG631" s="49"/>
      <c r="QIH631" s="49"/>
      <c r="QII631" s="49"/>
      <c r="QIJ631" s="49"/>
      <c r="QIK631" s="49"/>
      <c r="QIL631" s="49"/>
      <c r="QIM631" s="49"/>
      <c r="QIN631" s="49"/>
      <c r="QIO631" s="49"/>
      <c r="QIP631" s="49"/>
      <c r="QIQ631" s="49"/>
      <c r="QIR631" s="49"/>
      <c r="QIS631" s="49"/>
      <c r="QIT631" s="49"/>
      <c r="QIU631" s="49"/>
      <c r="QIV631" s="49"/>
      <c r="QIW631" s="49"/>
      <c r="QIX631" s="49"/>
      <c r="QIY631" s="49"/>
      <c r="QIZ631" s="49"/>
      <c r="QJA631" s="49"/>
      <c r="QJB631" s="49"/>
      <c r="QJC631" s="49"/>
      <c r="QJD631" s="49"/>
      <c r="QJE631" s="49"/>
      <c r="QJF631" s="49"/>
      <c r="QJG631" s="49"/>
      <c r="QJH631" s="49"/>
      <c r="QJI631" s="49"/>
      <c r="QJJ631" s="49"/>
      <c r="QJK631" s="49"/>
      <c r="QJL631" s="49"/>
      <c r="QJM631" s="49"/>
      <c r="QJN631" s="49"/>
      <c r="QJO631" s="49"/>
      <c r="QJP631" s="49"/>
      <c r="QJQ631" s="49"/>
      <c r="QJR631" s="49"/>
      <c r="QJS631" s="49"/>
      <c r="QJT631" s="49"/>
      <c r="QJU631" s="49"/>
      <c r="QJV631" s="49"/>
      <c r="QJW631" s="49"/>
      <c r="QJX631" s="49"/>
      <c r="QJY631" s="49"/>
      <c r="QJZ631" s="49"/>
      <c r="QKA631" s="49"/>
      <c r="QKB631" s="49"/>
      <c r="QKC631" s="49"/>
      <c r="QKD631" s="49"/>
      <c r="QKE631" s="49"/>
      <c r="QKF631" s="49"/>
      <c r="QKG631" s="49"/>
      <c r="QKH631" s="49"/>
      <c r="QKI631" s="49"/>
      <c r="QKJ631" s="49"/>
      <c r="QKK631" s="49"/>
      <c r="QKL631" s="49"/>
      <c r="QKM631" s="49"/>
      <c r="QKN631" s="49"/>
      <c r="QKO631" s="49"/>
      <c r="QKP631" s="49"/>
      <c r="QKQ631" s="49"/>
      <c r="QKR631" s="49"/>
      <c r="QKS631" s="49"/>
      <c r="QKT631" s="49"/>
      <c r="QKU631" s="49"/>
      <c r="QKV631" s="49"/>
      <c r="QKW631" s="49"/>
      <c r="QKX631" s="49"/>
      <c r="QKY631" s="49"/>
      <c r="QKZ631" s="49"/>
      <c r="QLA631" s="49"/>
      <c r="QLB631" s="49"/>
      <c r="QLC631" s="49"/>
      <c r="QLD631" s="49"/>
      <c r="QLE631" s="49"/>
      <c r="QLF631" s="49"/>
      <c r="QLG631" s="49"/>
      <c r="QLH631" s="49"/>
      <c r="QLI631" s="49"/>
      <c r="QLJ631" s="49"/>
      <c r="QLK631" s="49"/>
      <c r="QLL631" s="49"/>
      <c r="QLM631" s="49"/>
      <c r="QLN631" s="49"/>
      <c r="QLO631" s="49"/>
      <c r="QLP631" s="49"/>
      <c r="QLQ631" s="49"/>
      <c r="QLR631" s="49"/>
      <c r="QLS631" s="49"/>
      <c r="QLT631" s="49"/>
      <c r="QLU631" s="49"/>
      <c r="QLV631" s="49"/>
      <c r="QLW631" s="49"/>
      <c r="QLX631" s="49"/>
      <c r="QLY631" s="49"/>
      <c r="QLZ631" s="49"/>
      <c r="QMA631" s="49"/>
      <c r="QMB631" s="49"/>
      <c r="QMC631" s="49"/>
      <c r="QMD631" s="49"/>
      <c r="QME631" s="49"/>
      <c r="QMF631" s="49"/>
      <c r="QMG631" s="49"/>
      <c r="QMH631" s="49"/>
      <c r="QMI631" s="49"/>
      <c r="QMJ631" s="49"/>
      <c r="QMK631" s="49"/>
      <c r="QML631" s="49"/>
      <c r="QMM631" s="49"/>
      <c r="QMN631" s="49"/>
      <c r="QMO631" s="49"/>
      <c r="QMP631" s="49"/>
      <c r="QMQ631" s="49"/>
      <c r="QMR631" s="49"/>
      <c r="QMS631" s="49"/>
      <c r="QMT631" s="49"/>
      <c r="QMU631" s="49"/>
      <c r="QMV631" s="49"/>
      <c r="QMW631" s="49"/>
      <c r="QMX631" s="49"/>
      <c r="QMY631" s="49"/>
      <c r="QMZ631" s="49"/>
      <c r="QNA631" s="49"/>
      <c r="QNB631" s="49"/>
      <c r="QNC631" s="49"/>
      <c r="QND631" s="49"/>
      <c r="QNE631" s="49"/>
      <c r="QNF631" s="49"/>
      <c r="QNG631" s="49"/>
      <c r="QNH631" s="49"/>
      <c r="QNI631" s="49"/>
      <c r="QNJ631" s="49"/>
      <c r="QNK631" s="49"/>
      <c r="QNL631" s="49"/>
      <c r="QNM631" s="49"/>
      <c r="QNN631" s="49"/>
      <c r="QNO631" s="49"/>
      <c r="QNP631" s="49"/>
      <c r="QNQ631" s="49"/>
      <c r="QNR631" s="49"/>
      <c r="QNS631" s="49"/>
      <c r="QNT631" s="49"/>
      <c r="QNU631" s="49"/>
      <c r="QNV631" s="49"/>
      <c r="QNW631" s="49"/>
      <c r="QNX631" s="49"/>
      <c r="QNY631" s="49"/>
      <c r="QNZ631" s="49"/>
      <c r="QOA631" s="49"/>
      <c r="QOB631" s="49"/>
      <c r="QOC631" s="49"/>
      <c r="QOD631" s="49"/>
      <c r="QOE631" s="49"/>
      <c r="QOF631" s="49"/>
      <c r="QOG631" s="49"/>
      <c r="QOH631" s="49"/>
      <c r="QOI631" s="49"/>
      <c r="QOJ631" s="49"/>
      <c r="QOK631" s="49"/>
      <c r="QOL631" s="49"/>
      <c r="QOM631" s="49"/>
      <c r="QON631" s="49"/>
      <c r="QOO631" s="49"/>
      <c r="QOP631" s="49"/>
      <c r="QOQ631" s="49"/>
      <c r="QOR631" s="49"/>
      <c r="QOS631" s="49"/>
      <c r="QOT631" s="49"/>
      <c r="QOU631" s="49"/>
      <c r="QOV631" s="49"/>
      <c r="QOW631" s="49"/>
      <c r="QOX631" s="49"/>
      <c r="QOY631" s="49"/>
      <c r="QOZ631" s="49"/>
      <c r="QPA631" s="49"/>
      <c r="QPB631" s="49"/>
      <c r="QPC631" s="49"/>
      <c r="QPD631" s="49"/>
      <c r="QPE631" s="49"/>
      <c r="QPF631" s="49"/>
      <c r="QPG631" s="49"/>
      <c r="QPH631" s="49"/>
      <c r="QPI631" s="49"/>
      <c r="QPJ631" s="49"/>
      <c r="QPK631" s="49"/>
      <c r="QPL631" s="49"/>
      <c r="QPM631" s="49"/>
      <c r="QPN631" s="49"/>
      <c r="QPO631" s="49"/>
      <c r="QPP631" s="49"/>
      <c r="QPQ631" s="49"/>
      <c r="QPR631" s="49"/>
      <c r="QPS631" s="49"/>
      <c r="QPT631" s="49"/>
      <c r="QPU631" s="49"/>
      <c r="QPV631" s="49"/>
      <c r="QPW631" s="49"/>
      <c r="QPX631" s="49"/>
      <c r="QPY631" s="49"/>
      <c r="QPZ631" s="49"/>
      <c r="QQA631" s="49"/>
      <c r="QQB631" s="49"/>
      <c r="QQC631" s="49"/>
      <c r="QQD631" s="49"/>
      <c r="QQE631" s="49"/>
      <c r="QQF631" s="49"/>
      <c r="QQG631" s="49"/>
      <c r="QQH631" s="49"/>
      <c r="QQI631" s="49"/>
      <c r="QQJ631" s="49"/>
      <c r="QQK631" s="49"/>
      <c r="QQL631" s="49"/>
      <c r="QQM631" s="49"/>
      <c r="QQN631" s="49"/>
      <c r="QQO631" s="49"/>
      <c r="QQP631" s="49"/>
      <c r="QQQ631" s="49"/>
      <c r="QQR631" s="49"/>
      <c r="QQS631" s="49"/>
      <c r="QQT631" s="49"/>
      <c r="QQU631" s="49"/>
      <c r="QQV631" s="49"/>
      <c r="QQW631" s="49"/>
      <c r="QQX631" s="49"/>
      <c r="QQY631" s="49"/>
      <c r="QQZ631" s="49"/>
      <c r="QRA631" s="49"/>
      <c r="QRB631" s="49"/>
      <c r="QRC631" s="49"/>
      <c r="QRD631" s="49"/>
      <c r="QRE631" s="49"/>
      <c r="QRF631" s="49"/>
      <c r="QRG631" s="49"/>
      <c r="QRH631" s="49"/>
      <c r="QRI631" s="49"/>
      <c r="QRJ631" s="49"/>
      <c r="QRK631" s="49"/>
      <c r="QRL631" s="49"/>
      <c r="QRM631" s="49"/>
      <c r="QRN631" s="49"/>
      <c r="QRO631" s="49"/>
      <c r="QRP631" s="49"/>
      <c r="QRQ631" s="49"/>
      <c r="QRR631" s="49"/>
      <c r="QRS631" s="49"/>
      <c r="QRT631" s="49"/>
      <c r="QRU631" s="49"/>
      <c r="QRV631" s="49"/>
      <c r="QRW631" s="49"/>
      <c r="QRX631" s="49"/>
      <c r="QRY631" s="49"/>
      <c r="QRZ631" s="49"/>
      <c r="QSA631" s="49"/>
      <c r="QSB631" s="49"/>
      <c r="QSC631" s="49"/>
      <c r="QSD631" s="49"/>
      <c r="QSE631" s="49"/>
      <c r="QSF631" s="49"/>
      <c r="QSG631" s="49"/>
      <c r="QSH631" s="49"/>
      <c r="QSI631" s="49"/>
      <c r="QSJ631" s="49"/>
      <c r="QSK631" s="49"/>
      <c r="QSL631" s="49"/>
      <c r="QSM631" s="49"/>
      <c r="QSN631" s="49"/>
      <c r="QSO631" s="49"/>
      <c r="QSP631" s="49"/>
      <c r="QSQ631" s="49"/>
      <c r="QSR631" s="49"/>
      <c r="QSS631" s="49"/>
      <c r="QST631" s="49"/>
      <c r="QSU631" s="49"/>
      <c r="QSV631" s="49"/>
      <c r="QSW631" s="49"/>
      <c r="QSX631" s="49"/>
      <c r="QSY631" s="49"/>
      <c r="QSZ631" s="49"/>
      <c r="QTA631" s="49"/>
      <c r="QTB631" s="49"/>
      <c r="QTC631" s="49"/>
      <c r="QTD631" s="49"/>
      <c r="QTE631" s="49"/>
      <c r="QTF631" s="49"/>
      <c r="QTG631" s="49"/>
      <c r="QTH631" s="49"/>
      <c r="QTI631" s="49"/>
      <c r="QTJ631" s="49"/>
      <c r="QTK631" s="49"/>
      <c r="QTL631" s="49"/>
      <c r="QTM631" s="49"/>
      <c r="QTN631" s="49"/>
      <c r="QTO631" s="49"/>
      <c r="QTP631" s="49"/>
      <c r="QTQ631" s="49"/>
      <c r="QTR631" s="49"/>
      <c r="QTS631" s="49"/>
      <c r="QTT631" s="49"/>
      <c r="QTU631" s="49"/>
      <c r="QTV631" s="49"/>
      <c r="QTW631" s="49"/>
      <c r="QTX631" s="49"/>
      <c r="QTY631" s="49"/>
      <c r="QTZ631" s="49"/>
      <c r="QUA631" s="49"/>
      <c r="QUB631" s="49"/>
      <c r="QUC631" s="49"/>
      <c r="QUD631" s="49"/>
      <c r="QUE631" s="49"/>
      <c r="QUF631" s="49"/>
      <c r="QUG631" s="49"/>
      <c r="QUH631" s="49"/>
      <c r="QUI631" s="49"/>
      <c r="QUJ631" s="49"/>
      <c r="QUK631" s="49"/>
      <c r="QUL631" s="49"/>
      <c r="QUM631" s="49"/>
      <c r="QUN631" s="49"/>
      <c r="QUO631" s="49"/>
      <c r="QUP631" s="49"/>
      <c r="QUQ631" s="49"/>
      <c r="QUR631" s="49"/>
      <c r="QUS631" s="49"/>
      <c r="QUT631" s="49"/>
      <c r="QUU631" s="49"/>
      <c r="QUV631" s="49"/>
      <c r="QUW631" s="49"/>
      <c r="QUX631" s="49"/>
      <c r="QUY631" s="49"/>
      <c r="QUZ631" s="49"/>
      <c r="QVA631" s="49"/>
      <c r="QVB631" s="49"/>
      <c r="QVC631" s="49"/>
      <c r="QVD631" s="49"/>
      <c r="QVE631" s="49"/>
      <c r="QVF631" s="49"/>
      <c r="QVG631" s="49"/>
      <c r="QVH631" s="49"/>
      <c r="QVI631" s="49"/>
      <c r="QVJ631" s="49"/>
      <c r="QVK631" s="49"/>
      <c r="QVL631" s="49"/>
      <c r="QVM631" s="49"/>
      <c r="QVN631" s="49"/>
      <c r="QVO631" s="49"/>
      <c r="QVP631" s="49"/>
      <c r="QVQ631" s="49"/>
      <c r="QVR631" s="49"/>
      <c r="QVS631" s="49"/>
      <c r="QVT631" s="49"/>
      <c r="QVU631" s="49"/>
      <c r="QVV631" s="49"/>
      <c r="QVW631" s="49"/>
      <c r="QVX631" s="49"/>
      <c r="QVY631" s="49"/>
      <c r="QVZ631" s="49"/>
      <c r="QWA631" s="49"/>
      <c r="QWB631" s="49"/>
      <c r="QWC631" s="49"/>
      <c r="QWD631" s="49"/>
      <c r="QWE631" s="49"/>
      <c r="QWF631" s="49"/>
      <c r="QWG631" s="49"/>
      <c r="QWH631" s="49"/>
      <c r="QWI631" s="49"/>
      <c r="QWJ631" s="49"/>
      <c r="QWK631" s="49"/>
      <c r="QWL631" s="49"/>
      <c r="QWM631" s="49"/>
      <c r="QWN631" s="49"/>
      <c r="QWO631" s="49"/>
      <c r="QWP631" s="49"/>
      <c r="QWQ631" s="49"/>
      <c r="QWR631" s="49"/>
      <c r="QWS631" s="49"/>
      <c r="QWT631" s="49"/>
      <c r="QWU631" s="49"/>
      <c r="QWV631" s="49"/>
      <c r="QWW631" s="49"/>
      <c r="QWX631" s="49"/>
      <c r="QWY631" s="49"/>
      <c r="QWZ631" s="49"/>
      <c r="QXA631" s="49"/>
      <c r="QXB631" s="49"/>
      <c r="QXC631" s="49"/>
      <c r="QXD631" s="49"/>
      <c r="QXE631" s="49"/>
      <c r="QXF631" s="49"/>
      <c r="QXG631" s="49"/>
      <c r="QXH631" s="49"/>
      <c r="QXI631" s="49"/>
      <c r="QXJ631" s="49"/>
      <c r="QXK631" s="49"/>
      <c r="QXL631" s="49"/>
      <c r="QXM631" s="49"/>
      <c r="QXN631" s="49"/>
      <c r="QXO631" s="49"/>
      <c r="QXP631" s="49"/>
      <c r="QXQ631" s="49"/>
      <c r="QXR631" s="49"/>
      <c r="QXS631" s="49"/>
      <c r="QXT631" s="49"/>
      <c r="QXU631" s="49"/>
      <c r="QXV631" s="49"/>
      <c r="QXW631" s="49"/>
      <c r="QXX631" s="49"/>
      <c r="QXY631" s="49"/>
      <c r="QXZ631" s="49"/>
      <c r="QYA631" s="49"/>
      <c r="QYB631" s="49"/>
      <c r="QYC631" s="49"/>
      <c r="QYD631" s="49"/>
      <c r="QYE631" s="49"/>
      <c r="QYF631" s="49"/>
      <c r="QYG631" s="49"/>
      <c r="QYH631" s="49"/>
      <c r="QYI631" s="49"/>
      <c r="QYJ631" s="49"/>
      <c r="QYK631" s="49"/>
      <c r="QYL631" s="49"/>
      <c r="QYM631" s="49"/>
      <c r="QYN631" s="49"/>
      <c r="QYO631" s="49"/>
      <c r="QYP631" s="49"/>
      <c r="QYQ631" s="49"/>
      <c r="QYR631" s="49"/>
      <c r="QYS631" s="49"/>
      <c r="QYT631" s="49"/>
      <c r="QYU631" s="49"/>
      <c r="QYV631" s="49"/>
      <c r="QYW631" s="49"/>
      <c r="QYX631" s="49"/>
      <c r="QYY631" s="49"/>
      <c r="QYZ631" s="49"/>
      <c r="QZA631" s="49"/>
      <c r="QZB631" s="49"/>
      <c r="QZC631" s="49"/>
      <c r="QZD631" s="49"/>
      <c r="QZE631" s="49"/>
      <c r="QZF631" s="49"/>
      <c r="QZG631" s="49"/>
      <c r="QZH631" s="49"/>
      <c r="QZI631" s="49"/>
      <c r="QZJ631" s="49"/>
      <c r="QZK631" s="49"/>
      <c r="QZL631" s="49"/>
      <c r="QZM631" s="49"/>
      <c r="QZN631" s="49"/>
      <c r="QZO631" s="49"/>
      <c r="QZP631" s="49"/>
      <c r="QZQ631" s="49"/>
      <c r="QZR631" s="49"/>
      <c r="QZS631" s="49"/>
      <c r="QZT631" s="49"/>
      <c r="QZU631" s="49"/>
      <c r="QZV631" s="49"/>
      <c r="QZW631" s="49"/>
      <c r="QZX631" s="49"/>
      <c r="QZY631" s="49"/>
      <c r="QZZ631" s="49"/>
      <c r="RAA631" s="49"/>
      <c r="RAB631" s="49"/>
      <c r="RAC631" s="49"/>
      <c r="RAD631" s="49"/>
      <c r="RAE631" s="49"/>
      <c r="RAF631" s="49"/>
      <c r="RAG631" s="49"/>
      <c r="RAH631" s="49"/>
      <c r="RAI631" s="49"/>
      <c r="RAJ631" s="49"/>
      <c r="RAK631" s="49"/>
      <c r="RAL631" s="49"/>
      <c r="RAM631" s="49"/>
      <c r="RAN631" s="49"/>
      <c r="RAO631" s="49"/>
      <c r="RAP631" s="49"/>
      <c r="RAQ631" s="49"/>
      <c r="RAR631" s="49"/>
      <c r="RAS631" s="49"/>
      <c r="RAT631" s="49"/>
      <c r="RAU631" s="49"/>
      <c r="RAV631" s="49"/>
      <c r="RAW631" s="49"/>
      <c r="RAX631" s="49"/>
      <c r="RAY631" s="49"/>
      <c r="RAZ631" s="49"/>
      <c r="RBA631" s="49"/>
      <c r="RBB631" s="49"/>
      <c r="RBC631" s="49"/>
      <c r="RBD631" s="49"/>
      <c r="RBE631" s="49"/>
      <c r="RBF631" s="49"/>
      <c r="RBG631" s="49"/>
      <c r="RBH631" s="49"/>
      <c r="RBI631" s="49"/>
      <c r="RBJ631" s="49"/>
      <c r="RBK631" s="49"/>
      <c r="RBL631" s="49"/>
      <c r="RBM631" s="49"/>
      <c r="RBN631" s="49"/>
      <c r="RBO631" s="49"/>
      <c r="RBP631" s="49"/>
      <c r="RBQ631" s="49"/>
      <c r="RBR631" s="49"/>
      <c r="RBS631" s="49"/>
      <c r="RBT631" s="49"/>
      <c r="RBU631" s="49"/>
      <c r="RBV631" s="49"/>
      <c r="RBW631" s="49"/>
      <c r="RBX631" s="49"/>
      <c r="RBY631" s="49"/>
      <c r="RBZ631" s="49"/>
      <c r="RCA631" s="49"/>
      <c r="RCB631" s="49"/>
      <c r="RCC631" s="49"/>
      <c r="RCD631" s="49"/>
      <c r="RCE631" s="49"/>
      <c r="RCF631" s="49"/>
      <c r="RCG631" s="49"/>
      <c r="RCH631" s="49"/>
      <c r="RCI631" s="49"/>
      <c r="RCJ631" s="49"/>
      <c r="RCK631" s="49"/>
      <c r="RCL631" s="49"/>
      <c r="RCM631" s="49"/>
      <c r="RCN631" s="49"/>
      <c r="RCO631" s="49"/>
      <c r="RCP631" s="49"/>
      <c r="RCQ631" s="49"/>
      <c r="RCR631" s="49"/>
      <c r="RCS631" s="49"/>
      <c r="RCT631" s="49"/>
      <c r="RCU631" s="49"/>
      <c r="RCV631" s="49"/>
      <c r="RCW631" s="49"/>
      <c r="RCX631" s="49"/>
      <c r="RCY631" s="49"/>
      <c r="RCZ631" s="49"/>
      <c r="RDA631" s="49"/>
      <c r="RDB631" s="49"/>
      <c r="RDC631" s="49"/>
      <c r="RDD631" s="49"/>
      <c r="RDE631" s="49"/>
      <c r="RDF631" s="49"/>
      <c r="RDG631" s="49"/>
      <c r="RDH631" s="49"/>
      <c r="RDI631" s="49"/>
      <c r="RDJ631" s="49"/>
      <c r="RDK631" s="49"/>
      <c r="RDL631" s="49"/>
      <c r="RDM631" s="49"/>
      <c r="RDN631" s="49"/>
      <c r="RDO631" s="49"/>
      <c r="RDP631" s="49"/>
      <c r="RDQ631" s="49"/>
      <c r="RDR631" s="49"/>
      <c r="RDS631" s="49"/>
      <c r="RDT631" s="49"/>
      <c r="RDU631" s="49"/>
      <c r="RDV631" s="49"/>
      <c r="RDW631" s="49"/>
      <c r="RDX631" s="49"/>
      <c r="RDY631" s="49"/>
      <c r="RDZ631" s="49"/>
      <c r="REA631" s="49"/>
      <c r="REB631" s="49"/>
      <c r="REC631" s="49"/>
      <c r="RED631" s="49"/>
      <c r="REE631" s="49"/>
      <c r="REF631" s="49"/>
      <c r="REG631" s="49"/>
      <c r="REH631" s="49"/>
      <c r="REI631" s="49"/>
      <c r="REJ631" s="49"/>
      <c r="REK631" s="49"/>
      <c r="REL631" s="49"/>
      <c r="REM631" s="49"/>
      <c r="REN631" s="49"/>
      <c r="REO631" s="49"/>
      <c r="REP631" s="49"/>
      <c r="REQ631" s="49"/>
      <c r="RER631" s="49"/>
      <c r="RES631" s="49"/>
      <c r="RET631" s="49"/>
      <c r="REU631" s="49"/>
      <c r="REV631" s="49"/>
      <c r="REW631" s="49"/>
      <c r="REX631" s="49"/>
      <c r="REY631" s="49"/>
      <c r="REZ631" s="49"/>
      <c r="RFA631" s="49"/>
      <c r="RFB631" s="49"/>
      <c r="RFC631" s="49"/>
      <c r="RFD631" s="49"/>
      <c r="RFE631" s="49"/>
      <c r="RFF631" s="49"/>
      <c r="RFG631" s="49"/>
      <c r="RFH631" s="49"/>
      <c r="RFI631" s="49"/>
      <c r="RFJ631" s="49"/>
      <c r="RFK631" s="49"/>
      <c r="RFL631" s="49"/>
      <c r="RFM631" s="49"/>
      <c r="RFN631" s="49"/>
      <c r="RFO631" s="49"/>
      <c r="RFP631" s="49"/>
      <c r="RFQ631" s="49"/>
      <c r="RFR631" s="49"/>
      <c r="RFS631" s="49"/>
      <c r="RFT631" s="49"/>
      <c r="RFU631" s="49"/>
      <c r="RFV631" s="49"/>
      <c r="RFW631" s="49"/>
      <c r="RFX631" s="49"/>
      <c r="RFY631" s="49"/>
      <c r="RFZ631" s="49"/>
      <c r="RGA631" s="49"/>
      <c r="RGB631" s="49"/>
      <c r="RGC631" s="49"/>
      <c r="RGD631" s="49"/>
      <c r="RGE631" s="49"/>
      <c r="RGF631" s="49"/>
      <c r="RGG631" s="49"/>
      <c r="RGH631" s="49"/>
      <c r="RGI631" s="49"/>
      <c r="RGJ631" s="49"/>
      <c r="RGK631" s="49"/>
      <c r="RGL631" s="49"/>
      <c r="RGM631" s="49"/>
      <c r="RGN631" s="49"/>
      <c r="RGO631" s="49"/>
      <c r="RGP631" s="49"/>
      <c r="RGQ631" s="49"/>
      <c r="RGR631" s="49"/>
      <c r="RGS631" s="49"/>
      <c r="RGT631" s="49"/>
      <c r="RGU631" s="49"/>
      <c r="RGV631" s="49"/>
      <c r="RGW631" s="49"/>
      <c r="RGX631" s="49"/>
      <c r="RGY631" s="49"/>
      <c r="RGZ631" s="49"/>
      <c r="RHA631" s="49"/>
      <c r="RHB631" s="49"/>
      <c r="RHC631" s="49"/>
      <c r="RHD631" s="49"/>
      <c r="RHE631" s="49"/>
      <c r="RHF631" s="49"/>
      <c r="RHG631" s="49"/>
      <c r="RHH631" s="49"/>
      <c r="RHI631" s="49"/>
      <c r="RHJ631" s="49"/>
      <c r="RHK631" s="49"/>
      <c r="RHL631" s="49"/>
      <c r="RHM631" s="49"/>
      <c r="RHN631" s="49"/>
      <c r="RHO631" s="49"/>
      <c r="RHP631" s="49"/>
      <c r="RHQ631" s="49"/>
      <c r="RHR631" s="49"/>
      <c r="RHS631" s="49"/>
      <c r="RHT631" s="49"/>
      <c r="RHU631" s="49"/>
      <c r="RHV631" s="49"/>
      <c r="RHW631" s="49"/>
      <c r="RHX631" s="49"/>
      <c r="RHY631" s="49"/>
      <c r="RHZ631" s="49"/>
      <c r="RIA631" s="49"/>
      <c r="RIB631" s="49"/>
      <c r="RIC631" s="49"/>
      <c r="RID631" s="49"/>
      <c r="RIE631" s="49"/>
      <c r="RIF631" s="49"/>
      <c r="RIG631" s="49"/>
      <c r="RIH631" s="49"/>
      <c r="RII631" s="49"/>
      <c r="RIJ631" s="49"/>
      <c r="RIK631" s="49"/>
      <c r="RIL631" s="49"/>
      <c r="RIM631" s="49"/>
      <c r="RIN631" s="49"/>
      <c r="RIO631" s="49"/>
      <c r="RIP631" s="49"/>
      <c r="RIQ631" s="49"/>
      <c r="RIR631" s="49"/>
      <c r="RIS631" s="49"/>
      <c r="RIT631" s="49"/>
      <c r="RIU631" s="49"/>
      <c r="RIV631" s="49"/>
      <c r="RIW631" s="49"/>
      <c r="RIX631" s="49"/>
      <c r="RIY631" s="49"/>
      <c r="RIZ631" s="49"/>
      <c r="RJA631" s="49"/>
      <c r="RJB631" s="49"/>
      <c r="RJC631" s="49"/>
      <c r="RJD631" s="49"/>
      <c r="RJE631" s="49"/>
      <c r="RJF631" s="49"/>
      <c r="RJG631" s="49"/>
      <c r="RJH631" s="49"/>
      <c r="RJI631" s="49"/>
      <c r="RJJ631" s="49"/>
      <c r="RJK631" s="49"/>
      <c r="RJL631" s="49"/>
      <c r="RJM631" s="49"/>
      <c r="RJN631" s="49"/>
      <c r="RJO631" s="49"/>
      <c r="RJP631" s="49"/>
      <c r="RJQ631" s="49"/>
      <c r="RJR631" s="49"/>
      <c r="RJS631" s="49"/>
      <c r="RJT631" s="49"/>
      <c r="RJU631" s="49"/>
      <c r="RJV631" s="49"/>
      <c r="RJW631" s="49"/>
      <c r="RJX631" s="49"/>
      <c r="RJY631" s="49"/>
      <c r="RJZ631" s="49"/>
      <c r="RKA631" s="49"/>
      <c r="RKB631" s="49"/>
      <c r="RKC631" s="49"/>
      <c r="RKD631" s="49"/>
      <c r="RKE631" s="49"/>
      <c r="RKF631" s="49"/>
      <c r="RKG631" s="49"/>
      <c r="RKH631" s="49"/>
      <c r="RKI631" s="49"/>
      <c r="RKJ631" s="49"/>
      <c r="RKK631" s="49"/>
      <c r="RKL631" s="49"/>
      <c r="RKM631" s="49"/>
      <c r="RKN631" s="49"/>
      <c r="RKO631" s="49"/>
      <c r="RKP631" s="49"/>
      <c r="RKQ631" s="49"/>
      <c r="RKR631" s="49"/>
      <c r="RKS631" s="49"/>
      <c r="RKT631" s="49"/>
      <c r="RKU631" s="49"/>
      <c r="RKV631" s="49"/>
      <c r="RKW631" s="49"/>
      <c r="RKX631" s="49"/>
      <c r="RKY631" s="49"/>
      <c r="RKZ631" s="49"/>
      <c r="RLA631" s="49"/>
      <c r="RLB631" s="49"/>
      <c r="RLC631" s="49"/>
      <c r="RLD631" s="49"/>
      <c r="RLE631" s="49"/>
      <c r="RLF631" s="49"/>
      <c r="RLG631" s="49"/>
      <c r="RLH631" s="49"/>
      <c r="RLI631" s="49"/>
      <c r="RLJ631" s="49"/>
      <c r="RLK631" s="49"/>
      <c r="RLL631" s="49"/>
      <c r="RLM631" s="49"/>
      <c r="RLN631" s="49"/>
      <c r="RLO631" s="49"/>
      <c r="RLP631" s="49"/>
      <c r="RLQ631" s="49"/>
      <c r="RLR631" s="49"/>
      <c r="RLS631" s="49"/>
      <c r="RLT631" s="49"/>
      <c r="RLU631" s="49"/>
      <c r="RLV631" s="49"/>
      <c r="RLW631" s="49"/>
      <c r="RLX631" s="49"/>
      <c r="RLY631" s="49"/>
      <c r="RLZ631" s="49"/>
      <c r="RMA631" s="49"/>
      <c r="RMB631" s="49"/>
      <c r="RMC631" s="49"/>
      <c r="RMD631" s="49"/>
      <c r="RME631" s="49"/>
      <c r="RMF631" s="49"/>
      <c r="RMG631" s="49"/>
      <c r="RMH631" s="49"/>
      <c r="RMI631" s="49"/>
      <c r="RMJ631" s="49"/>
      <c r="RMK631" s="49"/>
      <c r="RML631" s="49"/>
      <c r="RMM631" s="49"/>
      <c r="RMN631" s="49"/>
      <c r="RMO631" s="49"/>
      <c r="RMP631" s="49"/>
      <c r="RMQ631" s="49"/>
      <c r="RMR631" s="49"/>
      <c r="RMS631" s="49"/>
      <c r="RMT631" s="49"/>
      <c r="RMU631" s="49"/>
      <c r="RMV631" s="49"/>
      <c r="RMW631" s="49"/>
      <c r="RMX631" s="49"/>
      <c r="RMY631" s="49"/>
      <c r="RMZ631" s="49"/>
      <c r="RNA631" s="49"/>
      <c r="RNB631" s="49"/>
      <c r="RNC631" s="49"/>
      <c r="RND631" s="49"/>
      <c r="RNE631" s="49"/>
      <c r="RNF631" s="49"/>
      <c r="RNG631" s="49"/>
      <c r="RNH631" s="49"/>
      <c r="RNI631" s="49"/>
      <c r="RNJ631" s="49"/>
      <c r="RNK631" s="49"/>
      <c r="RNL631" s="49"/>
      <c r="RNM631" s="49"/>
      <c r="RNN631" s="49"/>
      <c r="RNO631" s="49"/>
      <c r="RNP631" s="49"/>
      <c r="RNQ631" s="49"/>
      <c r="RNR631" s="49"/>
      <c r="RNS631" s="49"/>
      <c r="RNT631" s="49"/>
      <c r="RNU631" s="49"/>
      <c r="RNV631" s="49"/>
      <c r="RNW631" s="49"/>
      <c r="RNX631" s="49"/>
      <c r="RNY631" s="49"/>
      <c r="RNZ631" s="49"/>
      <c r="ROA631" s="49"/>
      <c r="ROB631" s="49"/>
      <c r="ROC631" s="49"/>
      <c r="ROD631" s="49"/>
      <c r="ROE631" s="49"/>
      <c r="ROF631" s="49"/>
      <c r="ROG631" s="49"/>
      <c r="ROH631" s="49"/>
      <c r="ROI631" s="49"/>
      <c r="ROJ631" s="49"/>
      <c r="ROK631" s="49"/>
      <c r="ROL631" s="49"/>
      <c r="ROM631" s="49"/>
      <c r="RON631" s="49"/>
      <c r="ROO631" s="49"/>
      <c r="ROP631" s="49"/>
      <c r="ROQ631" s="49"/>
      <c r="ROR631" s="49"/>
      <c r="ROS631" s="49"/>
      <c r="ROT631" s="49"/>
      <c r="ROU631" s="49"/>
      <c r="ROV631" s="49"/>
      <c r="ROW631" s="49"/>
      <c r="ROX631" s="49"/>
      <c r="ROY631" s="49"/>
      <c r="ROZ631" s="49"/>
      <c r="RPA631" s="49"/>
      <c r="RPB631" s="49"/>
      <c r="RPC631" s="49"/>
      <c r="RPD631" s="49"/>
      <c r="RPE631" s="49"/>
      <c r="RPF631" s="49"/>
      <c r="RPG631" s="49"/>
      <c r="RPH631" s="49"/>
      <c r="RPI631" s="49"/>
      <c r="RPJ631" s="49"/>
      <c r="RPK631" s="49"/>
      <c r="RPL631" s="49"/>
      <c r="RPM631" s="49"/>
      <c r="RPN631" s="49"/>
      <c r="RPO631" s="49"/>
      <c r="RPP631" s="49"/>
      <c r="RPQ631" s="49"/>
      <c r="RPR631" s="49"/>
      <c r="RPS631" s="49"/>
      <c r="RPT631" s="49"/>
      <c r="RPU631" s="49"/>
      <c r="RPV631" s="49"/>
      <c r="RPW631" s="49"/>
      <c r="RPX631" s="49"/>
      <c r="RPY631" s="49"/>
      <c r="RPZ631" s="49"/>
      <c r="RQA631" s="49"/>
      <c r="RQB631" s="49"/>
      <c r="RQC631" s="49"/>
      <c r="RQD631" s="49"/>
      <c r="RQE631" s="49"/>
      <c r="RQF631" s="49"/>
      <c r="RQG631" s="49"/>
      <c r="RQH631" s="49"/>
      <c r="RQI631" s="49"/>
      <c r="RQJ631" s="49"/>
      <c r="RQK631" s="49"/>
      <c r="RQL631" s="49"/>
      <c r="RQM631" s="49"/>
      <c r="RQN631" s="49"/>
      <c r="RQO631" s="49"/>
      <c r="RQP631" s="49"/>
      <c r="RQQ631" s="49"/>
      <c r="RQR631" s="49"/>
      <c r="RQS631" s="49"/>
      <c r="RQT631" s="49"/>
      <c r="RQU631" s="49"/>
      <c r="RQV631" s="49"/>
      <c r="RQW631" s="49"/>
      <c r="RQX631" s="49"/>
      <c r="RQY631" s="49"/>
      <c r="RQZ631" s="49"/>
      <c r="RRA631" s="49"/>
      <c r="RRB631" s="49"/>
      <c r="RRC631" s="49"/>
      <c r="RRD631" s="49"/>
      <c r="RRE631" s="49"/>
      <c r="RRF631" s="49"/>
      <c r="RRG631" s="49"/>
      <c r="RRH631" s="49"/>
      <c r="RRI631" s="49"/>
      <c r="RRJ631" s="49"/>
      <c r="RRK631" s="49"/>
      <c r="RRL631" s="49"/>
      <c r="RRM631" s="49"/>
      <c r="RRN631" s="49"/>
      <c r="RRO631" s="49"/>
      <c r="RRP631" s="49"/>
      <c r="RRQ631" s="49"/>
      <c r="RRR631" s="49"/>
      <c r="RRS631" s="49"/>
      <c r="RRT631" s="49"/>
      <c r="RRU631" s="49"/>
      <c r="RRV631" s="49"/>
      <c r="RRW631" s="49"/>
      <c r="RRX631" s="49"/>
      <c r="RRY631" s="49"/>
      <c r="RRZ631" s="49"/>
      <c r="RSA631" s="49"/>
      <c r="RSB631" s="49"/>
      <c r="RSC631" s="49"/>
      <c r="RSD631" s="49"/>
      <c r="RSE631" s="49"/>
      <c r="RSF631" s="49"/>
      <c r="RSG631" s="49"/>
      <c r="RSH631" s="49"/>
      <c r="RSI631" s="49"/>
      <c r="RSJ631" s="49"/>
      <c r="RSK631" s="49"/>
      <c r="RSL631" s="49"/>
      <c r="RSM631" s="49"/>
      <c r="RSN631" s="49"/>
      <c r="RSO631" s="49"/>
      <c r="RSP631" s="49"/>
      <c r="RSQ631" s="49"/>
      <c r="RSR631" s="49"/>
      <c r="RSS631" s="49"/>
      <c r="RST631" s="49"/>
      <c r="RSU631" s="49"/>
      <c r="RSV631" s="49"/>
      <c r="RSW631" s="49"/>
      <c r="RSX631" s="49"/>
      <c r="RSY631" s="49"/>
      <c r="RSZ631" s="49"/>
      <c r="RTA631" s="49"/>
      <c r="RTB631" s="49"/>
      <c r="RTC631" s="49"/>
      <c r="RTD631" s="49"/>
      <c r="RTE631" s="49"/>
      <c r="RTF631" s="49"/>
      <c r="RTG631" s="49"/>
      <c r="RTH631" s="49"/>
      <c r="RTI631" s="49"/>
      <c r="RTJ631" s="49"/>
      <c r="RTK631" s="49"/>
      <c r="RTL631" s="49"/>
      <c r="RTM631" s="49"/>
      <c r="RTN631" s="49"/>
      <c r="RTO631" s="49"/>
      <c r="RTP631" s="49"/>
      <c r="RTQ631" s="49"/>
      <c r="RTR631" s="49"/>
      <c r="RTS631" s="49"/>
      <c r="RTT631" s="49"/>
      <c r="RTU631" s="49"/>
      <c r="RTV631" s="49"/>
      <c r="RTW631" s="49"/>
      <c r="RTX631" s="49"/>
      <c r="RTY631" s="49"/>
      <c r="RTZ631" s="49"/>
      <c r="RUA631" s="49"/>
      <c r="RUB631" s="49"/>
      <c r="RUC631" s="49"/>
      <c r="RUD631" s="49"/>
      <c r="RUE631" s="49"/>
      <c r="RUF631" s="49"/>
      <c r="RUG631" s="49"/>
      <c r="RUH631" s="49"/>
      <c r="RUI631" s="49"/>
      <c r="RUJ631" s="49"/>
      <c r="RUK631" s="49"/>
      <c r="RUL631" s="49"/>
      <c r="RUM631" s="49"/>
      <c r="RUN631" s="49"/>
      <c r="RUO631" s="49"/>
      <c r="RUP631" s="49"/>
      <c r="RUQ631" s="49"/>
      <c r="RUR631" s="49"/>
      <c r="RUS631" s="49"/>
      <c r="RUT631" s="49"/>
      <c r="RUU631" s="49"/>
      <c r="RUV631" s="49"/>
      <c r="RUW631" s="49"/>
      <c r="RUX631" s="49"/>
      <c r="RUY631" s="49"/>
      <c r="RUZ631" s="49"/>
      <c r="RVA631" s="49"/>
      <c r="RVB631" s="49"/>
      <c r="RVC631" s="49"/>
      <c r="RVD631" s="49"/>
      <c r="RVE631" s="49"/>
      <c r="RVF631" s="49"/>
      <c r="RVG631" s="49"/>
      <c r="RVH631" s="49"/>
      <c r="RVI631" s="49"/>
      <c r="RVJ631" s="49"/>
      <c r="RVK631" s="49"/>
      <c r="RVL631" s="49"/>
      <c r="RVM631" s="49"/>
      <c r="RVN631" s="49"/>
      <c r="RVO631" s="49"/>
      <c r="RVP631" s="49"/>
      <c r="RVQ631" s="49"/>
      <c r="RVR631" s="49"/>
      <c r="RVS631" s="49"/>
      <c r="RVT631" s="49"/>
      <c r="RVU631" s="49"/>
      <c r="RVV631" s="49"/>
      <c r="RVW631" s="49"/>
      <c r="RVX631" s="49"/>
      <c r="RVY631" s="49"/>
      <c r="RVZ631" s="49"/>
      <c r="RWA631" s="49"/>
      <c r="RWB631" s="49"/>
      <c r="RWC631" s="49"/>
      <c r="RWD631" s="49"/>
      <c r="RWE631" s="49"/>
      <c r="RWF631" s="49"/>
      <c r="RWG631" s="49"/>
      <c r="RWH631" s="49"/>
      <c r="RWI631" s="49"/>
      <c r="RWJ631" s="49"/>
      <c r="RWK631" s="49"/>
      <c r="RWL631" s="49"/>
      <c r="RWM631" s="49"/>
      <c r="RWN631" s="49"/>
      <c r="RWO631" s="49"/>
      <c r="RWP631" s="49"/>
      <c r="RWQ631" s="49"/>
      <c r="RWR631" s="49"/>
      <c r="RWS631" s="49"/>
      <c r="RWT631" s="49"/>
      <c r="RWU631" s="49"/>
      <c r="RWV631" s="49"/>
      <c r="RWW631" s="49"/>
      <c r="RWX631" s="49"/>
      <c r="RWY631" s="49"/>
      <c r="RWZ631" s="49"/>
      <c r="RXA631" s="49"/>
      <c r="RXB631" s="49"/>
      <c r="RXC631" s="49"/>
      <c r="RXD631" s="49"/>
      <c r="RXE631" s="49"/>
      <c r="RXF631" s="49"/>
      <c r="RXG631" s="49"/>
      <c r="RXH631" s="49"/>
      <c r="RXI631" s="49"/>
      <c r="RXJ631" s="49"/>
      <c r="RXK631" s="49"/>
      <c r="RXL631" s="49"/>
      <c r="RXM631" s="49"/>
      <c r="RXN631" s="49"/>
      <c r="RXO631" s="49"/>
      <c r="RXP631" s="49"/>
      <c r="RXQ631" s="49"/>
      <c r="RXR631" s="49"/>
      <c r="RXS631" s="49"/>
      <c r="RXT631" s="49"/>
      <c r="RXU631" s="49"/>
      <c r="RXV631" s="49"/>
      <c r="RXW631" s="49"/>
      <c r="RXX631" s="49"/>
      <c r="RXY631" s="49"/>
      <c r="RXZ631" s="49"/>
      <c r="RYA631" s="49"/>
      <c r="RYB631" s="49"/>
      <c r="RYC631" s="49"/>
      <c r="RYD631" s="49"/>
      <c r="RYE631" s="49"/>
      <c r="RYF631" s="49"/>
      <c r="RYG631" s="49"/>
      <c r="RYH631" s="49"/>
      <c r="RYI631" s="49"/>
      <c r="RYJ631" s="49"/>
      <c r="RYK631" s="49"/>
      <c r="RYL631" s="49"/>
      <c r="RYM631" s="49"/>
      <c r="RYN631" s="49"/>
      <c r="RYO631" s="49"/>
      <c r="RYP631" s="49"/>
      <c r="RYQ631" s="49"/>
      <c r="RYR631" s="49"/>
      <c r="RYS631" s="49"/>
      <c r="RYT631" s="49"/>
      <c r="RYU631" s="49"/>
      <c r="RYV631" s="49"/>
      <c r="RYW631" s="49"/>
      <c r="RYX631" s="49"/>
      <c r="RYY631" s="49"/>
      <c r="RYZ631" s="49"/>
      <c r="RZA631" s="49"/>
      <c r="RZB631" s="49"/>
      <c r="RZC631" s="49"/>
      <c r="RZD631" s="49"/>
      <c r="RZE631" s="49"/>
      <c r="RZF631" s="49"/>
      <c r="RZG631" s="49"/>
      <c r="RZH631" s="49"/>
      <c r="RZI631" s="49"/>
      <c r="RZJ631" s="49"/>
      <c r="RZK631" s="49"/>
      <c r="RZL631" s="49"/>
      <c r="RZM631" s="49"/>
      <c r="RZN631" s="49"/>
      <c r="RZO631" s="49"/>
      <c r="RZP631" s="49"/>
      <c r="RZQ631" s="49"/>
      <c r="RZR631" s="49"/>
      <c r="RZS631" s="49"/>
      <c r="RZT631" s="49"/>
      <c r="RZU631" s="49"/>
      <c r="RZV631" s="49"/>
      <c r="RZW631" s="49"/>
      <c r="RZX631" s="49"/>
      <c r="RZY631" s="49"/>
      <c r="RZZ631" s="49"/>
      <c r="SAA631" s="49"/>
      <c r="SAB631" s="49"/>
      <c r="SAC631" s="49"/>
      <c r="SAD631" s="49"/>
      <c r="SAE631" s="49"/>
      <c r="SAF631" s="49"/>
      <c r="SAG631" s="49"/>
      <c r="SAH631" s="49"/>
      <c r="SAI631" s="49"/>
      <c r="SAJ631" s="49"/>
      <c r="SAK631" s="49"/>
      <c r="SAL631" s="49"/>
      <c r="SAM631" s="49"/>
      <c r="SAN631" s="49"/>
      <c r="SAO631" s="49"/>
      <c r="SAP631" s="49"/>
      <c r="SAQ631" s="49"/>
      <c r="SAR631" s="49"/>
      <c r="SAS631" s="49"/>
      <c r="SAT631" s="49"/>
      <c r="SAU631" s="49"/>
      <c r="SAV631" s="49"/>
      <c r="SAW631" s="49"/>
      <c r="SAX631" s="49"/>
      <c r="SAY631" s="49"/>
      <c r="SAZ631" s="49"/>
      <c r="SBA631" s="49"/>
      <c r="SBB631" s="49"/>
      <c r="SBC631" s="49"/>
      <c r="SBD631" s="49"/>
      <c r="SBE631" s="49"/>
      <c r="SBF631" s="49"/>
      <c r="SBG631" s="49"/>
      <c r="SBH631" s="49"/>
      <c r="SBI631" s="49"/>
      <c r="SBJ631" s="49"/>
      <c r="SBK631" s="49"/>
      <c r="SBL631" s="49"/>
      <c r="SBM631" s="49"/>
      <c r="SBN631" s="49"/>
      <c r="SBO631" s="49"/>
      <c r="SBP631" s="49"/>
      <c r="SBQ631" s="49"/>
      <c r="SBR631" s="49"/>
      <c r="SBS631" s="49"/>
      <c r="SBT631" s="49"/>
      <c r="SBU631" s="49"/>
      <c r="SBV631" s="49"/>
      <c r="SBW631" s="49"/>
      <c r="SBX631" s="49"/>
      <c r="SBY631" s="49"/>
      <c r="SBZ631" s="49"/>
      <c r="SCA631" s="49"/>
      <c r="SCB631" s="49"/>
      <c r="SCC631" s="49"/>
      <c r="SCD631" s="49"/>
      <c r="SCE631" s="49"/>
      <c r="SCF631" s="49"/>
      <c r="SCG631" s="49"/>
      <c r="SCH631" s="49"/>
      <c r="SCI631" s="49"/>
      <c r="SCJ631" s="49"/>
      <c r="SCK631" s="49"/>
      <c r="SCL631" s="49"/>
      <c r="SCM631" s="49"/>
      <c r="SCN631" s="49"/>
      <c r="SCO631" s="49"/>
      <c r="SCP631" s="49"/>
      <c r="SCQ631" s="49"/>
      <c r="SCR631" s="49"/>
      <c r="SCS631" s="49"/>
      <c r="SCT631" s="49"/>
      <c r="SCU631" s="49"/>
      <c r="SCV631" s="49"/>
      <c r="SCW631" s="49"/>
      <c r="SCX631" s="49"/>
      <c r="SCY631" s="49"/>
      <c r="SCZ631" s="49"/>
      <c r="SDA631" s="49"/>
      <c r="SDB631" s="49"/>
      <c r="SDC631" s="49"/>
      <c r="SDD631" s="49"/>
      <c r="SDE631" s="49"/>
      <c r="SDF631" s="49"/>
      <c r="SDG631" s="49"/>
      <c r="SDH631" s="49"/>
      <c r="SDI631" s="49"/>
      <c r="SDJ631" s="49"/>
      <c r="SDK631" s="49"/>
      <c r="SDL631" s="49"/>
      <c r="SDM631" s="49"/>
      <c r="SDN631" s="49"/>
      <c r="SDO631" s="49"/>
      <c r="SDP631" s="49"/>
      <c r="SDQ631" s="49"/>
      <c r="SDR631" s="49"/>
      <c r="SDS631" s="49"/>
      <c r="SDT631" s="49"/>
      <c r="SDU631" s="49"/>
      <c r="SDV631" s="49"/>
      <c r="SDW631" s="49"/>
      <c r="SDX631" s="49"/>
      <c r="SDY631" s="49"/>
      <c r="SDZ631" s="49"/>
      <c r="SEA631" s="49"/>
      <c r="SEB631" s="49"/>
      <c r="SEC631" s="49"/>
      <c r="SED631" s="49"/>
      <c r="SEE631" s="49"/>
      <c r="SEF631" s="49"/>
      <c r="SEG631" s="49"/>
      <c r="SEH631" s="49"/>
      <c r="SEI631" s="49"/>
      <c r="SEJ631" s="49"/>
      <c r="SEK631" s="49"/>
      <c r="SEL631" s="49"/>
      <c r="SEM631" s="49"/>
      <c r="SEN631" s="49"/>
      <c r="SEO631" s="49"/>
      <c r="SEP631" s="49"/>
      <c r="SEQ631" s="49"/>
      <c r="SER631" s="49"/>
      <c r="SES631" s="49"/>
      <c r="SET631" s="49"/>
      <c r="SEU631" s="49"/>
      <c r="SEV631" s="49"/>
      <c r="SEW631" s="49"/>
      <c r="SEX631" s="49"/>
      <c r="SEY631" s="49"/>
      <c r="SEZ631" s="49"/>
      <c r="SFA631" s="49"/>
      <c r="SFB631" s="49"/>
      <c r="SFC631" s="49"/>
      <c r="SFD631" s="49"/>
      <c r="SFE631" s="49"/>
      <c r="SFF631" s="49"/>
      <c r="SFG631" s="49"/>
      <c r="SFH631" s="49"/>
      <c r="SFI631" s="49"/>
      <c r="SFJ631" s="49"/>
      <c r="SFK631" s="49"/>
      <c r="SFL631" s="49"/>
      <c r="SFM631" s="49"/>
      <c r="SFN631" s="49"/>
      <c r="SFO631" s="49"/>
      <c r="SFP631" s="49"/>
      <c r="SFQ631" s="49"/>
      <c r="SFR631" s="49"/>
      <c r="SFS631" s="49"/>
      <c r="SFT631" s="49"/>
      <c r="SFU631" s="49"/>
      <c r="SFV631" s="49"/>
      <c r="SFW631" s="49"/>
      <c r="SFX631" s="49"/>
      <c r="SFY631" s="49"/>
      <c r="SFZ631" s="49"/>
      <c r="SGA631" s="49"/>
      <c r="SGB631" s="49"/>
      <c r="SGC631" s="49"/>
      <c r="SGD631" s="49"/>
      <c r="SGE631" s="49"/>
      <c r="SGF631" s="49"/>
      <c r="SGG631" s="49"/>
      <c r="SGH631" s="49"/>
      <c r="SGI631" s="49"/>
      <c r="SGJ631" s="49"/>
      <c r="SGK631" s="49"/>
      <c r="SGL631" s="49"/>
      <c r="SGM631" s="49"/>
      <c r="SGN631" s="49"/>
      <c r="SGO631" s="49"/>
      <c r="SGP631" s="49"/>
      <c r="SGQ631" s="49"/>
      <c r="SGR631" s="49"/>
      <c r="SGS631" s="49"/>
      <c r="SGT631" s="49"/>
      <c r="SGU631" s="49"/>
      <c r="SGV631" s="49"/>
      <c r="SGW631" s="49"/>
      <c r="SGX631" s="49"/>
      <c r="SGY631" s="49"/>
      <c r="SGZ631" s="49"/>
      <c r="SHA631" s="49"/>
      <c r="SHB631" s="49"/>
      <c r="SHC631" s="49"/>
      <c r="SHD631" s="49"/>
      <c r="SHE631" s="49"/>
      <c r="SHF631" s="49"/>
      <c r="SHG631" s="49"/>
      <c r="SHH631" s="49"/>
      <c r="SHI631" s="49"/>
      <c r="SHJ631" s="49"/>
      <c r="SHK631" s="49"/>
      <c r="SHL631" s="49"/>
      <c r="SHM631" s="49"/>
      <c r="SHN631" s="49"/>
      <c r="SHO631" s="49"/>
      <c r="SHP631" s="49"/>
      <c r="SHQ631" s="49"/>
      <c r="SHR631" s="49"/>
      <c r="SHS631" s="49"/>
      <c r="SHT631" s="49"/>
      <c r="SHU631" s="49"/>
      <c r="SHV631" s="49"/>
      <c r="SHW631" s="49"/>
      <c r="SHX631" s="49"/>
      <c r="SHY631" s="49"/>
      <c r="SHZ631" s="49"/>
      <c r="SIA631" s="49"/>
      <c r="SIB631" s="49"/>
      <c r="SIC631" s="49"/>
      <c r="SID631" s="49"/>
      <c r="SIE631" s="49"/>
      <c r="SIF631" s="49"/>
      <c r="SIG631" s="49"/>
      <c r="SIH631" s="49"/>
      <c r="SII631" s="49"/>
      <c r="SIJ631" s="49"/>
      <c r="SIK631" s="49"/>
      <c r="SIL631" s="49"/>
      <c r="SIM631" s="49"/>
      <c r="SIN631" s="49"/>
      <c r="SIO631" s="49"/>
      <c r="SIP631" s="49"/>
      <c r="SIQ631" s="49"/>
      <c r="SIR631" s="49"/>
      <c r="SIS631" s="49"/>
      <c r="SIT631" s="49"/>
      <c r="SIU631" s="49"/>
      <c r="SIV631" s="49"/>
      <c r="SIW631" s="49"/>
      <c r="SIX631" s="49"/>
      <c r="SIY631" s="49"/>
      <c r="SIZ631" s="49"/>
      <c r="SJA631" s="49"/>
      <c r="SJB631" s="49"/>
      <c r="SJC631" s="49"/>
      <c r="SJD631" s="49"/>
      <c r="SJE631" s="49"/>
      <c r="SJF631" s="49"/>
      <c r="SJG631" s="49"/>
      <c r="SJH631" s="49"/>
      <c r="SJI631" s="49"/>
      <c r="SJJ631" s="49"/>
      <c r="SJK631" s="49"/>
      <c r="SJL631" s="49"/>
      <c r="SJM631" s="49"/>
      <c r="SJN631" s="49"/>
      <c r="SJO631" s="49"/>
      <c r="SJP631" s="49"/>
      <c r="SJQ631" s="49"/>
      <c r="SJR631" s="49"/>
      <c r="SJS631" s="49"/>
      <c r="SJT631" s="49"/>
      <c r="SJU631" s="49"/>
      <c r="SJV631" s="49"/>
      <c r="SJW631" s="49"/>
      <c r="SJX631" s="49"/>
      <c r="SJY631" s="49"/>
      <c r="SJZ631" s="49"/>
      <c r="SKA631" s="49"/>
      <c r="SKB631" s="49"/>
      <c r="SKC631" s="49"/>
      <c r="SKD631" s="49"/>
      <c r="SKE631" s="49"/>
      <c r="SKF631" s="49"/>
      <c r="SKG631" s="49"/>
      <c r="SKH631" s="49"/>
      <c r="SKI631" s="49"/>
      <c r="SKJ631" s="49"/>
      <c r="SKK631" s="49"/>
      <c r="SKL631" s="49"/>
      <c r="SKM631" s="49"/>
      <c r="SKN631" s="49"/>
      <c r="SKO631" s="49"/>
      <c r="SKP631" s="49"/>
      <c r="SKQ631" s="49"/>
      <c r="SKR631" s="49"/>
      <c r="SKS631" s="49"/>
      <c r="SKT631" s="49"/>
      <c r="SKU631" s="49"/>
      <c r="SKV631" s="49"/>
      <c r="SKW631" s="49"/>
      <c r="SKX631" s="49"/>
      <c r="SKY631" s="49"/>
      <c r="SKZ631" s="49"/>
      <c r="SLA631" s="49"/>
      <c r="SLB631" s="49"/>
      <c r="SLC631" s="49"/>
      <c r="SLD631" s="49"/>
      <c r="SLE631" s="49"/>
      <c r="SLF631" s="49"/>
      <c r="SLG631" s="49"/>
      <c r="SLH631" s="49"/>
      <c r="SLI631" s="49"/>
      <c r="SLJ631" s="49"/>
      <c r="SLK631" s="49"/>
      <c r="SLL631" s="49"/>
      <c r="SLM631" s="49"/>
      <c r="SLN631" s="49"/>
      <c r="SLO631" s="49"/>
      <c r="SLP631" s="49"/>
      <c r="SLQ631" s="49"/>
      <c r="SLR631" s="49"/>
      <c r="SLS631" s="49"/>
      <c r="SLT631" s="49"/>
      <c r="SLU631" s="49"/>
      <c r="SLV631" s="49"/>
      <c r="SLW631" s="49"/>
      <c r="SLX631" s="49"/>
      <c r="SLY631" s="49"/>
      <c r="SLZ631" s="49"/>
      <c r="SMA631" s="49"/>
      <c r="SMB631" s="49"/>
      <c r="SMC631" s="49"/>
      <c r="SMD631" s="49"/>
      <c r="SME631" s="49"/>
      <c r="SMF631" s="49"/>
      <c r="SMG631" s="49"/>
      <c r="SMH631" s="49"/>
      <c r="SMI631" s="49"/>
      <c r="SMJ631" s="49"/>
      <c r="SMK631" s="49"/>
      <c r="SML631" s="49"/>
      <c r="SMM631" s="49"/>
      <c r="SMN631" s="49"/>
      <c r="SMO631" s="49"/>
      <c r="SMP631" s="49"/>
      <c r="SMQ631" s="49"/>
      <c r="SMR631" s="49"/>
      <c r="SMS631" s="49"/>
      <c r="SMT631" s="49"/>
      <c r="SMU631" s="49"/>
      <c r="SMV631" s="49"/>
      <c r="SMW631" s="49"/>
      <c r="SMX631" s="49"/>
      <c r="SMY631" s="49"/>
      <c r="SMZ631" s="49"/>
      <c r="SNA631" s="49"/>
      <c r="SNB631" s="49"/>
      <c r="SNC631" s="49"/>
      <c r="SND631" s="49"/>
      <c r="SNE631" s="49"/>
      <c r="SNF631" s="49"/>
      <c r="SNG631" s="49"/>
      <c r="SNH631" s="49"/>
      <c r="SNI631" s="49"/>
      <c r="SNJ631" s="49"/>
      <c r="SNK631" s="49"/>
      <c r="SNL631" s="49"/>
      <c r="SNM631" s="49"/>
      <c r="SNN631" s="49"/>
      <c r="SNO631" s="49"/>
      <c r="SNP631" s="49"/>
      <c r="SNQ631" s="49"/>
      <c r="SNR631" s="49"/>
      <c r="SNS631" s="49"/>
      <c r="SNT631" s="49"/>
      <c r="SNU631" s="49"/>
      <c r="SNV631" s="49"/>
      <c r="SNW631" s="49"/>
      <c r="SNX631" s="49"/>
      <c r="SNY631" s="49"/>
      <c r="SNZ631" s="49"/>
      <c r="SOA631" s="49"/>
      <c r="SOB631" s="49"/>
      <c r="SOC631" s="49"/>
      <c r="SOD631" s="49"/>
      <c r="SOE631" s="49"/>
      <c r="SOF631" s="49"/>
      <c r="SOG631" s="49"/>
      <c r="SOH631" s="49"/>
      <c r="SOI631" s="49"/>
      <c r="SOJ631" s="49"/>
      <c r="SOK631" s="49"/>
      <c r="SOL631" s="49"/>
      <c r="SOM631" s="49"/>
      <c r="SON631" s="49"/>
      <c r="SOO631" s="49"/>
      <c r="SOP631" s="49"/>
      <c r="SOQ631" s="49"/>
      <c r="SOR631" s="49"/>
      <c r="SOS631" s="49"/>
      <c r="SOT631" s="49"/>
      <c r="SOU631" s="49"/>
      <c r="SOV631" s="49"/>
      <c r="SOW631" s="49"/>
      <c r="SOX631" s="49"/>
      <c r="SOY631" s="49"/>
      <c r="SOZ631" s="49"/>
      <c r="SPA631" s="49"/>
      <c r="SPB631" s="49"/>
      <c r="SPC631" s="49"/>
      <c r="SPD631" s="49"/>
      <c r="SPE631" s="49"/>
      <c r="SPF631" s="49"/>
      <c r="SPG631" s="49"/>
      <c r="SPH631" s="49"/>
      <c r="SPI631" s="49"/>
      <c r="SPJ631" s="49"/>
      <c r="SPK631" s="49"/>
      <c r="SPL631" s="49"/>
      <c r="SPM631" s="49"/>
      <c r="SPN631" s="49"/>
      <c r="SPO631" s="49"/>
      <c r="SPP631" s="49"/>
      <c r="SPQ631" s="49"/>
      <c r="SPR631" s="49"/>
      <c r="SPS631" s="49"/>
      <c r="SPT631" s="49"/>
      <c r="SPU631" s="49"/>
      <c r="SPV631" s="49"/>
      <c r="SPW631" s="49"/>
      <c r="SPX631" s="49"/>
      <c r="SPY631" s="49"/>
      <c r="SPZ631" s="49"/>
      <c r="SQA631" s="49"/>
      <c r="SQB631" s="49"/>
      <c r="SQC631" s="49"/>
      <c r="SQD631" s="49"/>
      <c r="SQE631" s="49"/>
      <c r="SQF631" s="49"/>
      <c r="SQG631" s="49"/>
      <c r="SQH631" s="49"/>
      <c r="SQI631" s="49"/>
      <c r="SQJ631" s="49"/>
      <c r="SQK631" s="49"/>
      <c r="SQL631" s="49"/>
      <c r="SQM631" s="49"/>
      <c r="SQN631" s="49"/>
      <c r="SQO631" s="49"/>
      <c r="SQP631" s="49"/>
      <c r="SQQ631" s="49"/>
      <c r="SQR631" s="49"/>
      <c r="SQS631" s="49"/>
      <c r="SQT631" s="49"/>
      <c r="SQU631" s="49"/>
      <c r="SQV631" s="49"/>
      <c r="SQW631" s="49"/>
      <c r="SQX631" s="49"/>
      <c r="SQY631" s="49"/>
      <c r="SQZ631" s="49"/>
      <c r="SRA631" s="49"/>
      <c r="SRB631" s="49"/>
      <c r="SRC631" s="49"/>
      <c r="SRD631" s="49"/>
      <c r="SRE631" s="49"/>
      <c r="SRF631" s="49"/>
      <c r="SRG631" s="49"/>
      <c r="SRH631" s="49"/>
      <c r="SRI631" s="49"/>
      <c r="SRJ631" s="49"/>
      <c r="SRK631" s="49"/>
      <c r="SRL631" s="49"/>
      <c r="SRM631" s="49"/>
      <c r="SRN631" s="49"/>
      <c r="SRO631" s="49"/>
      <c r="SRP631" s="49"/>
      <c r="SRQ631" s="49"/>
      <c r="SRR631" s="49"/>
      <c r="SRS631" s="49"/>
      <c r="SRT631" s="49"/>
      <c r="SRU631" s="49"/>
      <c r="SRV631" s="49"/>
      <c r="SRW631" s="49"/>
      <c r="SRX631" s="49"/>
      <c r="SRY631" s="49"/>
      <c r="SRZ631" s="49"/>
      <c r="SSA631" s="49"/>
      <c r="SSB631" s="49"/>
      <c r="SSC631" s="49"/>
      <c r="SSD631" s="49"/>
      <c r="SSE631" s="49"/>
      <c r="SSF631" s="49"/>
      <c r="SSG631" s="49"/>
      <c r="SSH631" s="49"/>
      <c r="SSI631" s="49"/>
      <c r="SSJ631" s="49"/>
      <c r="SSK631" s="49"/>
      <c r="SSL631" s="49"/>
      <c r="SSM631" s="49"/>
      <c r="SSN631" s="49"/>
      <c r="SSO631" s="49"/>
      <c r="SSP631" s="49"/>
      <c r="SSQ631" s="49"/>
      <c r="SSR631" s="49"/>
      <c r="SSS631" s="49"/>
      <c r="SST631" s="49"/>
      <c r="SSU631" s="49"/>
      <c r="SSV631" s="49"/>
      <c r="SSW631" s="49"/>
      <c r="SSX631" s="49"/>
      <c r="SSY631" s="49"/>
      <c r="SSZ631" s="49"/>
      <c r="STA631" s="49"/>
      <c r="STB631" s="49"/>
      <c r="STC631" s="49"/>
      <c r="STD631" s="49"/>
      <c r="STE631" s="49"/>
      <c r="STF631" s="49"/>
      <c r="STG631" s="49"/>
      <c r="STH631" s="49"/>
      <c r="STI631" s="49"/>
      <c r="STJ631" s="49"/>
      <c r="STK631" s="49"/>
      <c r="STL631" s="49"/>
      <c r="STM631" s="49"/>
      <c r="STN631" s="49"/>
      <c r="STO631" s="49"/>
      <c r="STP631" s="49"/>
      <c r="STQ631" s="49"/>
      <c r="STR631" s="49"/>
      <c r="STS631" s="49"/>
      <c r="STT631" s="49"/>
      <c r="STU631" s="49"/>
      <c r="STV631" s="49"/>
      <c r="STW631" s="49"/>
      <c r="STX631" s="49"/>
      <c r="STY631" s="49"/>
      <c r="STZ631" s="49"/>
      <c r="SUA631" s="49"/>
      <c r="SUB631" s="49"/>
      <c r="SUC631" s="49"/>
      <c r="SUD631" s="49"/>
      <c r="SUE631" s="49"/>
      <c r="SUF631" s="49"/>
      <c r="SUG631" s="49"/>
      <c r="SUH631" s="49"/>
      <c r="SUI631" s="49"/>
      <c r="SUJ631" s="49"/>
      <c r="SUK631" s="49"/>
      <c r="SUL631" s="49"/>
      <c r="SUM631" s="49"/>
      <c r="SUN631" s="49"/>
      <c r="SUO631" s="49"/>
      <c r="SUP631" s="49"/>
      <c r="SUQ631" s="49"/>
      <c r="SUR631" s="49"/>
      <c r="SUS631" s="49"/>
      <c r="SUT631" s="49"/>
      <c r="SUU631" s="49"/>
      <c r="SUV631" s="49"/>
      <c r="SUW631" s="49"/>
      <c r="SUX631" s="49"/>
      <c r="SUY631" s="49"/>
      <c r="SUZ631" s="49"/>
      <c r="SVA631" s="49"/>
      <c r="SVB631" s="49"/>
      <c r="SVC631" s="49"/>
      <c r="SVD631" s="49"/>
      <c r="SVE631" s="49"/>
      <c r="SVF631" s="49"/>
      <c r="SVG631" s="49"/>
      <c r="SVH631" s="49"/>
      <c r="SVI631" s="49"/>
      <c r="SVJ631" s="49"/>
      <c r="SVK631" s="49"/>
      <c r="SVL631" s="49"/>
      <c r="SVM631" s="49"/>
      <c r="SVN631" s="49"/>
      <c r="SVO631" s="49"/>
      <c r="SVP631" s="49"/>
      <c r="SVQ631" s="49"/>
      <c r="SVR631" s="49"/>
      <c r="SVS631" s="49"/>
      <c r="SVT631" s="49"/>
      <c r="SVU631" s="49"/>
      <c r="SVV631" s="49"/>
      <c r="SVW631" s="49"/>
      <c r="SVX631" s="49"/>
      <c r="SVY631" s="49"/>
      <c r="SVZ631" s="49"/>
      <c r="SWA631" s="49"/>
      <c r="SWB631" s="49"/>
      <c r="SWC631" s="49"/>
      <c r="SWD631" s="49"/>
      <c r="SWE631" s="49"/>
      <c r="SWF631" s="49"/>
      <c r="SWG631" s="49"/>
      <c r="SWH631" s="49"/>
      <c r="SWI631" s="49"/>
      <c r="SWJ631" s="49"/>
      <c r="SWK631" s="49"/>
      <c r="SWL631" s="49"/>
      <c r="SWM631" s="49"/>
      <c r="SWN631" s="49"/>
      <c r="SWO631" s="49"/>
      <c r="SWP631" s="49"/>
      <c r="SWQ631" s="49"/>
      <c r="SWR631" s="49"/>
      <c r="SWS631" s="49"/>
      <c r="SWT631" s="49"/>
      <c r="SWU631" s="49"/>
      <c r="SWV631" s="49"/>
      <c r="SWW631" s="49"/>
      <c r="SWX631" s="49"/>
      <c r="SWY631" s="49"/>
      <c r="SWZ631" s="49"/>
      <c r="SXA631" s="49"/>
      <c r="SXB631" s="49"/>
      <c r="SXC631" s="49"/>
      <c r="SXD631" s="49"/>
      <c r="SXE631" s="49"/>
      <c r="SXF631" s="49"/>
      <c r="SXG631" s="49"/>
      <c r="SXH631" s="49"/>
      <c r="SXI631" s="49"/>
      <c r="SXJ631" s="49"/>
      <c r="SXK631" s="49"/>
      <c r="SXL631" s="49"/>
      <c r="SXM631" s="49"/>
      <c r="SXN631" s="49"/>
      <c r="SXO631" s="49"/>
      <c r="SXP631" s="49"/>
      <c r="SXQ631" s="49"/>
      <c r="SXR631" s="49"/>
      <c r="SXS631" s="49"/>
      <c r="SXT631" s="49"/>
      <c r="SXU631" s="49"/>
      <c r="SXV631" s="49"/>
      <c r="SXW631" s="49"/>
      <c r="SXX631" s="49"/>
      <c r="SXY631" s="49"/>
      <c r="SXZ631" s="49"/>
      <c r="SYA631" s="49"/>
      <c r="SYB631" s="49"/>
      <c r="SYC631" s="49"/>
      <c r="SYD631" s="49"/>
      <c r="SYE631" s="49"/>
      <c r="SYF631" s="49"/>
      <c r="SYG631" s="49"/>
      <c r="SYH631" s="49"/>
      <c r="SYI631" s="49"/>
      <c r="SYJ631" s="49"/>
      <c r="SYK631" s="49"/>
      <c r="SYL631" s="49"/>
      <c r="SYM631" s="49"/>
      <c r="SYN631" s="49"/>
      <c r="SYO631" s="49"/>
      <c r="SYP631" s="49"/>
      <c r="SYQ631" s="49"/>
      <c r="SYR631" s="49"/>
      <c r="SYS631" s="49"/>
      <c r="SYT631" s="49"/>
      <c r="SYU631" s="49"/>
      <c r="SYV631" s="49"/>
      <c r="SYW631" s="49"/>
      <c r="SYX631" s="49"/>
      <c r="SYY631" s="49"/>
      <c r="SYZ631" s="49"/>
      <c r="SZA631" s="49"/>
      <c r="SZB631" s="49"/>
      <c r="SZC631" s="49"/>
      <c r="SZD631" s="49"/>
      <c r="SZE631" s="49"/>
      <c r="SZF631" s="49"/>
      <c r="SZG631" s="49"/>
      <c r="SZH631" s="49"/>
      <c r="SZI631" s="49"/>
      <c r="SZJ631" s="49"/>
      <c r="SZK631" s="49"/>
      <c r="SZL631" s="49"/>
      <c r="SZM631" s="49"/>
      <c r="SZN631" s="49"/>
      <c r="SZO631" s="49"/>
      <c r="SZP631" s="49"/>
      <c r="SZQ631" s="49"/>
      <c r="SZR631" s="49"/>
      <c r="SZS631" s="49"/>
      <c r="SZT631" s="49"/>
      <c r="SZU631" s="49"/>
      <c r="SZV631" s="49"/>
      <c r="SZW631" s="49"/>
      <c r="SZX631" s="49"/>
      <c r="SZY631" s="49"/>
      <c r="SZZ631" s="49"/>
      <c r="TAA631" s="49"/>
      <c r="TAB631" s="49"/>
      <c r="TAC631" s="49"/>
      <c r="TAD631" s="49"/>
      <c r="TAE631" s="49"/>
      <c r="TAF631" s="49"/>
      <c r="TAG631" s="49"/>
      <c r="TAH631" s="49"/>
      <c r="TAI631" s="49"/>
      <c r="TAJ631" s="49"/>
      <c r="TAK631" s="49"/>
      <c r="TAL631" s="49"/>
      <c r="TAM631" s="49"/>
      <c r="TAN631" s="49"/>
      <c r="TAO631" s="49"/>
      <c r="TAP631" s="49"/>
      <c r="TAQ631" s="49"/>
      <c r="TAR631" s="49"/>
      <c r="TAS631" s="49"/>
      <c r="TAT631" s="49"/>
      <c r="TAU631" s="49"/>
      <c r="TAV631" s="49"/>
      <c r="TAW631" s="49"/>
      <c r="TAX631" s="49"/>
      <c r="TAY631" s="49"/>
      <c r="TAZ631" s="49"/>
      <c r="TBA631" s="49"/>
      <c r="TBB631" s="49"/>
      <c r="TBC631" s="49"/>
      <c r="TBD631" s="49"/>
      <c r="TBE631" s="49"/>
      <c r="TBF631" s="49"/>
      <c r="TBG631" s="49"/>
      <c r="TBH631" s="49"/>
      <c r="TBI631" s="49"/>
      <c r="TBJ631" s="49"/>
      <c r="TBK631" s="49"/>
      <c r="TBL631" s="49"/>
      <c r="TBM631" s="49"/>
      <c r="TBN631" s="49"/>
      <c r="TBO631" s="49"/>
      <c r="TBP631" s="49"/>
      <c r="TBQ631" s="49"/>
      <c r="TBR631" s="49"/>
      <c r="TBS631" s="49"/>
      <c r="TBT631" s="49"/>
      <c r="TBU631" s="49"/>
      <c r="TBV631" s="49"/>
      <c r="TBW631" s="49"/>
      <c r="TBX631" s="49"/>
      <c r="TBY631" s="49"/>
      <c r="TBZ631" s="49"/>
      <c r="TCA631" s="49"/>
      <c r="TCB631" s="49"/>
      <c r="TCC631" s="49"/>
      <c r="TCD631" s="49"/>
      <c r="TCE631" s="49"/>
      <c r="TCF631" s="49"/>
      <c r="TCG631" s="49"/>
      <c r="TCH631" s="49"/>
      <c r="TCI631" s="49"/>
      <c r="TCJ631" s="49"/>
      <c r="TCK631" s="49"/>
      <c r="TCL631" s="49"/>
      <c r="TCM631" s="49"/>
      <c r="TCN631" s="49"/>
      <c r="TCO631" s="49"/>
      <c r="TCP631" s="49"/>
      <c r="TCQ631" s="49"/>
      <c r="TCR631" s="49"/>
      <c r="TCS631" s="49"/>
      <c r="TCT631" s="49"/>
      <c r="TCU631" s="49"/>
      <c r="TCV631" s="49"/>
      <c r="TCW631" s="49"/>
      <c r="TCX631" s="49"/>
      <c r="TCY631" s="49"/>
      <c r="TCZ631" s="49"/>
      <c r="TDA631" s="49"/>
      <c r="TDB631" s="49"/>
      <c r="TDC631" s="49"/>
      <c r="TDD631" s="49"/>
      <c r="TDE631" s="49"/>
      <c r="TDF631" s="49"/>
      <c r="TDG631" s="49"/>
      <c r="TDH631" s="49"/>
      <c r="TDI631" s="49"/>
      <c r="TDJ631" s="49"/>
      <c r="TDK631" s="49"/>
      <c r="TDL631" s="49"/>
      <c r="TDM631" s="49"/>
      <c r="TDN631" s="49"/>
      <c r="TDO631" s="49"/>
      <c r="TDP631" s="49"/>
      <c r="TDQ631" s="49"/>
      <c r="TDR631" s="49"/>
      <c r="TDS631" s="49"/>
      <c r="TDT631" s="49"/>
      <c r="TDU631" s="49"/>
      <c r="TDV631" s="49"/>
      <c r="TDW631" s="49"/>
      <c r="TDX631" s="49"/>
      <c r="TDY631" s="49"/>
      <c r="TDZ631" s="49"/>
      <c r="TEA631" s="49"/>
      <c r="TEB631" s="49"/>
      <c r="TEC631" s="49"/>
      <c r="TED631" s="49"/>
      <c r="TEE631" s="49"/>
      <c r="TEF631" s="49"/>
      <c r="TEG631" s="49"/>
      <c r="TEH631" s="49"/>
      <c r="TEI631" s="49"/>
      <c r="TEJ631" s="49"/>
      <c r="TEK631" s="49"/>
      <c r="TEL631" s="49"/>
      <c r="TEM631" s="49"/>
      <c r="TEN631" s="49"/>
      <c r="TEO631" s="49"/>
      <c r="TEP631" s="49"/>
      <c r="TEQ631" s="49"/>
      <c r="TER631" s="49"/>
      <c r="TES631" s="49"/>
      <c r="TET631" s="49"/>
      <c r="TEU631" s="49"/>
      <c r="TEV631" s="49"/>
      <c r="TEW631" s="49"/>
      <c r="TEX631" s="49"/>
      <c r="TEY631" s="49"/>
      <c r="TEZ631" s="49"/>
      <c r="TFA631" s="49"/>
      <c r="TFB631" s="49"/>
      <c r="TFC631" s="49"/>
      <c r="TFD631" s="49"/>
      <c r="TFE631" s="49"/>
      <c r="TFF631" s="49"/>
      <c r="TFG631" s="49"/>
      <c r="TFH631" s="49"/>
      <c r="TFI631" s="49"/>
      <c r="TFJ631" s="49"/>
      <c r="TFK631" s="49"/>
      <c r="TFL631" s="49"/>
      <c r="TFM631" s="49"/>
      <c r="TFN631" s="49"/>
      <c r="TFO631" s="49"/>
      <c r="TFP631" s="49"/>
      <c r="TFQ631" s="49"/>
      <c r="TFR631" s="49"/>
      <c r="TFS631" s="49"/>
      <c r="TFT631" s="49"/>
      <c r="TFU631" s="49"/>
      <c r="TFV631" s="49"/>
      <c r="TFW631" s="49"/>
      <c r="TFX631" s="49"/>
      <c r="TFY631" s="49"/>
      <c r="TFZ631" s="49"/>
      <c r="TGA631" s="49"/>
      <c r="TGB631" s="49"/>
      <c r="TGC631" s="49"/>
      <c r="TGD631" s="49"/>
      <c r="TGE631" s="49"/>
      <c r="TGF631" s="49"/>
      <c r="TGG631" s="49"/>
      <c r="TGH631" s="49"/>
      <c r="TGI631" s="49"/>
      <c r="TGJ631" s="49"/>
      <c r="TGK631" s="49"/>
      <c r="TGL631" s="49"/>
      <c r="TGM631" s="49"/>
      <c r="TGN631" s="49"/>
      <c r="TGO631" s="49"/>
      <c r="TGP631" s="49"/>
      <c r="TGQ631" s="49"/>
      <c r="TGR631" s="49"/>
      <c r="TGS631" s="49"/>
      <c r="TGT631" s="49"/>
      <c r="TGU631" s="49"/>
      <c r="TGV631" s="49"/>
      <c r="TGW631" s="49"/>
      <c r="TGX631" s="49"/>
      <c r="TGY631" s="49"/>
      <c r="TGZ631" s="49"/>
      <c r="THA631" s="49"/>
      <c r="THB631" s="49"/>
      <c r="THC631" s="49"/>
      <c r="THD631" s="49"/>
      <c r="THE631" s="49"/>
      <c r="THF631" s="49"/>
      <c r="THG631" s="49"/>
      <c r="THH631" s="49"/>
      <c r="THI631" s="49"/>
      <c r="THJ631" s="49"/>
      <c r="THK631" s="49"/>
      <c r="THL631" s="49"/>
      <c r="THM631" s="49"/>
      <c r="THN631" s="49"/>
      <c r="THO631" s="49"/>
      <c r="THP631" s="49"/>
      <c r="THQ631" s="49"/>
      <c r="THR631" s="49"/>
      <c r="THS631" s="49"/>
      <c r="THT631" s="49"/>
      <c r="THU631" s="49"/>
      <c r="THV631" s="49"/>
      <c r="THW631" s="49"/>
      <c r="THX631" s="49"/>
      <c r="THY631" s="49"/>
      <c r="THZ631" s="49"/>
      <c r="TIA631" s="49"/>
      <c r="TIB631" s="49"/>
      <c r="TIC631" s="49"/>
      <c r="TID631" s="49"/>
      <c r="TIE631" s="49"/>
      <c r="TIF631" s="49"/>
      <c r="TIG631" s="49"/>
      <c r="TIH631" s="49"/>
      <c r="TII631" s="49"/>
      <c r="TIJ631" s="49"/>
      <c r="TIK631" s="49"/>
      <c r="TIL631" s="49"/>
      <c r="TIM631" s="49"/>
      <c r="TIN631" s="49"/>
      <c r="TIO631" s="49"/>
      <c r="TIP631" s="49"/>
      <c r="TIQ631" s="49"/>
      <c r="TIR631" s="49"/>
      <c r="TIS631" s="49"/>
      <c r="TIT631" s="49"/>
      <c r="TIU631" s="49"/>
      <c r="TIV631" s="49"/>
      <c r="TIW631" s="49"/>
      <c r="TIX631" s="49"/>
      <c r="TIY631" s="49"/>
      <c r="TIZ631" s="49"/>
      <c r="TJA631" s="49"/>
      <c r="TJB631" s="49"/>
      <c r="TJC631" s="49"/>
      <c r="TJD631" s="49"/>
      <c r="TJE631" s="49"/>
      <c r="TJF631" s="49"/>
      <c r="TJG631" s="49"/>
      <c r="TJH631" s="49"/>
      <c r="TJI631" s="49"/>
      <c r="TJJ631" s="49"/>
      <c r="TJK631" s="49"/>
      <c r="TJL631" s="49"/>
      <c r="TJM631" s="49"/>
      <c r="TJN631" s="49"/>
      <c r="TJO631" s="49"/>
      <c r="TJP631" s="49"/>
      <c r="TJQ631" s="49"/>
      <c r="TJR631" s="49"/>
      <c r="TJS631" s="49"/>
      <c r="TJT631" s="49"/>
      <c r="TJU631" s="49"/>
      <c r="TJV631" s="49"/>
      <c r="TJW631" s="49"/>
      <c r="TJX631" s="49"/>
      <c r="TJY631" s="49"/>
      <c r="TJZ631" s="49"/>
      <c r="TKA631" s="49"/>
      <c r="TKB631" s="49"/>
      <c r="TKC631" s="49"/>
      <c r="TKD631" s="49"/>
      <c r="TKE631" s="49"/>
      <c r="TKF631" s="49"/>
      <c r="TKG631" s="49"/>
      <c r="TKH631" s="49"/>
      <c r="TKI631" s="49"/>
      <c r="TKJ631" s="49"/>
      <c r="TKK631" s="49"/>
      <c r="TKL631" s="49"/>
      <c r="TKM631" s="49"/>
      <c r="TKN631" s="49"/>
      <c r="TKO631" s="49"/>
      <c r="TKP631" s="49"/>
      <c r="TKQ631" s="49"/>
      <c r="TKR631" s="49"/>
      <c r="TKS631" s="49"/>
      <c r="TKT631" s="49"/>
      <c r="TKU631" s="49"/>
      <c r="TKV631" s="49"/>
      <c r="TKW631" s="49"/>
      <c r="TKX631" s="49"/>
      <c r="TKY631" s="49"/>
      <c r="TKZ631" s="49"/>
      <c r="TLA631" s="49"/>
      <c r="TLB631" s="49"/>
      <c r="TLC631" s="49"/>
      <c r="TLD631" s="49"/>
      <c r="TLE631" s="49"/>
      <c r="TLF631" s="49"/>
      <c r="TLG631" s="49"/>
      <c r="TLH631" s="49"/>
      <c r="TLI631" s="49"/>
      <c r="TLJ631" s="49"/>
      <c r="TLK631" s="49"/>
      <c r="TLL631" s="49"/>
      <c r="TLM631" s="49"/>
      <c r="TLN631" s="49"/>
      <c r="TLO631" s="49"/>
      <c r="TLP631" s="49"/>
      <c r="TLQ631" s="49"/>
      <c r="TLR631" s="49"/>
      <c r="TLS631" s="49"/>
      <c r="TLT631" s="49"/>
      <c r="TLU631" s="49"/>
      <c r="TLV631" s="49"/>
      <c r="TLW631" s="49"/>
      <c r="TLX631" s="49"/>
      <c r="TLY631" s="49"/>
      <c r="TLZ631" s="49"/>
      <c r="TMA631" s="49"/>
      <c r="TMB631" s="49"/>
      <c r="TMC631" s="49"/>
      <c r="TMD631" s="49"/>
      <c r="TME631" s="49"/>
      <c r="TMF631" s="49"/>
      <c r="TMG631" s="49"/>
      <c r="TMH631" s="49"/>
      <c r="TMI631" s="49"/>
      <c r="TMJ631" s="49"/>
      <c r="TMK631" s="49"/>
      <c r="TML631" s="49"/>
      <c r="TMM631" s="49"/>
      <c r="TMN631" s="49"/>
      <c r="TMO631" s="49"/>
      <c r="TMP631" s="49"/>
      <c r="TMQ631" s="49"/>
      <c r="TMR631" s="49"/>
      <c r="TMS631" s="49"/>
      <c r="TMT631" s="49"/>
      <c r="TMU631" s="49"/>
      <c r="TMV631" s="49"/>
      <c r="TMW631" s="49"/>
      <c r="TMX631" s="49"/>
      <c r="TMY631" s="49"/>
      <c r="TMZ631" s="49"/>
      <c r="TNA631" s="49"/>
      <c r="TNB631" s="49"/>
      <c r="TNC631" s="49"/>
      <c r="TND631" s="49"/>
      <c r="TNE631" s="49"/>
      <c r="TNF631" s="49"/>
      <c r="TNG631" s="49"/>
      <c r="TNH631" s="49"/>
      <c r="TNI631" s="49"/>
      <c r="TNJ631" s="49"/>
      <c r="TNK631" s="49"/>
      <c r="TNL631" s="49"/>
      <c r="TNM631" s="49"/>
      <c r="TNN631" s="49"/>
      <c r="TNO631" s="49"/>
      <c r="TNP631" s="49"/>
      <c r="TNQ631" s="49"/>
      <c r="TNR631" s="49"/>
      <c r="TNS631" s="49"/>
      <c r="TNT631" s="49"/>
      <c r="TNU631" s="49"/>
      <c r="TNV631" s="49"/>
      <c r="TNW631" s="49"/>
      <c r="TNX631" s="49"/>
      <c r="TNY631" s="49"/>
      <c r="TNZ631" s="49"/>
      <c r="TOA631" s="49"/>
      <c r="TOB631" s="49"/>
      <c r="TOC631" s="49"/>
      <c r="TOD631" s="49"/>
      <c r="TOE631" s="49"/>
      <c r="TOF631" s="49"/>
      <c r="TOG631" s="49"/>
      <c r="TOH631" s="49"/>
      <c r="TOI631" s="49"/>
      <c r="TOJ631" s="49"/>
      <c r="TOK631" s="49"/>
      <c r="TOL631" s="49"/>
      <c r="TOM631" s="49"/>
      <c r="TON631" s="49"/>
      <c r="TOO631" s="49"/>
      <c r="TOP631" s="49"/>
      <c r="TOQ631" s="49"/>
      <c r="TOR631" s="49"/>
      <c r="TOS631" s="49"/>
      <c r="TOT631" s="49"/>
      <c r="TOU631" s="49"/>
      <c r="TOV631" s="49"/>
      <c r="TOW631" s="49"/>
      <c r="TOX631" s="49"/>
      <c r="TOY631" s="49"/>
      <c r="TOZ631" s="49"/>
      <c r="TPA631" s="49"/>
      <c r="TPB631" s="49"/>
      <c r="TPC631" s="49"/>
      <c r="TPD631" s="49"/>
      <c r="TPE631" s="49"/>
      <c r="TPF631" s="49"/>
      <c r="TPG631" s="49"/>
      <c r="TPH631" s="49"/>
      <c r="TPI631" s="49"/>
      <c r="TPJ631" s="49"/>
      <c r="TPK631" s="49"/>
      <c r="TPL631" s="49"/>
      <c r="TPM631" s="49"/>
      <c r="TPN631" s="49"/>
      <c r="TPO631" s="49"/>
      <c r="TPP631" s="49"/>
      <c r="TPQ631" s="49"/>
      <c r="TPR631" s="49"/>
      <c r="TPS631" s="49"/>
      <c r="TPT631" s="49"/>
      <c r="TPU631" s="49"/>
      <c r="TPV631" s="49"/>
      <c r="TPW631" s="49"/>
      <c r="TPX631" s="49"/>
      <c r="TPY631" s="49"/>
      <c r="TPZ631" s="49"/>
      <c r="TQA631" s="49"/>
      <c r="TQB631" s="49"/>
      <c r="TQC631" s="49"/>
      <c r="TQD631" s="49"/>
      <c r="TQE631" s="49"/>
      <c r="TQF631" s="49"/>
      <c r="TQG631" s="49"/>
      <c r="TQH631" s="49"/>
      <c r="TQI631" s="49"/>
      <c r="TQJ631" s="49"/>
      <c r="TQK631" s="49"/>
      <c r="TQL631" s="49"/>
      <c r="TQM631" s="49"/>
      <c r="TQN631" s="49"/>
      <c r="TQO631" s="49"/>
      <c r="TQP631" s="49"/>
      <c r="TQQ631" s="49"/>
      <c r="TQR631" s="49"/>
      <c r="TQS631" s="49"/>
      <c r="TQT631" s="49"/>
      <c r="TQU631" s="49"/>
      <c r="TQV631" s="49"/>
      <c r="TQW631" s="49"/>
      <c r="TQX631" s="49"/>
      <c r="TQY631" s="49"/>
      <c r="TQZ631" s="49"/>
      <c r="TRA631" s="49"/>
      <c r="TRB631" s="49"/>
      <c r="TRC631" s="49"/>
      <c r="TRD631" s="49"/>
      <c r="TRE631" s="49"/>
      <c r="TRF631" s="49"/>
      <c r="TRG631" s="49"/>
      <c r="TRH631" s="49"/>
      <c r="TRI631" s="49"/>
      <c r="TRJ631" s="49"/>
      <c r="TRK631" s="49"/>
      <c r="TRL631" s="49"/>
      <c r="TRM631" s="49"/>
      <c r="TRN631" s="49"/>
      <c r="TRO631" s="49"/>
      <c r="TRP631" s="49"/>
      <c r="TRQ631" s="49"/>
      <c r="TRR631" s="49"/>
      <c r="TRS631" s="49"/>
      <c r="TRT631" s="49"/>
      <c r="TRU631" s="49"/>
      <c r="TRV631" s="49"/>
      <c r="TRW631" s="49"/>
      <c r="TRX631" s="49"/>
      <c r="TRY631" s="49"/>
      <c r="TRZ631" s="49"/>
      <c r="TSA631" s="49"/>
      <c r="TSB631" s="49"/>
      <c r="TSC631" s="49"/>
      <c r="TSD631" s="49"/>
      <c r="TSE631" s="49"/>
      <c r="TSF631" s="49"/>
      <c r="TSG631" s="49"/>
      <c r="TSH631" s="49"/>
      <c r="TSI631" s="49"/>
      <c r="TSJ631" s="49"/>
      <c r="TSK631" s="49"/>
      <c r="TSL631" s="49"/>
      <c r="TSM631" s="49"/>
      <c r="TSN631" s="49"/>
      <c r="TSO631" s="49"/>
      <c r="TSP631" s="49"/>
      <c r="TSQ631" s="49"/>
      <c r="TSR631" s="49"/>
      <c r="TSS631" s="49"/>
      <c r="TST631" s="49"/>
      <c r="TSU631" s="49"/>
      <c r="TSV631" s="49"/>
      <c r="TSW631" s="49"/>
      <c r="TSX631" s="49"/>
      <c r="TSY631" s="49"/>
      <c r="TSZ631" s="49"/>
      <c r="TTA631" s="49"/>
      <c r="TTB631" s="49"/>
      <c r="TTC631" s="49"/>
      <c r="TTD631" s="49"/>
      <c r="TTE631" s="49"/>
      <c r="TTF631" s="49"/>
      <c r="TTG631" s="49"/>
      <c r="TTH631" s="49"/>
      <c r="TTI631" s="49"/>
      <c r="TTJ631" s="49"/>
      <c r="TTK631" s="49"/>
      <c r="TTL631" s="49"/>
      <c r="TTM631" s="49"/>
      <c r="TTN631" s="49"/>
      <c r="TTO631" s="49"/>
      <c r="TTP631" s="49"/>
      <c r="TTQ631" s="49"/>
      <c r="TTR631" s="49"/>
      <c r="TTS631" s="49"/>
      <c r="TTT631" s="49"/>
      <c r="TTU631" s="49"/>
      <c r="TTV631" s="49"/>
      <c r="TTW631" s="49"/>
      <c r="TTX631" s="49"/>
      <c r="TTY631" s="49"/>
      <c r="TTZ631" s="49"/>
      <c r="TUA631" s="49"/>
      <c r="TUB631" s="49"/>
      <c r="TUC631" s="49"/>
      <c r="TUD631" s="49"/>
      <c r="TUE631" s="49"/>
      <c r="TUF631" s="49"/>
      <c r="TUG631" s="49"/>
      <c r="TUH631" s="49"/>
      <c r="TUI631" s="49"/>
      <c r="TUJ631" s="49"/>
      <c r="TUK631" s="49"/>
      <c r="TUL631" s="49"/>
      <c r="TUM631" s="49"/>
      <c r="TUN631" s="49"/>
      <c r="TUO631" s="49"/>
      <c r="TUP631" s="49"/>
      <c r="TUQ631" s="49"/>
      <c r="TUR631" s="49"/>
      <c r="TUS631" s="49"/>
      <c r="TUT631" s="49"/>
      <c r="TUU631" s="49"/>
      <c r="TUV631" s="49"/>
      <c r="TUW631" s="49"/>
      <c r="TUX631" s="49"/>
      <c r="TUY631" s="49"/>
      <c r="TUZ631" s="49"/>
      <c r="TVA631" s="49"/>
      <c r="TVB631" s="49"/>
      <c r="TVC631" s="49"/>
      <c r="TVD631" s="49"/>
      <c r="TVE631" s="49"/>
      <c r="TVF631" s="49"/>
      <c r="TVG631" s="49"/>
      <c r="TVH631" s="49"/>
      <c r="TVI631" s="49"/>
      <c r="TVJ631" s="49"/>
      <c r="TVK631" s="49"/>
      <c r="TVL631" s="49"/>
      <c r="TVM631" s="49"/>
      <c r="TVN631" s="49"/>
      <c r="TVO631" s="49"/>
      <c r="TVP631" s="49"/>
      <c r="TVQ631" s="49"/>
      <c r="TVR631" s="49"/>
      <c r="TVS631" s="49"/>
      <c r="TVT631" s="49"/>
      <c r="TVU631" s="49"/>
      <c r="TVV631" s="49"/>
      <c r="TVW631" s="49"/>
      <c r="TVX631" s="49"/>
      <c r="TVY631" s="49"/>
      <c r="TVZ631" s="49"/>
      <c r="TWA631" s="49"/>
      <c r="TWB631" s="49"/>
      <c r="TWC631" s="49"/>
      <c r="TWD631" s="49"/>
      <c r="TWE631" s="49"/>
      <c r="TWF631" s="49"/>
      <c r="TWG631" s="49"/>
      <c r="TWH631" s="49"/>
      <c r="TWI631" s="49"/>
      <c r="TWJ631" s="49"/>
      <c r="TWK631" s="49"/>
      <c r="TWL631" s="49"/>
      <c r="TWM631" s="49"/>
      <c r="TWN631" s="49"/>
      <c r="TWO631" s="49"/>
      <c r="TWP631" s="49"/>
      <c r="TWQ631" s="49"/>
      <c r="TWR631" s="49"/>
      <c r="TWS631" s="49"/>
      <c r="TWT631" s="49"/>
      <c r="TWU631" s="49"/>
      <c r="TWV631" s="49"/>
      <c r="TWW631" s="49"/>
      <c r="TWX631" s="49"/>
      <c r="TWY631" s="49"/>
      <c r="TWZ631" s="49"/>
      <c r="TXA631" s="49"/>
      <c r="TXB631" s="49"/>
      <c r="TXC631" s="49"/>
      <c r="TXD631" s="49"/>
      <c r="TXE631" s="49"/>
      <c r="TXF631" s="49"/>
      <c r="TXG631" s="49"/>
      <c r="TXH631" s="49"/>
      <c r="TXI631" s="49"/>
      <c r="TXJ631" s="49"/>
      <c r="TXK631" s="49"/>
      <c r="TXL631" s="49"/>
      <c r="TXM631" s="49"/>
      <c r="TXN631" s="49"/>
      <c r="TXO631" s="49"/>
      <c r="TXP631" s="49"/>
      <c r="TXQ631" s="49"/>
      <c r="TXR631" s="49"/>
      <c r="TXS631" s="49"/>
      <c r="TXT631" s="49"/>
      <c r="TXU631" s="49"/>
      <c r="TXV631" s="49"/>
      <c r="TXW631" s="49"/>
      <c r="TXX631" s="49"/>
      <c r="TXY631" s="49"/>
      <c r="TXZ631" s="49"/>
      <c r="TYA631" s="49"/>
      <c r="TYB631" s="49"/>
      <c r="TYC631" s="49"/>
      <c r="TYD631" s="49"/>
      <c r="TYE631" s="49"/>
      <c r="TYF631" s="49"/>
      <c r="TYG631" s="49"/>
      <c r="TYH631" s="49"/>
      <c r="TYI631" s="49"/>
      <c r="TYJ631" s="49"/>
      <c r="TYK631" s="49"/>
      <c r="TYL631" s="49"/>
      <c r="TYM631" s="49"/>
      <c r="TYN631" s="49"/>
      <c r="TYO631" s="49"/>
      <c r="TYP631" s="49"/>
      <c r="TYQ631" s="49"/>
      <c r="TYR631" s="49"/>
      <c r="TYS631" s="49"/>
      <c r="TYT631" s="49"/>
      <c r="TYU631" s="49"/>
      <c r="TYV631" s="49"/>
      <c r="TYW631" s="49"/>
      <c r="TYX631" s="49"/>
      <c r="TYY631" s="49"/>
      <c r="TYZ631" s="49"/>
      <c r="TZA631" s="49"/>
      <c r="TZB631" s="49"/>
      <c r="TZC631" s="49"/>
      <c r="TZD631" s="49"/>
      <c r="TZE631" s="49"/>
      <c r="TZF631" s="49"/>
      <c r="TZG631" s="49"/>
      <c r="TZH631" s="49"/>
      <c r="TZI631" s="49"/>
      <c r="TZJ631" s="49"/>
      <c r="TZK631" s="49"/>
      <c r="TZL631" s="49"/>
      <c r="TZM631" s="49"/>
      <c r="TZN631" s="49"/>
      <c r="TZO631" s="49"/>
      <c r="TZP631" s="49"/>
      <c r="TZQ631" s="49"/>
      <c r="TZR631" s="49"/>
      <c r="TZS631" s="49"/>
      <c r="TZT631" s="49"/>
      <c r="TZU631" s="49"/>
      <c r="TZV631" s="49"/>
      <c r="TZW631" s="49"/>
      <c r="TZX631" s="49"/>
      <c r="TZY631" s="49"/>
      <c r="TZZ631" s="49"/>
      <c r="UAA631" s="49"/>
      <c r="UAB631" s="49"/>
      <c r="UAC631" s="49"/>
      <c r="UAD631" s="49"/>
      <c r="UAE631" s="49"/>
      <c r="UAF631" s="49"/>
      <c r="UAG631" s="49"/>
      <c r="UAH631" s="49"/>
      <c r="UAI631" s="49"/>
      <c r="UAJ631" s="49"/>
      <c r="UAK631" s="49"/>
      <c r="UAL631" s="49"/>
      <c r="UAM631" s="49"/>
      <c r="UAN631" s="49"/>
      <c r="UAO631" s="49"/>
      <c r="UAP631" s="49"/>
      <c r="UAQ631" s="49"/>
      <c r="UAR631" s="49"/>
      <c r="UAS631" s="49"/>
      <c r="UAT631" s="49"/>
      <c r="UAU631" s="49"/>
      <c r="UAV631" s="49"/>
      <c r="UAW631" s="49"/>
      <c r="UAX631" s="49"/>
      <c r="UAY631" s="49"/>
      <c r="UAZ631" s="49"/>
      <c r="UBA631" s="49"/>
      <c r="UBB631" s="49"/>
      <c r="UBC631" s="49"/>
      <c r="UBD631" s="49"/>
      <c r="UBE631" s="49"/>
      <c r="UBF631" s="49"/>
      <c r="UBG631" s="49"/>
      <c r="UBH631" s="49"/>
      <c r="UBI631" s="49"/>
      <c r="UBJ631" s="49"/>
      <c r="UBK631" s="49"/>
      <c r="UBL631" s="49"/>
      <c r="UBM631" s="49"/>
      <c r="UBN631" s="49"/>
      <c r="UBO631" s="49"/>
      <c r="UBP631" s="49"/>
      <c r="UBQ631" s="49"/>
      <c r="UBR631" s="49"/>
      <c r="UBS631" s="49"/>
      <c r="UBT631" s="49"/>
      <c r="UBU631" s="49"/>
      <c r="UBV631" s="49"/>
      <c r="UBW631" s="49"/>
      <c r="UBX631" s="49"/>
      <c r="UBY631" s="49"/>
      <c r="UBZ631" s="49"/>
      <c r="UCA631" s="49"/>
      <c r="UCB631" s="49"/>
      <c r="UCC631" s="49"/>
      <c r="UCD631" s="49"/>
      <c r="UCE631" s="49"/>
      <c r="UCF631" s="49"/>
      <c r="UCG631" s="49"/>
      <c r="UCH631" s="49"/>
      <c r="UCI631" s="49"/>
      <c r="UCJ631" s="49"/>
      <c r="UCK631" s="49"/>
      <c r="UCL631" s="49"/>
      <c r="UCM631" s="49"/>
      <c r="UCN631" s="49"/>
      <c r="UCO631" s="49"/>
      <c r="UCP631" s="49"/>
      <c r="UCQ631" s="49"/>
      <c r="UCR631" s="49"/>
      <c r="UCS631" s="49"/>
      <c r="UCT631" s="49"/>
      <c r="UCU631" s="49"/>
      <c r="UCV631" s="49"/>
      <c r="UCW631" s="49"/>
      <c r="UCX631" s="49"/>
      <c r="UCY631" s="49"/>
      <c r="UCZ631" s="49"/>
      <c r="UDA631" s="49"/>
      <c r="UDB631" s="49"/>
      <c r="UDC631" s="49"/>
      <c r="UDD631" s="49"/>
      <c r="UDE631" s="49"/>
      <c r="UDF631" s="49"/>
      <c r="UDG631" s="49"/>
      <c r="UDH631" s="49"/>
      <c r="UDI631" s="49"/>
      <c r="UDJ631" s="49"/>
      <c r="UDK631" s="49"/>
      <c r="UDL631" s="49"/>
      <c r="UDM631" s="49"/>
      <c r="UDN631" s="49"/>
      <c r="UDO631" s="49"/>
      <c r="UDP631" s="49"/>
      <c r="UDQ631" s="49"/>
      <c r="UDR631" s="49"/>
      <c r="UDS631" s="49"/>
      <c r="UDT631" s="49"/>
      <c r="UDU631" s="49"/>
      <c r="UDV631" s="49"/>
      <c r="UDW631" s="49"/>
      <c r="UDX631" s="49"/>
      <c r="UDY631" s="49"/>
      <c r="UDZ631" s="49"/>
      <c r="UEA631" s="49"/>
      <c r="UEB631" s="49"/>
      <c r="UEC631" s="49"/>
      <c r="UED631" s="49"/>
      <c r="UEE631" s="49"/>
      <c r="UEF631" s="49"/>
      <c r="UEG631" s="49"/>
      <c r="UEH631" s="49"/>
      <c r="UEI631" s="49"/>
      <c r="UEJ631" s="49"/>
      <c r="UEK631" s="49"/>
      <c r="UEL631" s="49"/>
      <c r="UEM631" s="49"/>
      <c r="UEN631" s="49"/>
      <c r="UEO631" s="49"/>
      <c r="UEP631" s="49"/>
      <c r="UEQ631" s="49"/>
      <c r="UER631" s="49"/>
      <c r="UES631" s="49"/>
      <c r="UET631" s="49"/>
      <c r="UEU631" s="49"/>
      <c r="UEV631" s="49"/>
      <c r="UEW631" s="49"/>
      <c r="UEX631" s="49"/>
      <c r="UEY631" s="49"/>
      <c r="UEZ631" s="49"/>
      <c r="UFA631" s="49"/>
      <c r="UFB631" s="49"/>
      <c r="UFC631" s="49"/>
      <c r="UFD631" s="49"/>
      <c r="UFE631" s="49"/>
      <c r="UFF631" s="49"/>
      <c r="UFG631" s="49"/>
      <c r="UFH631" s="49"/>
      <c r="UFI631" s="49"/>
      <c r="UFJ631" s="49"/>
      <c r="UFK631" s="49"/>
      <c r="UFL631" s="49"/>
      <c r="UFM631" s="49"/>
      <c r="UFN631" s="49"/>
      <c r="UFO631" s="49"/>
      <c r="UFP631" s="49"/>
      <c r="UFQ631" s="49"/>
      <c r="UFR631" s="49"/>
      <c r="UFS631" s="49"/>
      <c r="UFT631" s="49"/>
      <c r="UFU631" s="49"/>
      <c r="UFV631" s="49"/>
      <c r="UFW631" s="49"/>
      <c r="UFX631" s="49"/>
      <c r="UFY631" s="49"/>
      <c r="UFZ631" s="49"/>
      <c r="UGA631" s="49"/>
      <c r="UGB631" s="49"/>
      <c r="UGC631" s="49"/>
      <c r="UGD631" s="49"/>
      <c r="UGE631" s="49"/>
      <c r="UGF631" s="49"/>
      <c r="UGG631" s="49"/>
      <c r="UGH631" s="49"/>
      <c r="UGI631" s="49"/>
      <c r="UGJ631" s="49"/>
      <c r="UGK631" s="49"/>
      <c r="UGL631" s="49"/>
      <c r="UGM631" s="49"/>
      <c r="UGN631" s="49"/>
      <c r="UGO631" s="49"/>
      <c r="UGP631" s="49"/>
      <c r="UGQ631" s="49"/>
      <c r="UGR631" s="49"/>
      <c r="UGS631" s="49"/>
      <c r="UGT631" s="49"/>
      <c r="UGU631" s="49"/>
      <c r="UGV631" s="49"/>
      <c r="UGW631" s="49"/>
      <c r="UGX631" s="49"/>
      <c r="UGY631" s="49"/>
      <c r="UGZ631" s="49"/>
      <c r="UHA631" s="49"/>
      <c r="UHB631" s="49"/>
      <c r="UHC631" s="49"/>
      <c r="UHD631" s="49"/>
      <c r="UHE631" s="49"/>
      <c r="UHF631" s="49"/>
      <c r="UHG631" s="49"/>
      <c r="UHH631" s="49"/>
      <c r="UHI631" s="49"/>
      <c r="UHJ631" s="49"/>
      <c r="UHK631" s="49"/>
      <c r="UHL631" s="49"/>
      <c r="UHM631" s="49"/>
      <c r="UHN631" s="49"/>
      <c r="UHO631" s="49"/>
      <c r="UHP631" s="49"/>
      <c r="UHQ631" s="49"/>
      <c r="UHR631" s="49"/>
      <c r="UHS631" s="49"/>
      <c r="UHT631" s="49"/>
      <c r="UHU631" s="49"/>
      <c r="UHV631" s="49"/>
      <c r="UHW631" s="49"/>
      <c r="UHX631" s="49"/>
      <c r="UHY631" s="49"/>
      <c r="UHZ631" s="49"/>
      <c r="UIA631" s="49"/>
      <c r="UIB631" s="49"/>
      <c r="UIC631" s="49"/>
      <c r="UID631" s="49"/>
      <c r="UIE631" s="49"/>
      <c r="UIF631" s="49"/>
      <c r="UIG631" s="49"/>
      <c r="UIH631" s="49"/>
      <c r="UII631" s="49"/>
      <c r="UIJ631" s="49"/>
      <c r="UIK631" s="49"/>
      <c r="UIL631" s="49"/>
      <c r="UIM631" s="49"/>
      <c r="UIN631" s="49"/>
      <c r="UIO631" s="49"/>
      <c r="UIP631" s="49"/>
      <c r="UIQ631" s="49"/>
      <c r="UIR631" s="49"/>
      <c r="UIS631" s="49"/>
      <c r="UIT631" s="49"/>
      <c r="UIU631" s="49"/>
      <c r="UIV631" s="49"/>
      <c r="UIW631" s="49"/>
      <c r="UIX631" s="49"/>
      <c r="UIY631" s="49"/>
      <c r="UIZ631" s="49"/>
      <c r="UJA631" s="49"/>
      <c r="UJB631" s="49"/>
      <c r="UJC631" s="49"/>
      <c r="UJD631" s="49"/>
      <c r="UJE631" s="49"/>
      <c r="UJF631" s="49"/>
      <c r="UJG631" s="49"/>
      <c r="UJH631" s="49"/>
      <c r="UJI631" s="49"/>
      <c r="UJJ631" s="49"/>
      <c r="UJK631" s="49"/>
      <c r="UJL631" s="49"/>
      <c r="UJM631" s="49"/>
      <c r="UJN631" s="49"/>
      <c r="UJO631" s="49"/>
      <c r="UJP631" s="49"/>
      <c r="UJQ631" s="49"/>
      <c r="UJR631" s="49"/>
      <c r="UJS631" s="49"/>
      <c r="UJT631" s="49"/>
      <c r="UJU631" s="49"/>
      <c r="UJV631" s="49"/>
      <c r="UJW631" s="49"/>
      <c r="UJX631" s="49"/>
      <c r="UJY631" s="49"/>
      <c r="UJZ631" s="49"/>
      <c r="UKA631" s="49"/>
      <c r="UKB631" s="49"/>
      <c r="UKC631" s="49"/>
      <c r="UKD631" s="49"/>
      <c r="UKE631" s="49"/>
      <c r="UKF631" s="49"/>
      <c r="UKG631" s="49"/>
      <c r="UKH631" s="49"/>
      <c r="UKI631" s="49"/>
      <c r="UKJ631" s="49"/>
      <c r="UKK631" s="49"/>
      <c r="UKL631" s="49"/>
      <c r="UKM631" s="49"/>
      <c r="UKN631" s="49"/>
      <c r="UKO631" s="49"/>
      <c r="UKP631" s="49"/>
      <c r="UKQ631" s="49"/>
      <c r="UKR631" s="49"/>
      <c r="UKS631" s="49"/>
      <c r="UKT631" s="49"/>
      <c r="UKU631" s="49"/>
      <c r="UKV631" s="49"/>
      <c r="UKW631" s="49"/>
      <c r="UKX631" s="49"/>
      <c r="UKY631" s="49"/>
      <c r="UKZ631" s="49"/>
      <c r="ULA631" s="49"/>
      <c r="ULB631" s="49"/>
      <c r="ULC631" s="49"/>
      <c r="ULD631" s="49"/>
      <c r="ULE631" s="49"/>
      <c r="ULF631" s="49"/>
      <c r="ULG631" s="49"/>
      <c r="ULH631" s="49"/>
      <c r="ULI631" s="49"/>
      <c r="ULJ631" s="49"/>
      <c r="ULK631" s="49"/>
      <c r="ULL631" s="49"/>
      <c r="ULM631" s="49"/>
      <c r="ULN631" s="49"/>
      <c r="ULO631" s="49"/>
      <c r="ULP631" s="49"/>
      <c r="ULQ631" s="49"/>
      <c r="ULR631" s="49"/>
      <c r="ULS631" s="49"/>
      <c r="ULT631" s="49"/>
      <c r="ULU631" s="49"/>
      <c r="ULV631" s="49"/>
      <c r="ULW631" s="49"/>
      <c r="ULX631" s="49"/>
      <c r="ULY631" s="49"/>
      <c r="ULZ631" s="49"/>
      <c r="UMA631" s="49"/>
      <c r="UMB631" s="49"/>
      <c r="UMC631" s="49"/>
      <c r="UMD631" s="49"/>
      <c r="UME631" s="49"/>
      <c r="UMF631" s="49"/>
      <c r="UMG631" s="49"/>
      <c r="UMH631" s="49"/>
      <c r="UMI631" s="49"/>
      <c r="UMJ631" s="49"/>
      <c r="UMK631" s="49"/>
      <c r="UML631" s="49"/>
      <c r="UMM631" s="49"/>
      <c r="UMN631" s="49"/>
      <c r="UMO631" s="49"/>
      <c r="UMP631" s="49"/>
      <c r="UMQ631" s="49"/>
      <c r="UMR631" s="49"/>
      <c r="UMS631" s="49"/>
      <c r="UMT631" s="49"/>
      <c r="UMU631" s="49"/>
      <c r="UMV631" s="49"/>
      <c r="UMW631" s="49"/>
      <c r="UMX631" s="49"/>
      <c r="UMY631" s="49"/>
      <c r="UMZ631" s="49"/>
      <c r="UNA631" s="49"/>
      <c r="UNB631" s="49"/>
      <c r="UNC631" s="49"/>
      <c r="UND631" s="49"/>
      <c r="UNE631" s="49"/>
      <c r="UNF631" s="49"/>
      <c r="UNG631" s="49"/>
      <c r="UNH631" s="49"/>
      <c r="UNI631" s="49"/>
      <c r="UNJ631" s="49"/>
      <c r="UNK631" s="49"/>
      <c r="UNL631" s="49"/>
      <c r="UNM631" s="49"/>
      <c r="UNN631" s="49"/>
      <c r="UNO631" s="49"/>
      <c r="UNP631" s="49"/>
      <c r="UNQ631" s="49"/>
      <c r="UNR631" s="49"/>
      <c r="UNS631" s="49"/>
      <c r="UNT631" s="49"/>
      <c r="UNU631" s="49"/>
      <c r="UNV631" s="49"/>
      <c r="UNW631" s="49"/>
      <c r="UNX631" s="49"/>
      <c r="UNY631" s="49"/>
      <c r="UNZ631" s="49"/>
      <c r="UOA631" s="49"/>
      <c r="UOB631" s="49"/>
      <c r="UOC631" s="49"/>
      <c r="UOD631" s="49"/>
      <c r="UOE631" s="49"/>
      <c r="UOF631" s="49"/>
      <c r="UOG631" s="49"/>
      <c r="UOH631" s="49"/>
      <c r="UOI631" s="49"/>
      <c r="UOJ631" s="49"/>
      <c r="UOK631" s="49"/>
      <c r="UOL631" s="49"/>
      <c r="UOM631" s="49"/>
      <c r="UON631" s="49"/>
      <c r="UOO631" s="49"/>
      <c r="UOP631" s="49"/>
      <c r="UOQ631" s="49"/>
      <c r="UOR631" s="49"/>
      <c r="UOS631" s="49"/>
      <c r="UOT631" s="49"/>
      <c r="UOU631" s="49"/>
      <c r="UOV631" s="49"/>
      <c r="UOW631" s="49"/>
      <c r="UOX631" s="49"/>
      <c r="UOY631" s="49"/>
      <c r="UOZ631" s="49"/>
      <c r="UPA631" s="49"/>
      <c r="UPB631" s="49"/>
      <c r="UPC631" s="49"/>
      <c r="UPD631" s="49"/>
      <c r="UPE631" s="49"/>
      <c r="UPF631" s="49"/>
      <c r="UPG631" s="49"/>
      <c r="UPH631" s="49"/>
      <c r="UPI631" s="49"/>
      <c r="UPJ631" s="49"/>
      <c r="UPK631" s="49"/>
      <c r="UPL631" s="49"/>
      <c r="UPM631" s="49"/>
      <c r="UPN631" s="49"/>
      <c r="UPO631" s="49"/>
      <c r="UPP631" s="49"/>
      <c r="UPQ631" s="49"/>
      <c r="UPR631" s="49"/>
      <c r="UPS631" s="49"/>
      <c r="UPT631" s="49"/>
      <c r="UPU631" s="49"/>
      <c r="UPV631" s="49"/>
      <c r="UPW631" s="49"/>
      <c r="UPX631" s="49"/>
      <c r="UPY631" s="49"/>
      <c r="UPZ631" s="49"/>
      <c r="UQA631" s="49"/>
      <c r="UQB631" s="49"/>
      <c r="UQC631" s="49"/>
      <c r="UQD631" s="49"/>
      <c r="UQE631" s="49"/>
      <c r="UQF631" s="49"/>
      <c r="UQG631" s="49"/>
      <c r="UQH631" s="49"/>
      <c r="UQI631" s="49"/>
      <c r="UQJ631" s="49"/>
      <c r="UQK631" s="49"/>
      <c r="UQL631" s="49"/>
      <c r="UQM631" s="49"/>
      <c r="UQN631" s="49"/>
      <c r="UQO631" s="49"/>
      <c r="UQP631" s="49"/>
      <c r="UQQ631" s="49"/>
      <c r="UQR631" s="49"/>
      <c r="UQS631" s="49"/>
      <c r="UQT631" s="49"/>
      <c r="UQU631" s="49"/>
      <c r="UQV631" s="49"/>
      <c r="UQW631" s="49"/>
      <c r="UQX631" s="49"/>
      <c r="UQY631" s="49"/>
      <c r="UQZ631" s="49"/>
      <c r="URA631" s="49"/>
      <c r="URB631" s="49"/>
      <c r="URC631" s="49"/>
      <c r="URD631" s="49"/>
      <c r="URE631" s="49"/>
      <c r="URF631" s="49"/>
      <c r="URG631" s="49"/>
      <c r="URH631" s="49"/>
      <c r="URI631" s="49"/>
      <c r="URJ631" s="49"/>
      <c r="URK631" s="49"/>
      <c r="URL631" s="49"/>
      <c r="URM631" s="49"/>
      <c r="URN631" s="49"/>
      <c r="URO631" s="49"/>
      <c r="URP631" s="49"/>
      <c r="URQ631" s="49"/>
      <c r="URR631" s="49"/>
      <c r="URS631" s="49"/>
      <c r="URT631" s="49"/>
      <c r="URU631" s="49"/>
      <c r="URV631" s="49"/>
      <c r="URW631" s="49"/>
      <c r="URX631" s="49"/>
      <c r="URY631" s="49"/>
      <c r="URZ631" s="49"/>
      <c r="USA631" s="49"/>
      <c r="USB631" s="49"/>
      <c r="USC631" s="49"/>
      <c r="USD631" s="49"/>
      <c r="USE631" s="49"/>
      <c r="USF631" s="49"/>
      <c r="USG631" s="49"/>
      <c r="USH631" s="49"/>
      <c r="USI631" s="49"/>
      <c r="USJ631" s="49"/>
      <c r="USK631" s="49"/>
      <c r="USL631" s="49"/>
      <c r="USM631" s="49"/>
      <c r="USN631" s="49"/>
      <c r="USO631" s="49"/>
      <c r="USP631" s="49"/>
      <c r="USQ631" s="49"/>
      <c r="USR631" s="49"/>
      <c r="USS631" s="49"/>
      <c r="UST631" s="49"/>
      <c r="USU631" s="49"/>
      <c r="USV631" s="49"/>
      <c r="USW631" s="49"/>
      <c r="USX631" s="49"/>
      <c r="USY631" s="49"/>
      <c r="USZ631" s="49"/>
      <c r="UTA631" s="49"/>
      <c r="UTB631" s="49"/>
      <c r="UTC631" s="49"/>
      <c r="UTD631" s="49"/>
      <c r="UTE631" s="49"/>
      <c r="UTF631" s="49"/>
      <c r="UTG631" s="49"/>
      <c r="UTH631" s="49"/>
      <c r="UTI631" s="49"/>
      <c r="UTJ631" s="49"/>
      <c r="UTK631" s="49"/>
      <c r="UTL631" s="49"/>
      <c r="UTM631" s="49"/>
      <c r="UTN631" s="49"/>
      <c r="UTO631" s="49"/>
      <c r="UTP631" s="49"/>
      <c r="UTQ631" s="49"/>
      <c r="UTR631" s="49"/>
      <c r="UTS631" s="49"/>
      <c r="UTT631" s="49"/>
      <c r="UTU631" s="49"/>
      <c r="UTV631" s="49"/>
      <c r="UTW631" s="49"/>
      <c r="UTX631" s="49"/>
      <c r="UTY631" s="49"/>
      <c r="UTZ631" s="49"/>
      <c r="UUA631" s="49"/>
      <c r="UUB631" s="49"/>
      <c r="UUC631" s="49"/>
      <c r="UUD631" s="49"/>
      <c r="UUE631" s="49"/>
      <c r="UUF631" s="49"/>
      <c r="UUG631" s="49"/>
      <c r="UUH631" s="49"/>
      <c r="UUI631" s="49"/>
      <c r="UUJ631" s="49"/>
      <c r="UUK631" s="49"/>
      <c r="UUL631" s="49"/>
      <c r="UUM631" s="49"/>
      <c r="UUN631" s="49"/>
      <c r="UUO631" s="49"/>
      <c r="UUP631" s="49"/>
      <c r="UUQ631" s="49"/>
      <c r="UUR631" s="49"/>
      <c r="UUS631" s="49"/>
      <c r="UUT631" s="49"/>
      <c r="UUU631" s="49"/>
      <c r="UUV631" s="49"/>
      <c r="UUW631" s="49"/>
      <c r="UUX631" s="49"/>
      <c r="UUY631" s="49"/>
      <c r="UUZ631" s="49"/>
      <c r="UVA631" s="49"/>
      <c r="UVB631" s="49"/>
      <c r="UVC631" s="49"/>
      <c r="UVD631" s="49"/>
      <c r="UVE631" s="49"/>
      <c r="UVF631" s="49"/>
      <c r="UVG631" s="49"/>
      <c r="UVH631" s="49"/>
      <c r="UVI631" s="49"/>
      <c r="UVJ631" s="49"/>
      <c r="UVK631" s="49"/>
      <c r="UVL631" s="49"/>
      <c r="UVM631" s="49"/>
      <c r="UVN631" s="49"/>
      <c r="UVO631" s="49"/>
      <c r="UVP631" s="49"/>
      <c r="UVQ631" s="49"/>
      <c r="UVR631" s="49"/>
      <c r="UVS631" s="49"/>
      <c r="UVT631" s="49"/>
      <c r="UVU631" s="49"/>
      <c r="UVV631" s="49"/>
      <c r="UVW631" s="49"/>
      <c r="UVX631" s="49"/>
      <c r="UVY631" s="49"/>
      <c r="UVZ631" s="49"/>
      <c r="UWA631" s="49"/>
      <c r="UWB631" s="49"/>
      <c r="UWC631" s="49"/>
      <c r="UWD631" s="49"/>
      <c r="UWE631" s="49"/>
      <c r="UWF631" s="49"/>
      <c r="UWG631" s="49"/>
      <c r="UWH631" s="49"/>
      <c r="UWI631" s="49"/>
      <c r="UWJ631" s="49"/>
      <c r="UWK631" s="49"/>
      <c r="UWL631" s="49"/>
      <c r="UWM631" s="49"/>
      <c r="UWN631" s="49"/>
      <c r="UWO631" s="49"/>
      <c r="UWP631" s="49"/>
      <c r="UWQ631" s="49"/>
      <c r="UWR631" s="49"/>
      <c r="UWS631" s="49"/>
      <c r="UWT631" s="49"/>
      <c r="UWU631" s="49"/>
      <c r="UWV631" s="49"/>
      <c r="UWW631" s="49"/>
      <c r="UWX631" s="49"/>
      <c r="UWY631" s="49"/>
      <c r="UWZ631" s="49"/>
      <c r="UXA631" s="49"/>
      <c r="UXB631" s="49"/>
      <c r="UXC631" s="49"/>
      <c r="UXD631" s="49"/>
      <c r="UXE631" s="49"/>
      <c r="UXF631" s="49"/>
      <c r="UXG631" s="49"/>
      <c r="UXH631" s="49"/>
      <c r="UXI631" s="49"/>
      <c r="UXJ631" s="49"/>
      <c r="UXK631" s="49"/>
      <c r="UXL631" s="49"/>
      <c r="UXM631" s="49"/>
      <c r="UXN631" s="49"/>
      <c r="UXO631" s="49"/>
      <c r="UXP631" s="49"/>
      <c r="UXQ631" s="49"/>
      <c r="UXR631" s="49"/>
      <c r="UXS631" s="49"/>
      <c r="UXT631" s="49"/>
      <c r="UXU631" s="49"/>
      <c r="UXV631" s="49"/>
      <c r="UXW631" s="49"/>
      <c r="UXX631" s="49"/>
      <c r="UXY631" s="49"/>
      <c r="UXZ631" s="49"/>
      <c r="UYA631" s="49"/>
      <c r="UYB631" s="49"/>
      <c r="UYC631" s="49"/>
      <c r="UYD631" s="49"/>
      <c r="UYE631" s="49"/>
      <c r="UYF631" s="49"/>
      <c r="UYG631" s="49"/>
      <c r="UYH631" s="49"/>
      <c r="UYI631" s="49"/>
      <c r="UYJ631" s="49"/>
      <c r="UYK631" s="49"/>
      <c r="UYL631" s="49"/>
      <c r="UYM631" s="49"/>
      <c r="UYN631" s="49"/>
      <c r="UYO631" s="49"/>
      <c r="UYP631" s="49"/>
      <c r="UYQ631" s="49"/>
      <c r="UYR631" s="49"/>
      <c r="UYS631" s="49"/>
      <c r="UYT631" s="49"/>
      <c r="UYU631" s="49"/>
      <c r="UYV631" s="49"/>
      <c r="UYW631" s="49"/>
      <c r="UYX631" s="49"/>
      <c r="UYY631" s="49"/>
      <c r="UYZ631" s="49"/>
      <c r="UZA631" s="49"/>
      <c r="UZB631" s="49"/>
      <c r="UZC631" s="49"/>
      <c r="UZD631" s="49"/>
      <c r="UZE631" s="49"/>
      <c r="UZF631" s="49"/>
      <c r="UZG631" s="49"/>
      <c r="UZH631" s="49"/>
      <c r="UZI631" s="49"/>
      <c r="UZJ631" s="49"/>
      <c r="UZK631" s="49"/>
      <c r="UZL631" s="49"/>
      <c r="UZM631" s="49"/>
      <c r="UZN631" s="49"/>
      <c r="UZO631" s="49"/>
      <c r="UZP631" s="49"/>
      <c r="UZQ631" s="49"/>
      <c r="UZR631" s="49"/>
      <c r="UZS631" s="49"/>
      <c r="UZT631" s="49"/>
      <c r="UZU631" s="49"/>
      <c r="UZV631" s="49"/>
      <c r="UZW631" s="49"/>
      <c r="UZX631" s="49"/>
      <c r="UZY631" s="49"/>
      <c r="UZZ631" s="49"/>
      <c r="VAA631" s="49"/>
      <c r="VAB631" s="49"/>
      <c r="VAC631" s="49"/>
      <c r="VAD631" s="49"/>
      <c r="VAE631" s="49"/>
      <c r="VAF631" s="49"/>
      <c r="VAG631" s="49"/>
      <c r="VAH631" s="49"/>
      <c r="VAI631" s="49"/>
      <c r="VAJ631" s="49"/>
      <c r="VAK631" s="49"/>
      <c r="VAL631" s="49"/>
      <c r="VAM631" s="49"/>
      <c r="VAN631" s="49"/>
      <c r="VAO631" s="49"/>
      <c r="VAP631" s="49"/>
      <c r="VAQ631" s="49"/>
      <c r="VAR631" s="49"/>
      <c r="VAS631" s="49"/>
      <c r="VAT631" s="49"/>
      <c r="VAU631" s="49"/>
      <c r="VAV631" s="49"/>
      <c r="VAW631" s="49"/>
      <c r="VAX631" s="49"/>
      <c r="VAY631" s="49"/>
      <c r="VAZ631" s="49"/>
      <c r="VBA631" s="49"/>
      <c r="VBB631" s="49"/>
      <c r="VBC631" s="49"/>
      <c r="VBD631" s="49"/>
      <c r="VBE631" s="49"/>
      <c r="VBF631" s="49"/>
      <c r="VBG631" s="49"/>
      <c r="VBH631" s="49"/>
      <c r="VBI631" s="49"/>
      <c r="VBJ631" s="49"/>
      <c r="VBK631" s="49"/>
      <c r="VBL631" s="49"/>
      <c r="VBM631" s="49"/>
      <c r="VBN631" s="49"/>
      <c r="VBO631" s="49"/>
      <c r="VBP631" s="49"/>
      <c r="VBQ631" s="49"/>
      <c r="VBR631" s="49"/>
      <c r="VBS631" s="49"/>
      <c r="VBT631" s="49"/>
      <c r="VBU631" s="49"/>
      <c r="VBV631" s="49"/>
      <c r="VBW631" s="49"/>
      <c r="VBX631" s="49"/>
      <c r="VBY631" s="49"/>
      <c r="VBZ631" s="49"/>
      <c r="VCA631" s="49"/>
      <c r="VCB631" s="49"/>
      <c r="VCC631" s="49"/>
      <c r="VCD631" s="49"/>
      <c r="VCE631" s="49"/>
      <c r="VCF631" s="49"/>
      <c r="VCG631" s="49"/>
      <c r="VCH631" s="49"/>
      <c r="VCI631" s="49"/>
      <c r="VCJ631" s="49"/>
      <c r="VCK631" s="49"/>
      <c r="VCL631" s="49"/>
      <c r="VCM631" s="49"/>
      <c r="VCN631" s="49"/>
      <c r="VCO631" s="49"/>
      <c r="VCP631" s="49"/>
      <c r="VCQ631" s="49"/>
      <c r="VCR631" s="49"/>
      <c r="VCS631" s="49"/>
      <c r="VCT631" s="49"/>
      <c r="VCU631" s="49"/>
      <c r="VCV631" s="49"/>
      <c r="VCW631" s="49"/>
      <c r="VCX631" s="49"/>
      <c r="VCY631" s="49"/>
      <c r="VCZ631" s="49"/>
      <c r="VDA631" s="49"/>
      <c r="VDB631" s="49"/>
      <c r="VDC631" s="49"/>
      <c r="VDD631" s="49"/>
      <c r="VDE631" s="49"/>
      <c r="VDF631" s="49"/>
      <c r="VDG631" s="49"/>
      <c r="VDH631" s="49"/>
      <c r="VDI631" s="49"/>
      <c r="VDJ631" s="49"/>
      <c r="VDK631" s="49"/>
      <c r="VDL631" s="49"/>
      <c r="VDM631" s="49"/>
      <c r="VDN631" s="49"/>
      <c r="VDO631" s="49"/>
      <c r="VDP631" s="49"/>
      <c r="VDQ631" s="49"/>
      <c r="VDR631" s="49"/>
      <c r="VDS631" s="49"/>
      <c r="VDT631" s="49"/>
      <c r="VDU631" s="49"/>
      <c r="VDV631" s="49"/>
      <c r="VDW631" s="49"/>
      <c r="VDX631" s="49"/>
      <c r="VDY631" s="49"/>
      <c r="VDZ631" s="49"/>
      <c r="VEA631" s="49"/>
      <c r="VEB631" s="49"/>
      <c r="VEC631" s="49"/>
      <c r="VED631" s="49"/>
      <c r="VEE631" s="49"/>
      <c r="VEF631" s="49"/>
      <c r="VEG631" s="49"/>
      <c r="VEH631" s="49"/>
      <c r="VEI631" s="49"/>
      <c r="VEJ631" s="49"/>
      <c r="VEK631" s="49"/>
      <c r="VEL631" s="49"/>
      <c r="VEM631" s="49"/>
      <c r="VEN631" s="49"/>
      <c r="VEO631" s="49"/>
      <c r="VEP631" s="49"/>
      <c r="VEQ631" s="49"/>
      <c r="VER631" s="49"/>
      <c r="VES631" s="49"/>
      <c r="VET631" s="49"/>
      <c r="VEU631" s="49"/>
      <c r="VEV631" s="49"/>
      <c r="VEW631" s="49"/>
      <c r="VEX631" s="49"/>
      <c r="VEY631" s="49"/>
      <c r="VEZ631" s="49"/>
      <c r="VFA631" s="49"/>
      <c r="VFB631" s="49"/>
      <c r="VFC631" s="49"/>
      <c r="VFD631" s="49"/>
      <c r="VFE631" s="49"/>
      <c r="VFF631" s="49"/>
      <c r="VFG631" s="49"/>
      <c r="VFH631" s="49"/>
      <c r="VFI631" s="49"/>
      <c r="VFJ631" s="49"/>
      <c r="VFK631" s="49"/>
      <c r="VFL631" s="49"/>
      <c r="VFM631" s="49"/>
      <c r="VFN631" s="49"/>
      <c r="VFO631" s="49"/>
      <c r="VFP631" s="49"/>
      <c r="VFQ631" s="49"/>
      <c r="VFR631" s="49"/>
      <c r="VFS631" s="49"/>
      <c r="VFT631" s="49"/>
      <c r="VFU631" s="49"/>
      <c r="VFV631" s="49"/>
      <c r="VFW631" s="49"/>
      <c r="VFX631" s="49"/>
      <c r="VFY631" s="49"/>
      <c r="VFZ631" s="49"/>
      <c r="VGA631" s="49"/>
      <c r="VGB631" s="49"/>
      <c r="VGC631" s="49"/>
      <c r="VGD631" s="49"/>
      <c r="VGE631" s="49"/>
      <c r="VGF631" s="49"/>
      <c r="VGG631" s="49"/>
      <c r="VGH631" s="49"/>
      <c r="VGI631" s="49"/>
      <c r="VGJ631" s="49"/>
      <c r="VGK631" s="49"/>
      <c r="VGL631" s="49"/>
      <c r="VGM631" s="49"/>
      <c r="VGN631" s="49"/>
      <c r="VGO631" s="49"/>
      <c r="VGP631" s="49"/>
      <c r="VGQ631" s="49"/>
      <c r="VGR631" s="49"/>
      <c r="VGS631" s="49"/>
      <c r="VGT631" s="49"/>
      <c r="VGU631" s="49"/>
      <c r="VGV631" s="49"/>
      <c r="VGW631" s="49"/>
      <c r="VGX631" s="49"/>
      <c r="VGY631" s="49"/>
      <c r="VGZ631" s="49"/>
      <c r="VHA631" s="49"/>
      <c r="VHB631" s="49"/>
      <c r="VHC631" s="49"/>
      <c r="VHD631" s="49"/>
      <c r="VHE631" s="49"/>
      <c r="VHF631" s="49"/>
      <c r="VHG631" s="49"/>
      <c r="VHH631" s="49"/>
      <c r="VHI631" s="49"/>
      <c r="VHJ631" s="49"/>
      <c r="VHK631" s="49"/>
      <c r="VHL631" s="49"/>
      <c r="VHM631" s="49"/>
      <c r="VHN631" s="49"/>
      <c r="VHO631" s="49"/>
      <c r="VHP631" s="49"/>
      <c r="VHQ631" s="49"/>
      <c r="VHR631" s="49"/>
      <c r="VHS631" s="49"/>
      <c r="VHT631" s="49"/>
      <c r="VHU631" s="49"/>
      <c r="VHV631" s="49"/>
      <c r="VHW631" s="49"/>
      <c r="VHX631" s="49"/>
      <c r="VHY631" s="49"/>
      <c r="VHZ631" s="49"/>
      <c r="VIA631" s="49"/>
      <c r="VIB631" s="49"/>
      <c r="VIC631" s="49"/>
      <c r="VID631" s="49"/>
      <c r="VIE631" s="49"/>
      <c r="VIF631" s="49"/>
      <c r="VIG631" s="49"/>
      <c r="VIH631" s="49"/>
      <c r="VII631" s="49"/>
      <c r="VIJ631" s="49"/>
      <c r="VIK631" s="49"/>
      <c r="VIL631" s="49"/>
      <c r="VIM631" s="49"/>
      <c r="VIN631" s="49"/>
      <c r="VIO631" s="49"/>
      <c r="VIP631" s="49"/>
      <c r="VIQ631" s="49"/>
      <c r="VIR631" s="49"/>
      <c r="VIS631" s="49"/>
      <c r="VIT631" s="49"/>
      <c r="VIU631" s="49"/>
      <c r="VIV631" s="49"/>
      <c r="VIW631" s="49"/>
      <c r="VIX631" s="49"/>
      <c r="VIY631" s="49"/>
      <c r="VIZ631" s="49"/>
      <c r="VJA631" s="49"/>
      <c r="VJB631" s="49"/>
      <c r="VJC631" s="49"/>
      <c r="VJD631" s="49"/>
      <c r="VJE631" s="49"/>
      <c r="VJF631" s="49"/>
      <c r="VJG631" s="49"/>
      <c r="VJH631" s="49"/>
      <c r="VJI631" s="49"/>
      <c r="VJJ631" s="49"/>
      <c r="VJK631" s="49"/>
      <c r="VJL631" s="49"/>
      <c r="VJM631" s="49"/>
      <c r="VJN631" s="49"/>
      <c r="VJO631" s="49"/>
      <c r="VJP631" s="49"/>
      <c r="VJQ631" s="49"/>
      <c r="VJR631" s="49"/>
      <c r="VJS631" s="49"/>
      <c r="VJT631" s="49"/>
      <c r="VJU631" s="49"/>
      <c r="VJV631" s="49"/>
      <c r="VJW631" s="49"/>
      <c r="VJX631" s="49"/>
      <c r="VJY631" s="49"/>
      <c r="VJZ631" s="49"/>
      <c r="VKA631" s="49"/>
      <c r="VKB631" s="49"/>
      <c r="VKC631" s="49"/>
      <c r="VKD631" s="49"/>
      <c r="VKE631" s="49"/>
      <c r="VKF631" s="49"/>
      <c r="VKG631" s="49"/>
      <c r="VKH631" s="49"/>
      <c r="VKI631" s="49"/>
      <c r="VKJ631" s="49"/>
      <c r="VKK631" s="49"/>
      <c r="VKL631" s="49"/>
      <c r="VKM631" s="49"/>
      <c r="VKN631" s="49"/>
      <c r="VKO631" s="49"/>
      <c r="VKP631" s="49"/>
      <c r="VKQ631" s="49"/>
      <c r="VKR631" s="49"/>
      <c r="VKS631" s="49"/>
      <c r="VKT631" s="49"/>
      <c r="VKU631" s="49"/>
      <c r="VKV631" s="49"/>
      <c r="VKW631" s="49"/>
      <c r="VKX631" s="49"/>
      <c r="VKY631" s="49"/>
      <c r="VKZ631" s="49"/>
      <c r="VLA631" s="49"/>
      <c r="VLB631" s="49"/>
      <c r="VLC631" s="49"/>
      <c r="VLD631" s="49"/>
      <c r="VLE631" s="49"/>
      <c r="VLF631" s="49"/>
      <c r="VLG631" s="49"/>
      <c r="VLH631" s="49"/>
      <c r="VLI631" s="49"/>
      <c r="VLJ631" s="49"/>
      <c r="VLK631" s="49"/>
      <c r="VLL631" s="49"/>
      <c r="VLM631" s="49"/>
      <c r="VLN631" s="49"/>
      <c r="VLO631" s="49"/>
      <c r="VLP631" s="49"/>
      <c r="VLQ631" s="49"/>
      <c r="VLR631" s="49"/>
      <c r="VLS631" s="49"/>
      <c r="VLT631" s="49"/>
      <c r="VLU631" s="49"/>
      <c r="VLV631" s="49"/>
      <c r="VLW631" s="49"/>
      <c r="VLX631" s="49"/>
      <c r="VLY631" s="49"/>
      <c r="VLZ631" s="49"/>
      <c r="VMA631" s="49"/>
      <c r="VMB631" s="49"/>
      <c r="VMC631" s="49"/>
      <c r="VMD631" s="49"/>
      <c r="VME631" s="49"/>
      <c r="VMF631" s="49"/>
      <c r="VMG631" s="49"/>
      <c r="VMH631" s="49"/>
      <c r="VMI631" s="49"/>
      <c r="VMJ631" s="49"/>
      <c r="VMK631" s="49"/>
      <c r="VML631" s="49"/>
      <c r="VMM631" s="49"/>
      <c r="VMN631" s="49"/>
      <c r="VMO631" s="49"/>
      <c r="VMP631" s="49"/>
      <c r="VMQ631" s="49"/>
      <c r="VMR631" s="49"/>
      <c r="VMS631" s="49"/>
      <c r="VMT631" s="49"/>
      <c r="VMU631" s="49"/>
      <c r="VMV631" s="49"/>
      <c r="VMW631" s="49"/>
      <c r="VMX631" s="49"/>
      <c r="VMY631" s="49"/>
      <c r="VMZ631" s="49"/>
      <c r="VNA631" s="49"/>
      <c r="VNB631" s="49"/>
      <c r="VNC631" s="49"/>
      <c r="VND631" s="49"/>
      <c r="VNE631" s="49"/>
      <c r="VNF631" s="49"/>
      <c r="VNG631" s="49"/>
      <c r="VNH631" s="49"/>
      <c r="VNI631" s="49"/>
      <c r="VNJ631" s="49"/>
      <c r="VNK631" s="49"/>
      <c r="VNL631" s="49"/>
      <c r="VNM631" s="49"/>
      <c r="VNN631" s="49"/>
      <c r="VNO631" s="49"/>
      <c r="VNP631" s="49"/>
      <c r="VNQ631" s="49"/>
      <c r="VNR631" s="49"/>
      <c r="VNS631" s="49"/>
      <c r="VNT631" s="49"/>
      <c r="VNU631" s="49"/>
      <c r="VNV631" s="49"/>
      <c r="VNW631" s="49"/>
      <c r="VNX631" s="49"/>
      <c r="VNY631" s="49"/>
      <c r="VNZ631" s="49"/>
      <c r="VOA631" s="49"/>
      <c r="VOB631" s="49"/>
      <c r="VOC631" s="49"/>
      <c r="VOD631" s="49"/>
      <c r="VOE631" s="49"/>
      <c r="VOF631" s="49"/>
      <c r="VOG631" s="49"/>
      <c r="VOH631" s="49"/>
      <c r="VOI631" s="49"/>
      <c r="VOJ631" s="49"/>
      <c r="VOK631" s="49"/>
      <c r="VOL631" s="49"/>
      <c r="VOM631" s="49"/>
      <c r="VON631" s="49"/>
      <c r="VOO631" s="49"/>
      <c r="VOP631" s="49"/>
      <c r="VOQ631" s="49"/>
      <c r="VOR631" s="49"/>
      <c r="VOS631" s="49"/>
      <c r="VOT631" s="49"/>
      <c r="VOU631" s="49"/>
      <c r="VOV631" s="49"/>
      <c r="VOW631" s="49"/>
      <c r="VOX631" s="49"/>
      <c r="VOY631" s="49"/>
      <c r="VOZ631" s="49"/>
      <c r="VPA631" s="49"/>
      <c r="VPB631" s="49"/>
      <c r="VPC631" s="49"/>
      <c r="VPD631" s="49"/>
      <c r="VPE631" s="49"/>
      <c r="VPF631" s="49"/>
      <c r="VPG631" s="49"/>
      <c r="VPH631" s="49"/>
      <c r="VPI631" s="49"/>
      <c r="VPJ631" s="49"/>
      <c r="VPK631" s="49"/>
      <c r="VPL631" s="49"/>
      <c r="VPM631" s="49"/>
      <c r="VPN631" s="49"/>
      <c r="VPO631" s="49"/>
      <c r="VPP631" s="49"/>
      <c r="VPQ631" s="49"/>
      <c r="VPR631" s="49"/>
      <c r="VPS631" s="49"/>
      <c r="VPT631" s="49"/>
      <c r="VPU631" s="49"/>
      <c r="VPV631" s="49"/>
      <c r="VPW631" s="49"/>
      <c r="VPX631" s="49"/>
      <c r="VPY631" s="49"/>
      <c r="VPZ631" s="49"/>
      <c r="VQA631" s="49"/>
      <c r="VQB631" s="49"/>
      <c r="VQC631" s="49"/>
      <c r="VQD631" s="49"/>
      <c r="VQE631" s="49"/>
      <c r="VQF631" s="49"/>
      <c r="VQG631" s="49"/>
      <c r="VQH631" s="49"/>
      <c r="VQI631" s="49"/>
      <c r="VQJ631" s="49"/>
      <c r="VQK631" s="49"/>
      <c r="VQL631" s="49"/>
      <c r="VQM631" s="49"/>
      <c r="VQN631" s="49"/>
      <c r="VQO631" s="49"/>
      <c r="VQP631" s="49"/>
      <c r="VQQ631" s="49"/>
      <c r="VQR631" s="49"/>
      <c r="VQS631" s="49"/>
      <c r="VQT631" s="49"/>
      <c r="VQU631" s="49"/>
      <c r="VQV631" s="49"/>
      <c r="VQW631" s="49"/>
      <c r="VQX631" s="49"/>
      <c r="VQY631" s="49"/>
      <c r="VQZ631" s="49"/>
      <c r="VRA631" s="49"/>
      <c r="VRB631" s="49"/>
      <c r="VRC631" s="49"/>
      <c r="VRD631" s="49"/>
      <c r="VRE631" s="49"/>
      <c r="VRF631" s="49"/>
      <c r="VRG631" s="49"/>
      <c r="VRH631" s="49"/>
      <c r="VRI631" s="49"/>
      <c r="VRJ631" s="49"/>
      <c r="VRK631" s="49"/>
      <c r="VRL631" s="49"/>
      <c r="VRM631" s="49"/>
      <c r="VRN631" s="49"/>
      <c r="VRO631" s="49"/>
      <c r="VRP631" s="49"/>
      <c r="VRQ631" s="49"/>
      <c r="VRR631" s="49"/>
      <c r="VRS631" s="49"/>
      <c r="VRT631" s="49"/>
      <c r="VRU631" s="49"/>
      <c r="VRV631" s="49"/>
      <c r="VRW631" s="49"/>
      <c r="VRX631" s="49"/>
      <c r="VRY631" s="49"/>
      <c r="VRZ631" s="49"/>
      <c r="VSA631" s="49"/>
      <c r="VSB631" s="49"/>
      <c r="VSC631" s="49"/>
      <c r="VSD631" s="49"/>
      <c r="VSE631" s="49"/>
      <c r="VSF631" s="49"/>
      <c r="VSG631" s="49"/>
      <c r="VSH631" s="49"/>
      <c r="VSI631" s="49"/>
      <c r="VSJ631" s="49"/>
      <c r="VSK631" s="49"/>
      <c r="VSL631" s="49"/>
      <c r="VSM631" s="49"/>
      <c r="VSN631" s="49"/>
      <c r="VSO631" s="49"/>
      <c r="VSP631" s="49"/>
      <c r="VSQ631" s="49"/>
      <c r="VSR631" s="49"/>
      <c r="VSS631" s="49"/>
      <c r="VST631" s="49"/>
      <c r="VSU631" s="49"/>
      <c r="VSV631" s="49"/>
      <c r="VSW631" s="49"/>
      <c r="VSX631" s="49"/>
      <c r="VSY631" s="49"/>
      <c r="VSZ631" s="49"/>
      <c r="VTA631" s="49"/>
      <c r="VTB631" s="49"/>
      <c r="VTC631" s="49"/>
      <c r="VTD631" s="49"/>
      <c r="VTE631" s="49"/>
      <c r="VTF631" s="49"/>
      <c r="VTG631" s="49"/>
      <c r="VTH631" s="49"/>
      <c r="VTI631" s="49"/>
      <c r="VTJ631" s="49"/>
      <c r="VTK631" s="49"/>
      <c r="VTL631" s="49"/>
      <c r="VTM631" s="49"/>
      <c r="VTN631" s="49"/>
      <c r="VTO631" s="49"/>
      <c r="VTP631" s="49"/>
      <c r="VTQ631" s="49"/>
      <c r="VTR631" s="49"/>
      <c r="VTS631" s="49"/>
      <c r="VTT631" s="49"/>
      <c r="VTU631" s="49"/>
      <c r="VTV631" s="49"/>
      <c r="VTW631" s="49"/>
      <c r="VTX631" s="49"/>
      <c r="VTY631" s="49"/>
      <c r="VTZ631" s="49"/>
      <c r="VUA631" s="49"/>
      <c r="VUB631" s="49"/>
      <c r="VUC631" s="49"/>
      <c r="VUD631" s="49"/>
      <c r="VUE631" s="49"/>
      <c r="VUF631" s="49"/>
      <c r="VUG631" s="49"/>
      <c r="VUH631" s="49"/>
      <c r="VUI631" s="49"/>
      <c r="VUJ631" s="49"/>
      <c r="VUK631" s="49"/>
      <c r="VUL631" s="49"/>
      <c r="VUM631" s="49"/>
      <c r="VUN631" s="49"/>
      <c r="VUO631" s="49"/>
      <c r="VUP631" s="49"/>
      <c r="VUQ631" s="49"/>
      <c r="VUR631" s="49"/>
      <c r="VUS631" s="49"/>
      <c r="VUT631" s="49"/>
      <c r="VUU631" s="49"/>
      <c r="VUV631" s="49"/>
      <c r="VUW631" s="49"/>
      <c r="VUX631" s="49"/>
      <c r="VUY631" s="49"/>
      <c r="VUZ631" s="49"/>
      <c r="VVA631" s="49"/>
      <c r="VVB631" s="49"/>
      <c r="VVC631" s="49"/>
      <c r="VVD631" s="49"/>
      <c r="VVE631" s="49"/>
      <c r="VVF631" s="49"/>
      <c r="VVG631" s="49"/>
      <c r="VVH631" s="49"/>
      <c r="VVI631" s="49"/>
      <c r="VVJ631" s="49"/>
      <c r="VVK631" s="49"/>
      <c r="VVL631" s="49"/>
      <c r="VVM631" s="49"/>
      <c r="VVN631" s="49"/>
      <c r="VVO631" s="49"/>
      <c r="VVP631" s="49"/>
      <c r="VVQ631" s="49"/>
      <c r="VVR631" s="49"/>
      <c r="VVS631" s="49"/>
      <c r="VVT631" s="49"/>
      <c r="VVU631" s="49"/>
      <c r="VVV631" s="49"/>
      <c r="VVW631" s="49"/>
      <c r="VVX631" s="49"/>
      <c r="VVY631" s="49"/>
      <c r="VVZ631" s="49"/>
      <c r="VWA631" s="49"/>
      <c r="VWB631" s="49"/>
      <c r="VWC631" s="49"/>
      <c r="VWD631" s="49"/>
      <c r="VWE631" s="49"/>
      <c r="VWF631" s="49"/>
      <c r="VWG631" s="49"/>
      <c r="VWH631" s="49"/>
      <c r="VWI631" s="49"/>
      <c r="VWJ631" s="49"/>
      <c r="VWK631" s="49"/>
      <c r="VWL631" s="49"/>
      <c r="VWM631" s="49"/>
      <c r="VWN631" s="49"/>
      <c r="VWO631" s="49"/>
      <c r="VWP631" s="49"/>
      <c r="VWQ631" s="49"/>
      <c r="VWR631" s="49"/>
      <c r="VWS631" s="49"/>
      <c r="VWT631" s="49"/>
      <c r="VWU631" s="49"/>
      <c r="VWV631" s="49"/>
      <c r="VWW631" s="49"/>
      <c r="VWX631" s="49"/>
      <c r="VWY631" s="49"/>
      <c r="VWZ631" s="49"/>
      <c r="VXA631" s="49"/>
      <c r="VXB631" s="49"/>
      <c r="VXC631" s="49"/>
      <c r="VXD631" s="49"/>
      <c r="VXE631" s="49"/>
      <c r="VXF631" s="49"/>
      <c r="VXG631" s="49"/>
      <c r="VXH631" s="49"/>
      <c r="VXI631" s="49"/>
      <c r="VXJ631" s="49"/>
      <c r="VXK631" s="49"/>
      <c r="VXL631" s="49"/>
      <c r="VXM631" s="49"/>
      <c r="VXN631" s="49"/>
      <c r="VXO631" s="49"/>
      <c r="VXP631" s="49"/>
      <c r="VXQ631" s="49"/>
      <c r="VXR631" s="49"/>
      <c r="VXS631" s="49"/>
      <c r="VXT631" s="49"/>
      <c r="VXU631" s="49"/>
      <c r="VXV631" s="49"/>
      <c r="VXW631" s="49"/>
      <c r="VXX631" s="49"/>
      <c r="VXY631" s="49"/>
      <c r="VXZ631" s="49"/>
      <c r="VYA631" s="49"/>
      <c r="VYB631" s="49"/>
      <c r="VYC631" s="49"/>
      <c r="VYD631" s="49"/>
      <c r="VYE631" s="49"/>
      <c r="VYF631" s="49"/>
      <c r="VYG631" s="49"/>
      <c r="VYH631" s="49"/>
      <c r="VYI631" s="49"/>
      <c r="VYJ631" s="49"/>
      <c r="VYK631" s="49"/>
      <c r="VYL631" s="49"/>
      <c r="VYM631" s="49"/>
      <c r="VYN631" s="49"/>
      <c r="VYO631" s="49"/>
      <c r="VYP631" s="49"/>
      <c r="VYQ631" s="49"/>
      <c r="VYR631" s="49"/>
      <c r="VYS631" s="49"/>
      <c r="VYT631" s="49"/>
      <c r="VYU631" s="49"/>
      <c r="VYV631" s="49"/>
      <c r="VYW631" s="49"/>
      <c r="VYX631" s="49"/>
      <c r="VYY631" s="49"/>
      <c r="VYZ631" s="49"/>
      <c r="VZA631" s="49"/>
      <c r="VZB631" s="49"/>
      <c r="VZC631" s="49"/>
      <c r="VZD631" s="49"/>
      <c r="VZE631" s="49"/>
      <c r="VZF631" s="49"/>
      <c r="VZG631" s="49"/>
      <c r="VZH631" s="49"/>
      <c r="VZI631" s="49"/>
      <c r="VZJ631" s="49"/>
      <c r="VZK631" s="49"/>
      <c r="VZL631" s="49"/>
      <c r="VZM631" s="49"/>
      <c r="VZN631" s="49"/>
      <c r="VZO631" s="49"/>
      <c r="VZP631" s="49"/>
      <c r="VZQ631" s="49"/>
      <c r="VZR631" s="49"/>
      <c r="VZS631" s="49"/>
      <c r="VZT631" s="49"/>
      <c r="VZU631" s="49"/>
      <c r="VZV631" s="49"/>
      <c r="VZW631" s="49"/>
      <c r="VZX631" s="49"/>
      <c r="VZY631" s="49"/>
      <c r="VZZ631" s="49"/>
      <c r="WAA631" s="49"/>
      <c r="WAB631" s="49"/>
      <c r="WAC631" s="49"/>
      <c r="WAD631" s="49"/>
      <c r="WAE631" s="49"/>
      <c r="WAF631" s="49"/>
      <c r="WAG631" s="49"/>
      <c r="WAH631" s="49"/>
      <c r="WAI631" s="49"/>
      <c r="WAJ631" s="49"/>
      <c r="WAK631" s="49"/>
      <c r="WAL631" s="49"/>
      <c r="WAM631" s="49"/>
      <c r="WAN631" s="49"/>
      <c r="WAO631" s="49"/>
      <c r="WAP631" s="49"/>
      <c r="WAQ631" s="49"/>
      <c r="WAR631" s="49"/>
      <c r="WAS631" s="49"/>
      <c r="WAT631" s="49"/>
      <c r="WAU631" s="49"/>
      <c r="WAV631" s="49"/>
      <c r="WAW631" s="49"/>
      <c r="WAX631" s="49"/>
      <c r="WAY631" s="49"/>
      <c r="WAZ631" s="49"/>
      <c r="WBA631" s="49"/>
      <c r="WBB631" s="49"/>
      <c r="WBC631" s="49"/>
      <c r="WBD631" s="49"/>
      <c r="WBE631" s="49"/>
      <c r="WBF631" s="49"/>
      <c r="WBG631" s="49"/>
      <c r="WBH631" s="49"/>
      <c r="WBI631" s="49"/>
      <c r="WBJ631" s="49"/>
      <c r="WBK631" s="49"/>
      <c r="WBL631" s="49"/>
      <c r="WBM631" s="49"/>
      <c r="WBN631" s="49"/>
      <c r="WBO631" s="49"/>
      <c r="WBP631" s="49"/>
      <c r="WBQ631" s="49"/>
      <c r="WBR631" s="49"/>
      <c r="WBS631" s="49"/>
      <c r="WBT631" s="49"/>
      <c r="WBU631" s="49"/>
      <c r="WBV631" s="49"/>
      <c r="WBW631" s="49"/>
      <c r="WBX631" s="49"/>
      <c r="WBY631" s="49"/>
      <c r="WBZ631" s="49"/>
      <c r="WCA631" s="49"/>
      <c r="WCB631" s="49"/>
      <c r="WCC631" s="49"/>
      <c r="WCD631" s="49"/>
      <c r="WCE631" s="49"/>
      <c r="WCF631" s="49"/>
      <c r="WCG631" s="49"/>
      <c r="WCH631" s="49"/>
      <c r="WCI631" s="49"/>
      <c r="WCJ631" s="49"/>
      <c r="WCK631" s="49"/>
      <c r="WCL631" s="49"/>
      <c r="WCM631" s="49"/>
      <c r="WCN631" s="49"/>
      <c r="WCO631" s="49"/>
      <c r="WCP631" s="49"/>
      <c r="WCQ631" s="49"/>
      <c r="WCR631" s="49"/>
      <c r="WCS631" s="49"/>
      <c r="WCT631" s="49"/>
      <c r="WCU631" s="49"/>
      <c r="WCV631" s="49"/>
      <c r="WCW631" s="49"/>
      <c r="WCX631" s="49"/>
      <c r="WCY631" s="49"/>
      <c r="WCZ631" s="49"/>
      <c r="WDA631" s="49"/>
      <c r="WDB631" s="49"/>
      <c r="WDC631" s="49"/>
      <c r="WDD631" s="49"/>
      <c r="WDE631" s="49"/>
      <c r="WDF631" s="49"/>
      <c r="WDG631" s="49"/>
      <c r="WDH631" s="49"/>
      <c r="WDI631" s="49"/>
      <c r="WDJ631" s="49"/>
      <c r="WDK631" s="49"/>
      <c r="WDL631" s="49"/>
      <c r="WDM631" s="49"/>
      <c r="WDN631" s="49"/>
      <c r="WDO631" s="49"/>
      <c r="WDP631" s="49"/>
      <c r="WDQ631" s="49"/>
      <c r="WDR631" s="49"/>
      <c r="WDS631" s="49"/>
      <c r="WDT631" s="49"/>
      <c r="WDU631" s="49"/>
      <c r="WDV631" s="49"/>
      <c r="WDW631" s="49"/>
      <c r="WDX631" s="49"/>
      <c r="WDY631" s="49"/>
      <c r="WDZ631" s="49"/>
      <c r="WEA631" s="49"/>
      <c r="WEB631" s="49"/>
      <c r="WEC631" s="49"/>
      <c r="WED631" s="49"/>
      <c r="WEE631" s="49"/>
      <c r="WEF631" s="49"/>
      <c r="WEG631" s="49"/>
      <c r="WEH631" s="49"/>
      <c r="WEI631" s="49"/>
      <c r="WEJ631" s="49"/>
      <c r="WEK631" s="49"/>
      <c r="WEL631" s="49"/>
      <c r="WEM631" s="49"/>
      <c r="WEN631" s="49"/>
      <c r="WEO631" s="49"/>
      <c r="WEP631" s="49"/>
      <c r="WEQ631" s="49"/>
      <c r="WER631" s="49"/>
      <c r="WES631" s="49"/>
      <c r="WET631" s="49"/>
      <c r="WEU631" s="49"/>
      <c r="WEV631" s="49"/>
      <c r="WEW631" s="49"/>
      <c r="WEX631" s="49"/>
      <c r="WEY631" s="49"/>
      <c r="WEZ631" s="49"/>
      <c r="WFA631" s="49"/>
      <c r="WFB631" s="49"/>
      <c r="WFC631" s="49"/>
      <c r="WFD631" s="49"/>
      <c r="WFE631" s="49"/>
      <c r="WFF631" s="49"/>
      <c r="WFG631" s="49"/>
      <c r="WFH631" s="49"/>
      <c r="WFI631" s="49"/>
      <c r="WFJ631" s="49"/>
      <c r="WFK631" s="49"/>
      <c r="WFL631" s="49"/>
      <c r="WFM631" s="49"/>
      <c r="WFN631" s="49"/>
      <c r="WFO631" s="49"/>
      <c r="WFP631" s="49"/>
      <c r="WFQ631" s="49"/>
      <c r="WFR631" s="49"/>
      <c r="WFS631" s="49"/>
      <c r="WFT631" s="49"/>
      <c r="WFU631" s="49"/>
      <c r="WFV631" s="49"/>
      <c r="WFW631" s="49"/>
      <c r="WFX631" s="49"/>
      <c r="WFY631" s="49"/>
      <c r="WFZ631" s="49"/>
      <c r="WGA631" s="49"/>
      <c r="WGB631" s="49"/>
      <c r="WGC631" s="49"/>
      <c r="WGD631" s="49"/>
      <c r="WGE631" s="49"/>
      <c r="WGF631" s="49"/>
      <c r="WGG631" s="49"/>
      <c r="WGH631" s="49"/>
      <c r="WGI631" s="49"/>
      <c r="WGJ631" s="49"/>
      <c r="WGK631" s="49"/>
      <c r="WGL631" s="49"/>
      <c r="WGM631" s="49"/>
      <c r="WGN631" s="49"/>
      <c r="WGO631" s="49"/>
      <c r="WGP631" s="49"/>
      <c r="WGQ631" s="49"/>
      <c r="WGR631" s="49"/>
      <c r="WGS631" s="49"/>
      <c r="WGT631" s="49"/>
      <c r="WGU631" s="49"/>
      <c r="WGV631" s="49"/>
      <c r="WGW631" s="49"/>
      <c r="WGX631" s="49"/>
      <c r="WGY631" s="49"/>
      <c r="WGZ631" s="49"/>
      <c r="WHA631" s="49"/>
      <c r="WHB631" s="49"/>
      <c r="WHC631" s="49"/>
      <c r="WHD631" s="49"/>
      <c r="WHE631" s="49"/>
      <c r="WHF631" s="49"/>
      <c r="WHG631" s="49"/>
      <c r="WHH631" s="49"/>
      <c r="WHI631" s="49"/>
      <c r="WHJ631" s="49"/>
      <c r="WHK631" s="49"/>
      <c r="WHL631" s="49"/>
      <c r="WHM631" s="49"/>
      <c r="WHN631" s="49"/>
      <c r="WHO631" s="49"/>
      <c r="WHP631" s="49"/>
      <c r="WHQ631" s="49"/>
      <c r="WHR631" s="49"/>
      <c r="WHS631" s="49"/>
      <c r="WHT631" s="49"/>
      <c r="WHU631" s="49"/>
      <c r="WHV631" s="49"/>
      <c r="WHW631" s="49"/>
      <c r="WHX631" s="49"/>
      <c r="WHY631" s="49"/>
      <c r="WHZ631" s="49"/>
      <c r="WIA631" s="49"/>
      <c r="WIB631" s="49"/>
      <c r="WIC631" s="49"/>
      <c r="WID631" s="49"/>
      <c r="WIE631" s="49"/>
      <c r="WIF631" s="49"/>
      <c r="WIG631" s="49"/>
      <c r="WIH631" s="49"/>
      <c r="WII631" s="49"/>
      <c r="WIJ631" s="49"/>
      <c r="WIK631" s="49"/>
      <c r="WIL631" s="49"/>
      <c r="WIM631" s="49"/>
      <c r="WIN631" s="49"/>
      <c r="WIO631" s="49"/>
      <c r="WIP631" s="49"/>
      <c r="WIQ631" s="49"/>
      <c r="WIR631" s="49"/>
      <c r="WIS631" s="49"/>
      <c r="WIT631" s="49"/>
      <c r="WIU631" s="49"/>
      <c r="WIV631" s="49"/>
      <c r="WIW631" s="49"/>
      <c r="WIX631" s="49"/>
      <c r="WIY631" s="49"/>
      <c r="WIZ631" s="49"/>
      <c r="WJA631" s="49"/>
      <c r="WJB631" s="49"/>
      <c r="WJC631" s="49"/>
      <c r="WJD631" s="49"/>
      <c r="WJE631" s="49"/>
      <c r="WJF631" s="49"/>
      <c r="WJG631" s="49"/>
      <c r="WJH631" s="49"/>
      <c r="WJI631" s="49"/>
      <c r="WJJ631" s="49"/>
      <c r="WJK631" s="49"/>
      <c r="WJL631" s="49"/>
      <c r="WJM631" s="49"/>
      <c r="WJN631" s="49"/>
      <c r="WJO631" s="49"/>
      <c r="WJP631" s="49"/>
      <c r="WJQ631" s="49"/>
      <c r="WJR631" s="49"/>
      <c r="WJS631" s="49"/>
      <c r="WJT631" s="49"/>
      <c r="WJU631" s="49"/>
      <c r="WJV631" s="49"/>
      <c r="WJW631" s="49"/>
      <c r="WJX631" s="49"/>
      <c r="WJY631" s="49"/>
      <c r="WJZ631" s="49"/>
      <c r="WKA631" s="49"/>
      <c r="WKB631" s="49"/>
      <c r="WKC631" s="49"/>
      <c r="WKD631" s="49"/>
      <c r="WKE631" s="49"/>
      <c r="WKF631" s="49"/>
      <c r="WKG631" s="49"/>
      <c r="WKH631" s="49"/>
      <c r="WKI631" s="49"/>
      <c r="WKJ631" s="49"/>
      <c r="WKK631" s="49"/>
      <c r="WKL631" s="49"/>
      <c r="WKM631" s="49"/>
      <c r="WKN631" s="49"/>
      <c r="WKO631" s="49"/>
      <c r="WKP631" s="49"/>
      <c r="WKQ631" s="49"/>
      <c r="WKR631" s="49"/>
      <c r="WKS631" s="49"/>
      <c r="WKT631" s="49"/>
      <c r="WKU631" s="49"/>
      <c r="WKV631" s="49"/>
      <c r="WKW631" s="49"/>
      <c r="WKX631" s="49"/>
      <c r="WKY631" s="49"/>
      <c r="WKZ631" s="49"/>
      <c r="WLA631" s="49"/>
      <c r="WLB631" s="49"/>
      <c r="WLC631" s="49"/>
      <c r="WLD631" s="49"/>
      <c r="WLE631" s="49"/>
      <c r="WLF631" s="49"/>
      <c r="WLG631" s="49"/>
      <c r="WLH631" s="49"/>
      <c r="WLI631" s="49"/>
      <c r="WLJ631" s="49"/>
      <c r="WLK631" s="49"/>
      <c r="WLL631" s="49"/>
      <c r="WLM631" s="49"/>
      <c r="WLN631" s="49"/>
      <c r="WLO631" s="49"/>
      <c r="WLP631" s="49"/>
      <c r="WLQ631" s="49"/>
      <c r="WLR631" s="49"/>
      <c r="WLS631" s="49"/>
      <c r="WLT631" s="49"/>
      <c r="WLU631" s="49"/>
      <c r="WLV631" s="49"/>
      <c r="WLW631" s="49"/>
      <c r="WLX631" s="49"/>
      <c r="WLY631" s="49"/>
      <c r="WLZ631" s="49"/>
      <c r="WMA631" s="49"/>
      <c r="WMB631" s="49"/>
      <c r="WMC631" s="49"/>
      <c r="WMD631" s="49"/>
      <c r="WME631" s="49"/>
      <c r="WMF631" s="49"/>
      <c r="WMG631" s="49"/>
      <c r="WMH631" s="49"/>
      <c r="WMI631" s="49"/>
      <c r="WMJ631" s="49"/>
      <c r="WMK631" s="49"/>
      <c r="WML631" s="49"/>
      <c r="WMM631" s="49"/>
      <c r="WMN631" s="49"/>
      <c r="WMO631" s="49"/>
      <c r="WMP631" s="49"/>
      <c r="WMQ631" s="49"/>
      <c r="WMR631" s="49"/>
      <c r="WMS631" s="49"/>
      <c r="WMT631" s="49"/>
      <c r="WMU631" s="49"/>
      <c r="WMV631" s="49"/>
      <c r="WMW631" s="49"/>
      <c r="WMX631" s="49"/>
      <c r="WMY631" s="49"/>
      <c r="WMZ631" s="49"/>
      <c r="WNA631" s="49"/>
      <c r="WNB631" s="49"/>
      <c r="WNC631" s="49"/>
      <c r="WND631" s="49"/>
      <c r="WNE631" s="49"/>
      <c r="WNF631" s="49"/>
      <c r="WNG631" s="49"/>
      <c r="WNH631" s="49"/>
      <c r="WNI631" s="49"/>
      <c r="WNJ631" s="49"/>
      <c r="WNK631" s="49"/>
      <c r="WNL631" s="49"/>
      <c r="WNM631" s="49"/>
      <c r="WNN631" s="49"/>
      <c r="WNO631" s="49"/>
      <c r="WNP631" s="49"/>
      <c r="WNQ631" s="49"/>
      <c r="WNR631" s="49"/>
      <c r="WNS631" s="49"/>
      <c r="WNT631" s="49"/>
      <c r="WNU631" s="49"/>
      <c r="WNV631" s="49"/>
      <c r="WNW631" s="49"/>
      <c r="WNX631" s="49"/>
      <c r="WNY631" s="49"/>
      <c r="WNZ631" s="49"/>
      <c r="WOA631" s="49"/>
      <c r="WOB631" s="49"/>
      <c r="WOC631" s="49"/>
      <c r="WOD631" s="49"/>
      <c r="WOE631" s="49"/>
      <c r="WOF631" s="49"/>
      <c r="WOG631" s="49"/>
      <c r="WOH631" s="49"/>
      <c r="WOI631" s="49"/>
      <c r="WOJ631" s="49"/>
      <c r="WOK631" s="49"/>
      <c r="WOL631" s="49"/>
      <c r="WOM631" s="49"/>
      <c r="WON631" s="49"/>
      <c r="WOO631" s="49"/>
      <c r="WOP631" s="49"/>
      <c r="WOQ631" s="49"/>
      <c r="WOR631" s="49"/>
      <c r="WOS631" s="49"/>
      <c r="WOT631" s="49"/>
      <c r="WOU631" s="49"/>
      <c r="WOV631" s="49"/>
      <c r="WOW631" s="49"/>
      <c r="WOX631" s="49"/>
      <c r="WOY631" s="49"/>
      <c r="WOZ631" s="49"/>
      <c r="WPA631" s="49"/>
      <c r="WPB631" s="49"/>
      <c r="WPC631" s="49"/>
      <c r="WPD631" s="49"/>
      <c r="WPE631" s="49"/>
      <c r="WPF631" s="49"/>
      <c r="WPG631" s="49"/>
      <c r="WPH631" s="49"/>
      <c r="WPI631" s="49"/>
      <c r="WPJ631" s="49"/>
      <c r="WPK631" s="49"/>
      <c r="WPL631" s="49"/>
      <c r="WPM631" s="49"/>
      <c r="WPN631" s="49"/>
      <c r="WPO631" s="49"/>
      <c r="WPP631" s="49"/>
      <c r="WPQ631" s="49"/>
      <c r="WPR631" s="49"/>
      <c r="WPS631" s="49"/>
      <c r="WPT631" s="49"/>
      <c r="WPU631" s="49"/>
      <c r="WPV631" s="49"/>
      <c r="WPW631" s="49"/>
      <c r="WPX631" s="49"/>
      <c r="WPY631" s="49"/>
      <c r="WPZ631" s="49"/>
      <c r="WQA631" s="49"/>
      <c r="WQB631" s="49"/>
      <c r="WQC631" s="49"/>
      <c r="WQD631" s="49"/>
      <c r="WQE631" s="49"/>
      <c r="WQF631" s="49"/>
      <c r="WQG631" s="49"/>
      <c r="WQH631" s="49"/>
      <c r="WQI631" s="49"/>
      <c r="WQJ631" s="49"/>
      <c r="WQK631" s="49"/>
      <c r="WQL631" s="49"/>
      <c r="WQM631" s="49"/>
      <c r="WQN631" s="49"/>
      <c r="WQO631" s="49"/>
      <c r="WQP631" s="49"/>
      <c r="WQQ631" s="49"/>
      <c r="WQR631" s="49"/>
      <c r="WQS631" s="49"/>
      <c r="WQT631" s="49"/>
      <c r="WQU631" s="49"/>
      <c r="WQV631" s="49"/>
      <c r="WQW631" s="49"/>
      <c r="WQX631" s="49"/>
      <c r="WQY631" s="49"/>
      <c r="WQZ631" s="49"/>
      <c r="WRA631" s="49"/>
      <c r="WRB631" s="49"/>
      <c r="WRC631" s="49"/>
      <c r="WRD631" s="49"/>
      <c r="WRE631" s="49"/>
      <c r="WRF631" s="49"/>
      <c r="WRG631" s="49"/>
      <c r="WRH631" s="49"/>
      <c r="WRI631" s="49"/>
      <c r="WRJ631" s="49"/>
      <c r="WRK631" s="49"/>
      <c r="WRL631" s="49"/>
      <c r="WRM631" s="49"/>
      <c r="WRN631" s="49"/>
      <c r="WRO631" s="49"/>
      <c r="WRP631" s="49"/>
      <c r="WRQ631" s="49"/>
      <c r="WRR631" s="49"/>
      <c r="WRS631" s="49"/>
      <c r="WRT631" s="49"/>
      <c r="WRU631" s="49"/>
      <c r="WRV631" s="49"/>
      <c r="WRW631" s="49"/>
      <c r="WRX631" s="49"/>
      <c r="WRY631" s="49"/>
      <c r="WRZ631" s="49"/>
      <c r="WSA631" s="49"/>
      <c r="WSB631" s="49"/>
      <c r="WSC631" s="49"/>
      <c r="WSD631" s="49"/>
      <c r="WSE631" s="49"/>
      <c r="WSF631" s="49"/>
      <c r="WSG631" s="49"/>
      <c r="WSH631" s="49"/>
      <c r="WSI631" s="49"/>
      <c r="WSJ631" s="49"/>
      <c r="WSK631" s="49"/>
      <c r="WSL631" s="49"/>
      <c r="WSM631" s="49"/>
      <c r="WSN631" s="49"/>
      <c r="WSO631" s="49"/>
      <c r="WSP631" s="49"/>
      <c r="WSQ631" s="49"/>
      <c r="WSR631" s="49"/>
      <c r="WSS631" s="49"/>
      <c r="WST631" s="49"/>
      <c r="WSU631" s="49"/>
      <c r="WSV631" s="49"/>
      <c r="WSW631" s="49"/>
      <c r="WSX631" s="49"/>
      <c r="WSY631" s="49"/>
      <c r="WSZ631" s="49"/>
      <c r="WTA631" s="49"/>
      <c r="WTB631" s="49"/>
      <c r="WTC631" s="49"/>
      <c r="WTD631" s="49"/>
      <c r="WTE631" s="49"/>
      <c r="WTF631" s="49"/>
      <c r="WTG631" s="49"/>
      <c r="WTH631" s="49"/>
      <c r="WTI631" s="49"/>
      <c r="WTJ631" s="49"/>
      <c r="WTK631" s="49"/>
      <c r="WTL631" s="49"/>
      <c r="WTM631" s="49"/>
      <c r="WTN631" s="49"/>
      <c r="WTO631" s="49"/>
      <c r="WTP631" s="49"/>
      <c r="WTQ631" s="49"/>
      <c r="WTR631" s="49"/>
      <c r="WTS631" s="49"/>
      <c r="WTT631" s="49"/>
      <c r="WTU631" s="49"/>
      <c r="WTV631" s="49"/>
      <c r="WTW631" s="49"/>
      <c r="WTX631" s="49"/>
      <c r="WTY631" s="49"/>
      <c r="WTZ631" s="49"/>
      <c r="WUA631" s="49"/>
      <c r="WUB631" s="49"/>
      <c r="WUC631" s="49"/>
      <c r="WUD631" s="49"/>
      <c r="WUE631" s="49"/>
      <c r="WUF631" s="49"/>
      <c r="WUG631" s="49"/>
      <c r="WUH631" s="49"/>
      <c r="WUI631" s="49"/>
      <c r="WUJ631" s="49"/>
      <c r="WUK631" s="49"/>
      <c r="WUL631" s="49"/>
      <c r="WUM631" s="49"/>
      <c r="WUN631" s="49"/>
      <c r="WUO631" s="49"/>
      <c r="WUP631" s="49"/>
      <c r="WUQ631" s="49"/>
      <c r="WUR631" s="49"/>
      <c r="WUS631" s="49"/>
      <c r="WUT631" s="49"/>
      <c r="WUU631" s="49"/>
      <c r="WUV631" s="49"/>
      <c r="WUW631" s="49"/>
      <c r="WUX631" s="49"/>
      <c r="WUY631" s="49"/>
      <c r="WUZ631" s="49"/>
      <c r="WVA631" s="49"/>
      <c r="WVB631" s="49"/>
      <c r="WVC631" s="49"/>
      <c r="WVD631" s="49"/>
      <c r="WVE631" s="49"/>
      <c r="WVF631" s="49"/>
      <c r="WVG631" s="49"/>
      <c r="WVH631" s="49"/>
      <c r="WVI631" s="49"/>
      <c r="WVJ631" s="49"/>
      <c r="WVK631" s="49"/>
      <c r="WVL631" s="49"/>
      <c r="WVM631" s="49"/>
      <c r="WVN631" s="49"/>
      <c r="WVO631" s="49"/>
      <c r="WVP631" s="49"/>
      <c r="WVQ631" s="49"/>
      <c r="WVR631" s="49"/>
      <c r="WVS631" s="49"/>
      <c r="WVT631" s="49"/>
      <c r="WVU631" s="49"/>
      <c r="WVV631" s="49"/>
      <c r="WVW631" s="49"/>
      <c r="WVX631" s="49"/>
      <c r="WVY631" s="49"/>
      <c r="WVZ631" s="49"/>
      <c r="WWA631" s="49"/>
      <c r="WWB631" s="49"/>
      <c r="WWC631" s="49"/>
      <c r="WWD631" s="49"/>
      <c r="WWE631" s="49"/>
      <c r="WWF631" s="49"/>
      <c r="WWG631" s="49"/>
      <c r="WWH631" s="49"/>
      <c r="WWI631" s="49"/>
      <c r="WWJ631" s="49"/>
      <c r="WWK631" s="49"/>
      <c r="WWL631" s="49"/>
      <c r="WWM631" s="49"/>
      <c r="WWN631" s="49"/>
      <c r="WWO631" s="49"/>
      <c r="WWP631" s="49"/>
      <c r="WWQ631" s="49"/>
      <c r="WWR631" s="49"/>
      <c r="WWS631" s="49"/>
      <c r="WWT631" s="49"/>
      <c r="WWU631" s="49"/>
      <c r="WWV631" s="49"/>
      <c r="WWW631" s="49"/>
      <c r="WWX631" s="49"/>
      <c r="WWY631" s="49"/>
      <c r="WWZ631" s="49"/>
      <c r="WXA631" s="49"/>
      <c r="WXB631" s="49"/>
      <c r="WXC631" s="49"/>
      <c r="WXD631" s="49"/>
      <c r="WXE631" s="49"/>
      <c r="WXF631" s="49"/>
      <c r="WXG631" s="49"/>
      <c r="WXH631" s="49"/>
      <c r="WXI631" s="49"/>
      <c r="WXJ631" s="49"/>
      <c r="WXK631" s="49"/>
      <c r="WXL631" s="49"/>
      <c r="WXM631" s="49"/>
      <c r="WXN631" s="49"/>
      <c r="WXO631" s="49"/>
      <c r="WXP631" s="49"/>
      <c r="WXQ631" s="49"/>
      <c r="WXR631" s="49"/>
      <c r="WXS631" s="49"/>
      <c r="WXT631" s="49"/>
      <c r="WXU631" s="49"/>
      <c r="WXV631" s="49"/>
      <c r="WXW631" s="49"/>
      <c r="WXX631" s="49"/>
      <c r="WXY631" s="49"/>
      <c r="WXZ631" s="49"/>
      <c r="WYA631" s="49"/>
      <c r="WYB631" s="49"/>
      <c r="WYC631" s="49"/>
      <c r="WYD631" s="49"/>
      <c r="WYE631" s="49"/>
      <c r="WYF631" s="49"/>
      <c r="WYG631" s="49"/>
      <c r="WYH631" s="49"/>
      <c r="WYI631" s="49"/>
      <c r="WYJ631" s="49"/>
      <c r="WYK631" s="49"/>
      <c r="WYL631" s="49"/>
      <c r="WYM631" s="49"/>
      <c r="WYN631" s="49"/>
      <c r="WYO631" s="49"/>
      <c r="WYP631" s="49"/>
      <c r="WYQ631" s="49"/>
      <c r="WYR631" s="49"/>
      <c r="WYS631" s="49"/>
      <c r="WYT631" s="49"/>
      <c r="WYU631" s="49"/>
      <c r="WYV631" s="49"/>
      <c r="WYW631" s="49"/>
      <c r="WYX631" s="49"/>
      <c r="WYY631" s="49"/>
      <c r="WYZ631" s="49"/>
      <c r="WZA631" s="49"/>
      <c r="WZB631" s="49"/>
      <c r="WZC631" s="49"/>
      <c r="WZD631" s="49"/>
      <c r="WZE631" s="49"/>
      <c r="WZF631" s="49"/>
      <c r="WZG631" s="49"/>
      <c r="WZH631" s="49"/>
      <c r="WZI631" s="49"/>
      <c r="WZJ631" s="49"/>
      <c r="WZK631" s="49"/>
      <c r="WZL631" s="49"/>
      <c r="WZM631" s="49"/>
      <c r="WZN631" s="49"/>
      <c r="WZO631" s="49"/>
      <c r="WZP631" s="49"/>
      <c r="WZQ631" s="49"/>
      <c r="WZR631" s="49"/>
      <c r="WZS631" s="49"/>
      <c r="WZT631" s="49"/>
      <c r="WZU631" s="49"/>
      <c r="WZV631" s="49"/>
      <c r="WZW631" s="49"/>
      <c r="WZX631" s="49"/>
      <c r="WZY631" s="49"/>
      <c r="WZZ631" s="49"/>
      <c r="XAA631" s="49"/>
      <c r="XAB631" s="49"/>
      <c r="XAC631" s="49"/>
      <c r="XAD631" s="49"/>
      <c r="XAE631" s="49"/>
      <c r="XAF631" s="49"/>
      <c r="XAG631" s="49"/>
      <c r="XAH631" s="49"/>
      <c r="XAI631" s="49"/>
      <c r="XAJ631" s="49"/>
      <c r="XAK631" s="49"/>
      <c r="XAL631" s="49"/>
      <c r="XAM631" s="49"/>
      <c r="XAN631" s="49"/>
      <c r="XAO631" s="49"/>
      <c r="XAP631" s="49"/>
      <c r="XAQ631" s="49"/>
      <c r="XAR631" s="49"/>
      <c r="XAS631" s="49"/>
      <c r="XAT631" s="49"/>
      <c r="XAU631" s="49"/>
      <c r="XAV631" s="49"/>
      <c r="XAW631" s="49"/>
      <c r="XAX631" s="49"/>
      <c r="XAY631" s="49"/>
      <c r="XAZ631" s="49"/>
      <c r="XBA631" s="49"/>
      <c r="XBB631" s="49"/>
      <c r="XBC631" s="49"/>
      <c r="XBD631" s="49"/>
      <c r="XBE631" s="49"/>
      <c r="XBF631" s="49"/>
      <c r="XBG631" s="49"/>
      <c r="XBH631" s="49"/>
      <c r="XBI631" s="49"/>
      <c r="XBJ631" s="49"/>
      <c r="XBK631" s="49"/>
      <c r="XBL631" s="49"/>
      <c r="XBM631" s="49"/>
      <c r="XBN631" s="49"/>
      <c r="XBO631" s="49"/>
      <c r="XBP631" s="49"/>
      <c r="XBQ631" s="49"/>
      <c r="XBR631" s="49"/>
      <c r="XBS631" s="49"/>
      <c r="XBT631" s="49"/>
      <c r="XBU631" s="49"/>
      <c r="XBV631" s="49"/>
      <c r="XBW631" s="49"/>
      <c r="XBX631" s="49"/>
      <c r="XBY631" s="49"/>
      <c r="XBZ631" s="49"/>
      <c r="XCA631" s="49"/>
      <c r="XCB631" s="49"/>
      <c r="XCC631" s="49"/>
      <c r="XCD631" s="49"/>
      <c r="XCE631" s="49"/>
      <c r="XCF631" s="49"/>
      <c r="XCG631" s="49"/>
      <c r="XCH631" s="49"/>
      <c r="XCI631" s="49"/>
      <c r="XCJ631" s="49"/>
      <c r="XCK631" s="49"/>
      <c r="XCL631" s="49"/>
      <c r="XCM631" s="49"/>
      <c r="XCN631" s="49"/>
      <c r="XCO631" s="49"/>
      <c r="XCP631" s="49"/>
      <c r="XCQ631" s="49"/>
      <c r="XCR631" s="49"/>
      <c r="XCS631" s="49"/>
      <c r="XCT631" s="49"/>
      <c r="XCU631" s="49"/>
      <c r="XCV631" s="49"/>
      <c r="XCW631" s="49"/>
      <c r="XCX631" s="49"/>
      <c r="XCY631" s="49"/>
      <c r="XCZ631" s="49"/>
      <c r="XDA631" s="49"/>
      <c r="XDB631" s="49"/>
      <c r="XDC631" s="49"/>
      <c r="XDD631" s="49"/>
      <c r="XDE631" s="49"/>
      <c r="XDF631" s="49"/>
      <c r="XDG631" s="49"/>
      <c r="XDH631" s="49"/>
      <c r="XDI631" s="49"/>
      <c r="XDJ631" s="49"/>
      <c r="XDK631" s="49"/>
      <c r="XDL631" s="49"/>
      <c r="XDM631" s="49"/>
      <c r="XDN631" s="49"/>
      <c r="XDO631" s="49"/>
      <c r="XDP631" s="49"/>
      <c r="XDQ631" s="49"/>
      <c r="XDR631" s="49"/>
      <c r="XDS631" s="49"/>
      <c r="XDT631" s="49"/>
      <c r="XDU631" s="49"/>
      <c r="XDV631" s="49"/>
      <c r="XDW631" s="49"/>
      <c r="XDX631" s="49"/>
      <c r="XDY631" s="49"/>
      <c r="XDZ631" s="49"/>
      <c r="XEA631" s="49"/>
      <c r="XEB631" s="49"/>
      <c r="XEC631" s="49"/>
      <c r="XED631" s="49"/>
      <c r="XEE631" s="49"/>
      <c r="XEF631" s="49"/>
      <c r="XEG631" s="49"/>
      <c r="XEH631" s="49"/>
      <c r="XEI631" s="49"/>
      <c r="XEJ631" s="49"/>
      <c r="XEK631" s="49"/>
      <c r="XEL631" s="49"/>
      <c r="XEM631" s="49"/>
      <c r="XEN631" s="49"/>
      <c r="XEO631" s="49"/>
      <c r="XEP631" s="49"/>
      <c r="XEQ631" s="49"/>
      <c r="XER631" s="49"/>
      <c r="XES631" s="49"/>
      <c r="XET631" s="49"/>
      <c r="XEU631" s="49"/>
      <c r="XEV631" s="49"/>
      <c r="XEW631" s="49"/>
      <c r="XEX631" s="49"/>
      <c r="XEY631" s="49"/>
      <c r="XEZ631" s="49"/>
      <c r="XFA631" s="49"/>
      <c r="XFB631" s="49"/>
      <c r="XFC631" s="49"/>
      <c r="XFD631" s="49"/>
    </row>
    <row r="632" spans="1:16384" ht="24" customHeight="1" x14ac:dyDescent="0.25">
      <c r="C632" s="49" t="s">
        <v>5006</v>
      </c>
      <c r="D632" s="44" t="s">
        <v>7988</v>
      </c>
      <c r="E632" s="5" t="s">
        <v>5072</v>
      </c>
      <c r="F632" s="44" t="s">
        <v>5073</v>
      </c>
      <c r="G632" s="38">
        <v>15</v>
      </c>
      <c r="H632" s="38" t="s">
        <v>39</v>
      </c>
      <c r="I632" s="44" t="s">
        <v>39</v>
      </c>
      <c r="J632" s="5" t="s">
        <v>37</v>
      </c>
      <c r="K632" s="5" t="s">
        <v>38</v>
      </c>
    </row>
    <row r="633" spans="1:16384" s="45" customFormat="1" ht="24" customHeight="1" x14ac:dyDescent="0.25">
      <c r="A633"/>
      <c r="B633"/>
      <c r="C633" s="49" t="s">
        <v>5006</v>
      </c>
      <c r="D633" s="44" t="s">
        <v>7988</v>
      </c>
      <c r="E633" s="5" t="s">
        <v>5054</v>
      </c>
      <c r="F633" s="44" t="s">
        <v>9809</v>
      </c>
      <c r="G633" s="38">
        <v>15</v>
      </c>
      <c r="H633" s="38" t="s">
        <v>39</v>
      </c>
      <c r="I633" s="44" t="s">
        <v>5019</v>
      </c>
      <c r="J633" s="5" t="s">
        <v>37</v>
      </c>
      <c r="K633" s="5" t="s">
        <v>38</v>
      </c>
      <c r="L633"/>
      <c r="M633"/>
      <c r="N633"/>
      <c r="O633"/>
      <c r="P633"/>
      <c r="Q633"/>
      <c r="R633"/>
      <c r="S633"/>
      <c r="T633"/>
    </row>
    <row r="634" spans="1:16384" s="45" customFormat="1" ht="24" customHeight="1" x14ac:dyDescent="0.25">
      <c r="A634"/>
      <c r="B634"/>
      <c r="C634" s="49" t="s">
        <v>5006</v>
      </c>
      <c r="D634" s="44" t="s">
        <v>7988</v>
      </c>
      <c r="E634" s="5" t="s">
        <v>5008</v>
      </c>
      <c r="F634" s="44" t="s">
        <v>5009</v>
      </c>
      <c r="G634" s="38">
        <v>48</v>
      </c>
      <c r="H634" s="38" t="s">
        <v>39</v>
      </c>
      <c r="I634" s="44" t="s">
        <v>5010</v>
      </c>
      <c r="J634" s="5" t="s">
        <v>37</v>
      </c>
      <c r="K634" s="5" t="s">
        <v>38</v>
      </c>
      <c r="L634"/>
      <c r="M634"/>
      <c r="N634"/>
      <c r="O634"/>
      <c r="P634"/>
      <c r="Q634"/>
      <c r="R634"/>
      <c r="S634"/>
      <c r="T634"/>
    </row>
    <row r="635" spans="1:16384" s="45" customFormat="1" ht="24" customHeight="1" x14ac:dyDescent="0.25">
      <c r="A635"/>
      <c r="B635"/>
      <c r="C635" s="49" t="s">
        <v>5006</v>
      </c>
      <c r="D635" s="44" t="s">
        <v>7988</v>
      </c>
      <c r="E635" s="5" t="s">
        <v>5062</v>
      </c>
      <c r="F635" s="44" t="s">
        <v>5063</v>
      </c>
      <c r="G635" s="38">
        <v>9</v>
      </c>
      <c r="H635" s="38" t="s">
        <v>39</v>
      </c>
      <c r="I635" s="44" t="s">
        <v>5019</v>
      </c>
      <c r="J635" s="5" t="s">
        <v>37</v>
      </c>
      <c r="K635" s="5" t="s">
        <v>38</v>
      </c>
      <c r="L635"/>
      <c r="M635"/>
      <c r="N635"/>
      <c r="O635"/>
      <c r="P635"/>
      <c r="Q635"/>
      <c r="R635"/>
      <c r="S635"/>
      <c r="T635"/>
    </row>
    <row r="636" spans="1:16384" s="45" customFormat="1" ht="24" customHeight="1" x14ac:dyDescent="0.25">
      <c r="A636"/>
      <c r="B636"/>
      <c r="C636" s="49" t="s">
        <v>5006</v>
      </c>
      <c r="D636" s="44" t="s">
        <v>7988</v>
      </c>
      <c r="E636" s="5" t="s">
        <v>5060</v>
      </c>
      <c r="F636" s="44" t="s">
        <v>5061</v>
      </c>
      <c r="G636" s="38">
        <v>5</v>
      </c>
      <c r="H636" s="38" t="s">
        <v>39</v>
      </c>
      <c r="I636" s="44" t="s">
        <v>5019</v>
      </c>
      <c r="J636" s="5" t="s">
        <v>37</v>
      </c>
      <c r="K636" s="5" t="s">
        <v>38</v>
      </c>
      <c r="L636"/>
      <c r="M636"/>
      <c r="N636"/>
      <c r="O636"/>
      <c r="P636"/>
      <c r="Q636"/>
      <c r="R636"/>
      <c r="S636"/>
      <c r="T636"/>
    </row>
    <row r="637" spans="1:16384" s="7" customFormat="1" ht="24" customHeight="1" x14ac:dyDescent="0.25">
      <c r="A637"/>
      <c r="B637"/>
      <c r="C637" s="49" t="s">
        <v>5006</v>
      </c>
      <c r="D637" s="44" t="s">
        <v>7988</v>
      </c>
      <c r="E637" s="5" t="s">
        <v>5074</v>
      </c>
      <c r="F637" s="44" t="s">
        <v>9810</v>
      </c>
      <c r="G637" s="38">
        <v>8</v>
      </c>
      <c r="H637" s="38" t="s">
        <v>39</v>
      </c>
      <c r="I637" s="44" t="s">
        <v>39</v>
      </c>
      <c r="J637" s="5" t="s">
        <v>37</v>
      </c>
      <c r="K637" s="5" t="s">
        <v>38</v>
      </c>
      <c r="L637"/>
      <c r="M637"/>
      <c r="N637"/>
      <c r="O637"/>
      <c r="P637"/>
      <c r="Q637"/>
      <c r="R637"/>
      <c r="S637"/>
      <c r="T637"/>
    </row>
    <row r="638" spans="1:16384" s="7" customFormat="1" ht="24" customHeight="1" x14ac:dyDescent="0.25">
      <c r="A638"/>
      <c r="B638"/>
      <c r="C638" s="49" t="s">
        <v>5006</v>
      </c>
      <c r="D638" s="44" t="s">
        <v>7988</v>
      </c>
      <c r="E638" s="5" t="s">
        <v>5056</v>
      </c>
      <c r="F638" s="44" t="s">
        <v>5057</v>
      </c>
      <c r="G638" s="38">
        <v>7</v>
      </c>
      <c r="H638" s="38" t="s">
        <v>39</v>
      </c>
      <c r="I638" s="44" t="s">
        <v>5019</v>
      </c>
      <c r="J638" s="5" t="s">
        <v>37</v>
      </c>
      <c r="K638" s="5" t="s">
        <v>38</v>
      </c>
      <c r="L638"/>
      <c r="M638"/>
      <c r="N638"/>
      <c r="O638"/>
      <c r="P638"/>
      <c r="Q638"/>
      <c r="R638"/>
      <c r="S638"/>
      <c r="T638"/>
    </row>
    <row r="639" spans="1:16384" s="7" customFormat="1" ht="24" customHeight="1" x14ac:dyDescent="0.25">
      <c r="A639"/>
      <c r="B639"/>
      <c r="C639" s="50" t="s">
        <v>5006</v>
      </c>
      <c r="D639" s="44" t="s">
        <v>7988</v>
      </c>
      <c r="E639" s="5" t="s">
        <v>5147</v>
      </c>
      <c r="F639" s="44" t="s">
        <v>678</v>
      </c>
      <c r="G639" s="14">
        <v>449</v>
      </c>
      <c r="H639" s="38" t="s">
        <v>39</v>
      </c>
      <c r="I639" s="44" t="s">
        <v>5114</v>
      </c>
      <c r="J639" s="5" t="s">
        <v>37</v>
      </c>
      <c r="K639" s="1" t="s">
        <v>5112</v>
      </c>
      <c r="L639"/>
      <c r="M639"/>
      <c r="N639"/>
      <c r="O639"/>
      <c r="P639"/>
      <c r="Q639"/>
      <c r="R639"/>
      <c r="S639"/>
      <c r="T639"/>
    </row>
    <row r="640" spans="1:16384" s="7" customFormat="1" ht="24" customHeight="1" x14ac:dyDescent="0.25">
      <c r="A640"/>
      <c r="B640"/>
      <c r="C640" s="50" t="s">
        <v>5006</v>
      </c>
      <c r="D640" s="44" t="s">
        <v>7988</v>
      </c>
      <c r="E640" s="658" t="s">
        <v>5148</v>
      </c>
      <c r="F640" s="44" t="s">
        <v>5149</v>
      </c>
      <c r="G640" s="25">
        <v>635</v>
      </c>
      <c r="H640" s="38" t="s">
        <v>39</v>
      </c>
      <c r="I640" s="44" t="s">
        <v>5114</v>
      </c>
      <c r="J640" s="51" t="s">
        <v>37</v>
      </c>
      <c r="K640" s="22" t="s">
        <v>5112</v>
      </c>
      <c r="L640"/>
      <c r="M640"/>
      <c r="N640"/>
      <c r="O640"/>
      <c r="P640"/>
      <c r="Q640"/>
      <c r="R640"/>
      <c r="S640"/>
      <c r="T640"/>
    </row>
    <row r="641" spans="1:20" ht="24" customHeight="1" x14ac:dyDescent="0.25">
      <c r="C641" s="50" t="s">
        <v>5006</v>
      </c>
      <c r="D641" s="44" t="s">
        <v>7988</v>
      </c>
      <c r="E641" s="5" t="s">
        <v>5145</v>
      </c>
      <c r="F641" s="44" t="s">
        <v>5146</v>
      </c>
      <c r="G641" s="14">
        <v>189</v>
      </c>
      <c r="H641" s="38" t="s">
        <v>39</v>
      </c>
      <c r="I641" s="44" t="s">
        <v>5114</v>
      </c>
      <c r="J641" s="5" t="s">
        <v>37</v>
      </c>
      <c r="K641" s="1" t="s">
        <v>5112</v>
      </c>
    </row>
    <row r="642" spans="1:20" ht="24" customHeight="1" thickBot="1" x14ac:dyDescent="0.3">
      <c r="C642" s="50" t="s">
        <v>5006</v>
      </c>
      <c r="D642" s="44" t="s">
        <v>7988</v>
      </c>
      <c r="E642" s="5" t="s">
        <v>5144</v>
      </c>
      <c r="F642" s="44" t="s">
        <v>9811</v>
      </c>
      <c r="G642" s="14">
        <v>83</v>
      </c>
      <c r="H642" s="38" t="s">
        <v>39</v>
      </c>
      <c r="I642" s="44" t="s">
        <v>5114</v>
      </c>
      <c r="J642" s="5" t="s">
        <v>37</v>
      </c>
      <c r="K642" s="1" t="s">
        <v>5112</v>
      </c>
    </row>
    <row r="643" spans="1:20" ht="18" customHeight="1" thickBot="1" x14ac:dyDescent="0.3">
      <c r="C643" s="241" t="s">
        <v>5006</v>
      </c>
      <c r="D643" s="242" t="s">
        <v>7825</v>
      </c>
      <c r="E643" s="472">
        <f>COUNTA(E588:E642)</f>
        <v>55</v>
      </c>
      <c r="F643" s="242" t="s">
        <v>7826</v>
      </c>
      <c r="G643" s="473">
        <f>SUM(G588:G642)</f>
        <v>11283</v>
      </c>
      <c r="H643" s="36"/>
      <c r="I643" s="17"/>
      <c r="J643" s="18"/>
      <c r="K643" s="19"/>
    </row>
    <row r="644" spans="1:20" ht="18" customHeight="1" x14ac:dyDescent="0.25">
      <c r="C644" s="7"/>
      <c r="D644" s="13"/>
      <c r="E644" s="175"/>
      <c r="F644" s="228"/>
      <c r="G644" s="174"/>
      <c r="H644" s="14"/>
      <c r="I644" s="13"/>
      <c r="J644" s="1"/>
      <c r="K644" s="1"/>
    </row>
    <row r="645" spans="1:20" ht="18" customHeight="1" x14ac:dyDescent="0.25">
      <c r="C645" s="7"/>
      <c r="D645" s="13"/>
      <c r="E645" s="175"/>
      <c r="F645" s="228"/>
      <c r="G645" s="174"/>
      <c r="H645" s="14"/>
      <c r="I645" s="13"/>
      <c r="J645" s="1"/>
      <c r="K645" s="1"/>
    </row>
    <row r="646" spans="1:20" ht="18" customHeight="1" x14ac:dyDescent="0.25">
      <c r="C646" s="235" t="s">
        <v>8</v>
      </c>
      <c r="D646" s="235" t="s">
        <v>7</v>
      </c>
      <c r="E646" s="235" t="s">
        <v>6</v>
      </c>
      <c r="F646" s="235" t="s">
        <v>5</v>
      </c>
      <c r="G646" s="237" t="s">
        <v>4</v>
      </c>
      <c r="H646" s="237" t="s">
        <v>3</v>
      </c>
      <c r="I646" s="235" t="s">
        <v>2</v>
      </c>
      <c r="J646" s="235" t="s">
        <v>1</v>
      </c>
      <c r="K646" s="235" t="s">
        <v>0</v>
      </c>
    </row>
    <row r="647" spans="1:20" ht="18" customHeight="1" x14ac:dyDescent="0.25">
      <c r="C647" s="49" t="s">
        <v>5186</v>
      </c>
      <c r="D647" s="44" t="s">
        <v>7988</v>
      </c>
      <c r="E647" s="5" t="s">
        <v>5190</v>
      </c>
      <c r="F647" s="44" t="s">
        <v>5191</v>
      </c>
      <c r="G647" s="14">
        <v>1257</v>
      </c>
      <c r="H647" s="38" t="s">
        <v>39</v>
      </c>
      <c r="I647" s="44" t="s">
        <v>5114</v>
      </c>
      <c r="J647" s="5" t="s">
        <v>37</v>
      </c>
      <c r="K647" s="1" t="s">
        <v>5112</v>
      </c>
    </row>
    <row r="648" spans="1:20" ht="18" customHeight="1" x14ac:dyDescent="0.25">
      <c r="C648" s="49" t="s">
        <v>5186</v>
      </c>
      <c r="D648" s="44" t="s">
        <v>7988</v>
      </c>
      <c r="E648" s="5" t="s">
        <v>5187</v>
      </c>
      <c r="F648" s="44" t="s">
        <v>5188</v>
      </c>
      <c r="G648" s="14">
        <v>686</v>
      </c>
      <c r="H648" s="38" t="s">
        <v>39</v>
      </c>
      <c r="I648" s="44" t="s">
        <v>5114</v>
      </c>
      <c r="J648" s="5" t="s">
        <v>37</v>
      </c>
      <c r="K648" s="1" t="s">
        <v>5112</v>
      </c>
    </row>
    <row r="649" spans="1:20" ht="18" customHeight="1" x14ac:dyDescent="0.25">
      <c r="C649" s="49" t="s">
        <v>5186</v>
      </c>
      <c r="D649" s="44" t="s">
        <v>7988</v>
      </c>
      <c r="E649" s="5" t="s">
        <v>5202</v>
      </c>
      <c r="F649" s="44" t="s">
        <v>538</v>
      </c>
      <c r="G649" s="14">
        <v>508</v>
      </c>
      <c r="H649" s="38" t="s">
        <v>39</v>
      </c>
      <c r="I649" s="44" t="s">
        <v>5114</v>
      </c>
      <c r="J649" s="5" t="s">
        <v>37</v>
      </c>
      <c r="K649" s="1" t="s">
        <v>5112</v>
      </c>
    </row>
    <row r="650" spans="1:20" ht="18" customHeight="1" x14ac:dyDescent="0.25">
      <c r="C650" s="49" t="s">
        <v>5186</v>
      </c>
      <c r="D650" s="44" t="s">
        <v>7988</v>
      </c>
      <c r="E650" s="5" t="s">
        <v>5204</v>
      </c>
      <c r="F650" s="44" t="s">
        <v>5205</v>
      </c>
      <c r="G650" s="14">
        <v>408</v>
      </c>
      <c r="H650" s="38" t="s">
        <v>39</v>
      </c>
      <c r="I650" s="44" t="s">
        <v>5114</v>
      </c>
      <c r="J650" s="5" t="s">
        <v>37</v>
      </c>
      <c r="K650" s="1" t="s">
        <v>5112</v>
      </c>
    </row>
    <row r="651" spans="1:20" ht="18" customHeight="1" x14ac:dyDescent="0.25">
      <c r="C651" s="49" t="s">
        <v>5186</v>
      </c>
      <c r="D651" s="44" t="s">
        <v>7988</v>
      </c>
      <c r="E651" s="5" t="s">
        <v>5193</v>
      </c>
      <c r="F651" s="44" t="s">
        <v>5194</v>
      </c>
      <c r="G651" s="14">
        <v>437</v>
      </c>
      <c r="H651" s="38" t="s">
        <v>39</v>
      </c>
      <c r="I651" s="44" t="s">
        <v>5114</v>
      </c>
      <c r="J651" s="5" t="s">
        <v>37</v>
      </c>
      <c r="K651" s="1" t="s">
        <v>5112</v>
      </c>
    </row>
    <row r="652" spans="1:20" ht="18" customHeight="1" x14ac:dyDescent="0.25">
      <c r="C652" s="49" t="s">
        <v>5186</v>
      </c>
      <c r="D652" s="44" t="s">
        <v>7988</v>
      </c>
      <c r="E652" s="5" t="s">
        <v>5206</v>
      </c>
      <c r="F652" s="44" t="s">
        <v>5207</v>
      </c>
      <c r="G652" s="14">
        <v>433</v>
      </c>
      <c r="H652" s="38" t="s">
        <v>39</v>
      </c>
      <c r="I652" s="44" t="s">
        <v>5114</v>
      </c>
      <c r="J652" s="5" t="s">
        <v>37</v>
      </c>
      <c r="K652" s="1" t="s">
        <v>5112</v>
      </c>
    </row>
    <row r="653" spans="1:20" ht="18" customHeight="1" x14ac:dyDescent="0.25">
      <c r="C653" s="49" t="s">
        <v>5186</v>
      </c>
      <c r="D653" s="44" t="s">
        <v>7988</v>
      </c>
      <c r="E653" s="5" t="s">
        <v>5153</v>
      </c>
      <c r="F653" s="44" t="s">
        <v>5154</v>
      </c>
      <c r="G653" s="14">
        <v>405</v>
      </c>
      <c r="H653" s="38" t="s">
        <v>39</v>
      </c>
      <c r="I653" s="44" t="s">
        <v>5114</v>
      </c>
      <c r="J653" s="5" t="s">
        <v>37</v>
      </c>
      <c r="K653" s="1" t="s">
        <v>5112</v>
      </c>
    </row>
    <row r="654" spans="1:20" ht="18" customHeight="1" x14ac:dyDescent="0.25">
      <c r="C654" s="49" t="s">
        <v>5186</v>
      </c>
      <c r="D654" s="44" t="s">
        <v>7988</v>
      </c>
      <c r="E654" s="5" t="s">
        <v>5203</v>
      </c>
      <c r="F654" s="44" t="s">
        <v>9812</v>
      </c>
      <c r="G654" s="14">
        <v>211</v>
      </c>
      <c r="H654" s="38" t="s">
        <v>39</v>
      </c>
      <c r="I654" s="44" t="s">
        <v>5114</v>
      </c>
      <c r="J654" s="5" t="s">
        <v>37</v>
      </c>
      <c r="K654" s="1" t="s">
        <v>5112</v>
      </c>
    </row>
    <row r="655" spans="1:20" ht="18" customHeight="1" x14ac:dyDescent="0.25">
      <c r="C655" s="49" t="s">
        <v>5186</v>
      </c>
      <c r="D655" s="44" t="s">
        <v>7988</v>
      </c>
      <c r="E655" s="5" t="s">
        <v>9813</v>
      </c>
      <c r="F655" s="44" t="s">
        <v>5198</v>
      </c>
      <c r="G655" s="14">
        <v>180</v>
      </c>
      <c r="H655" s="38" t="s">
        <v>39</v>
      </c>
      <c r="I655" s="44" t="s">
        <v>5114</v>
      </c>
      <c r="J655" s="5" t="s">
        <v>37</v>
      </c>
      <c r="K655" s="1" t="s">
        <v>5112</v>
      </c>
    </row>
    <row r="656" spans="1:20" s="7" customFormat="1" ht="31.5" customHeight="1" x14ac:dyDescent="0.25">
      <c r="A656"/>
      <c r="B656"/>
      <c r="C656" s="49" t="s">
        <v>5186</v>
      </c>
      <c r="D656" s="44" t="s">
        <v>7988</v>
      </c>
      <c r="E656" s="5" t="s">
        <v>5201</v>
      </c>
      <c r="F656" s="44" t="s">
        <v>9814</v>
      </c>
      <c r="G656" s="14">
        <v>110</v>
      </c>
      <c r="H656" s="38" t="s">
        <v>39</v>
      </c>
      <c r="I656" s="44" t="s">
        <v>5114</v>
      </c>
      <c r="J656" s="5" t="s">
        <v>37</v>
      </c>
      <c r="K656" s="1" t="s">
        <v>5112</v>
      </c>
      <c r="L656"/>
      <c r="M656"/>
      <c r="N656"/>
      <c r="O656"/>
      <c r="P656"/>
      <c r="Q656"/>
      <c r="R656"/>
      <c r="S656"/>
      <c r="T656"/>
    </row>
    <row r="657" spans="1:20" s="7" customFormat="1" ht="20.25" customHeight="1" x14ac:dyDescent="0.25">
      <c r="A657"/>
      <c r="B657"/>
      <c r="C657" s="49" t="s">
        <v>5186</v>
      </c>
      <c r="D657" s="44" t="s">
        <v>7988</v>
      </c>
      <c r="E657" s="5" t="s">
        <v>5189</v>
      </c>
      <c r="F657" s="44" t="s">
        <v>9815</v>
      </c>
      <c r="G657" s="14">
        <v>101</v>
      </c>
      <c r="H657" s="38" t="s">
        <v>39</v>
      </c>
      <c r="I657" s="44" t="s">
        <v>5114</v>
      </c>
      <c r="J657" s="5" t="s">
        <v>37</v>
      </c>
      <c r="K657" s="1" t="s">
        <v>5112</v>
      </c>
      <c r="L657"/>
      <c r="M657"/>
      <c r="N657"/>
      <c r="O657"/>
      <c r="P657"/>
      <c r="Q657"/>
      <c r="R657"/>
      <c r="S657"/>
      <c r="T657"/>
    </row>
    <row r="658" spans="1:20" s="7" customFormat="1" ht="21" customHeight="1" x14ac:dyDescent="0.25">
      <c r="A658"/>
      <c r="B658"/>
      <c r="C658" s="49" t="s">
        <v>5186</v>
      </c>
      <c r="D658" s="44" t="s">
        <v>7988</v>
      </c>
      <c r="E658" s="5" t="s">
        <v>5192</v>
      </c>
      <c r="F658" s="44" t="s">
        <v>9816</v>
      </c>
      <c r="G658" s="14">
        <v>98</v>
      </c>
      <c r="H658" s="38" t="s">
        <v>39</v>
      </c>
      <c r="I658" s="44" t="s">
        <v>5114</v>
      </c>
      <c r="J658" s="5" t="s">
        <v>37</v>
      </c>
      <c r="K658" s="1" t="s">
        <v>5112</v>
      </c>
      <c r="L658"/>
      <c r="M658"/>
      <c r="N658"/>
      <c r="O658"/>
      <c r="P658"/>
      <c r="Q658"/>
      <c r="R658"/>
      <c r="S658"/>
      <c r="T658"/>
    </row>
    <row r="659" spans="1:20" s="7" customFormat="1" ht="31.5" customHeight="1" x14ac:dyDescent="0.25">
      <c r="A659"/>
      <c r="B659"/>
      <c r="C659" s="49" t="s">
        <v>5186</v>
      </c>
      <c r="D659" s="44" t="s">
        <v>7988</v>
      </c>
      <c r="E659" s="5" t="s">
        <v>5197</v>
      </c>
      <c r="F659" s="44" t="s">
        <v>9817</v>
      </c>
      <c r="G659" s="14">
        <v>66</v>
      </c>
      <c r="H659" s="38" t="s">
        <v>39</v>
      </c>
      <c r="I659" s="44" t="s">
        <v>5114</v>
      </c>
      <c r="J659" s="5" t="s">
        <v>37</v>
      </c>
      <c r="K659" s="1" t="s">
        <v>5112</v>
      </c>
      <c r="L659"/>
      <c r="M659"/>
      <c r="N659"/>
      <c r="O659"/>
      <c r="P659"/>
      <c r="Q659"/>
      <c r="R659"/>
      <c r="S659"/>
      <c r="T659"/>
    </row>
    <row r="660" spans="1:20" ht="18" customHeight="1" x14ac:dyDescent="0.25">
      <c r="C660" s="49" t="s">
        <v>5186</v>
      </c>
      <c r="D660" s="44" t="s">
        <v>7988</v>
      </c>
      <c r="E660" s="5" t="s">
        <v>5195</v>
      </c>
      <c r="F660" s="44" t="s">
        <v>5196</v>
      </c>
      <c r="G660" s="14">
        <v>16</v>
      </c>
      <c r="H660" s="38" t="s">
        <v>39</v>
      </c>
      <c r="I660" s="44" t="s">
        <v>5114</v>
      </c>
      <c r="J660" s="5" t="s">
        <v>37</v>
      </c>
      <c r="K660" s="1" t="s">
        <v>5112</v>
      </c>
    </row>
    <row r="661" spans="1:20" ht="18" customHeight="1" x14ac:dyDescent="0.25">
      <c r="C661" s="49" t="s">
        <v>5186</v>
      </c>
      <c r="D661" s="44" t="s">
        <v>7988</v>
      </c>
      <c r="E661" s="5" t="s">
        <v>5185</v>
      </c>
      <c r="F661" s="44" t="s">
        <v>612</v>
      </c>
      <c r="G661" s="14">
        <v>13</v>
      </c>
      <c r="H661" s="38" t="s">
        <v>39</v>
      </c>
      <c r="I661" s="44" t="s">
        <v>5114</v>
      </c>
      <c r="J661" s="5" t="s">
        <v>37</v>
      </c>
      <c r="K661" s="1" t="s">
        <v>5112</v>
      </c>
    </row>
    <row r="662" spans="1:20" ht="18" customHeight="1" thickBot="1" x14ac:dyDescent="0.3">
      <c r="A662" s="251"/>
      <c r="B662" s="251"/>
      <c r="C662" s="49" t="s">
        <v>5186</v>
      </c>
      <c r="D662" s="44" t="s">
        <v>7988</v>
      </c>
      <c r="E662" s="5" t="s">
        <v>9818</v>
      </c>
      <c r="F662" s="44" t="s">
        <v>9819</v>
      </c>
      <c r="G662" s="14">
        <v>507</v>
      </c>
      <c r="H662" s="38" t="s">
        <v>49</v>
      </c>
      <c r="I662" s="44" t="s">
        <v>49</v>
      </c>
      <c r="J662" s="5" t="s">
        <v>47</v>
      </c>
      <c r="K662" s="1" t="s">
        <v>7388</v>
      </c>
      <c r="L662" s="251"/>
      <c r="M662" s="251"/>
      <c r="N662" s="251"/>
      <c r="O662" s="251"/>
      <c r="P662" s="251"/>
      <c r="Q662" s="251"/>
      <c r="R662" s="251"/>
      <c r="S662" s="251"/>
      <c r="T662" s="251"/>
    </row>
    <row r="663" spans="1:20" ht="18" customHeight="1" thickBot="1" x14ac:dyDescent="0.3">
      <c r="C663" s="241" t="s">
        <v>5186</v>
      </c>
      <c r="D663" s="242" t="s">
        <v>7825</v>
      </c>
      <c r="E663" s="472">
        <f>COUNTA(E647:E662)</f>
        <v>16</v>
      </c>
      <c r="F663" s="242" t="s">
        <v>7826</v>
      </c>
      <c r="G663" s="473">
        <f>SUM(G647:G662)</f>
        <v>5436</v>
      </c>
      <c r="H663" s="36"/>
      <c r="I663" s="17"/>
      <c r="J663" s="18"/>
      <c r="K663" s="19"/>
    </row>
    <row r="664" spans="1:20" ht="18" customHeight="1" x14ac:dyDescent="0.25">
      <c r="C664" s="7"/>
      <c r="D664" s="13"/>
      <c r="E664" s="175"/>
      <c r="F664" s="228"/>
      <c r="G664" s="174"/>
      <c r="H664" s="14"/>
      <c r="I664" s="13"/>
      <c r="J664" s="1"/>
      <c r="K664" s="1"/>
    </row>
    <row r="665" spans="1:20" ht="18" customHeight="1" x14ac:dyDescent="0.25">
      <c r="C665" s="7"/>
      <c r="D665" s="13"/>
      <c r="E665" s="175"/>
      <c r="F665" s="228"/>
      <c r="G665" s="174"/>
      <c r="H665" s="14"/>
      <c r="I665" s="13"/>
      <c r="J665" s="1"/>
      <c r="K665" s="1"/>
    </row>
    <row r="666" spans="1:20" ht="22.5" customHeight="1" x14ac:dyDescent="0.25">
      <c r="C666" s="235" t="s">
        <v>8</v>
      </c>
      <c r="D666" s="235" t="s">
        <v>7</v>
      </c>
      <c r="E666" s="235" t="s">
        <v>6</v>
      </c>
      <c r="F666" s="235" t="s">
        <v>5</v>
      </c>
      <c r="G666" s="237" t="s">
        <v>4</v>
      </c>
      <c r="H666" s="237" t="s">
        <v>3</v>
      </c>
      <c r="I666" s="235" t="s">
        <v>2</v>
      </c>
      <c r="J666" s="235" t="s">
        <v>1</v>
      </c>
      <c r="K666" s="235" t="s">
        <v>0</v>
      </c>
    </row>
    <row r="667" spans="1:20" ht="18" customHeight="1" x14ac:dyDescent="0.25">
      <c r="C667" s="49" t="s">
        <v>5113</v>
      </c>
      <c r="D667" s="44" t="s">
        <v>7988</v>
      </c>
      <c r="E667" s="5" t="s">
        <v>5160</v>
      </c>
      <c r="F667" s="44" t="s">
        <v>5161</v>
      </c>
      <c r="G667" s="14">
        <v>1579</v>
      </c>
      <c r="H667" s="38" t="s">
        <v>39</v>
      </c>
      <c r="I667" s="44" t="s">
        <v>5114</v>
      </c>
      <c r="J667" s="5" t="s">
        <v>37</v>
      </c>
      <c r="K667" s="1" t="s">
        <v>5112</v>
      </c>
    </row>
    <row r="668" spans="1:20" ht="18" customHeight="1" x14ac:dyDescent="0.25">
      <c r="C668" s="49" t="s">
        <v>5113</v>
      </c>
      <c r="D668" s="44" t="s">
        <v>7988</v>
      </c>
      <c r="E668" s="5" t="s">
        <v>5169</v>
      </c>
      <c r="F668" s="44" t="s">
        <v>5170</v>
      </c>
      <c r="G668" s="14">
        <v>1319</v>
      </c>
      <c r="H668" s="38" t="s">
        <v>39</v>
      </c>
      <c r="I668" s="44" t="s">
        <v>5114</v>
      </c>
      <c r="J668" s="5" t="s">
        <v>37</v>
      </c>
      <c r="K668" s="1" t="s">
        <v>5112</v>
      </c>
    </row>
    <row r="669" spans="1:20" ht="18" customHeight="1" x14ac:dyDescent="0.25">
      <c r="C669" s="49" t="s">
        <v>5113</v>
      </c>
      <c r="D669" s="44" t="s">
        <v>7988</v>
      </c>
      <c r="E669" s="5" t="s">
        <v>5158</v>
      </c>
      <c r="F669" s="44" t="s">
        <v>9226</v>
      </c>
      <c r="G669" s="14">
        <v>1117</v>
      </c>
      <c r="H669" s="38" t="s">
        <v>39</v>
      </c>
      <c r="I669" s="44" t="s">
        <v>5114</v>
      </c>
      <c r="J669" s="5" t="s">
        <v>37</v>
      </c>
      <c r="K669" s="1" t="s">
        <v>5112</v>
      </c>
    </row>
    <row r="670" spans="1:20" ht="18" customHeight="1" x14ac:dyDescent="0.25">
      <c r="C670" s="49" t="s">
        <v>5113</v>
      </c>
      <c r="D670" s="44" t="s">
        <v>7988</v>
      </c>
      <c r="E670" s="5" t="s">
        <v>5119</v>
      </c>
      <c r="F670" s="44" t="s">
        <v>5120</v>
      </c>
      <c r="G670" s="14">
        <v>994</v>
      </c>
      <c r="H670" s="38" t="s">
        <v>39</v>
      </c>
      <c r="I670" s="44" t="s">
        <v>5114</v>
      </c>
      <c r="J670" s="5" t="s">
        <v>37</v>
      </c>
      <c r="K670" s="1" t="s">
        <v>5112</v>
      </c>
    </row>
    <row r="671" spans="1:20" ht="18" customHeight="1" x14ac:dyDescent="0.25">
      <c r="C671" s="49" t="s">
        <v>5113</v>
      </c>
      <c r="D671" s="44" t="s">
        <v>7988</v>
      </c>
      <c r="E671" s="5" t="s">
        <v>5156</v>
      </c>
      <c r="F671" s="44" t="s">
        <v>5157</v>
      </c>
      <c r="G671" s="14">
        <v>682</v>
      </c>
      <c r="H671" s="38" t="s">
        <v>39</v>
      </c>
      <c r="I671" s="44" t="s">
        <v>5114</v>
      </c>
      <c r="J671" s="5" t="s">
        <v>37</v>
      </c>
      <c r="K671" s="1" t="s">
        <v>5112</v>
      </c>
    </row>
    <row r="672" spans="1:20" ht="18" customHeight="1" x14ac:dyDescent="0.25">
      <c r="C672" s="49" t="s">
        <v>5113</v>
      </c>
      <c r="D672" s="44" t="s">
        <v>7988</v>
      </c>
      <c r="E672" s="5" t="s">
        <v>5163</v>
      </c>
      <c r="F672" s="44" t="s">
        <v>5164</v>
      </c>
      <c r="G672" s="14">
        <v>452</v>
      </c>
      <c r="H672" s="38" t="s">
        <v>39</v>
      </c>
      <c r="I672" s="44" t="s">
        <v>5114</v>
      </c>
      <c r="J672" s="5" t="s">
        <v>37</v>
      </c>
      <c r="K672" s="1" t="s">
        <v>5112</v>
      </c>
    </row>
    <row r="673" spans="1:20" ht="18" customHeight="1" x14ac:dyDescent="0.25">
      <c r="C673" s="49" t="s">
        <v>5113</v>
      </c>
      <c r="D673" s="44" t="s">
        <v>7988</v>
      </c>
      <c r="E673" s="5" t="s">
        <v>5182</v>
      </c>
      <c r="F673" s="44" t="s">
        <v>9820</v>
      </c>
      <c r="G673" s="14">
        <v>408</v>
      </c>
      <c r="H673" s="38" t="s">
        <v>39</v>
      </c>
      <c r="I673" s="44" t="s">
        <v>5114</v>
      </c>
      <c r="J673" s="5" t="s">
        <v>37</v>
      </c>
      <c r="K673" s="1" t="s">
        <v>5112</v>
      </c>
    </row>
    <row r="674" spans="1:20" ht="18" customHeight="1" x14ac:dyDescent="0.25">
      <c r="C674" s="49" t="s">
        <v>5113</v>
      </c>
      <c r="D674" s="44" t="s">
        <v>7988</v>
      </c>
      <c r="E674" s="5" t="s">
        <v>5199</v>
      </c>
      <c r="F674" s="44" t="s">
        <v>5200</v>
      </c>
      <c r="G674" s="14">
        <v>243</v>
      </c>
      <c r="H674" s="38" t="s">
        <v>39</v>
      </c>
      <c r="I674" s="44" t="s">
        <v>5114</v>
      </c>
      <c r="J674" s="5" t="s">
        <v>37</v>
      </c>
      <c r="K674" s="1" t="s">
        <v>5112</v>
      </c>
    </row>
    <row r="675" spans="1:20" ht="18" customHeight="1" x14ac:dyDescent="0.25">
      <c r="C675" s="49" t="s">
        <v>5113</v>
      </c>
      <c r="D675" s="44" t="s">
        <v>7988</v>
      </c>
      <c r="E675" s="5" t="s">
        <v>5155</v>
      </c>
      <c r="F675" s="44" t="s">
        <v>9821</v>
      </c>
      <c r="G675" s="14">
        <v>259</v>
      </c>
      <c r="H675" s="38" t="s">
        <v>39</v>
      </c>
      <c r="I675" s="44" t="s">
        <v>5114</v>
      </c>
      <c r="J675" s="5" t="s">
        <v>37</v>
      </c>
      <c r="K675" s="1" t="s">
        <v>5112</v>
      </c>
    </row>
    <row r="676" spans="1:20" ht="18" customHeight="1" x14ac:dyDescent="0.25">
      <c r="C676" s="49" t="s">
        <v>5113</v>
      </c>
      <c r="D676" s="44" t="s">
        <v>7988</v>
      </c>
      <c r="E676" s="5" t="s">
        <v>5180</v>
      </c>
      <c r="F676" s="44" t="s">
        <v>5181</v>
      </c>
      <c r="G676" s="14">
        <v>296</v>
      </c>
      <c r="H676" s="38" t="s">
        <v>39</v>
      </c>
      <c r="I676" s="44" t="s">
        <v>5114</v>
      </c>
      <c r="J676" s="5" t="s">
        <v>37</v>
      </c>
      <c r="K676" s="1" t="s">
        <v>5112</v>
      </c>
    </row>
    <row r="677" spans="1:20" ht="18" customHeight="1" x14ac:dyDescent="0.25">
      <c r="C677" s="49" t="s">
        <v>5113</v>
      </c>
      <c r="D677" s="44" t="s">
        <v>7988</v>
      </c>
      <c r="E677" s="5" t="s">
        <v>5165</v>
      </c>
      <c r="F677" s="44" t="s">
        <v>536</v>
      </c>
      <c r="G677" s="14">
        <v>252</v>
      </c>
      <c r="H677" s="38" t="s">
        <v>39</v>
      </c>
      <c r="I677" s="44" t="s">
        <v>5114</v>
      </c>
      <c r="J677" s="5" t="s">
        <v>37</v>
      </c>
      <c r="K677" s="1" t="s">
        <v>5112</v>
      </c>
    </row>
    <row r="678" spans="1:20" ht="18" customHeight="1" x14ac:dyDescent="0.25">
      <c r="C678" s="49" t="s">
        <v>5113</v>
      </c>
      <c r="D678" s="44" t="s">
        <v>7988</v>
      </c>
      <c r="E678" s="5" t="s">
        <v>5178</v>
      </c>
      <c r="F678" s="44" t="s">
        <v>2516</v>
      </c>
      <c r="G678" s="14">
        <v>228</v>
      </c>
      <c r="H678" s="38" t="s">
        <v>39</v>
      </c>
      <c r="I678" s="44" t="s">
        <v>5114</v>
      </c>
      <c r="J678" s="5" t="s">
        <v>37</v>
      </c>
      <c r="K678" s="1" t="s">
        <v>5112</v>
      </c>
    </row>
    <row r="679" spans="1:20" ht="18" customHeight="1" x14ac:dyDescent="0.25">
      <c r="C679" s="49" t="s">
        <v>5113</v>
      </c>
      <c r="D679" s="44" t="s">
        <v>7988</v>
      </c>
      <c r="E679" s="5" t="s">
        <v>5111</v>
      </c>
      <c r="F679" s="44" t="s">
        <v>9822</v>
      </c>
      <c r="G679" s="14">
        <v>154</v>
      </c>
      <c r="H679" s="38" t="s">
        <v>39</v>
      </c>
      <c r="I679" s="44" t="s">
        <v>5114</v>
      </c>
      <c r="J679" s="5" t="s">
        <v>37</v>
      </c>
      <c r="K679" s="1" t="s">
        <v>5112</v>
      </c>
    </row>
    <row r="680" spans="1:20" ht="18" customHeight="1" x14ac:dyDescent="0.25">
      <c r="C680" s="49" t="s">
        <v>5113</v>
      </c>
      <c r="D680" s="44" t="s">
        <v>7988</v>
      </c>
      <c r="E680" s="5" t="s">
        <v>5152</v>
      </c>
      <c r="F680" s="44" t="s">
        <v>9823</v>
      </c>
      <c r="G680" s="14">
        <v>128</v>
      </c>
      <c r="H680" s="38" t="s">
        <v>39</v>
      </c>
      <c r="I680" s="44" t="s">
        <v>5114</v>
      </c>
      <c r="J680" s="5" t="s">
        <v>37</v>
      </c>
      <c r="K680" s="1" t="s">
        <v>5112</v>
      </c>
    </row>
    <row r="681" spans="1:20" ht="18" customHeight="1" x14ac:dyDescent="0.25">
      <c r="C681" s="49" t="s">
        <v>5113</v>
      </c>
      <c r="D681" s="44" t="s">
        <v>7988</v>
      </c>
      <c r="E681" s="5" t="s">
        <v>5166</v>
      </c>
      <c r="F681" s="44" t="s">
        <v>5167</v>
      </c>
      <c r="G681" s="14">
        <v>124</v>
      </c>
      <c r="H681" s="38" t="s">
        <v>39</v>
      </c>
      <c r="I681" s="44" t="s">
        <v>5114</v>
      </c>
      <c r="J681" s="5" t="s">
        <v>37</v>
      </c>
      <c r="K681" s="1" t="s">
        <v>5112</v>
      </c>
    </row>
    <row r="682" spans="1:20" ht="18" customHeight="1" x14ac:dyDescent="0.25">
      <c r="C682" s="49" t="s">
        <v>5113</v>
      </c>
      <c r="D682" s="44" t="s">
        <v>7988</v>
      </c>
      <c r="E682" s="5" t="s">
        <v>5150</v>
      </c>
      <c r="F682" s="44" t="s">
        <v>9824</v>
      </c>
      <c r="G682" s="14">
        <v>98</v>
      </c>
      <c r="H682" s="38" t="s">
        <v>39</v>
      </c>
      <c r="I682" s="44" t="s">
        <v>5114</v>
      </c>
      <c r="J682" s="5" t="s">
        <v>37</v>
      </c>
      <c r="K682" s="1" t="s">
        <v>5112</v>
      </c>
    </row>
    <row r="683" spans="1:20" ht="18" customHeight="1" x14ac:dyDescent="0.25">
      <c r="C683" s="49" t="s">
        <v>5113</v>
      </c>
      <c r="D683" s="44" t="s">
        <v>7988</v>
      </c>
      <c r="E683" s="5" t="s">
        <v>5159</v>
      </c>
      <c r="F683" s="44" t="s">
        <v>9825</v>
      </c>
      <c r="G683" s="14">
        <v>100</v>
      </c>
      <c r="H683" s="38" t="s">
        <v>39</v>
      </c>
      <c r="I683" s="44" t="s">
        <v>5114</v>
      </c>
      <c r="J683" s="5" t="s">
        <v>37</v>
      </c>
      <c r="K683" s="1" t="s">
        <v>5112</v>
      </c>
    </row>
    <row r="684" spans="1:20" ht="18" customHeight="1" x14ac:dyDescent="0.25">
      <c r="C684" s="49" t="s">
        <v>5113</v>
      </c>
      <c r="D684" s="44" t="s">
        <v>7988</v>
      </c>
      <c r="E684" s="5" t="s">
        <v>5151</v>
      </c>
      <c r="F684" s="44" t="s">
        <v>9826</v>
      </c>
      <c r="G684" s="14">
        <v>91</v>
      </c>
      <c r="H684" s="38" t="s">
        <v>39</v>
      </c>
      <c r="I684" s="44" t="s">
        <v>5114</v>
      </c>
      <c r="J684" s="5" t="s">
        <v>37</v>
      </c>
      <c r="K684" s="1" t="s">
        <v>5112</v>
      </c>
    </row>
    <row r="685" spans="1:20" ht="18" customHeight="1" x14ac:dyDescent="0.25">
      <c r="C685" s="49" t="s">
        <v>5113</v>
      </c>
      <c r="D685" s="44" t="s">
        <v>7988</v>
      </c>
      <c r="E685" s="5" t="s">
        <v>5168</v>
      </c>
      <c r="F685" s="44" t="s">
        <v>9827</v>
      </c>
      <c r="G685" s="14">
        <v>75</v>
      </c>
      <c r="H685" s="38" t="s">
        <v>39</v>
      </c>
      <c r="I685" s="44" t="s">
        <v>5114</v>
      </c>
      <c r="J685" s="5" t="s">
        <v>37</v>
      </c>
      <c r="K685" s="1" t="s">
        <v>5112</v>
      </c>
    </row>
    <row r="686" spans="1:20" ht="18" customHeight="1" x14ac:dyDescent="0.25">
      <c r="C686" s="49" t="s">
        <v>5113</v>
      </c>
      <c r="D686" s="44" t="s">
        <v>7988</v>
      </c>
      <c r="E686" s="5" t="s">
        <v>5175</v>
      </c>
      <c r="F686" s="44" t="s">
        <v>5176</v>
      </c>
      <c r="G686" s="14">
        <v>40</v>
      </c>
      <c r="H686" s="38" t="s">
        <v>39</v>
      </c>
      <c r="I686" s="44" t="s">
        <v>5114</v>
      </c>
      <c r="J686" s="5" t="s">
        <v>37</v>
      </c>
      <c r="K686" s="1" t="s">
        <v>5112</v>
      </c>
    </row>
    <row r="687" spans="1:20" s="7" customFormat="1" ht="31.5" customHeight="1" x14ac:dyDescent="0.25">
      <c r="A687"/>
      <c r="B687"/>
      <c r="C687" s="49" t="s">
        <v>5113</v>
      </c>
      <c r="D687" s="44" t="s">
        <v>7988</v>
      </c>
      <c r="E687" s="5" t="s">
        <v>5162</v>
      </c>
      <c r="F687" s="44" t="s">
        <v>9828</v>
      </c>
      <c r="G687" s="14">
        <v>27</v>
      </c>
      <c r="H687" s="38" t="s">
        <v>39</v>
      </c>
      <c r="I687" s="44" t="s">
        <v>5114</v>
      </c>
      <c r="J687" s="5" t="s">
        <v>37</v>
      </c>
      <c r="K687" s="1" t="s">
        <v>5112</v>
      </c>
      <c r="L687"/>
      <c r="M687"/>
      <c r="N687"/>
      <c r="O687"/>
      <c r="P687"/>
      <c r="Q687"/>
      <c r="R687"/>
      <c r="S687"/>
      <c r="T687"/>
    </row>
    <row r="688" spans="1:20" s="7" customFormat="1" ht="20.25" customHeight="1" x14ac:dyDescent="0.25">
      <c r="A688"/>
      <c r="B688"/>
      <c r="C688" s="49" t="s">
        <v>5113</v>
      </c>
      <c r="D688" s="44" t="s">
        <v>7988</v>
      </c>
      <c r="E688" s="5" t="s">
        <v>5183</v>
      </c>
      <c r="F688" s="44" t="s">
        <v>5184</v>
      </c>
      <c r="G688" s="14">
        <v>15</v>
      </c>
      <c r="H688" s="38" t="s">
        <v>39</v>
      </c>
      <c r="I688" s="44" t="s">
        <v>5114</v>
      </c>
      <c r="J688" s="5" t="s">
        <v>37</v>
      </c>
      <c r="K688" s="1" t="s">
        <v>5112</v>
      </c>
      <c r="L688"/>
      <c r="M688"/>
      <c r="N688"/>
      <c r="O688"/>
      <c r="P688"/>
      <c r="Q688"/>
      <c r="R688"/>
      <c r="S688"/>
      <c r="T688"/>
    </row>
    <row r="689" spans="1:20" s="7" customFormat="1" ht="21" customHeight="1" x14ac:dyDescent="0.25">
      <c r="A689"/>
      <c r="B689"/>
      <c r="C689" s="49" t="s">
        <v>5113</v>
      </c>
      <c r="D689" s="44" t="s">
        <v>7988</v>
      </c>
      <c r="E689" s="5" t="s">
        <v>5177</v>
      </c>
      <c r="F689" s="44" t="s">
        <v>9361</v>
      </c>
      <c r="G689" s="14">
        <v>14</v>
      </c>
      <c r="H689" s="38" t="s">
        <v>39</v>
      </c>
      <c r="I689" s="44" t="s">
        <v>5114</v>
      </c>
      <c r="J689" s="5" t="s">
        <v>37</v>
      </c>
      <c r="K689" s="1" t="s">
        <v>5112</v>
      </c>
      <c r="L689"/>
      <c r="M689"/>
      <c r="N689"/>
      <c r="O689"/>
      <c r="P689"/>
      <c r="Q689"/>
      <c r="R689"/>
      <c r="S689"/>
      <c r="T689"/>
    </row>
    <row r="690" spans="1:20" s="7" customFormat="1" ht="31.5" customHeight="1" x14ac:dyDescent="0.25">
      <c r="A690"/>
      <c r="B690"/>
      <c r="C690" s="49" t="s">
        <v>5113</v>
      </c>
      <c r="D690" s="44" t="s">
        <v>7988</v>
      </c>
      <c r="E690" s="5" t="s">
        <v>5173</v>
      </c>
      <c r="F690" s="44" t="s">
        <v>5174</v>
      </c>
      <c r="G690" s="14">
        <v>19</v>
      </c>
      <c r="H690" s="38" t="s">
        <v>39</v>
      </c>
      <c r="I690" s="44" t="s">
        <v>5114</v>
      </c>
      <c r="J690" s="5" t="s">
        <v>37</v>
      </c>
      <c r="K690" s="1" t="s">
        <v>5112</v>
      </c>
      <c r="L690"/>
      <c r="M690"/>
      <c r="N690"/>
      <c r="O690"/>
      <c r="P690"/>
      <c r="Q690"/>
      <c r="R690"/>
      <c r="S690"/>
      <c r="T690"/>
    </row>
    <row r="691" spans="1:20" ht="18" customHeight="1" x14ac:dyDescent="0.25">
      <c r="C691" s="49" t="s">
        <v>5113</v>
      </c>
      <c r="D691" s="44" t="s">
        <v>7988</v>
      </c>
      <c r="E691" s="5" t="s">
        <v>5179</v>
      </c>
      <c r="F691" s="44" t="s">
        <v>9829</v>
      </c>
      <c r="G691" s="14">
        <v>12</v>
      </c>
      <c r="H691" s="38" t="s">
        <v>39</v>
      </c>
      <c r="I691" s="44" t="s">
        <v>5114</v>
      </c>
      <c r="J691" s="5" t="s">
        <v>37</v>
      </c>
      <c r="K691" s="1" t="s">
        <v>5112</v>
      </c>
    </row>
    <row r="692" spans="1:20" ht="18" customHeight="1" thickBot="1" x14ac:dyDescent="0.3">
      <c r="C692" s="49" t="s">
        <v>5113</v>
      </c>
      <c r="D692" s="44" t="s">
        <v>7988</v>
      </c>
      <c r="E692" s="5" t="s">
        <v>5171</v>
      </c>
      <c r="F692" s="44" t="s">
        <v>5172</v>
      </c>
      <c r="G692" s="14">
        <v>9</v>
      </c>
      <c r="H692" s="38" t="s">
        <v>39</v>
      </c>
      <c r="I692" s="44" t="s">
        <v>5114</v>
      </c>
      <c r="J692" s="5" t="s">
        <v>37</v>
      </c>
      <c r="K692" s="1" t="s">
        <v>5112</v>
      </c>
    </row>
    <row r="693" spans="1:20" ht="18" customHeight="1" thickBot="1" x14ac:dyDescent="0.3">
      <c r="C693" s="241" t="s">
        <v>5113</v>
      </c>
      <c r="D693" s="242" t="s">
        <v>7825</v>
      </c>
      <c r="E693" s="472">
        <f>COUNTA(E667:E692)</f>
        <v>26</v>
      </c>
      <c r="F693" s="242" t="s">
        <v>7826</v>
      </c>
      <c r="G693" s="473">
        <f>SUM(G667:G692)</f>
        <v>8735</v>
      </c>
      <c r="H693" s="36"/>
      <c r="I693" s="17"/>
      <c r="J693" s="18"/>
      <c r="K693" s="19"/>
    </row>
    <row r="694" spans="1:20" ht="18" customHeight="1" x14ac:dyDescent="0.25">
      <c r="C694" s="7"/>
      <c r="D694" s="13"/>
      <c r="E694" s="175"/>
      <c r="F694" s="228"/>
      <c r="G694" s="174"/>
      <c r="H694" s="14"/>
      <c r="I694" s="13"/>
      <c r="J694" s="1"/>
      <c r="K694" s="1"/>
    </row>
    <row r="695" spans="1:20" ht="18" customHeight="1" x14ac:dyDescent="0.25">
      <c r="C695" s="7"/>
      <c r="D695" s="13"/>
      <c r="E695" s="175"/>
      <c r="F695" s="228"/>
      <c r="G695" s="174"/>
      <c r="H695" s="14"/>
      <c r="I695" s="13"/>
      <c r="J695" s="1"/>
      <c r="K695" s="1"/>
    </row>
    <row r="696" spans="1:20" ht="18" customHeight="1" x14ac:dyDescent="0.25">
      <c r="C696" s="235" t="s">
        <v>8</v>
      </c>
      <c r="D696" s="235" t="s">
        <v>7</v>
      </c>
      <c r="E696" s="235" t="s">
        <v>6</v>
      </c>
      <c r="F696" s="235" t="s">
        <v>5</v>
      </c>
      <c r="G696" s="237" t="s">
        <v>4</v>
      </c>
      <c r="H696" s="237" t="s">
        <v>3</v>
      </c>
      <c r="I696" s="235" t="s">
        <v>2</v>
      </c>
      <c r="J696" s="235" t="s">
        <v>1</v>
      </c>
      <c r="K696" s="235" t="s">
        <v>0</v>
      </c>
    </row>
    <row r="697" spans="1:20" ht="18" customHeight="1" x14ac:dyDescent="0.25">
      <c r="C697" s="50" t="s">
        <v>5217</v>
      </c>
      <c r="D697" s="44" t="s">
        <v>7988</v>
      </c>
      <c r="E697" s="5" t="s">
        <v>5253</v>
      </c>
      <c r="F697" s="44" t="s">
        <v>5254</v>
      </c>
      <c r="G697" s="38">
        <v>480</v>
      </c>
      <c r="H697" s="38" t="s">
        <v>39</v>
      </c>
      <c r="I697" s="44" t="s">
        <v>5211</v>
      </c>
      <c r="J697" s="5" t="s">
        <v>37</v>
      </c>
      <c r="K697" s="5" t="s">
        <v>5209</v>
      </c>
    </row>
    <row r="698" spans="1:20" ht="18" customHeight="1" x14ac:dyDescent="0.25">
      <c r="C698" s="50" t="s">
        <v>5217</v>
      </c>
      <c r="D698" s="44" t="s">
        <v>7988</v>
      </c>
      <c r="E698" s="5" t="s">
        <v>5248</v>
      </c>
      <c r="F698" s="44" t="s">
        <v>9830</v>
      </c>
      <c r="G698" s="38">
        <v>482</v>
      </c>
      <c r="H698" s="38" t="s">
        <v>39</v>
      </c>
      <c r="I698" s="44" t="s">
        <v>5211</v>
      </c>
      <c r="J698" s="5" t="s">
        <v>37</v>
      </c>
      <c r="K698" s="5" t="s">
        <v>5209</v>
      </c>
    </row>
    <row r="699" spans="1:20" ht="18" customHeight="1" x14ac:dyDescent="0.25">
      <c r="C699" s="50" t="s">
        <v>5217</v>
      </c>
      <c r="D699" s="44" t="s">
        <v>7988</v>
      </c>
      <c r="E699" s="5" t="s">
        <v>5255</v>
      </c>
      <c r="F699" s="44" t="s">
        <v>5256</v>
      </c>
      <c r="G699" s="38">
        <v>375</v>
      </c>
      <c r="H699" s="38" t="s">
        <v>39</v>
      </c>
      <c r="I699" s="44" t="s">
        <v>5211</v>
      </c>
      <c r="J699" s="5" t="s">
        <v>37</v>
      </c>
      <c r="K699" s="5" t="s">
        <v>5209</v>
      </c>
    </row>
    <row r="700" spans="1:20" ht="18" customHeight="1" x14ac:dyDescent="0.25">
      <c r="C700" s="50" t="s">
        <v>5217</v>
      </c>
      <c r="D700" s="44" t="s">
        <v>7988</v>
      </c>
      <c r="E700" s="5" t="s">
        <v>5246</v>
      </c>
      <c r="F700" s="44" t="s">
        <v>5247</v>
      </c>
      <c r="G700" s="38">
        <v>263</v>
      </c>
      <c r="H700" s="38" t="s">
        <v>39</v>
      </c>
      <c r="I700" s="44" t="s">
        <v>5211</v>
      </c>
      <c r="J700" s="5" t="s">
        <v>37</v>
      </c>
      <c r="K700" s="5" t="s">
        <v>5209</v>
      </c>
    </row>
    <row r="701" spans="1:20" s="7" customFormat="1" ht="31.5" customHeight="1" x14ac:dyDescent="0.25">
      <c r="A701"/>
      <c r="B701"/>
      <c r="C701" s="50" t="s">
        <v>5217</v>
      </c>
      <c r="D701" s="44" t="s">
        <v>7988</v>
      </c>
      <c r="E701" s="5" t="s">
        <v>5252</v>
      </c>
      <c r="F701" s="44" t="s">
        <v>9831</v>
      </c>
      <c r="G701" s="38">
        <v>136</v>
      </c>
      <c r="H701" s="38" t="s">
        <v>39</v>
      </c>
      <c r="I701" s="44" t="s">
        <v>5211</v>
      </c>
      <c r="J701" s="5" t="s">
        <v>37</v>
      </c>
      <c r="K701" s="5" t="s">
        <v>5209</v>
      </c>
      <c r="L701"/>
      <c r="M701"/>
      <c r="N701"/>
      <c r="O701"/>
      <c r="P701"/>
      <c r="Q701"/>
      <c r="R701"/>
      <c r="S701"/>
      <c r="T701"/>
    </row>
    <row r="702" spans="1:20" s="7" customFormat="1" ht="20.25" customHeight="1" x14ac:dyDescent="0.25">
      <c r="A702"/>
      <c r="B702"/>
      <c r="C702" s="50" t="s">
        <v>5217</v>
      </c>
      <c r="D702" s="44" t="s">
        <v>7988</v>
      </c>
      <c r="E702" s="5" t="s">
        <v>5250</v>
      </c>
      <c r="F702" s="44" t="s">
        <v>5251</v>
      </c>
      <c r="G702" s="38">
        <v>132</v>
      </c>
      <c r="H702" s="38" t="s">
        <v>39</v>
      </c>
      <c r="I702" s="44" t="s">
        <v>5211</v>
      </c>
      <c r="J702" s="5" t="s">
        <v>37</v>
      </c>
      <c r="K702" s="5" t="s">
        <v>5209</v>
      </c>
      <c r="L702"/>
      <c r="M702"/>
      <c r="N702"/>
      <c r="O702"/>
      <c r="P702"/>
      <c r="Q702"/>
      <c r="R702"/>
      <c r="S702"/>
      <c r="T702"/>
    </row>
    <row r="703" spans="1:20" s="7" customFormat="1" ht="21" customHeight="1" x14ac:dyDescent="0.25">
      <c r="A703"/>
      <c r="B703"/>
      <c r="C703" s="50" t="s">
        <v>5217</v>
      </c>
      <c r="D703" s="44" t="s">
        <v>7988</v>
      </c>
      <c r="E703" s="5" t="s">
        <v>5216</v>
      </c>
      <c r="F703" s="44" t="s">
        <v>160</v>
      </c>
      <c r="G703" s="38">
        <v>105</v>
      </c>
      <c r="H703" s="38" t="s">
        <v>39</v>
      </c>
      <c r="I703" s="44" t="s">
        <v>5211</v>
      </c>
      <c r="J703" s="5" t="s">
        <v>37</v>
      </c>
      <c r="K703" s="5" t="s">
        <v>5209</v>
      </c>
      <c r="L703"/>
      <c r="M703"/>
      <c r="N703"/>
      <c r="O703"/>
      <c r="P703"/>
      <c r="Q703"/>
      <c r="R703"/>
      <c r="S703"/>
      <c r="T703"/>
    </row>
    <row r="704" spans="1:20" s="7" customFormat="1" ht="31.5" customHeight="1" x14ac:dyDescent="0.25">
      <c r="A704"/>
      <c r="B704"/>
      <c r="C704" s="50" t="s">
        <v>5217</v>
      </c>
      <c r="D704" s="44" t="s">
        <v>7988</v>
      </c>
      <c r="E704" s="5" t="s">
        <v>5249</v>
      </c>
      <c r="F704" s="44" t="s">
        <v>9832</v>
      </c>
      <c r="G704" s="38">
        <v>55</v>
      </c>
      <c r="H704" s="38" t="s">
        <v>39</v>
      </c>
      <c r="I704" s="44" t="s">
        <v>5211</v>
      </c>
      <c r="J704" s="5" t="s">
        <v>37</v>
      </c>
      <c r="K704" s="5" t="s">
        <v>5209</v>
      </c>
      <c r="L704"/>
      <c r="M704"/>
      <c r="N704"/>
      <c r="O704"/>
      <c r="P704"/>
      <c r="Q704"/>
      <c r="R704"/>
      <c r="S704"/>
      <c r="T704"/>
    </row>
    <row r="705" spans="1:20" ht="18" customHeight="1" x14ac:dyDescent="0.25">
      <c r="C705" s="50" t="s">
        <v>5217</v>
      </c>
      <c r="D705" s="44" t="s">
        <v>7988</v>
      </c>
      <c r="E705" s="5" t="s">
        <v>5244</v>
      </c>
      <c r="F705" s="44" t="s">
        <v>5245</v>
      </c>
      <c r="G705" s="38">
        <v>37</v>
      </c>
      <c r="H705" s="38" t="s">
        <v>39</v>
      </c>
      <c r="I705" s="44" t="s">
        <v>5211</v>
      </c>
      <c r="J705" s="5" t="s">
        <v>37</v>
      </c>
      <c r="K705" s="5" t="s">
        <v>5209</v>
      </c>
    </row>
    <row r="706" spans="1:20" ht="18" customHeight="1" thickBot="1" x14ac:dyDescent="0.3">
      <c r="C706" s="50" t="s">
        <v>5217</v>
      </c>
      <c r="D706" s="44" t="s">
        <v>7988</v>
      </c>
      <c r="E706" s="5" t="s">
        <v>5242</v>
      </c>
      <c r="F706" s="44" t="s">
        <v>5243</v>
      </c>
      <c r="G706" s="38">
        <v>7</v>
      </c>
      <c r="H706" s="38" t="s">
        <v>39</v>
      </c>
      <c r="I706" s="44" t="s">
        <v>5211</v>
      </c>
      <c r="J706" s="5" t="s">
        <v>37</v>
      </c>
      <c r="K706" s="5" t="s">
        <v>5209</v>
      </c>
    </row>
    <row r="707" spans="1:20" ht="18" customHeight="1" thickBot="1" x14ac:dyDescent="0.3">
      <c r="C707" s="241" t="s">
        <v>5217</v>
      </c>
      <c r="D707" s="242" t="s">
        <v>7825</v>
      </c>
      <c r="E707" s="472">
        <f>COUNTA(E697:E706)</f>
        <v>10</v>
      </c>
      <c r="F707" s="242" t="s">
        <v>7826</v>
      </c>
      <c r="G707" s="473">
        <f>SUM(G697:G706)</f>
        <v>2072</v>
      </c>
      <c r="H707" s="36"/>
      <c r="I707" s="17"/>
      <c r="J707" s="18"/>
      <c r="K707" s="19"/>
    </row>
    <row r="708" spans="1:20" ht="18" customHeight="1" x14ac:dyDescent="0.25">
      <c r="C708" s="7"/>
      <c r="D708" s="13"/>
      <c r="E708" s="175"/>
      <c r="F708" s="228"/>
      <c r="G708" s="174"/>
      <c r="H708" s="14"/>
      <c r="I708" s="13"/>
      <c r="J708" s="1"/>
      <c r="K708" s="1"/>
    </row>
    <row r="709" spans="1:20" ht="18" customHeight="1" x14ac:dyDescent="0.25">
      <c r="C709" s="7"/>
      <c r="D709" s="13"/>
      <c r="E709" s="175"/>
      <c r="F709" s="228"/>
      <c r="G709" s="174"/>
      <c r="H709" s="14"/>
      <c r="I709" s="13"/>
      <c r="J709" s="1"/>
      <c r="K709" s="1"/>
    </row>
    <row r="710" spans="1:20" ht="18" customHeight="1" x14ac:dyDescent="0.25">
      <c r="C710" s="235" t="s">
        <v>8</v>
      </c>
      <c r="D710" s="235" t="s">
        <v>7</v>
      </c>
      <c r="E710" s="235" t="s">
        <v>6</v>
      </c>
      <c r="F710" s="235" t="s">
        <v>5</v>
      </c>
      <c r="G710" s="237" t="s">
        <v>4</v>
      </c>
      <c r="H710" s="237" t="s">
        <v>3</v>
      </c>
      <c r="I710" s="235" t="s">
        <v>2</v>
      </c>
      <c r="J710" s="235" t="s">
        <v>1</v>
      </c>
      <c r="K710" s="235" t="s">
        <v>0</v>
      </c>
    </row>
    <row r="711" spans="1:20" ht="18" customHeight="1" x14ac:dyDescent="0.25">
      <c r="C711" s="49" t="s">
        <v>5215</v>
      </c>
      <c r="D711" s="44" t="s">
        <v>7988</v>
      </c>
      <c r="E711" s="5" t="s">
        <v>5233</v>
      </c>
      <c r="F711" s="44" t="s">
        <v>5234</v>
      </c>
      <c r="G711" s="38">
        <v>71</v>
      </c>
      <c r="H711" s="38" t="s">
        <v>39</v>
      </c>
      <c r="I711" s="44" t="s">
        <v>5211</v>
      </c>
      <c r="J711" s="5" t="s">
        <v>37</v>
      </c>
      <c r="K711" s="5" t="s">
        <v>5209</v>
      </c>
    </row>
    <row r="712" spans="1:20" ht="18" customHeight="1" x14ac:dyDescent="0.25">
      <c r="C712" s="49" t="s">
        <v>5215</v>
      </c>
      <c r="D712" s="44" t="s">
        <v>7988</v>
      </c>
      <c r="E712" s="5" t="s">
        <v>5228</v>
      </c>
      <c r="F712" s="44" t="s">
        <v>5229</v>
      </c>
      <c r="G712" s="38">
        <v>270</v>
      </c>
      <c r="H712" s="38" t="s">
        <v>39</v>
      </c>
      <c r="I712" s="44" t="s">
        <v>5211</v>
      </c>
      <c r="J712" s="5" t="s">
        <v>37</v>
      </c>
      <c r="K712" s="5" t="s">
        <v>5209</v>
      </c>
    </row>
    <row r="713" spans="1:20" ht="18" customHeight="1" x14ac:dyDescent="0.25">
      <c r="C713" s="49" t="s">
        <v>5215</v>
      </c>
      <c r="D713" s="44" t="s">
        <v>7988</v>
      </c>
      <c r="E713" s="5" t="s">
        <v>5220</v>
      </c>
      <c r="F713" s="44" t="s">
        <v>5221</v>
      </c>
      <c r="G713" s="38">
        <v>188</v>
      </c>
      <c r="H713" s="38" t="s">
        <v>39</v>
      </c>
      <c r="I713" s="44" t="s">
        <v>5211</v>
      </c>
      <c r="J713" s="5" t="s">
        <v>37</v>
      </c>
      <c r="K713" s="5" t="s">
        <v>5209</v>
      </c>
    </row>
    <row r="714" spans="1:20" ht="18" customHeight="1" x14ac:dyDescent="0.25">
      <c r="C714" s="49" t="s">
        <v>5215</v>
      </c>
      <c r="D714" s="44" t="s">
        <v>7988</v>
      </c>
      <c r="E714" s="5" t="s">
        <v>5231</v>
      </c>
      <c r="F714" s="44" t="s">
        <v>5232</v>
      </c>
      <c r="G714" s="38">
        <v>153</v>
      </c>
      <c r="H714" s="38" t="s">
        <v>39</v>
      </c>
      <c r="I714" s="44" t="s">
        <v>5211</v>
      </c>
      <c r="J714" s="5" t="s">
        <v>37</v>
      </c>
      <c r="K714" s="5" t="s">
        <v>5209</v>
      </c>
    </row>
    <row r="715" spans="1:20" ht="18" customHeight="1" x14ac:dyDescent="0.25">
      <c r="C715" s="49" t="s">
        <v>5215</v>
      </c>
      <c r="D715" s="44" t="s">
        <v>7988</v>
      </c>
      <c r="E715" s="5" t="s">
        <v>5237</v>
      </c>
      <c r="F715" s="44" t="s">
        <v>9833</v>
      </c>
      <c r="G715" s="38">
        <v>142</v>
      </c>
      <c r="H715" s="38" t="s">
        <v>39</v>
      </c>
      <c r="I715" s="44" t="s">
        <v>39</v>
      </c>
      <c r="J715" s="5" t="s">
        <v>37</v>
      </c>
      <c r="K715" s="5" t="s">
        <v>5209</v>
      </c>
    </row>
    <row r="716" spans="1:20" ht="18" customHeight="1" x14ac:dyDescent="0.25">
      <c r="C716" s="49" t="s">
        <v>5215</v>
      </c>
      <c r="D716" s="44" t="s">
        <v>7988</v>
      </c>
      <c r="E716" s="5" t="s">
        <v>5230</v>
      </c>
      <c r="F716" s="44" t="s">
        <v>1128</v>
      </c>
      <c r="G716" s="38">
        <v>106</v>
      </c>
      <c r="H716" s="38" t="s">
        <v>39</v>
      </c>
      <c r="I716" s="44" t="s">
        <v>5211</v>
      </c>
      <c r="J716" s="5" t="s">
        <v>37</v>
      </c>
      <c r="K716" s="5" t="s">
        <v>5209</v>
      </c>
    </row>
    <row r="717" spans="1:20" ht="18" customHeight="1" x14ac:dyDescent="0.25">
      <c r="C717" s="49" t="s">
        <v>5215</v>
      </c>
      <c r="D717" s="44" t="s">
        <v>7988</v>
      </c>
      <c r="E717" s="5" t="s">
        <v>5235</v>
      </c>
      <c r="F717" s="44" t="s">
        <v>5236</v>
      </c>
      <c r="G717" s="38">
        <v>104</v>
      </c>
      <c r="H717" s="38" t="s">
        <v>39</v>
      </c>
      <c r="I717" s="44" t="s">
        <v>5211</v>
      </c>
      <c r="J717" s="5" t="s">
        <v>37</v>
      </c>
      <c r="K717" s="5" t="s">
        <v>5209</v>
      </c>
    </row>
    <row r="718" spans="1:20" s="7" customFormat="1" ht="31.5" customHeight="1" x14ac:dyDescent="0.25">
      <c r="A718"/>
      <c r="B718"/>
      <c r="C718" s="49" t="s">
        <v>5215</v>
      </c>
      <c r="D718" s="44" t="s">
        <v>7988</v>
      </c>
      <c r="E718" s="5" t="s">
        <v>5224</v>
      </c>
      <c r="F718" s="44" t="s">
        <v>5225</v>
      </c>
      <c r="G718" s="38">
        <v>62</v>
      </c>
      <c r="H718" s="38" t="s">
        <v>39</v>
      </c>
      <c r="I718" s="44" t="s">
        <v>5211</v>
      </c>
      <c r="J718" s="5" t="s">
        <v>37</v>
      </c>
      <c r="K718" s="5" t="s">
        <v>5209</v>
      </c>
      <c r="L718"/>
      <c r="M718"/>
      <c r="N718"/>
      <c r="O718"/>
      <c r="P718"/>
      <c r="Q718"/>
      <c r="R718"/>
      <c r="S718"/>
      <c r="T718"/>
    </row>
    <row r="719" spans="1:20" s="7" customFormat="1" ht="20.25" customHeight="1" x14ac:dyDescent="0.25">
      <c r="A719"/>
      <c r="B719"/>
      <c r="C719" s="49" t="s">
        <v>5215</v>
      </c>
      <c r="D719" s="44" t="s">
        <v>7988</v>
      </c>
      <c r="E719" s="5" t="s">
        <v>5219</v>
      </c>
      <c r="F719" s="44" t="s">
        <v>9834</v>
      </c>
      <c r="G719" s="38">
        <v>62</v>
      </c>
      <c r="H719" s="38" t="s">
        <v>39</v>
      </c>
      <c r="I719" s="44" t="s">
        <v>5211</v>
      </c>
      <c r="J719" s="5" t="s">
        <v>37</v>
      </c>
      <c r="K719" s="5" t="s">
        <v>5209</v>
      </c>
      <c r="L719"/>
      <c r="M719"/>
      <c r="N719"/>
      <c r="O719"/>
      <c r="P719"/>
      <c r="Q719"/>
      <c r="R719"/>
      <c r="S719"/>
      <c r="T719"/>
    </row>
    <row r="720" spans="1:20" s="7" customFormat="1" ht="21" customHeight="1" x14ac:dyDescent="0.25">
      <c r="A720"/>
      <c r="B720"/>
      <c r="C720" s="49" t="s">
        <v>5215</v>
      </c>
      <c r="D720" s="44" t="s">
        <v>7988</v>
      </c>
      <c r="E720" s="5" t="s">
        <v>5222</v>
      </c>
      <c r="F720" s="44" t="s">
        <v>5223</v>
      </c>
      <c r="G720" s="38">
        <v>57</v>
      </c>
      <c r="H720" s="38" t="s">
        <v>39</v>
      </c>
      <c r="I720" s="44" t="s">
        <v>5211</v>
      </c>
      <c r="J720" s="5" t="s">
        <v>37</v>
      </c>
      <c r="K720" s="5" t="s">
        <v>5209</v>
      </c>
      <c r="L720"/>
      <c r="M720"/>
      <c r="N720"/>
      <c r="O720"/>
      <c r="P720"/>
      <c r="Q720"/>
      <c r="R720"/>
      <c r="S720"/>
      <c r="T720"/>
    </row>
    <row r="721" spans="1:20" s="7" customFormat="1" ht="31.5" customHeight="1" x14ac:dyDescent="0.25">
      <c r="A721"/>
      <c r="B721"/>
      <c r="C721" s="49" t="s">
        <v>5215</v>
      </c>
      <c r="D721" s="44" t="s">
        <v>7988</v>
      </c>
      <c r="E721" s="5" t="s">
        <v>5218</v>
      </c>
      <c r="F721" s="44" t="s">
        <v>337</v>
      </c>
      <c r="G721" s="38">
        <v>42</v>
      </c>
      <c r="H721" s="38" t="s">
        <v>39</v>
      </c>
      <c r="I721" s="44" t="s">
        <v>5211</v>
      </c>
      <c r="J721" s="5" t="s">
        <v>37</v>
      </c>
      <c r="K721" s="5" t="s">
        <v>5209</v>
      </c>
      <c r="L721"/>
      <c r="M721"/>
      <c r="N721"/>
      <c r="O721"/>
      <c r="P721"/>
      <c r="Q721"/>
      <c r="R721"/>
      <c r="S721"/>
      <c r="T721"/>
    </row>
    <row r="722" spans="1:20" s="21" customFormat="1" ht="18" customHeight="1" x14ac:dyDescent="0.25">
      <c r="A722"/>
      <c r="B722"/>
      <c r="C722" s="49" t="s">
        <v>5215</v>
      </c>
      <c r="D722" s="44" t="s">
        <v>7988</v>
      </c>
      <c r="E722" s="5" t="s">
        <v>5213</v>
      </c>
      <c r="F722" s="44" t="s">
        <v>5214</v>
      </c>
      <c r="G722" s="38">
        <v>40</v>
      </c>
      <c r="H722" s="38" t="s">
        <v>39</v>
      </c>
      <c r="I722" s="44" t="s">
        <v>5211</v>
      </c>
      <c r="J722" s="5" t="s">
        <v>37</v>
      </c>
      <c r="K722" s="5" t="s">
        <v>5209</v>
      </c>
      <c r="L722"/>
      <c r="M722"/>
      <c r="N722"/>
      <c r="O722"/>
      <c r="P722"/>
      <c r="Q722"/>
      <c r="R722"/>
      <c r="S722"/>
      <c r="T722"/>
    </row>
    <row r="723" spans="1:20" s="21" customFormat="1" ht="18" customHeight="1" thickBot="1" x14ac:dyDescent="0.3">
      <c r="A723"/>
      <c r="B723"/>
      <c r="C723" s="49" t="s">
        <v>5215</v>
      </c>
      <c r="D723" s="44" t="s">
        <v>7988</v>
      </c>
      <c r="E723" s="5" t="s">
        <v>5226</v>
      </c>
      <c r="F723" s="44" t="s">
        <v>5227</v>
      </c>
      <c r="G723" s="38">
        <v>30</v>
      </c>
      <c r="H723" s="38" t="s">
        <v>39</v>
      </c>
      <c r="I723" s="44" t="s">
        <v>5211</v>
      </c>
      <c r="J723" s="5" t="s">
        <v>37</v>
      </c>
      <c r="K723" s="5" t="s">
        <v>5209</v>
      </c>
      <c r="L723"/>
      <c r="M723"/>
      <c r="N723"/>
      <c r="O723"/>
      <c r="P723"/>
      <c r="Q723"/>
      <c r="R723"/>
      <c r="S723"/>
      <c r="T723"/>
    </row>
    <row r="724" spans="1:20" ht="15" customHeight="1" thickBot="1" x14ac:dyDescent="0.3">
      <c r="C724" s="241" t="s">
        <v>5215</v>
      </c>
      <c r="D724" s="242" t="s">
        <v>7825</v>
      </c>
      <c r="E724" s="472">
        <f>COUNTA(E711:E723)</f>
        <v>13</v>
      </c>
      <c r="F724" s="242" t="s">
        <v>7826</v>
      </c>
      <c r="G724" s="473">
        <f>SUM(G711:G723)</f>
        <v>1327</v>
      </c>
      <c r="H724" s="36"/>
      <c r="I724" s="17"/>
      <c r="J724" s="18"/>
      <c r="K724" s="19"/>
    </row>
    <row r="725" spans="1:20" ht="18" customHeight="1" x14ac:dyDescent="0.25">
      <c r="C725" s="7"/>
      <c r="D725" s="13"/>
      <c r="E725" s="175"/>
      <c r="F725" s="228"/>
      <c r="G725" s="174"/>
      <c r="H725" s="14"/>
      <c r="I725" s="13"/>
      <c r="J725" s="1"/>
      <c r="K725" s="1"/>
    </row>
    <row r="726" spans="1:20" ht="18" customHeight="1" x14ac:dyDescent="0.25">
      <c r="C726" s="7"/>
      <c r="D726" s="13"/>
      <c r="E726" s="175"/>
      <c r="F726" s="228"/>
      <c r="G726" s="174"/>
      <c r="H726" s="14"/>
      <c r="I726" s="13"/>
      <c r="J726" s="1"/>
      <c r="K726" s="1"/>
    </row>
    <row r="727" spans="1:20" ht="18" customHeight="1" x14ac:dyDescent="0.25">
      <c r="C727" s="235" t="s">
        <v>8</v>
      </c>
      <c r="D727" s="235" t="s">
        <v>7</v>
      </c>
      <c r="E727" s="235" t="s">
        <v>6</v>
      </c>
      <c r="F727" s="235" t="s">
        <v>5</v>
      </c>
      <c r="G727" s="237" t="s">
        <v>4</v>
      </c>
      <c r="H727" s="237" t="s">
        <v>3</v>
      </c>
      <c r="I727" s="235" t="s">
        <v>2</v>
      </c>
      <c r="J727" s="235" t="s">
        <v>1</v>
      </c>
      <c r="K727" s="235" t="s">
        <v>0</v>
      </c>
    </row>
    <row r="728" spans="1:20" ht="18" customHeight="1" x14ac:dyDescent="0.25">
      <c r="C728" s="49" t="s">
        <v>5259</v>
      </c>
      <c r="D728" s="13" t="s">
        <v>7988</v>
      </c>
      <c r="E728" s="1" t="s">
        <v>5270</v>
      </c>
      <c r="F728" s="13" t="s">
        <v>5271</v>
      </c>
      <c r="G728" s="14">
        <v>191</v>
      </c>
      <c r="H728" s="14" t="s">
        <v>39</v>
      </c>
      <c r="I728" s="13" t="s">
        <v>5260</v>
      </c>
      <c r="J728" s="1" t="s">
        <v>37</v>
      </c>
      <c r="K728" s="1" t="s">
        <v>5258</v>
      </c>
    </row>
    <row r="729" spans="1:20" ht="18" customHeight="1" x14ac:dyDescent="0.25">
      <c r="C729" s="49" t="s">
        <v>5259</v>
      </c>
      <c r="D729" s="13" t="s">
        <v>7988</v>
      </c>
      <c r="E729" s="1" t="s">
        <v>5263</v>
      </c>
      <c r="F729" s="13" t="s">
        <v>9835</v>
      </c>
      <c r="G729" s="14">
        <v>174</v>
      </c>
      <c r="H729" s="14" t="s">
        <v>39</v>
      </c>
      <c r="I729" s="13" t="s">
        <v>5260</v>
      </c>
      <c r="J729" s="1" t="s">
        <v>37</v>
      </c>
      <c r="K729" s="1" t="s">
        <v>5258</v>
      </c>
    </row>
    <row r="730" spans="1:20" ht="18" customHeight="1" x14ac:dyDescent="0.25">
      <c r="C730" s="49" t="s">
        <v>5259</v>
      </c>
      <c r="D730" s="13" t="s">
        <v>7988</v>
      </c>
      <c r="E730" s="5" t="s">
        <v>5309</v>
      </c>
      <c r="F730" s="44" t="s">
        <v>5310</v>
      </c>
      <c r="G730" s="38">
        <v>13</v>
      </c>
      <c r="H730" s="38" t="s">
        <v>39</v>
      </c>
      <c r="I730" s="44" t="s">
        <v>5260</v>
      </c>
      <c r="J730" s="5" t="s">
        <v>37</v>
      </c>
      <c r="K730" s="5" t="s">
        <v>5258</v>
      </c>
    </row>
    <row r="731" spans="1:20" ht="18" customHeight="1" x14ac:dyDescent="0.25">
      <c r="C731" s="49" t="s">
        <v>5259</v>
      </c>
      <c r="D731" s="44" t="s">
        <v>7988</v>
      </c>
      <c r="E731" s="5" t="s">
        <v>5304</v>
      </c>
      <c r="F731" s="44" t="s">
        <v>5305</v>
      </c>
      <c r="G731" s="38">
        <v>390</v>
      </c>
      <c r="H731" s="38" t="s">
        <v>39</v>
      </c>
      <c r="I731" s="44" t="s">
        <v>5260</v>
      </c>
      <c r="J731" s="5" t="s">
        <v>37</v>
      </c>
      <c r="K731" s="5" t="s">
        <v>5258</v>
      </c>
    </row>
    <row r="732" spans="1:20" ht="18" customHeight="1" x14ac:dyDescent="0.25">
      <c r="C732" s="49" t="s">
        <v>5259</v>
      </c>
      <c r="D732" s="44" t="s">
        <v>7988</v>
      </c>
      <c r="E732" s="5" t="s">
        <v>5306</v>
      </c>
      <c r="F732" s="44" t="s">
        <v>1430</v>
      </c>
      <c r="G732" s="38">
        <v>600</v>
      </c>
      <c r="H732" s="38" t="s">
        <v>39</v>
      </c>
      <c r="I732" s="44" t="s">
        <v>5260</v>
      </c>
      <c r="J732" s="5" t="s">
        <v>37</v>
      </c>
      <c r="K732" s="5" t="s">
        <v>5258</v>
      </c>
    </row>
    <row r="733" spans="1:20" ht="18" customHeight="1" x14ac:dyDescent="0.25">
      <c r="C733" s="49" t="s">
        <v>5259</v>
      </c>
      <c r="D733" s="44" t="s">
        <v>7988</v>
      </c>
      <c r="E733" s="5" t="s">
        <v>5264</v>
      </c>
      <c r="F733" s="44" t="s">
        <v>5265</v>
      </c>
      <c r="G733" s="38">
        <v>352</v>
      </c>
      <c r="H733" s="38" t="s">
        <v>39</v>
      </c>
      <c r="I733" s="44" t="s">
        <v>5260</v>
      </c>
      <c r="J733" s="5" t="s">
        <v>37</v>
      </c>
      <c r="K733" s="5" t="s">
        <v>5258</v>
      </c>
    </row>
    <row r="734" spans="1:20" ht="18" customHeight="1" x14ac:dyDescent="0.25">
      <c r="C734" s="49" t="s">
        <v>5259</v>
      </c>
      <c r="D734" s="44" t="s">
        <v>7988</v>
      </c>
      <c r="E734" s="5" t="s">
        <v>5299</v>
      </c>
      <c r="F734" s="44" t="s">
        <v>9836</v>
      </c>
      <c r="G734" s="38">
        <v>66</v>
      </c>
      <c r="H734" s="38" t="s">
        <v>39</v>
      </c>
      <c r="I734" s="44" t="s">
        <v>5260</v>
      </c>
      <c r="J734" s="5" t="s">
        <v>37</v>
      </c>
      <c r="K734" s="5" t="s">
        <v>5258</v>
      </c>
    </row>
    <row r="735" spans="1:20" ht="18" customHeight="1" x14ac:dyDescent="0.25">
      <c r="C735" s="49" t="s">
        <v>5259</v>
      </c>
      <c r="D735" s="44" t="s">
        <v>7988</v>
      </c>
      <c r="E735" s="5" t="s">
        <v>5307</v>
      </c>
      <c r="F735" s="44" t="s">
        <v>5308</v>
      </c>
      <c r="G735" s="38">
        <v>201</v>
      </c>
      <c r="H735" s="38" t="s">
        <v>39</v>
      </c>
      <c r="I735" s="44" t="s">
        <v>5260</v>
      </c>
      <c r="J735" s="5" t="s">
        <v>37</v>
      </c>
      <c r="K735" s="5" t="s">
        <v>5258</v>
      </c>
    </row>
    <row r="736" spans="1:20" ht="18" customHeight="1" x14ac:dyDescent="0.25">
      <c r="C736" s="49" t="s">
        <v>5259</v>
      </c>
      <c r="D736" s="44" t="s">
        <v>7988</v>
      </c>
      <c r="E736" s="5" t="s">
        <v>5302</v>
      </c>
      <c r="F736" s="44" t="s">
        <v>9837</v>
      </c>
      <c r="G736" s="38">
        <v>160</v>
      </c>
      <c r="H736" s="38" t="s">
        <v>39</v>
      </c>
      <c r="I736" s="44" t="s">
        <v>5260</v>
      </c>
      <c r="J736" s="5" t="s">
        <v>37</v>
      </c>
      <c r="K736" s="5" t="s">
        <v>5258</v>
      </c>
    </row>
    <row r="737" spans="3:11" ht="18" customHeight="1" x14ac:dyDescent="0.25">
      <c r="C737" s="49" t="s">
        <v>5259</v>
      </c>
      <c r="D737" s="44" t="s">
        <v>7988</v>
      </c>
      <c r="E737" s="5" t="s">
        <v>5297</v>
      </c>
      <c r="F737" s="44" t="s">
        <v>5298</v>
      </c>
      <c r="G737" s="38">
        <v>196</v>
      </c>
      <c r="H737" s="38" t="s">
        <v>39</v>
      </c>
      <c r="I737" s="44" t="s">
        <v>5260</v>
      </c>
      <c r="J737" s="5" t="s">
        <v>37</v>
      </c>
      <c r="K737" s="5" t="s">
        <v>5258</v>
      </c>
    </row>
    <row r="738" spans="3:11" ht="18" customHeight="1" x14ac:dyDescent="0.25">
      <c r="C738" s="49" t="s">
        <v>5259</v>
      </c>
      <c r="D738" s="44" t="s">
        <v>7988</v>
      </c>
      <c r="E738" s="5" t="s">
        <v>5300</v>
      </c>
      <c r="F738" s="44" t="s">
        <v>5301</v>
      </c>
      <c r="G738" s="38">
        <v>150</v>
      </c>
      <c r="H738" s="38" t="s">
        <v>39</v>
      </c>
      <c r="I738" s="44" t="s">
        <v>5260</v>
      </c>
      <c r="J738" s="5" t="s">
        <v>37</v>
      </c>
      <c r="K738" s="5" t="s">
        <v>5258</v>
      </c>
    </row>
    <row r="739" spans="3:11" ht="24" customHeight="1" x14ac:dyDescent="0.25">
      <c r="C739" s="49" t="s">
        <v>5259</v>
      </c>
      <c r="D739" s="44" t="s">
        <v>7988</v>
      </c>
      <c r="E739" s="5" t="s">
        <v>5273</v>
      </c>
      <c r="F739" s="44" t="s">
        <v>9838</v>
      </c>
      <c r="G739" s="38">
        <v>71</v>
      </c>
      <c r="H739" s="38" t="s">
        <v>39</v>
      </c>
      <c r="I739" s="44" t="s">
        <v>5260</v>
      </c>
      <c r="J739" s="5" t="s">
        <v>37</v>
      </c>
      <c r="K739" s="5" t="s">
        <v>5258</v>
      </c>
    </row>
    <row r="740" spans="3:11" ht="18" customHeight="1" x14ac:dyDescent="0.25">
      <c r="C740" s="49" t="s">
        <v>5259</v>
      </c>
      <c r="D740" s="44" t="s">
        <v>7988</v>
      </c>
      <c r="E740" s="5" t="s">
        <v>5274</v>
      </c>
      <c r="F740" s="44" t="s">
        <v>5275</v>
      </c>
      <c r="G740" s="38">
        <v>83</v>
      </c>
      <c r="H740" s="38" t="s">
        <v>39</v>
      </c>
      <c r="I740" s="44" t="s">
        <v>5260</v>
      </c>
      <c r="J740" s="5" t="s">
        <v>37</v>
      </c>
      <c r="K740" s="5" t="s">
        <v>5258</v>
      </c>
    </row>
    <row r="741" spans="3:11" ht="18" customHeight="1" x14ac:dyDescent="0.25">
      <c r="C741" s="49" t="s">
        <v>5259</v>
      </c>
      <c r="D741" s="44" t="s">
        <v>7988</v>
      </c>
      <c r="E741" s="5" t="s">
        <v>5282</v>
      </c>
      <c r="F741" s="44" t="s">
        <v>5283</v>
      </c>
      <c r="G741" s="38">
        <v>169</v>
      </c>
      <c r="H741" s="38" t="s">
        <v>39</v>
      </c>
      <c r="I741" s="44" t="s">
        <v>5260</v>
      </c>
      <c r="J741" s="5" t="s">
        <v>37</v>
      </c>
      <c r="K741" s="5" t="s">
        <v>5258</v>
      </c>
    </row>
    <row r="742" spans="3:11" ht="18" customHeight="1" x14ac:dyDescent="0.25">
      <c r="C742" s="49" t="s">
        <v>5259</v>
      </c>
      <c r="D742" s="44" t="s">
        <v>7988</v>
      </c>
      <c r="E742" s="5" t="s">
        <v>5291</v>
      </c>
      <c r="F742" s="44" t="s">
        <v>5292</v>
      </c>
      <c r="G742" s="38">
        <v>156</v>
      </c>
      <c r="H742" s="38" t="s">
        <v>39</v>
      </c>
      <c r="I742" s="44" t="s">
        <v>5260</v>
      </c>
      <c r="J742" s="5" t="s">
        <v>37</v>
      </c>
      <c r="K742" s="5" t="s">
        <v>5258</v>
      </c>
    </row>
    <row r="743" spans="3:11" ht="18" customHeight="1" x14ac:dyDescent="0.25">
      <c r="C743" s="49" t="s">
        <v>5259</v>
      </c>
      <c r="D743" s="44" t="s">
        <v>7988</v>
      </c>
      <c r="E743" s="5" t="s">
        <v>5269</v>
      </c>
      <c r="F743" s="44" t="s">
        <v>9839</v>
      </c>
      <c r="G743" s="38">
        <v>147</v>
      </c>
      <c r="H743" s="38" t="s">
        <v>39</v>
      </c>
      <c r="I743" s="44" t="s">
        <v>5260</v>
      </c>
      <c r="J743" s="5" t="s">
        <v>37</v>
      </c>
      <c r="K743" s="5" t="s">
        <v>5258</v>
      </c>
    </row>
    <row r="744" spans="3:11" ht="18" customHeight="1" x14ac:dyDescent="0.25">
      <c r="C744" s="49" t="s">
        <v>5259</v>
      </c>
      <c r="D744" s="44" t="s">
        <v>7988</v>
      </c>
      <c r="E744" s="5" t="s">
        <v>5276</v>
      </c>
      <c r="F744" s="44" t="s">
        <v>9840</v>
      </c>
      <c r="G744" s="38">
        <v>79</v>
      </c>
      <c r="H744" s="38" t="s">
        <v>39</v>
      </c>
      <c r="I744" s="44" t="s">
        <v>5260</v>
      </c>
      <c r="J744" s="5" t="s">
        <v>37</v>
      </c>
      <c r="K744" s="5" t="s">
        <v>5258</v>
      </c>
    </row>
    <row r="745" spans="3:11" ht="18" customHeight="1" x14ac:dyDescent="0.25">
      <c r="C745" s="49" t="s">
        <v>5259</v>
      </c>
      <c r="D745" s="44" t="s">
        <v>7988</v>
      </c>
      <c r="E745" s="5" t="s">
        <v>5284</v>
      </c>
      <c r="F745" s="44" t="s">
        <v>9841</v>
      </c>
      <c r="G745" s="38">
        <v>118</v>
      </c>
      <c r="H745" s="38" t="s">
        <v>39</v>
      </c>
      <c r="I745" s="44" t="s">
        <v>5260</v>
      </c>
      <c r="J745" s="5" t="s">
        <v>37</v>
      </c>
      <c r="K745" s="5" t="s">
        <v>5258</v>
      </c>
    </row>
    <row r="746" spans="3:11" ht="18" customHeight="1" x14ac:dyDescent="0.25">
      <c r="C746" s="49" t="s">
        <v>5259</v>
      </c>
      <c r="D746" s="44" t="s">
        <v>7988</v>
      </c>
      <c r="E746" s="5" t="s">
        <v>5272</v>
      </c>
      <c r="F746" s="44" t="s">
        <v>9842</v>
      </c>
      <c r="G746" s="38">
        <v>73</v>
      </c>
      <c r="H746" s="38" t="s">
        <v>39</v>
      </c>
      <c r="I746" s="44" t="s">
        <v>5260</v>
      </c>
      <c r="J746" s="5" t="s">
        <v>37</v>
      </c>
      <c r="K746" s="5" t="s">
        <v>5258</v>
      </c>
    </row>
    <row r="747" spans="3:11" ht="18" customHeight="1" x14ac:dyDescent="0.25">
      <c r="C747" s="49" t="s">
        <v>5259</v>
      </c>
      <c r="D747" s="44" t="s">
        <v>7988</v>
      </c>
      <c r="E747" s="5" t="s">
        <v>5303</v>
      </c>
      <c r="F747" s="44" t="s">
        <v>9843</v>
      </c>
      <c r="G747" s="38">
        <v>61</v>
      </c>
      <c r="H747" s="38" t="s">
        <v>39</v>
      </c>
      <c r="I747" s="44" t="s">
        <v>5260</v>
      </c>
      <c r="J747" s="5" t="s">
        <v>37</v>
      </c>
      <c r="K747" s="5" t="s">
        <v>5258</v>
      </c>
    </row>
    <row r="748" spans="3:11" ht="18" customHeight="1" x14ac:dyDescent="0.25">
      <c r="C748" s="49" t="s">
        <v>5259</v>
      </c>
      <c r="D748" s="44" t="s">
        <v>7988</v>
      </c>
      <c r="E748" s="5" t="s">
        <v>5294</v>
      </c>
      <c r="F748" s="44" t="s">
        <v>9844</v>
      </c>
      <c r="G748" s="38">
        <v>64</v>
      </c>
      <c r="H748" s="38" t="s">
        <v>39</v>
      </c>
      <c r="I748" s="44" t="s">
        <v>5260</v>
      </c>
      <c r="J748" s="5" t="s">
        <v>37</v>
      </c>
      <c r="K748" s="5" t="s">
        <v>5258</v>
      </c>
    </row>
    <row r="749" spans="3:11" ht="18" customHeight="1" x14ac:dyDescent="0.25">
      <c r="C749" s="49" t="s">
        <v>5259</v>
      </c>
      <c r="D749" s="44" t="s">
        <v>7988</v>
      </c>
      <c r="E749" s="5" t="s">
        <v>5277</v>
      </c>
      <c r="F749" s="44" t="s">
        <v>9845</v>
      </c>
      <c r="G749" s="38">
        <v>65</v>
      </c>
      <c r="H749" s="38" t="s">
        <v>39</v>
      </c>
      <c r="I749" s="44" t="s">
        <v>5260</v>
      </c>
      <c r="J749" s="5" t="s">
        <v>37</v>
      </c>
      <c r="K749" s="5" t="s">
        <v>5258</v>
      </c>
    </row>
    <row r="750" spans="3:11" ht="18" customHeight="1" x14ac:dyDescent="0.25">
      <c r="C750" s="49" t="s">
        <v>5259</v>
      </c>
      <c r="D750" s="44" t="s">
        <v>7988</v>
      </c>
      <c r="E750" s="5" t="s">
        <v>5290</v>
      </c>
      <c r="F750" s="44" t="s">
        <v>9846</v>
      </c>
      <c r="G750" s="38">
        <v>57</v>
      </c>
      <c r="H750" s="38" t="s">
        <v>39</v>
      </c>
      <c r="I750" s="44" t="s">
        <v>5260</v>
      </c>
      <c r="J750" s="5" t="s">
        <v>37</v>
      </c>
      <c r="K750" s="5" t="s">
        <v>5258</v>
      </c>
    </row>
    <row r="751" spans="3:11" ht="18" customHeight="1" x14ac:dyDescent="0.25">
      <c r="C751" s="49" t="s">
        <v>5259</v>
      </c>
      <c r="D751" s="44" t="s">
        <v>7988</v>
      </c>
      <c r="E751" s="5" t="s">
        <v>5280</v>
      </c>
      <c r="F751" s="44" t="s">
        <v>5281</v>
      </c>
      <c r="G751" s="38">
        <v>59</v>
      </c>
      <c r="H751" s="38" t="s">
        <v>39</v>
      </c>
      <c r="I751" s="44" t="s">
        <v>5260</v>
      </c>
      <c r="J751" s="5" t="s">
        <v>37</v>
      </c>
      <c r="K751" s="5" t="s">
        <v>5258</v>
      </c>
    </row>
    <row r="752" spans="3:11" ht="18" customHeight="1" x14ac:dyDescent="0.25">
      <c r="C752" s="49" t="s">
        <v>5259</v>
      </c>
      <c r="D752" s="44" t="s">
        <v>7988</v>
      </c>
      <c r="E752" s="5" t="s">
        <v>5288</v>
      </c>
      <c r="F752" s="44" t="s">
        <v>5289</v>
      </c>
      <c r="G752" s="38">
        <v>45</v>
      </c>
      <c r="H752" s="38" t="s">
        <v>39</v>
      </c>
      <c r="I752" s="44" t="s">
        <v>5260</v>
      </c>
      <c r="J752" s="5" t="s">
        <v>37</v>
      </c>
      <c r="K752" s="5" t="s">
        <v>5258</v>
      </c>
    </row>
    <row r="753" spans="1:20" ht="18" customHeight="1" x14ac:dyDescent="0.25">
      <c r="C753" s="49" t="s">
        <v>5259</v>
      </c>
      <c r="D753" s="44" t="s">
        <v>7988</v>
      </c>
      <c r="E753" s="5" t="s">
        <v>5285</v>
      </c>
      <c r="F753" s="44" t="s">
        <v>9847</v>
      </c>
      <c r="G753" s="38">
        <v>50</v>
      </c>
      <c r="H753" s="38" t="s">
        <v>39</v>
      </c>
      <c r="I753" s="44" t="s">
        <v>5260</v>
      </c>
      <c r="J753" s="5" t="s">
        <v>37</v>
      </c>
      <c r="K753" s="5" t="s">
        <v>5258</v>
      </c>
    </row>
    <row r="754" spans="1:20" ht="18" customHeight="1" x14ac:dyDescent="0.25">
      <c r="C754" s="49" t="s">
        <v>5259</v>
      </c>
      <c r="D754" s="44" t="s">
        <v>7988</v>
      </c>
      <c r="E754" s="5" t="s">
        <v>5266</v>
      </c>
      <c r="F754" s="44" t="s">
        <v>5126</v>
      </c>
      <c r="G754" s="38">
        <v>29</v>
      </c>
      <c r="H754" s="38" t="s">
        <v>39</v>
      </c>
      <c r="I754" s="44" t="s">
        <v>5260</v>
      </c>
      <c r="J754" s="5" t="s">
        <v>37</v>
      </c>
      <c r="K754" s="5" t="s">
        <v>5258</v>
      </c>
    </row>
    <row r="755" spans="1:20" ht="18" customHeight="1" x14ac:dyDescent="0.25">
      <c r="C755" s="49" t="s">
        <v>5259</v>
      </c>
      <c r="D755" s="44" t="s">
        <v>7988</v>
      </c>
      <c r="E755" s="5" t="s">
        <v>5286</v>
      </c>
      <c r="F755" s="44" t="s">
        <v>5287</v>
      </c>
      <c r="G755" s="38">
        <v>35</v>
      </c>
      <c r="H755" s="38" t="s">
        <v>39</v>
      </c>
      <c r="I755" s="44" t="s">
        <v>5260</v>
      </c>
      <c r="J755" s="5" t="s">
        <v>37</v>
      </c>
      <c r="K755" s="5" t="s">
        <v>5258</v>
      </c>
    </row>
    <row r="756" spans="1:20" ht="18" customHeight="1" x14ac:dyDescent="0.25">
      <c r="C756" s="49" t="s">
        <v>5259</v>
      </c>
      <c r="D756" s="44" t="s">
        <v>7988</v>
      </c>
      <c r="E756" s="5" t="s">
        <v>5257</v>
      </c>
      <c r="F756" s="44" t="s">
        <v>9848</v>
      </c>
      <c r="G756" s="38">
        <v>24</v>
      </c>
      <c r="H756" s="38" t="s">
        <v>39</v>
      </c>
      <c r="I756" s="44" t="s">
        <v>5260</v>
      </c>
      <c r="J756" s="5" t="s">
        <v>37</v>
      </c>
      <c r="K756" s="5" t="s">
        <v>5258</v>
      </c>
    </row>
    <row r="757" spans="1:20" s="7" customFormat="1" ht="31.5" customHeight="1" x14ac:dyDescent="0.25">
      <c r="A757"/>
      <c r="B757"/>
      <c r="C757" s="49" t="s">
        <v>5259</v>
      </c>
      <c r="D757" s="44" t="s">
        <v>7988</v>
      </c>
      <c r="E757" s="5" t="s">
        <v>5293</v>
      </c>
      <c r="F757" s="44" t="s">
        <v>9849</v>
      </c>
      <c r="G757" s="38">
        <v>14</v>
      </c>
      <c r="H757" s="38" t="s">
        <v>39</v>
      </c>
      <c r="I757" s="44" t="s">
        <v>5260</v>
      </c>
      <c r="J757" s="5" t="s">
        <v>37</v>
      </c>
      <c r="K757" s="5" t="s">
        <v>5258</v>
      </c>
      <c r="L757"/>
      <c r="M757"/>
      <c r="N757"/>
      <c r="O757"/>
      <c r="P757"/>
      <c r="Q757"/>
      <c r="R757"/>
      <c r="S757"/>
      <c r="T757"/>
    </row>
    <row r="758" spans="1:20" s="7" customFormat="1" ht="20.25" customHeight="1" x14ac:dyDescent="0.25">
      <c r="A758"/>
      <c r="B758"/>
      <c r="C758" s="49" t="s">
        <v>5259</v>
      </c>
      <c r="D758" s="44" t="s">
        <v>7988</v>
      </c>
      <c r="E758" s="5" t="s">
        <v>5261</v>
      </c>
      <c r="F758" s="44" t="s">
        <v>5262</v>
      </c>
      <c r="G758" s="38">
        <v>18</v>
      </c>
      <c r="H758" s="38" t="s">
        <v>39</v>
      </c>
      <c r="I758" s="44" t="s">
        <v>5260</v>
      </c>
      <c r="J758" s="5" t="s">
        <v>37</v>
      </c>
      <c r="K758" s="5" t="s">
        <v>5258</v>
      </c>
      <c r="L758"/>
      <c r="M758"/>
      <c r="N758"/>
      <c r="O758"/>
      <c r="P758"/>
      <c r="Q758"/>
      <c r="R758"/>
      <c r="S758"/>
      <c r="T758"/>
    </row>
    <row r="759" spans="1:20" s="7" customFormat="1" ht="21" customHeight="1" x14ac:dyDescent="0.25">
      <c r="A759"/>
      <c r="B759"/>
      <c r="C759" s="49" t="s">
        <v>5259</v>
      </c>
      <c r="D759" s="44" t="s">
        <v>7988</v>
      </c>
      <c r="E759" s="5" t="s">
        <v>5295</v>
      </c>
      <c r="F759" s="44" t="s">
        <v>5296</v>
      </c>
      <c r="G759" s="38">
        <v>15</v>
      </c>
      <c r="H759" s="38" t="s">
        <v>39</v>
      </c>
      <c r="I759" s="44" t="s">
        <v>5260</v>
      </c>
      <c r="J759" s="5" t="s">
        <v>37</v>
      </c>
      <c r="K759" s="5" t="s">
        <v>5258</v>
      </c>
      <c r="L759"/>
      <c r="M759"/>
      <c r="N759"/>
      <c r="O759"/>
      <c r="P759"/>
      <c r="Q759"/>
      <c r="R759"/>
      <c r="S759"/>
      <c r="T759"/>
    </row>
    <row r="760" spans="1:20" s="7" customFormat="1" ht="31.5" customHeight="1" x14ac:dyDescent="0.25">
      <c r="A760"/>
      <c r="B760"/>
      <c r="C760" s="49" t="s">
        <v>5259</v>
      </c>
      <c r="D760" s="44" t="s">
        <v>7988</v>
      </c>
      <c r="E760" s="5" t="s">
        <v>5267</v>
      </c>
      <c r="F760" s="44" t="s">
        <v>5268</v>
      </c>
      <c r="G760" s="38">
        <v>16</v>
      </c>
      <c r="H760" s="38" t="s">
        <v>39</v>
      </c>
      <c r="I760" s="44" t="s">
        <v>5260</v>
      </c>
      <c r="J760" s="5" t="s">
        <v>37</v>
      </c>
      <c r="K760" s="5" t="s">
        <v>5258</v>
      </c>
      <c r="L760"/>
      <c r="M760"/>
      <c r="N760"/>
      <c r="O760"/>
      <c r="P760"/>
      <c r="Q760"/>
      <c r="R760"/>
      <c r="S760"/>
      <c r="T760"/>
    </row>
    <row r="761" spans="1:20" ht="18" customHeight="1" x14ac:dyDescent="0.25">
      <c r="C761" s="49" t="s">
        <v>5259</v>
      </c>
      <c r="D761" s="44" t="s">
        <v>7988</v>
      </c>
      <c r="E761" s="5" t="s">
        <v>5279</v>
      </c>
      <c r="F761" s="44" t="s">
        <v>9850</v>
      </c>
      <c r="G761" s="38">
        <v>15</v>
      </c>
      <c r="H761" s="38" t="s">
        <v>39</v>
      </c>
      <c r="I761" s="44" t="s">
        <v>5260</v>
      </c>
      <c r="J761" s="5" t="s">
        <v>37</v>
      </c>
      <c r="K761" s="5" t="s">
        <v>5258</v>
      </c>
    </row>
    <row r="762" spans="1:20" ht="18" customHeight="1" thickBot="1" x14ac:dyDescent="0.3">
      <c r="C762" s="49" t="s">
        <v>5259</v>
      </c>
      <c r="D762" s="44" t="s">
        <v>7988</v>
      </c>
      <c r="E762" s="5" t="s">
        <v>5278</v>
      </c>
      <c r="F762" s="44" t="s">
        <v>9851</v>
      </c>
      <c r="G762" s="38">
        <v>13</v>
      </c>
      <c r="H762" s="38" t="s">
        <v>39</v>
      </c>
      <c r="I762" s="44" t="s">
        <v>5260</v>
      </c>
      <c r="J762" s="5" t="s">
        <v>37</v>
      </c>
      <c r="K762" s="5" t="s">
        <v>5258</v>
      </c>
    </row>
    <row r="763" spans="1:20" ht="18" customHeight="1" thickBot="1" x14ac:dyDescent="0.3">
      <c r="C763" s="241" t="s">
        <v>5259</v>
      </c>
      <c r="D763" s="242" t="s">
        <v>7825</v>
      </c>
      <c r="E763" s="472">
        <f>COUNTA(E728:E762)</f>
        <v>35</v>
      </c>
      <c r="F763" s="242" t="s">
        <v>7826</v>
      </c>
      <c r="G763" s="473">
        <f>SUM(G728:G762)</f>
        <v>3969</v>
      </c>
      <c r="H763" s="36"/>
      <c r="I763" s="17"/>
      <c r="J763" s="18"/>
      <c r="K763" s="19"/>
    </row>
    <row r="764" spans="1:20" ht="18" customHeight="1" x14ac:dyDescent="0.25">
      <c r="C764" s="7"/>
      <c r="D764" s="13"/>
      <c r="E764" s="175"/>
      <c r="F764" s="228"/>
      <c r="G764" s="174"/>
      <c r="H764" s="14"/>
      <c r="I764" s="13"/>
      <c r="J764" s="1"/>
      <c r="K764" s="1"/>
    </row>
    <row r="765" spans="1:20" ht="18" customHeight="1" x14ac:dyDescent="0.25">
      <c r="C765" s="7"/>
      <c r="D765" s="13"/>
      <c r="E765" s="175"/>
      <c r="F765" s="228"/>
      <c r="G765" s="174"/>
      <c r="H765" s="14"/>
      <c r="I765" s="13"/>
      <c r="J765" s="1"/>
      <c r="K765" s="1"/>
    </row>
    <row r="766" spans="1:20" ht="18" customHeight="1" x14ac:dyDescent="0.25">
      <c r="C766" s="235" t="s">
        <v>8</v>
      </c>
      <c r="D766" s="235" t="s">
        <v>7</v>
      </c>
      <c r="E766" s="235" t="s">
        <v>6</v>
      </c>
      <c r="F766" s="235" t="s">
        <v>5</v>
      </c>
      <c r="G766" s="237" t="s">
        <v>4</v>
      </c>
      <c r="H766" s="237" t="s">
        <v>3</v>
      </c>
      <c r="I766" s="235" t="s">
        <v>2</v>
      </c>
      <c r="J766" s="235" t="s">
        <v>1</v>
      </c>
      <c r="K766" s="235" t="s">
        <v>0</v>
      </c>
    </row>
    <row r="767" spans="1:20" ht="24.75" customHeight="1" x14ac:dyDescent="0.25">
      <c r="C767" s="49" t="s">
        <v>5314</v>
      </c>
      <c r="D767" s="44" t="s">
        <v>7988</v>
      </c>
      <c r="E767" s="5" t="s">
        <v>5320</v>
      </c>
      <c r="F767" s="44" t="s">
        <v>5321</v>
      </c>
      <c r="G767" s="38">
        <v>477</v>
      </c>
      <c r="H767" s="38" t="s">
        <v>39</v>
      </c>
      <c r="I767" s="44" t="s">
        <v>5315</v>
      </c>
      <c r="J767" s="5" t="s">
        <v>37</v>
      </c>
      <c r="K767" s="5" t="s">
        <v>5313</v>
      </c>
    </row>
    <row r="768" spans="1:20" ht="24.75" customHeight="1" x14ac:dyDescent="0.25">
      <c r="C768" s="49" t="s">
        <v>5314</v>
      </c>
      <c r="D768" s="44" t="s">
        <v>7988</v>
      </c>
      <c r="E768" s="5" t="s">
        <v>5311</v>
      </c>
      <c r="F768" s="44" t="s">
        <v>5312</v>
      </c>
      <c r="G768" s="38">
        <v>170</v>
      </c>
      <c r="H768" s="38" t="s">
        <v>39</v>
      </c>
      <c r="I768" s="44" t="s">
        <v>5315</v>
      </c>
      <c r="J768" s="5" t="s">
        <v>37</v>
      </c>
      <c r="K768" s="5" t="s">
        <v>5313</v>
      </c>
    </row>
    <row r="769" spans="3:11" ht="24.75" customHeight="1" x14ac:dyDescent="0.25">
      <c r="C769" s="49" t="s">
        <v>5314</v>
      </c>
      <c r="D769" s="44" t="s">
        <v>7988</v>
      </c>
      <c r="E769" s="5" t="s">
        <v>5322</v>
      </c>
      <c r="F769" s="44" t="s">
        <v>3832</v>
      </c>
      <c r="G769" s="38">
        <v>228</v>
      </c>
      <c r="H769" s="38" t="s">
        <v>39</v>
      </c>
      <c r="I769" s="44" t="s">
        <v>5315</v>
      </c>
      <c r="J769" s="5" t="s">
        <v>37</v>
      </c>
      <c r="K769" s="5" t="s">
        <v>5313</v>
      </c>
    </row>
    <row r="770" spans="3:11" ht="24.75" customHeight="1" x14ac:dyDescent="0.25">
      <c r="C770" s="49" t="s">
        <v>5314</v>
      </c>
      <c r="D770" s="44" t="s">
        <v>7988</v>
      </c>
      <c r="E770" s="5" t="s">
        <v>5316</v>
      </c>
      <c r="F770" s="44" t="s">
        <v>9852</v>
      </c>
      <c r="G770" s="38">
        <v>205</v>
      </c>
      <c r="H770" s="38" t="s">
        <v>39</v>
      </c>
      <c r="I770" s="44" t="s">
        <v>5315</v>
      </c>
      <c r="J770" s="5" t="s">
        <v>37</v>
      </c>
      <c r="K770" s="5" t="s">
        <v>5313</v>
      </c>
    </row>
    <row r="771" spans="3:11" ht="24.75" customHeight="1" x14ac:dyDescent="0.25">
      <c r="C771" s="49" t="s">
        <v>5314</v>
      </c>
      <c r="D771" s="44" t="s">
        <v>7988</v>
      </c>
      <c r="E771" s="5" t="s">
        <v>5325</v>
      </c>
      <c r="F771" s="44" t="s">
        <v>9853</v>
      </c>
      <c r="G771" s="38">
        <v>191</v>
      </c>
      <c r="H771" s="38" t="s">
        <v>39</v>
      </c>
      <c r="I771" s="44" t="s">
        <v>5315</v>
      </c>
      <c r="J771" s="5" t="s">
        <v>37</v>
      </c>
      <c r="K771" s="5" t="s">
        <v>5313</v>
      </c>
    </row>
    <row r="772" spans="3:11" ht="24.75" customHeight="1" x14ac:dyDescent="0.25">
      <c r="C772" s="49" t="s">
        <v>5314</v>
      </c>
      <c r="D772" s="44" t="s">
        <v>7988</v>
      </c>
      <c r="E772" s="5" t="s">
        <v>5327</v>
      </c>
      <c r="F772" s="44" t="s">
        <v>9854</v>
      </c>
      <c r="G772" s="38">
        <v>173</v>
      </c>
      <c r="H772" s="38" t="s">
        <v>39</v>
      </c>
      <c r="I772" s="44" t="s">
        <v>5315</v>
      </c>
      <c r="J772" s="5" t="s">
        <v>37</v>
      </c>
      <c r="K772" s="5" t="s">
        <v>5313</v>
      </c>
    </row>
    <row r="773" spans="3:11" ht="24.75" customHeight="1" x14ac:dyDescent="0.25">
      <c r="C773" s="49" t="s">
        <v>5314</v>
      </c>
      <c r="D773" s="44" t="s">
        <v>7988</v>
      </c>
      <c r="E773" s="5" t="s">
        <v>5330</v>
      </c>
      <c r="F773" s="44" t="s">
        <v>5331</v>
      </c>
      <c r="G773" s="38">
        <v>140</v>
      </c>
      <c r="H773" s="38" t="s">
        <v>39</v>
      </c>
      <c r="I773" s="44" t="s">
        <v>5315</v>
      </c>
      <c r="J773" s="5" t="s">
        <v>37</v>
      </c>
      <c r="K773" s="5" t="s">
        <v>5313</v>
      </c>
    </row>
    <row r="774" spans="3:11" ht="24.75" customHeight="1" x14ac:dyDescent="0.25">
      <c r="C774" s="49" t="s">
        <v>5314</v>
      </c>
      <c r="D774" s="44" t="s">
        <v>7988</v>
      </c>
      <c r="E774" s="5" t="s">
        <v>5334</v>
      </c>
      <c r="F774" s="44" t="s">
        <v>1145</v>
      </c>
      <c r="G774" s="38">
        <v>120</v>
      </c>
      <c r="H774" s="38" t="s">
        <v>39</v>
      </c>
      <c r="I774" s="44" t="s">
        <v>5315</v>
      </c>
      <c r="J774" s="5" t="s">
        <v>37</v>
      </c>
      <c r="K774" s="5" t="s">
        <v>5313</v>
      </c>
    </row>
    <row r="775" spans="3:11" ht="24.75" customHeight="1" x14ac:dyDescent="0.25">
      <c r="C775" s="49" t="s">
        <v>5314</v>
      </c>
      <c r="D775" s="44" t="s">
        <v>7988</v>
      </c>
      <c r="E775" s="5" t="s">
        <v>5337</v>
      </c>
      <c r="F775" s="44" t="s">
        <v>940</v>
      </c>
      <c r="G775" s="38">
        <v>78</v>
      </c>
      <c r="H775" s="38" t="s">
        <v>39</v>
      </c>
      <c r="I775" s="44" t="s">
        <v>5315</v>
      </c>
      <c r="J775" s="5" t="s">
        <v>37</v>
      </c>
      <c r="K775" s="5" t="s">
        <v>5313</v>
      </c>
    </row>
    <row r="776" spans="3:11" ht="24.75" customHeight="1" x14ac:dyDescent="0.25">
      <c r="C776" s="49" t="s">
        <v>5314</v>
      </c>
      <c r="D776" s="44" t="s">
        <v>7988</v>
      </c>
      <c r="E776" s="5" t="s">
        <v>5326</v>
      </c>
      <c r="F776" s="44" t="s">
        <v>9855</v>
      </c>
      <c r="G776" s="38">
        <v>160</v>
      </c>
      <c r="H776" s="38" t="s">
        <v>39</v>
      </c>
      <c r="I776" s="44" t="s">
        <v>5315</v>
      </c>
      <c r="J776" s="5" t="s">
        <v>37</v>
      </c>
      <c r="K776" s="5" t="s">
        <v>5313</v>
      </c>
    </row>
    <row r="777" spans="3:11" ht="24.75" customHeight="1" x14ac:dyDescent="0.25">
      <c r="C777" s="49" t="s">
        <v>5314</v>
      </c>
      <c r="D777" s="44" t="s">
        <v>7988</v>
      </c>
      <c r="E777" s="5" t="s">
        <v>5328</v>
      </c>
      <c r="F777" s="44" t="s">
        <v>9260</v>
      </c>
      <c r="G777" s="38">
        <v>134</v>
      </c>
      <c r="H777" s="38" t="s">
        <v>39</v>
      </c>
      <c r="I777" s="44" t="s">
        <v>5315</v>
      </c>
      <c r="J777" s="5" t="s">
        <v>37</v>
      </c>
      <c r="K777" s="5" t="s">
        <v>5313</v>
      </c>
    </row>
    <row r="778" spans="3:11" ht="24.75" customHeight="1" x14ac:dyDescent="0.25">
      <c r="C778" s="49" t="s">
        <v>5314</v>
      </c>
      <c r="D778" s="44" t="s">
        <v>7988</v>
      </c>
      <c r="E778" s="5" t="s">
        <v>5323</v>
      </c>
      <c r="F778" s="44" t="s">
        <v>5324</v>
      </c>
      <c r="G778" s="38">
        <v>136</v>
      </c>
      <c r="H778" s="38" t="s">
        <v>39</v>
      </c>
      <c r="I778" s="44" t="s">
        <v>5315</v>
      </c>
      <c r="J778" s="5" t="s">
        <v>37</v>
      </c>
      <c r="K778" s="5" t="s">
        <v>5313</v>
      </c>
    </row>
    <row r="779" spans="3:11" ht="24.75" customHeight="1" x14ac:dyDescent="0.25">
      <c r="C779" s="49" t="s">
        <v>5314</v>
      </c>
      <c r="D779" s="44" t="s">
        <v>7988</v>
      </c>
      <c r="E779" s="5" t="s">
        <v>5329</v>
      </c>
      <c r="F779" s="44" t="s">
        <v>9856</v>
      </c>
      <c r="G779" s="38">
        <v>141</v>
      </c>
      <c r="H779" s="38" t="s">
        <v>39</v>
      </c>
      <c r="I779" s="44" t="s">
        <v>5315</v>
      </c>
      <c r="J779" s="5" t="s">
        <v>37</v>
      </c>
      <c r="K779" s="5" t="s">
        <v>5313</v>
      </c>
    </row>
    <row r="780" spans="3:11" ht="24.75" customHeight="1" x14ac:dyDescent="0.25">
      <c r="C780" s="49" t="s">
        <v>5314</v>
      </c>
      <c r="D780" s="44" t="s">
        <v>7988</v>
      </c>
      <c r="E780" s="5" t="s">
        <v>5319</v>
      </c>
      <c r="F780" s="44" t="s">
        <v>9808</v>
      </c>
      <c r="G780" s="38">
        <v>95</v>
      </c>
      <c r="H780" s="38" t="s">
        <v>39</v>
      </c>
      <c r="I780" s="44" t="s">
        <v>5315</v>
      </c>
      <c r="J780" s="5" t="s">
        <v>37</v>
      </c>
      <c r="K780" s="5" t="s">
        <v>5313</v>
      </c>
    </row>
    <row r="781" spans="3:11" ht="24.75" customHeight="1" x14ac:dyDescent="0.25">
      <c r="C781" s="49" t="s">
        <v>5314</v>
      </c>
      <c r="D781" s="44" t="s">
        <v>7988</v>
      </c>
      <c r="E781" s="5" t="s">
        <v>5332</v>
      </c>
      <c r="F781" s="44" t="s">
        <v>5333</v>
      </c>
      <c r="G781" s="38">
        <v>95</v>
      </c>
      <c r="H781" s="38" t="s">
        <v>39</v>
      </c>
      <c r="I781" s="44" t="s">
        <v>5315</v>
      </c>
      <c r="J781" s="5" t="s">
        <v>37</v>
      </c>
      <c r="K781" s="5" t="s">
        <v>5313</v>
      </c>
    </row>
    <row r="782" spans="3:11" ht="24.75" customHeight="1" x14ac:dyDescent="0.25">
      <c r="C782" s="49" t="s">
        <v>5314</v>
      </c>
      <c r="D782" s="44" t="s">
        <v>7988</v>
      </c>
      <c r="E782" s="5" t="s">
        <v>5317</v>
      </c>
      <c r="F782" s="44" t="s">
        <v>5318</v>
      </c>
      <c r="G782" s="38">
        <v>61</v>
      </c>
      <c r="H782" s="38" t="s">
        <v>39</v>
      </c>
      <c r="I782" s="44" t="s">
        <v>5315</v>
      </c>
      <c r="J782" s="5" t="s">
        <v>37</v>
      </c>
      <c r="K782" s="5" t="s">
        <v>5313</v>
      </c>
    </row>
    <row r="783" spans="3:11" ht="24.75" customHeight="1" x14ac:dyDescent="0.25">
      <c r="C783" s="49" t="s">
        <v>5314</v>
      </c>
      <c r="D783" s="44" t="s">
        <v>7988</v>
      </c>
      <c r="E783" s="5" t="s">
        <v>5335</v>
      </c>
      <c r="F783" s="44" t="s">
        <v>5336</v>
      </c>
      <c r="G783" s="38">
        <v>80</v>
      </c>
      <c r="H783" s="38" t="s">
        <v>39</v>
      </c>
      <c r="I783" s="44" t="s">
        <v>5315</v>
      </c>
      <c r="J783" s="5" t="s">
        <v>37</v>
      </c>
      <c r="K783" s="5" t="s">
        <v>5313</v>
      </c>
    </row>
    <row r="784" spans="3:11" ht="24.75" customHeight="1" x14ac:dyDescent="0.25">
      <c r="C784" s="49" t="s">
        <v>5314</v>
      </c>
      <c r="D784" s="44" t="s">
        <v>7988</v>
      </c>
      <c r="E784" s="5" t="s">
        <v>5341</v>
      </c>
      <c r="F784" s="44" t="s">
        <v>9857</v>
      </c>
      <c r="G784" s="38">
        <v>68</v>
      </c>
      <c r="H784" s="38" t="s">
        <v>39</v>
      </c>
      <c r="I784" s="44" t="s">
        <v>5315</v>
      </c>
      <c r="J784" s="5" t="s">
        <v>37</v>
      </c>
      <c r="K784" s="5" t="s">
        <v>5313</v>
      </c>
    </row>
    <row r="785" spans="3:11" ht="24.75" customHeight="1" x14ac:dyDescent="0.25">
      <c r="C785" s="49" t="s">
        <v>5314</v>
      </c>
      <c r="D785" s="44" t="s">
        <v>7988</v>
      </c>
      <c r="E785" s="5" t="s">
        <v>5340</v>
      </c>
      <c r="F785" s="44" t="s">
        <v>9858</v>
      </c>
      <c r="G785" s="38">
        <v>65</v>
      </c>
      <c r="H785" s="38" t="s">
        <v>39</v>
      </c>
      <c r="I785" s="44" t="s">
        <v>5315</v>
      </c>
      <c r="J785" s="5" t="s">
        <v>37</v>
      </c>
      <c r="K785" s="5" t="s">
        <v>5313</v>
      </c>
    </row>
    <row r="786" spans="3:11" ht="24.75" customHeight="1" x14ac:dyDescent="0.25">
      <c r="C786" s="49" t="s">
        <v>5314</v>
      </c>
      <c r="D786" s="44" t="s">
        <v>7988</v>
      </c>
      <c r="E786" s="5" t="s">
        <v>5342</v>
      </c>
      <c r="F786" s="44" t="s">
        <v>9859</v>
      </c>
      <c r="G786" s="38">
        <v>60</v>
      </c>
      <c r="H786" s="38" t="s">
        <v>39</v>
      </c>
      <c r="I786" s="44" t="s">
        <v>5315</v>
      </c>
      <c r="J786" s="5" t="s">
        <v>37</v>
      </c>
      <c r="K786" s="5" t="s">
        <v>5313</v>
      </c>
    </row>
    <row r="787" spans="3:11" ht="24.75" customHeight="1" x14ac:dyDescent="0.25">
      <c r="C787" s="49" t="s">
        <v>5314</v>
      </c>
      <c r="D787" s="44" t="s">
        <v>7988</v>
      </c>
      <c r="E787" s="5" t="s">
        <v>5338</v>
      </c>
      <c r="F787" s="44" t="s">
        <v>5339</v>
      </c>
      <c r="G787" s="38">
        <v>69</v>
      </c>
      <c r="H787" s="38" t="s">
        <v>39</v>
      </c>
      <c r="I787" s="44" t="s">
        <v>5315</v>
      </c>
      <c r="J787" s="5" t="s">
        <v>37</v>
      </c>
      <c r="K787" s="5" t="s">
        <v>5313</v>
      </c>
    </row>
    <row r="788" spans="3:11" ht="24.75" customHeight="1" x14ac:dyDescent="0.25">
      <c r="C788" s="49" t="s">
        <v>5314</v>
      </c>
      <c r="D788" s="44" t="s">
        <v>7988</v>
      </c>
      <c r="E788" s="5" t="s">
        <v>5344</v>
      </c>
      <c r="F788" s="44" t="s">
        <v>9860</v>
      </c>
      <c r="G788" s="38">
        <v>59</v>
      </c>
      <c r="H788" s="38" t="s">
        <v>39</v>
      </c>
      <c r="I788" s="44" t="s">
        <v>5315</v>
      </c>
      <c r="J788" s="5" t="s">
        <v>37</v>
      </c>
      <c r="K788" s="5" t="s">
        <v>5313</v>
      </c>
    </row>
    <row r="789" spans="3:11" ht="24.75" customHeight="1" x14ac:dyDescent="0.25">
      <c r="C789" s="49" t="s">
        <v>5314</v>
      </c>
      <c r="D789" s="44" t="s">
        <v>7988</v>
      </c>
      <c r="E789" s="5" t="s">
        <v>5348</v>
      </c>
      <c r="F789" s="44" t="s">
        <v>9861</v>
      </c>
      <c r="G789" s="38">
        <v>45</v>
      </c>
      <c r="H789" s="38" t="s">
        <v>39</v>
      </c>
      <c r="I789" s="44" t="s">
        <v>5315</v>
      </c>
      <c r="J789" s="5" t="s">
        <v>37</v>
      </c>
      <c r="K789" s="5" t="s">
        <v>5313</v>
      </c>
    </row>
    <row r="790" spans="3:11" ht="24.75" customHeight="1" x14ac:dyDescent="0.25">
      <c r="C790" s="49" t="s">
        <v>5314</v>
      </c>
      <c r="D790" s="44" t="s">
        <v>7988</v>
      </c>
      <c r="E790" s="5" t="s">
        <v>5346</v>
      </c>
      <c r="F790" s="44" t="s">
        <v>5347</v>
      </c>
      <c r="G790" s="38">
        <v>53</v>
      </c>
      <c r="H790" s="38" t="s">
        <v>39</v>
      </c>
      <c r="I790" s="44" t="s">
        <v>5315</v>
      </c>
      <c r="J790" s="5" t="s">
        <v>37</v>
      </c>
      <c r="K790" s="5" t="s">
        <v>5313</v>
      </c>
    </row>
    <row r="791" spans="3:11" ht="24.75" customHeight="1" x14ac:dyDescent="0.25">
      <c r="C791" s="49" t="s">
        <v>5314</v>
      </c>
      <c r="D791" s="44" t="s">
        <v>7988</v>
      </c>
      <c r="E791" s="5" t="s">
        <v>5345</v>
      </c>
      <c r="F791" s="44" t="s">
        <v>9862</v>
      </c>
      <c r="G791" s="38">
        <v>59</v>
      </c>
      <c r="H791" s="38" t="s">
        <v>39</v>
      </c>
      <c r="I791" s="44" t="s">
        <v>5315</v>
      </c>
      <c r="J791" s="5" t="s">
        <v>37</v>
      </c>
      <c r="K791" s="5" t="s">
        <v>5313</v>
      </c>
    </row>
    <row r="792" spans="3:11" ht="24.75" customHeight="1" x14ac:dyDescent="0.25">
      <c r="C792" s="49" t="s">
        <v>5314</v>
      </c>
      <c r="D792" s="44" t="s">
        <v>7988</v>
      </c>
      <c r="E792" s="5" t="s">
        <v>5343</v>
      </c>
      <c r="F792" s="44" t="s">
        <v>9863</v>
      </c>
      <c r="G792" s="38">
        <v>56</v>
      </c>
      <c r="H792" s="38" t="s">
        <v>39</v>
      </c>
      <c r="I792" s="44" t="s">
        <v>5315</v>
      </c>
      <c r="J792" s="5" t="s">
        <v>37</v>
      </c>
      <c r="K792" s="5" t="s">
        <v>5313</v>
      </c>
    </row>
    <row r="793" spans="3:11" ht="24.75" customHeight="1" x14ac:dyDescent="0.25">
      <c r="C793" s="49" t="s">
        <v>5314</v>
      </c>
      <c r="D793" s="44" t="s">
        <v>7988</v>
      </c>
      <c r="E793" s="5" t="s">
        <v>5349</v>
      </c>
      <c r="F793" s="44" t="s">
        <v>9864</v>
      </c>
      <c r="G793" s="38">
        <v>46</v>
      </c>
      <c r="H793" s="38" t="s">
        <v>39</v>
      </c>
      <c r="I793" s="44" t="s">
        <v>5315</v>
      </c>
      <c r="J793" s="5" t="s">
        <v>37</v>
      </c>
      <c r="K793" s="5" t="s">
        <v>5313</v>
      </c>
    </row>
    <row r="794" spans="3:11" ht="24.75" customHeight="1" x14ac:dyDescent="0.25">
      <c r="C794" s="49" t="s">
        <v>5314</v>
      </c>
      <c r="D794" s="44" t="s">
        <v>7988</v>
      </c>
      <c r="E794" s="5" t="s">
        <v>5360</v>
      </c>
      <c r="F794" s="44" t="s">
        <v>5361</v>
      </c>
      <c r="G794" s="38">
        <v>23</v>
      </c>
      <c r="H794" s="38" t="s">
        <v>39</v>
      </c>
      <c r="I794" s="44" t="s">
        <v>5315</v>
      </c>
      <c r="J794" s="5" t="s">
        <v>37</v>
      </c>
      <c r="K794" s="5" t="s">
        <v>5313</v>
      </c>
    </row>
    <row r="795" spans="3:11" ht="24.75" customHeight="1" x14ac:dyDescent="0.25">
      <c r="C795" s="49" t="s">
        <v>5314</v>
      </c>
      <c r="D795" s="44" t="s">
        <v>7988</v>
      </c>
      <c r="E795" s="5" t="s">
        <v>5352</v>
      </c>
      <c r="F795" s="44" t="s">
        <v>5353</v>
      </c>
      <c r="G795" s="38">
        <v>40</v>
      </c>
      <c r="H795" s="38" t="s">
        <v>39</v>
      </c>
      <c r="I795" s="44" t="s">
        <v>5315</v>
      </c>
      <c r="J795" s="5" t="s">
        <v>37</v>
      </c>
      <c r="K795" s="5" t="s">
        <v>5313</v>
      </c>
    </row>
    <row r="796" spans="3:11" ht="24.75" customHeight="1" x14ac:dyDescent="0.25">
      <c r="C796" s="49" t="s">
        <v>5314</v>
      </c>
      <c r="D796" s="44" t="s">
        <v>7988</v>
      </c>
      <c r="E796" s="5" t="s">
        <v>5350</v>
      </c>
      <c r="F796" s="44" t="s">
        <v>5351</v>
      </c>
      <c r="G796" s="38">
        <v>39</v>
      </c>
      <c r="H796" s="38" t="s">
        <v>39</v>
      </c>
      <c r="I796" s="44" t="s">
        <v>5315</v>
      </c>
      <c r="J796" s="5" t="s">
        <v>37</v>
      </c>
      <c r="K796" s="5" t="s">
        <v>5313</v>
      </c>
    </row>
    <row r="797" spans="3:11" ht="24.75" customHeight="1" x14ac:dyDescent="0.25">
      <c r="C797" s="49" t="s">
        <v>5314</v>
      </c>
      <c r="D797" s="44" t="s">
        <v>7988</v>
      </c>
      <c r="E797" s="5" t="s">
        <v>5366</v>
      </c>
      <c r="F797" s="44" t="s">
        <v>9865</v>
      </c>
      <c r="G797" s="38">
        <v>36</v>
      </c>
      <c r="H797" s="38" t="s">
        <v>39</v>
      </c>
      <c r="I797" s="44" t="s">
        <v>5315</v>
      </c>
      <c r="J797" s="5" t="s">
        <v>37</v>
      </c>
      <c r="K797" s="5" t="s">
        <v>5313</v>
      </c>
    </row>
    <row r="798" spans="3:11" ht="24.75" customHeight="1" x14ac:dyDescent="0.25">
      <c r="C798" s="49" t="s">
        <v>5314</v>
      </c>
      <c r="D798" s="44" t="s">
        <v>7988</v>
      </c>
      <c r="E798" s="5" t="s">
        <v>5354</v>
      </c>
      <c r="F798" s="44" t="s">
        <v>9866</v>
      </c>
      <c r="G798" s="38">
        <v>35</v>
      </c>
      <c r="H798" s="38" t="s">
        <v>39</v>
      </c>
      <c r="I798" s="44" t="s">
        <v>5315</v>
      </c>
      <c r="J798" s="5" t="s">
        <v>37</v>
      </c>
      <c r="K798" s="5" t="s">
        <v>5313</v>
      </c>
    </row>
    <row r="799" spans="3:11" ht="24.75" customHeight="1" x14ac:dyDescent="0.25">
      <c r="C799" s="49" t="s">
        <v>5314</v>
      </c>
      <c r="D799" s="44" t="s">
        <v>7988</v>
      </c>
      <c r="E799" s="5" t="s">
        <v>5355</v>
      </c>
      <c r="F799" s="44" t="s">
        <v>9867</v>
      </c>
      <c r="G799" s="38">
        <v>34</v>
      </c>
      <c r="H799" s="38" t="s">
        <v>39</v>
      </c>
      <c r="I799" s="44" t="s">
        <v>5315</v>
      </c>
      <c r="J799" s="5" t="s">
        <v>37</v>
      </c>
      <c r="K799" s="5" t="s">
        <v>5313</v>
      </c>
    </row>
    <row r="800" spans="3:11" ht="24.75" customHeight="1" x14ac:dyDescent="0.25">
      <c r="C800" s="49" t="s">
        <v>5314</v>
      </c>
      <c r="D800" s="44" t="s">
        <v>7988</v>
      </c>
      <c r="E800" s="5" t="s">
        <v>5356</v>
      </c>
      <c r="F800" s="44" t="s">
        <v>9868</v>
      </c>
      <c r="G800" s="38">
        <v>27</v>
      </c>
      <c r="H800" s="38" t="s">
        <v>39</v>
      </c>
      <c r="I800" s="44" t="s">
        <v>5315</v>
      </c>
      <c r="J800" s="5" t="s">
        <v>37</v>
      </c>
      <c r="K800" s="5" t="s">
        <v>5313</v>
      </c>
    </row>
    <row r="801" spans="1:20" ht="24.75" customHeight="1" x14ac:dyDescent="0.25">
      <c r="C801" s="49" t="s">
        <v>5314</v>
      </c>
      <c r="D801" s="44" t="s">
        <v>7988</v>
      </c>
      <c r="E801" s="5" t="s">
        <v>5357</v>
      </c>
      <c r="F801" s="44" t="s">
        <v>5358</v>
      </c>
      <c r="G801" s="38">
        <v>24</v>
      </c>
      <c r="H801" s="38" t="s">
        <v>39</v>
      </c>
      <c r="I801" s="44" t="s">
        <v>5315</v>
      </c>
      <c r="J801" s="5" t="s">
        <v>37</v>
      </c>
      <c r="K801" s="5" t="s">
        <v>5313</v>
      </c>
    </row>
    <row r="802" spans="1:20" ht="24.75" customHeight="1" x14ac:dyDescent="0.25">
      <c r="C802" s="49" t="s">
        <v>5314</v>
      </c>
      <c r="D802" s="44" t="s">
        <v>7988</v>
      </c>
      <c r="E802" s="5" t="s">
        <v>5370</v>
      </c>
      <c r="F802" s="44" t="s">
        <v>9869</v>
      </c>
      <c r="G802" s="38">
        <v>28</v>
      </c>
      <c r="H802" s="38" t="s">
        <v>39</v>
      </c>
      <c r="I802" s="44" t="s">
        <v>5315</v>
      </c>
      <c r="J802" s="5" t="s">
        <v>37</v>
      </c>
      <c r="K802" s="5" t="s">
        <v>5313</v>
      </c>
    </row>
    <row r="803" spans="1:20" ht="24.75" customHeight="1" x14ac:dyDescent="0.25">
      <c r="C803" s="49" t="s">
        <v>5314</v>
      </c>
      <c r="D803" s="44" t="s">
        <v>7988</v>
      </c>
      <c r="E803" s="5" t="s">
        <v>5364</v>
      </c>
      <c r="F803" s="44" t="s">
        <v>9870</v>
      </c>
      <c r="G803" s="38">
        <v>25</v>
      </c>
      <c r="H803" s="38" t="s">
        <v>39</v>
      </c>
      <c r="I803" s="44" t="s">
        <v>5315</v>
      </c>
      <c r="J803" s="5" t="s">
        <v>37</v>
      </c>
      <c r="K803" s="5" t="s">
        <v>5313</v>
      </c>
    </row>
    <row r="804" spans="1:20" ht="24.75" customHeight="1" x14ac:dyDescent="0.25">
      <c r="C804" s="49" t="s">
        <v>5314</v>
      </c>
      <c r="D804" s="44" t="s">
        <v>7988</v>
      </c>
      <c r="E804" s="5" t="s">
        <v>5365</v>
      </c>
      <c r="F804" s="44" t="s">
        <v>9871</v>
      </c>
      <c r="G804" s="38">
        <v>25</v>
      </c>
      <c r="H804" s="38" t="s">
        <v>39</v>
      </c>
      <c r="I804" s="44" t="s">
        <v>5315</v>
      </c>
      <c r="J804" s="5" t="s">
        <v>37</v>
      </c>
      <c r="K804" s="5" t="s">
        <v>5313</v>
      </c>
    </row>
    <row r="805" spans="1:20" ht="24.75" customHeight="1" x14ac:dyDescent="0.25">
      <c r="C805" s="49" t="s">
        <v>5314</v>
      </c>
      <c r="D805" s="44" t="s">
        <v>7988</v>
      </c>
      <c r="E805" s="5" t="s">
        <v>5359</v>
      </c>
      <c r="F805" s="44" t="s">
        <v>9872</v>
      </c>
      <c r="G805" s="38">
        <v>25</v>
      </c>
      <c r="H805" s="38" t="s">
        <v>39</v>
      </c>
      <c r="I805" s="44" t="s">
        <v>5315</v>
      </c>
      <c r="J805" s="5" t="s">
        <v>37</v>
      </c>
      <c r="K805" s="5" t="s">
        <v>5313</v>
      </c>
    </row>
    <row r="806" spans="1:20" ht="24.75" customHeight="1" x14ac:dyDescent="0.25">
      <c r="C806" s="49" t="s">
        <v>5314</v>
      </c>
      <c r="D806" s="44" t="s">
        <v>7988</v>
      </c>
      <c r="E806" s="5" t="s">
        <v>5372</v>
      </c>
      <c r="F806" s="44" t="s">
        <v>9873</v>
      </c>
      <c r="G806" s="38">
        <v>24</v>
      </c>
      <c r="H806" s="38" t="s">
        <v>39</v>
      </c>
      <c r="I806" s="44" t="s">
        <v>5315</v>
      </c>
      <c r="J806" s="5" t="s">
        <v>37</v>
      </c>
      <c r="K806" s="5" t="s">
        <v>5313</v>
      </c>
    </row>
    <row r="807" spans="1:20" ht="24.75" customHeight="1" x14ac:dyDescent="0.25">
      <c r="C807" s="49" t="s">
        <v>5314</v>
      </c>
      <c r="D807" s="44" t="s">
        <v>7988</v>
      </c>
      <c r="E807" s="5" t="s">
        <v>5369</v>
      </c>
      <c r="F807" s="44" t="s">
        <v>9874</v>
      </c>
      <c r="G807" s="38">
        <v>18</v>
      </c>
      <c r="H807" s="38" t="s">
        <v>39</v>
      </c>
      <c r="I807" s="44" t="s">
        <v>5315</v>
      </c>
      <c r="J807" s="5" t="s">
        <v>37</v>
      </c>
      <c r="K807" s="5" t="s">
        <v>5313</v>
      </c>
    </row>
    <row r="808" spans="1:20" s="7" customFormat="1" ht="24.75" customHeight="1" x14ac:dyDescent="0.25">
      <c r="A808"/>
      <c r="B808"/>
      <c r="C808" s="49" t="s">
        <v>5314</v>
      </c>
      <c r="D808" s="44" t="s">
        <v>7988</v>
      </c>
      <c r="E808" s="5" t="s">
        <v>5362</v>
      </c>
      <c r="F808" s="44" t="s">
        <v>9875</v>
      </c>
      <c r="G808" s="38">
        <v>20</v>
      </c>
      <c r="H808" s="38" t="s">
        <v>39</v>
      </c>
      <c r="I808" s="44" t="s">
        <v>5315</v>
      </c>
      <c r="J808" s="5" t="s">
        <v>37</v>
      </c>
      <c r="K808" s="5" t="s">
        <v>5313</v>
      </c>
      <c r="L808"/>
      <c r="M808"/>
      <c r="N808"/>
      <c r="O808"/>
      <c r="P808"/>
      <c r="Q808"/>
      <c r="R808"/>
      <c r="S808"/>
      <c r="T808"/>
    </row>
    <row r="809" spans="1:20" s="7" customFormat="1" ht="24.75" customHeight="1" x14ac:dyDescent="0.25">
      <c r="A809"/>
      <c r="B809"/>
      <c r="C809" s="49" t="s">
        <v>5314</v>
      </c>
      <c r="D809" s="44" t="s">
        <v>7988</v>
      </c>
      <c r="E809" s="5" t="s">
        <v>5367</v>
      </c>
      <c r="F809" s="44" t="s">
        <v>9876</v>
      </c>
      <c r="G809" s="38">
        <v>20</v>
      </c>
      <c r="H809" s="38" t="s">
        <v>39</v>
      </c>
      <c r="I809" s="44" t="s">
        <v>5315</v>
      </c>
      <c r="J809" s="5" t="s">
        <v>37</v>
      </c>
      <c r="K809" s="5" t="s">
        <v>5313</v>
      </c>
      <c r="L809"/>
      <c r="M809"/>
      <c r="N809"/>
      <c r="O809"/>
      <c r="P809"/>
      <c r="Q809"/>
      <c r="R809"/>
      <c r="S809"/>
      <c r="T809"/>
    </row>
    <row r="810" spans="1:20" s="7" customFormat="1" ht="24.75" customHeight="1" x14ac:dyDescent="0.25">
      <c r="A810"/>
      <c r="B810"/>
      <c r="C810" s="49" t="s">
        <v>5314</v>
      </c>
      <c r="D810" s="44" t="s">
        <v>7988</v>
      </c>
      <c r="E810" s="5" t="s">
        <v>5363</v>
      </c>
      <c r="F810" s="44" t="s">
        <v>9877</v>
      </c>
      <c r="G810" s="38">
        <v>19</v>
      </c>
      <c r="H810" s="38" t="s">
        <v>39</v>
      </c>
      <c r="I810" s="44" t="s">
        <v>5315</v>
      </c>
      <c r="J810" s="5" t="s">
        <v>37</v>
      </c>
      <c r="K810" s="5" t="s">
        <v>5313</v>
      </c>
      <c r="L810"/>
      <c r="M810"/>
      <c r="N810"/>
      <c r="O810"/>
      <c r="P810"/>
      <c r="Q810"/>
      <c r="R810"/>
      <c r="S810"/>
      <c r="T810"/>
    </row>
    <row r="811" spans="1:20" s="7" customFormat="1" ht="24.75" customHeight="1" x14ac:dyDescent="0.25">
      <c r="A811"/>
      <c r="B811"/>
      <c r="C811" s="49" t="s">
        <v>5314</v>
      </c>
      <c r="D811" s="44" t="s">
        <v>7988</v>
      </c>
      <c r="E811" s="5" t="s">
        <v>5368</v>
      </c>
      <c r="F811" s="44" t="s">
        <v>9878</v>
      </c>
      <c r="G811" s="38">
        <v>13</v>
      </c>
      <c r="H811" s="38" t="s">
        <v>39</v>
      </c>
      <c r="I811" s="44" t="s">
        <v>5315</v>
      </c>
      <c r="J811" s="5" t="s">
        <v>37</v>
      </c>
      <c r="K811" s="5" t="s">
        <v>5313</v>
      </c>
      <c r="L811"/>
      <c r="M811"/>
      <c r="N811"/>
      <c r="O811"/>
      <c r="P811"/>
      <c r="Q811"/>
      <c r="R811"/>
      <c r="S811"/>
      <c r="T811"/>
    </row>
    <row r="812" spans="1:20" ht="24.75" customHeight="1" x14ac:dyDescent="0.25">
      <c r="C812" s="49" t="s">
        <v>5314</v>
      </c>
      <c r="D812" s="44" t="s">
        <v>7988</v>
      </c>
      <c r="E812" s="5" t="s">
        <v>5373</v>
      </c>
      <c r="F812" s="44" t="s">
        <v>9879</v>
      </c>
      <c r="G812" s="38">
        <v>13</v>
      </c>
      <c r="H812" s="38" t="s">
        <v>39</v>
      </c>
      <c r="I812" s="44" t="s">
        <v>5315</v>
      </c>
      <c r="J812" s="5" t="s">
        <v>37</v>
      </c>
      <c r="K812" s="5" t="s">
        <v>5313</v>
      </c>
    </row>
    <row r="813" spans="1:20" s="7" customFormat="1" ht="24.75" customHeight="1" thickBot="1" x14ac:dyDescent="0.3">
      <c r="A813"/>
      <c r="B813"/>
      <c r="C813" s="49" t="s">
        <v>5314</v>
      </c>
      <c r="D813" s="44" t="s">
        <v>7988</v>
      </c>
      <c r="E813" s="5" t="s">
        <v>5371</v>
      </c>
      <c r="F813" s="44" t="s">
        <v>9880</v>
      </c>
      <c r="G813" s="38">
        <v>11</v>
      </c>
      <c r="H813" s="38" t="s">
        <v>39</v>
      </c>
      <c r="I813" s="44" t="s">
        <v>5315</v>
      </c>
      <c r="J813" s="5" t="s">
        <v>37</v>
      </c>
      <c r="K813" s="5" t="s">
        <v>5313</v>
      </c>
      <c r="L813"/>
      <c r="M813"/>
      <c r="N813"/>
      <c r="O813"/>
      <c r="P813"/>
      <c r="Q813"/>
      <c r="R813"/>
      <c r="S813"/>
      <c r="T813"/>
    </row>
    <row r="814" spans="1:20" s="7" customFormat="1" ht="20.25" customHeight="1" thickBot="1" x14ac:dyDescent="0.3">
      <c r="A814"/>
      <c r="B814"/>
      <c r="C814" s="241" t="s">
        <v>5314</v>
      </c>
      <c r="D814" s="242" t="s">
        <v>7825</v>
      </c>
      <c r="E814" s="472">
        <f>COUNTA(E767:E813)</f>
        <v>47</v>
      </c>
      <c r="F814" s="242" t="s">
        <v>7826</v>
      </c>
      <c r="G814" s="473">
        <f>SUM(G767:G813)</f>
        <v>3763</v>
      </c>
      <c r="H814" s="36"/>
      <c r="I814" s="17"/>
      <c r="J814" s="18"/>
      <c r="K814" s="19"/>
      <c r="L814"/>
      <c r="M814"/>
      <c r="N814"/>
      <c r="O814"/>
      <c r="P814"/>
      <c r="Q814"/>
      <c r="R814"/>
      <c r="S814"/>
      <c r="T814"/>
    </row>
    <row r="815" spans="1:20" ht="18" customHeight="1" x14ac:dyDescent="0.25">
      <c r="C815" s="7"/>
      <c r="D815" s="13"/>
      <c r="E815" s="175"/>
      <c r="F815" s="228"/>
      <c r="G815" s="174"/>
      <c r="H815" s="14"/>
      <c r="I815" s="13"/>
      <c r="J815" s="1"/>
      <c r="K815" s="1"/>
    </row>
    <row r="816" spans="1:20" ht="18" customHeight="1" x14ac:dyDescent="0.25">
      <c r="C816" s="7"/>
      <c r="D816" s="13"/>
      <c r="E816" s="175"/>
      <c r="F816" s="228"/>
      <c r="G816" s="174"/>
      <c r="H816" s="14"/>
      <c r="I816" s="13"/>
      <c r="J816" s="1"/>
      <c r="K816" s="1"/>
    </row>
    <row r="817" spans="3:11" ht="18" customHeight="1" x14ac:dyDescent="0.25">
      <c r="C817" s="235" t="s">
        <v>8</v>
      </c>
      <c r="D817" s="235" t="s">
        <v>7</v>
      </c>
      <c r="E817" s="235" t="s">
        <v>6</v>
      </c>
      <c r="F817" s="235" t="s">
        <v>5</v>
      </c>
      <c r="G817" s="237" t="s">
        <v>4</v>
      </c>
      <c r="H817" s="237" t="s">
        <v>3</v>
      </c>
      <c r="I817" s="235" t="s">
        <v>2</v>
      </c>
      <c r="J817" s="235" t="s">
        <v>1</v>
      </c>
      <c r="K817" s="235" t="s">
        <v>0</v>
      </c>
    </row>
    <row r="818" spans="3:11" ht="26.25" customHeight="1" x14ac:dyDescent="0.25">
      <c r="C818" s="49" t="s">
        <v>5835</v>
      </c>
      <c r="D818" s="44" t="s">
        <v>7988</v>
      </c>
      <c r="E818" s="658" t="s">
        <v>5873</v>
      </c>
      <c r="F818" s="44" t="s">
        <v>407</v>
      </c>
      <c r="G818" s="38">
        <v>775</v>
      </c>
      <c r="H818" s="38" t="s">
        <v>5836</v>
      </c>
      <c r="I818" s="44" t="s">
        <v>5843</v>
      </c>
      <c r="J818" s="5" t="s">
        <v>5833</v>
      </c>
      <c r="K818" s="5" t="s">
        <v>5834</v>
      </c>
    </row>
    <row r="819" spans="3:11" ht="26.25" customHeight="1" x14ac:dyDescent="0.25">
      <c r="C819" s="49" t="s">
        <v>5835</v>
      </c>
      <c r="D819" s="44" t="s">
        <v>7988</v>
      </c>
      <c r="E819" s="663" t="s">
        <v>5879</v>
      </c>
      <c r="F819" s="44" t="s">
        <v>5880</v>
      </c>
      <c r="G819" s="38">
        <v>402</v>
      </c>
      <c r="H819" s="38" t="s">
        <v>5836</v>
      </c>
      <c r="I819" s="44" t="s">
        <v>5843</v>
      </c>
      <c r="J819" s="5" t="s">
        <v>5833</v>
      </c>
      <c r="K819" s="5" t="s">
        <v>5834</v>
      </c>
    </row>
    <row r="820" spans="3:11" ht="26.25" customHeight="1" x14ac:dyDescent="0.25">
      <c r="C820" s="49" t="s">
        <v>5835</v>
      </c>
      <c r="D820" s="44" t="s">
        <v>7988</v>
      </c>
      <c r="E820" s="658" t="s">
        <v>5888</v>
      </c>
      <c r="F820" s="44" t="s">
        <v>5889</v>
      </c>
      <c r="G820" s="38">
        <v>451</v>
      </c>
      <c r="H820" s="38" t="s">
        <v>5836</v>
      </c>
      <c r="I820" s="44" t="s">
        <v>5882</v>
      </c>
      <c r="J820" s="5" t="s">
        <v>5833</v>
      </c>
      <c r="K820" s="5" t="s">
        <v>5834</v>
      </c>
    </row>
    <row r="821" spans="3:11" ht="26.25" customHeight="1" x14ac:dyDescent="0.25">
      <c r="C821" s="49" t="s">
        <v>5835</v>
      </c>
      <c r="D821" s="44" t="s">
        <v>7988</v>
      </c>
      <c r="E821" s="658" t="s">
        <v>5876</v>
      </c>
      <c r="F821" s="44" t="s">
        <v>5877</v>
      </c>
      <c r="G821" s="38">
        <v>559</v>
      </c>
      <c r="H821" s="38" t="s">
        <v>5836</v>
      </c>
      <c r="I821" s="44" t="s">
        <v>5843</v>
      </c>
      <c r="J821" s="5" t="s">
        <v>5833</v>
      </c>
      <c r="K821" s="5" t="s">
        <v>5834</v>
      </c>
    </row>
    <row r="822" spans="3:11" ht="26.25" customHeight="1" x14ac:dyDescent="0.25">
      <c r="C822" s="49" t="s">
        <v>5835</v>
      </c>
      <c r="D822" s="44" t="s">
        <v>7988</v>
      </c>
      <c r="E822" s="658" t="s">
        <v>5871</v>
      </c>
      <c r="F822" s="44" t="s">
        <v>5872</v>
      </c>
      <c r="G822" s="38">
        <v>453</v>
      </c>
      <c r="H822" s="38" t="s">
        <v>5836</v>
      </c>
      <c r="I822" s="44" t="s">
        <v>5843</v>
      </c>
      <c r="J822" s="5" t="s">
        <v>5833</v>
      </c>
      <c r="K822" s="5" t="s">
        <v>5834</v>
      </c>
    </row>
    <row r="823" spans="3:11" ht="26.25" customHeight="1" x14ac:dyDescent="0.25">
      <c r="C823" s="49" t="s">
        <v>5835</v>
      </c>
      <c r="D823" s="44" t="s">
        <v>7988</v>
      </c>
      <c r="E823" s="658" t="s">
        <v>5885</v>
      </c>
      <c r="F823" s="44" t="s">
        <v>9881</v>
      </c>
      <c r="G823" s="38">
        <v>417</v>
      </c>
      <c r="H823" s="38" t="s">
        <v>5836</v>
      </c>
      <c r="I823" s="44" t="s">
        <v>5882</v>
      </c>
      <c r="J823" s="5" t="s">
        <v>5833</v>
      </c>
      <c r="K823" s="5" t="s">
        <v>5834</v>
      </c>
    </row>
    <row r="824" spans="3:11" ht="26.25" customHeight="1" x14ac:dyDescent="0.25">
      <c r="C824" s="49" t="s">
        <v>5835</v>
      </c>
      <c r="D824" s="44" t="s">
        <v>7988</v>
      </c>
      <c r="E824" s="658" t="s">
        <v>5862</v>
      </c>
      <c r="F824" s="44" t="s">
        <v>820</v>
      </c>
      <c r="G824" s="38">
        <v>414</v>
      </c>
      <c r="H824" s="38" t="s">
        <v>5836</v>
      </c>
      <c r="I824" s="44" t="s">
        <v>5843</v>
      </c>
      <c r="J824" s="5" t="s">
        <v>5833</v>
      </c>
      <c r="K824" s="5" t="s">
        <v>5834</v>
      </c>
    </row>
    <row r="825" spans="3:11" ht="26.25" customHeight="1" x14ac:dyDescent="0.25">
      <c r="C825" s="49" t="s">
        <v>5835</v>
      </c>
      <c r="D825" s="44" t="s">
        <v>7988</v>
      </c>
      <c r="E825" s="658" t="s">
        <v>5869</v>
      </c>
      <c r="F825" s="44" t="s">
        <v>5870</v>
      </c>
      <c r="G825" s="38">
        <v>266</v>
      </c>
      <c r="H825" s="38" t="s">
        <v>5836</v>
      </c>
      <c r="I825" s="44" t="s">
        <v>5843</v>
      </c>
      <c r="J825" s="5" t="s">
        <v>5833</v>
      </c>
      <c r="K825" s="5" t="s">
        <v>5834</v>
      </c>
    </row>
    <row r="826" spans="3:11" ht="26.25" customHeight="1" x14ac:dyDescent="0.25">
      <c r="C826" s="49" t="s">
        <v>5835</v>
      </c>
      <c r="D826" s="44" t="s">
        <v>7988</v>
      </c>
      <c r="E826" s="658" t="s">
        <v>5890</v>
      </c>
      <c r="F826" s="44" t="s">
        <v>5891</v>
      </c>
      <c r="G826" s="38">
        <v>295</v>
      </c>
      <c r="H826" s="38" t="s">
        <v>5836</v>
      </c>
      <c r="I826" s="44" t="s">
        <v>5882</v>
      </c>
      <c r="J826" s="5" t="s">
        <v>5833</v>
      </c>
      <c r="K826" s="5" t="s">
        <v>5834</v>
      </c>
    </row>
    <row r="827" spans="3:11" ht="26.25" customHeight="1" x14ac:dyDescent="0.25">
      <c r="C827" s="49" t="s">
        <v>5835</v>
      </c>
      <c r="D827" s="44" t="s">
        <v>7988</v>
      </c>
      <c r="E827" s="658" t="s">
        <v>5878</v>
      </c>
      <c r="F827" s="44" t="s">
        <v>290</v>
      </c>
      <c r="G827" s="38">
        <v>411</v>
      </c>
      <c r="H827" s="38" t="s">
        <v>5836</v>
      </c>
      <c r="I827" s="44" t="s">
        <v>5843</v>
      </c>
      <c r="J827" s="5" t="s">
        <v>5833</v>
      </c>
      <c r="K827" s="5" t="s">
        <v>5834</v>
      </c>
    </row>
    <row r="828" spans="3:11" ht="26.25" customHeight="1" x14ac:dyDescent="0.25">
      <c r="C828" s="49" t="s">
        <v>5835</v>
      </c>
      <c r="D828" s="44" t="s">
        <v>7988</v>
      </c>
      <c r="E828" s="658" t="s">
        <v>5874</v>
      </c>
      <c r="F828" s="44" t="s">
        <v>5875</v>
      </c>
      <c r="G828" s="38">
        <v>199</v>
      </c>
      <c r="H828" s="38" t="s">
        <v>5836</v>
      </c>
      <c r="I828" s="44" t="s">
        <v>5843</v>
      </c>
      <c r="J828" s="5" t="s">
        <v>5833</v>
      </c>
      <c r="K828" s="5" t="s">
        <v>5834</v>
      </c>
    </row>
    <row r="829" spans="3:11" ht="26.25" customHeight="1" x14ac:dyDescent="0.25">
      <c r="C829" s="49" t="s">
        <v>5835</v>
      </c>
      <c r="D829" s="44" t="s">
        <v>7988</v>
      </c>
      <c r="E829" s="658" t="s">
        <v>5840</v>
      </c>
      <c r="F829" s="44" t="s">
        <v>9882</v>
      </c>
      <c r="G829" s="38">
        <v>248</v>
      </c>
      <c r="H829" s="38" t="s">
        <v>5836</v>
      </c>
      <c r="I829" s="44" t="s">
        <v>5839</v>
      </c>
      <c r="J829" s="5" t="s">
        <v>5833</v>
      </c>
      <c r="K829" s="5" t="s">
        <v>5834</v>
      </c>
    </row>
    <row r="830" spans="3:11" ht="26.25" customHeight="1" x14ac:dyDescent="0.25">
      <c r="C830" s="49" t="s">
        <v>5835</v>
      </c>
      <c r="D830" s="44" t="s">
        <v>7988</v>
      </c>
      <c r="E830" s="658" t="s">
        <v>5863</v>
      </c>
      <c r="F830" s="44" t="s">
        <v>5864</v>
      </c>
      <c r="G830" s="38">
        <v>215</v>
      </c>
      <c r="H830" s="38" t="s">
        <v>5836</v>
      </c>
      <c r="I830" s="44" t="s">
        <v>5843</v>
      </c>
      <c r="J830" s="5" t="s">
        <v>5833</v>
      </c>
      <c r="K830" s="5" t="s">
        <v>5834</v>
      </c>
    </row>
    <row r="831" spans="3:11" ht="26.25" customHeight="1" x14ac:dyDescent="0.25">
      <c r="C831" s="49" t="s">
        <v>5835</v>
      </c>
      <c r="D831" s="44" t="s">
        <v>7988</v>
      </c>
      <c r="E831" s="658" t="s">
        <v>5857</v>
      </c>
      <c r="F831" s="44" t="s">
        <v>5858</v>
      </c>
      <c r="G831" s="38">
        <v>269</v>
      </c>
      <c r="H831" s="38" t="s">
        <v>5836</v>
      </c>
      <c r="I831" s="44" t="s">
        <v>5843</v>
      </c>
      <c r="J831" s="5" t="s">
        <v>5833</v>
      </c>
      <c r="K831" s="5" t="s">
        <v>5834</v>
      </c>
    </row>
    <row r="832" spans="3:11" ht="26.25" customHeight="1" x14ac:dyDescent="0.25">
      <c r="C832" s="49" t="s">
        <v>5835</v>
      </c>
      <c r="D832" s="44" t="s">
        <v>7988</v>
      </c>
      <c r="E832" s="658" t="s">
        <v>5883</v>
      </c>
      <c r="F832" s="44" t="s">
        <v>5884</v>
      </c>
      <c r="G832" s="38">
        <v>188</v>
      </c>
      <c r="H832" s="38" t="s">
        <v>5836</v>
      </c>
      <c r="I832" s="44" t="s">
        <v>5882</v>
      </c>
      <c r="J832" s="5" t="s">
        <v>5833</v>
      </c>
      <c r="K832" s="5" t="s">
        <v>5834</v>
      </c>
    </row>
    <row r="833" spans="1:20" ht="26.25" customHeight="1" x14ac:dyDescent="0.25">
      <c r="C833" s="49" t="s">
        <v>5835</v>
      </c>
      <c r="D833" s="44" t="s">
        <v>7988</v>
      </c>
      <c r="E833" s="658" t="s">
        <v>5865</v>
      </c>
      <c r="F833" s="44" t="s">
        <v>5866</v>
      </c>
      <c r="G833" s="38">
        <v>155</v>
      </c>
      <c r="H833" s="38" t="s">
        <v>5836</v>
      </c>
      <c r="I833" s="44" t="s">
        <v>5843</v>
      </c>
      <c r="J833" s="5" t="s">
        <v>5833</v>
      </c>
      <c r="K833" s="5" t="s">
        <v>5834</v>
      </c>
    </row>
    <row r="834" spans="1:20" ht="26.25" customHeight="1" x14ac:dyDescent="0.25">
      <c r="C834" s="49" t="s">
        <v>5835</v>
      </c>
      <c r="D834" s="44" t="s">
        <v>7988</v>
      </c>
      <c r="E834" s="658" t="s">
        <v>5886</v>
      </c>
      <c r="F834" s="44" t="s">
        <v>5887</v>
      </c>
      <c r="G834" s="38">
        <v>142</v>
      </c>
      <c r="H834" s="38" t="s">
        <v>5836</v>
      </c>
      <c r="I834" s="44" t="s">
        <v>5882</v>
      </c>
      <c r="J834" s="5" t="s">
        <v>5833</v>
      </c>
      <c r="K834" s="5" t="s">
        <v>5834</v>
      </c>
    </row>
    <row r="835" spans="1:20" ht="26.25" customHeight="1" x14ac:dyDescent="0.25">
      <c r="C835" s="49" t="s">
        <v>5835</v>
      </c>
      <c r="D835" s="44" t="s">
        <v>7988</v>
      </c>
      <c r="E835" s="658" t="s">
        <v>5867</v>
      </c>
      <c r="F835" s="44" t="s">
        <v>5868</v>
      </c>
      <c r="G835" s="38">
        <v>138</v>
      </c>
      <c r="H835" s="38" t="s">
        <v>5836</v>
      </c>
      <c r="I835" s="44" t="s">
        <v>5843</v>
      </c>
      <c r="J835" s="5" t="s">
        <v>5833</v>
      </c>
      <c r="K835" s="5" t="s">
        <v>5834</v>
      </c>
    </row>
    <row r="836" spans="1:20" ht="26.25" customHeight="1" x14ac:dyDescent="0.25">
      <c r="C836" s="49" t="s">
        <v>5835</v>
      </c>
      <c r="D836" s="44" t="s">
        <v>7988</v>
      </c>
      <c r="E836" s="658" t="s">
        <v>5881</v>
      </c>
      <c r="F836" s="44" t="s">
        <v>558</v>
      </c>
      <c r="G836" s="38">
        <v>96</v>
      </c>
      <c r="H836" s="38" t="s">
        <v>5836</v>
      </c>
      <c r="I836" s="44" t="s">
        <v>5882</v>
      </c>
      <c r="J836" s="5" t="s">
        <v>5833</v>
      </c>
      <c r="K836" s="5" t="s">
        <v>5834</v>
      </c>
    </row>
    <row r="837" spans="1:20" ht="26.25" customHeight="1" x14ac:dyDescent="0.25">
      <c r="C837" s="49" t="s">
        <v>5835</v>
      </c>
      <c r="D837" s="44" t="s">
        <v>7988</v>
      </c>
      <c r="E837" s="658" t="s">
        <v>5855</v>
      </c>
      <c r="F837" s="44" t="s">
        <v>5856</v>
      </c>
      <c r="G837" s="38">
        <v>82</v>
      </c>
      <c r="H837" s="38" t="s">
        <v>5836</v>
      </c>
      <c r="I837" s="44" t="s">
        <v>5843</v>
      </c>
      <c r="J837" s="5" t="s">
        <v>5833</v>
      </c>
      <c r="K837" s="5" t="s">
        <v>5834</v>
      </c>
    </row>
    <row r="838" spans="1:20" ht="26.25" customHeight="1" x14ac:dyDescent="0.25">
      <c r="C838" s="49" t="s">
        <v>5835</v>
      </c>
      <c r="D838" s="44" t="s">
        <v>7988</v>
      </c>
      <c r="E838" s="658" t="s">
        <v>5838</v>
      </c>
      <c r="F838" s="44" t="s">
        <v>1967</v>
      </c>
      <c r="G838" s="38">
        <v>64</v>
      </c>
      <c r="H838" s="38" t="s">
        <v>5836</v>
      </c>
      <c r="I838" s="44" t="s">
        <v>5839</v>
      </c>
      <c r="J838" s="5" t="s">
        <v>5833</v>
      </c>
      <c r="K838" s="5" t="s">
        <v>5834</v>
      </c>
    </row>
    <row r="839" spans="1:20" ht="26.25" customHeight="1" x14ac:dyDescent="0.25">
      <c r="C839" s="49" t="s">
        <v>5835</v>
      </c>
      <c r="D839" s="44" t="s">
        <v>7988</v>
      </c>
      <c r="E839" s="658" t="s">
        <v>5849</v>
      </c>
      <c r="F839" s="44" t="s">
        <v>9883</v>
      </c>
      <c r="G839" s="38">
        <v>61</v>
      </c>
      <c r="H839" s="38" t="s">
        <v>5836</v>
      </c>
      <c r="I839" s="44" t="s">
        <v>5843</v>
      </c>
      <c r="J839" s="5" t="s">
        <v>5833</v>
      </c>
      <c r="K839" s="5" t="s">
        <v>5834</v>
      </c>
    </row>
    <row r="840" spans="1:20" ht="26.25" customHeight="1" x14ac:dyDescent="0.25">
      <c r="C840" s="49" t="s">
        <v>5835</v>
      </c>
      <c r="D840" s="44" t="s">
        <v>7988</v>
      </c>
      <c r="E840" s="658" t="s">
        <v>5850</v>
      </c>
      <c r="F840" s="44" t="s">
        <v>5851</v>
      </c>
      <c r="G840" s="38">
        <v>86</v>
      </c>
      <c r="H840" s="38" t="s">
        <v>5836</v>
      </c>
      <c r="I840" s="44" t="s">
        <v>5843</v>
      </c>
      <c r="J840" s="5" t="s">
        <v>5833</v>
      </c>
      <c r="K840" s="5" t="s">
        <v>5834</v>
      </c>
    </row>
    <row r="841" spans="1:20" ht="26.25" customHeight="1" x14ac:dyDescent="0.25">
      <c r="C841" s="49" t="s">
        <v>5835</v>
      </c>
      <c r="D841" s="44" t="s">
        <v>7988</v>
      </c>
      <c r="E841" s="658" t="s">
        <v>5847</v>
      </c>
      <c r="F841" s="44" t="s">
        <v>5848</v>
      </c>
      <c r="G841" s="38">
        <v>75</v>
      </c>
      <c r="H841" s="38" t="s">
        <v>5836</v>
      </c>
      <c r="I841" s="44" t="s">
        <v>5843</v>
      </c>
      <c r="J841" s="5" t="s">
        <v>5833</v>
      </c>
      <c r="K841" s="5" t="s">
        <v>5834</v>
      </c>
    </row>
    <row r="842" spans="1:20" ht="26.25" customHeight="1" x14ac:dyDescent="0.25">
      <c r="C842" s="49" t="s">
        <v>5835</v>
      </c>
      <c r="D842" s="44" t="s">
        <v>7988</v>
      </c>
      <c r="E842" s="658" t="s">
        <v>5841</v>
      </c>
      <c r="F842" s="44" t="s">
        <v>5842</v>
      </c>
      <c r="G842" s="38">
        <v>68</v>
      </c>
      <c r="H842" s="38" t="s">
        <v>5836</v>
      </c>
      <c r="I842" s="44" t="s">
        <v>5843</v>
      </c>
      <c r="J842" s="5" t="s">
        <v>5833</v>
      </c>
      <c r="K842" s="5" t="s">
        <v>5834</v>
      </c>
    </row>
    <row r="843" spans="1:20" ht="26.25" customHeight="1" x14ac:dyDescent="0.25">
      <c r="C843" s="49" t="s">
        <v>5835</v>
      </c>
      <c r="D843" s="44" t="s">
        <v>7988</v>
      </c>
      <c r="E843" s="658" t="s">
        <v>5852</v>
      </c>
      <c r="F843" s="44" t="s">
        <v>5853</v>
      </c>
      <c r="G843" s="38">
        <v>32</v>
      </c>
      <c r="H843" s="38" t="s">
        <v>5836</v>
      </c>
      <c r="I843" s="44" t="s">
        <v>5843</v>
      </c>
      <c r="J843" s="5" t="s">
        <v>5833</v>
      </c>
      <c r="K843" s="5" t="s">
        <v>5834</v>
      </c>
    </row>
    <row r="844" spans="1:20" ht="26.25" customHeight="1" x14ac:dyDescent="0.25">
      <c r="C844" s="49" t="s">
        <v>5835</v>
      </c>
      <c r="D844" s="44" t="s">
        <v>7988</v>
      </c>
      <c r="E844" s="658" t="s">
        <v>5845</v>
      </c>
      <c r="F844" s="44" t="s">
        <v>8716</v>
      </c>
      <c r="G844" s="38">
        <v>53</v>
      </c>
      <c r="H844" s="38" t="s">
        <v>5836</v>
      </c>
      <c r="I844" s="44" t="s">
        <v>5843</v>
      </c>
      <c r="J844" s="5" t="s">
        <v>5833</v>
      </c>
      <c r="K844" s="5" t="s">
        <v>5834</v>
      </c>
    </row>
    <row r="845" spans="1:20" s="7" customFormat="1" ht="26.25" customHeight="1" x14ac:dyDescent="0.25">
      <c r="A845"/>
      <c r="B845"/>
      <c r="C845" s="49" t="s">
        <v>5835</v>
      </c>
      <c r="D845" s="44" t="s">
        <v>7988</v>
      </c>
      <c r="E845" s="658" t="s">
        <v>5831</v>
      </c>
      <c r="F845" s="44" t="s">
        <v>5832</v>
      </c>
      <c r="G845" s="38">
        <v>25</v>
      </c>
      <c r="H845" s="38" t="s">
        <v>5836</v>
      </c>
      <c r="I845" s="44" t="s">
        <v>5837</v>
      </c>
      <c r="J845" s="5" t="s">
        <v>5833</v>
      </c>
      <c r="K845" s="5" t="s">
        <v>5834</v>
      </c>
      <c r="L845"/>
      <c r="M845"/>
      <c r="N845"/>
      <c r="O845"/>
      <c r="P845"/>
      <c r="Q845"/>
      <c r="R845"/>
      <c r="S845"/>
      <c r="T845"/>
    </row>
    <row r="846" spans="1:20" s="7" customFormat="1" ht="26.25" customHeight="1" x14ac:dyDescent="0.25">
      <c r="A846"/>
      <c r="B846"/>
      <c r="C846" s="49" t="s">
        <v>5835</v>
      </c>
      <c r="D846" s="44" t="s">
        <v>7988</v>
      </c>
      <c r="E846" s="658" t="s">
        <v>5854</v>
      </c>
      <c r="F846" s="44" t="s">
        <v>9884</v>
      </c>
      <c r="G846" s="38">
        <v>29</v>
      </c>
      <c r="H846" s="38" t="s">
        <v>5836</v>
      </c>
      <c r="I846" s="44" t="s">
        <v>5843</v>
      </c>
      <c r="J846" s="5" t="s">
        <v>5833</v>
      </c>
      <c r="K846" s="5" t="s">
        <v>5834</v>
      </c>
      <c r="L846"/>
      <c r="M846"/>
      <c r="N846"/>
      <c r="O846"/>
      <c r="P846"/>
      <c r="Q846"/>
      <c r="R846"/>
      <c r="S846"/>
      <c r="T846"/>
    </row>
    <row r="847" spans="1:20" s="7" customFormat="1" ht="26.25" customHeight="1" x14ac:dyDescent="0.25">
      <c r="A847"/>
      <c r="B847"/>
      <c r="C847" s="49" t="s">
        <v>5835</v>
      </c>
      <c r="D847" s="44" t="s">
        <v>7988</v>
      </c>
      <c r="E847" s="658" t="s">
        <v>5846</v>
      </c>
      <c r="F847" s="44" t="s">
        <v>9885</v>
      </c>
      <c r="G847" s="38">
        <v>16</v>
      </c>
      <c r="H847" s="38" t="s">
        <v>5836</v>
      </c>
      <c r="I847" s="44" t="s">
        <v>5843</v>
      </c>
      <c r="J847" s="5" t="s">
        <v>5833</v>
      </c>
      <c r="K847" s="5" t="s">
        <v>5834</v>
      </c>
      <c r="L847"/>
      <c r="M847"/>
      <c r="N847"/>
      <c r="O847"/>
      <c r="P847"/>
      <c r="Q847"/>
      <c r="R847"/>
      <c r="S847"/>
      <c r="T847"/>
    </row>
    <row r="848" spans="1:20" s="7" customFormat="1" ht="26.25" customHeight="1" x14ac:dyDescent="0.25">
      <c r="A848"/>
      <c r="B848"/>
      <c r="C848" s="49" t="s">
        <v>5835</v>
      </c>
      <c r="D848" s="44" t="s">
        <v>7988</v>
      </c>
      <c r="E848" s="658" t="s">
        <v>5844</v>
      </c>
      <c r="F848" s="44" t="s">
        <v>9886</v>
      </c>
      <c r="G848" s="38">
        <v>12</v>
      </c>
      <c r="H848" s="38" t="s">
        <v>5836</v>
      </c>
      <c r="I848" s="44" t="s">
        <v>5843</v>
      </c>
      <c r="J848" s="5" t="s">
        <v>5833</v>
      </c>
      <c r="K848" s="5" t="s">
        <v>5834</v>
      </c>
      <c r="L848"/>
      <c r="M848"/>
      <c r="N848"/>
      <c r="O848"/>
      <c r="P848"/>
      <c r="Q848"/>
      <c r="R848"/>
      <c r="S848"/>
      <c r="T848"/>
    </row>
    <row r="849" spans="1:20" ht="26.25" customHeight="1" x14ac:dyDescent="0.25">
      <c r="C849" s="49" t="s">
        <v>5835</v>
      </c>
      <c r="D849" s="44" t="s">
        <v>7988</v>
      </c>
      <c r="E849" s="658" t="s">
        <v>5859</v>
      </c>
      <c r="F849" s="44" t="s">
        <v>9887</v>
      </c>
      <c r="G849" s="38">
        <v>287</v>
      </c>
      <c r="H849" s="38" t="s">
        <v>5836</v>
      </c>
      <c r="I849" s="44" t="s">
        <v>5843</v>
      </c>
      <c r="J849" s="5" t="s">
        <v>5833</v>
      </c>
      <c r="K849" s="5" t="s">
        <v>5834</v>
      </c>
    </row>
    <row r="850" spans="1:20" ht="26.25" customHeight="1" thickBot="1" x14ac:dyDescent="0.3">
      <c r="C850" s="49" t="s">
        <v>5835</v>
      </c>
      <c r="D850" s="44" t="s">
        <v>7988</v>
      </c>
      <c r="E850" s="658" t="s">
        <v>5860</v>
      </c>
      <c r="F850" s="44" t="s">
        <v>5861</v>
      </c>
      <c r="G850" s="38">
        <v>263</v>
      </c>
      <c r="H850" s="38" t="s">
        <v>5836</v>
      </c>
      <c r="I850" s="44" t="s">
        <v>5843</v>
      </c>
      <c r="J850" s="5" t="s">
        <v>5833</v>
      </c>
      <c r="K850" s="5" t="s">
        <v>5834</v>
      </c>
    </row>
    <row r="851" spans="1:20" ht="18" customHeight="1" thickBot="1" x14ac:dyDescent="0.3">
      <c r="C851" s="241" t="s">
        <v>5835</v>
      </c>
      <c r="D851" s="242" t="s">
        <v>7825</v>
      </c>
      <c r="E851" s="472">
        <f>COUNTA(E818:E850)</f>
        <v>33</v>
      </c>
      <c r="F851" s="242" t="s">
        <v>7826</v>
      </c>
      <c r="G851" s="473">
        <f>SUM(G818:G850)</f>
        <v>7246</v>
      </c>
      <c r="H851" s="36"/>
      <c r="I851" s="17"/>
      <c r="J851" s="18"/>
      <c r="K851" s="19"/>
    </row>
    <row r="852" spans="1:20" ht="18" customHeight="1" x14ac:dyDescent="0.25">
      <c r="C852" s="7"/>
      <c r="D852" s="13"/>
      <c r="E852" s="175"/>
      <c r="F852" s="228"/>
      <c r="G852" s="174"/>
      <c r="H852" s="14"/>
      <c r="I852" s="13"/>
      <c r="J852" s="1"/>
      <c r="K852" s="1"/>
    </row>
    <row r="853" spans="1:20" ht="18" customHeight="1" x14ac:dyDescent="0.25">
      <c r="C853" s="7"/>
      <c r="D853" s="13"/>
      <c r="E853" s="175"/>
      <c r="F853" s="228"/>
      <c r="G853" s="174"/>
      <c r="H853" s="14"/>
      <c r="I853" s="13"/>
      <c r="J853" s="1"/>
      <c r="K853" s="1"/>
    </row>
    <row r="854" spans="1:20" ht="18" customHeight="1" x14ac:dyDescent="0.25">
      <c r="C854" s="235" t="s">
        <v>8</v>
      </c>
      <c r="D854" s="235" t="s">
        <v>7</v>
      </c>
      <c r="E854" s="235" t="s">
        <v>6</v>
      </c>
      <c r="F854" s="235" t="s">
        <v>5</v>
      </c>
      <c r="G854" s="237" t="s">
        <v>4</v>
      </c>
      <c r="H854" s="237" t="s">
        <v>3</v>
      </c>
      <c r="I854" s="235" t="s">
        <v>2</v>
      </c>
      <c r="J854" s="235" t="s">
        <v>1</v>
      </c>
      <c r="K854" s="235" t="s">
        <v>0</v>
      </c>
    </row>
    <row r="855" spans="1:20" ht="25.5" customHeight="1" x14ac:dyDescent="0.25">
      <c r="C855" s="49" t="s">
        <v>5948</v>
      </c>
      <c r="D855" s="44" t="s">
        <v>7988</v>
      </c>
      <c r="E855" s="658" t="s">
        <v>5956</v>
      </c>
      <c r="F855" s="44" t="s">
        <v>5957</v>
      </c>
      <c r="G855" s="38">
        <v>748</v>
      </c>
      <c r="H855" s="38" t="s">
        <v>5836</v>
      </c>
      <c r="I855" s="44" t="s">
        <v>5903</v>
      </c>
      <c r="J855" s="5" t="s">
        <v>5833</v>
      </c>
      <c r="K855" s="5" t="s">
        <v>5901</v>
      </c>
    </row>
    <row r="856" spans="1:20" ht="25.5" customHeight="1" x14ac:dyDescent="0.25">
      <c r="C856" s="49" t="s">
        <v>5948</v>
      </c>
      <c r="D856" s="44" t="s">
        <v>7988</v>
      </c>
      <c r="E856" s="658" t="s">
        <v>5968</v>
      </c>
      <c r="F856" s="44" t="s">
        <v>5969</v>
      </c>
      <c r="G856" s="38">
        <v>513</v>
      </c>
      <c r="H856" s="38" t="s">
        <v>5836</v>
      </c>
      <c r="I856" s="44" t="s">
        <v>5945</v>
      </c>
      <c r="J856" s="5" t="s">
        <v>5833</v>
      </c>
      <c r="K856" s="5" t="s">
        <v>5901</v>
      </c>
    </row>
    <row r="857" spans="1:20" ht="25.5" customHeight="1" x14ac:dyDescent="0.25">
      <c r="C857" s="49" t="s">
        <v>5948</v>
      </c>
      <c r="D857" s="44" t="s">
        <v>7988</v>
      </c>
      <c r="E857" s="658" t="s">
        <v>5961</v>
      </c>
      <c r="F857" s="44" t="s">
        <v>5962</v>
      </c>
      <c r="G857" s="38">
        <v>475</v>
      </c>
      <c r="H857" s="38" t="s">
        <v>5836</v>
      </c>
      <c r="I857" s="44" t="s">
        <v>5903</v>
      </c>
      <c r="J857" s="5" t="s">
        <v>5833</v>
      </c>
      <c r="K857" s="5" t="s">
        <v>5901</v>
      </c>
    </row>
    <row r="858" spans="1:20" ht="25.5" customHeight="1" x14ac:dyDescent="0.25">
      <c r="C858" s="49" t="s">
        <v>5948</v>
      </c>
      <c r="D858" s="44" t="s">
        <v>7988</v>
      </c>
      <c r="E858" s="658" t="s">
        <v>5966</v>
      </c>
      <c r="F858" s="44" t="s">
        <v>5967</v>
      </c>
      <c r="G858" s="38">
        <v>411</v>
      </c>
      <c r="H858" s="38" t="s">
        <v>5836</v>
      </c>
      <c r="I858" s="44" t="s">
        <v>5945</v>
      </c>
      <c r="J858" s="5" t="s">
        <v>5833</v>
      </c>
      <c r="K858" s="5" t="s">
        <v>5901</v>
      </c>
    </row>
    <row r="859" spans="1:20" ht="25.5" customHeight="1" x14ac:dyDescent="0.25">
      <c r="C859" s="49" t="s">
        <v>5948</v>
      </c>
      <c r="D859" s="44" t="s">
        <v>7988</v>
      </c>
      <c r="E859" s="658" t="s">
        <v>5952</v>
      </c>
      <c r="F859" s="44" t="s">
        <v>2699</v>
      </c>
      <c r="G859" s="38">
        <v>380</v>
      </c>
      <c r="H859" s="38" t="s">
        <v>5836</v>
      </c>
      <c r="I859" s="44" t="s">
        <v>5903</v>
      </c>
      <c r="J859" s="5" t="s">
        <v>5833</v>
      </c>
      <c r="K859" s="5" t="s">
        <v>5901</v>
      </c>
    </row>
    <row r="860" spans="1:20" ht="25.5" customHeight="1" x14ac:dyDescent="0.25">
      <c r="C860" s="49" t="s">
        <v>5948</v>
      </c>
      <c r="D860" s="44" t="s">
        <v>7988</v>
      </c>
      <c r="E860" s="658" t="s">
        <v>5970</v>
      </c>
      <c r="F860" s="44" t="s">
        <v>5971</v>
      </c>
      <c r="G860" s="38">
        <v>290</v>
      </c>
      <c r="H860" s="38" t="s">
        <v>5836</v>
      </c>
      <c r="I860" s="44" t="s">
        <v>5945</v>
      </c>
      <c r="J860" s="5" t="s">
        <v>5833</v>
      </c>
      <c r="K860" s="5" t="s">
        <v>5901</v>
      </c>
    </row>
    <row r="861" spans="1:20" ht="25.5" customHeight="1" x14ac:dyDescent="0.25">
      <c r="C861" s="49" t="s">
        <v>5948</v>
      </c>
      <c r="D861" s="44" t="s">
        <v>7988</v>
      </c>
      <c r="E861" s="658" t="s">
        <v>5964</v>
      </c>
      <c r="F861" s="44" t="s">
        <v>5965</v>
      </c>
      <c r="G861" s="38">
        <v>233</v>
      </c>
      <c r="H861" s="38" t="s">
        <v>5836</v>
      </c>
      <c r="I861" s="44" t="s">
        <v>5945</v>
      </c>
      <c r="J861" s="5" t="s">
        <v>5833</v>
      </c>
      <c r="K861" s="5" t="s">
        <v>5901</v>
      </c>
    </row>
    <row r="862" spans="1:20" ht="25.5" customHeight="1" x14ac:dyDescent="0.25">
      <c r="C862" s="49" t="s">
        <v>5948</v>
      </c>
      <c r="D862" s="44" t="s">
        <v>7988</v>
      </c>
      <c r="E862" s="658" t="s">
        <v>5954</v>
      </c>
      <c r="F862" s="44" t="s">
        <v>5955</v>
      </c>
      <c r="G862" s="38">
        <v>189</v>
      </c>
      <c r="H862" s="38" t="s">
        <v>5836</v>
      </c>
      <c r="I862" s="44" t="s">
        <v>5903</v>
      </c>
      <c r="J862" s="5" t="s">
        <v>5833</v>
      </c>
      <c r="K862" s="5" t="s">
        <v>5901</v>
      </c>
    </row>
    <row r="863" spans="1:20" s="7" customFormat="1" ht="25.5" customHeight="1" x14ac:dyDescent="0.25">
      <c r="A863"/>
      <c r="B863"/>
      <c r="C863" s="49" t="s">
        <v>5948</v>
      </c>
      <c r="D863" s="44" t="s">
        <v>7988</v>
      </c>
      <c r="E863" s="658" t="s">
        <v>5958</v>
      </c>
      <c r="F863" s="44" t="s">
        <v>282</v>
      </c>
      <c r="G863" s="38">
        <v>200</v>
      </c>
      <c r="H863" s="38" t="s">
        <v>5836</v>
      </c>
      <c r="I863" s="44" t="s">
        <v>5903</v>
      </c>
      <c r="J863" s="5" t="s">
        <v>5833</v>
      </c>
      <c r="K863" s="5" t="s">
        <v>5901</v>
      </c>
      <c r="L863"/>
      <c r="M863"/>
      <c r="N863"/>
      <c r="O863"/>
      <c r="P863"/>
      <c r="Q863"/>
      <c r="R863"/>
      <c r="S863"/>
      <c r="T863"/>
    </row>
    <row r="864" spans="1:20" s="7" customFormat="1" ht="25.5" customHeight="1" x14ac:dyDescent="0.25">
      <c r="A864"/>
      <c r="B864"/>
      <c r="C864" s="49" t="s">
        <v>5948</v>
      </c>
      <c r="D864" s="44" t="s">
        <v>7988</v>
      </c>
      <c r="E864" s="658" t="s">
        <v>5949</v>
      </c>
      <c r="F864" s="44" t="s">
        <v>5950</v>
      </c>
      <c r="G864" s="38">
        <v>164</v>
      </c>
      <c r="H864" s="38" t="s">
        <v>5836</v>
      </c>
      <c r="I864" s="44" t="s">
        <v>5903</v>
      </c>
      <c r="J864" s="5" t="s">
        <v>5833</v>
      </c>
      <c r="K864" s="5" t="s">
        <v>5901</v>
      </c>
      <c r="L864"/>
      <c r="M864"/>
      <c r="N864"/>
      <c r="O864"/>
      <c r="P864"/>
      <c r="Q864"/>
      <c r="R864"/>
      <c r="S864"/>
      <c r="T864"/>
    </row>
    <row r="865" spans="1:20" s="7" customFormat="1" ht="25.5" customHeight="1" x14ac:dyDescent="0.25">
      <c r="A865"/>
      <c r="B865"/>
      <c r="C865" s="49" t="s">
        <v>5948</v>
      </c>
      <c r="D865" s="44" t="s">
        <v>7988</v>
      </c>
      <c r="E865" s="658" t="s">
        <v>5963</v>
      </c>
      <c r="F865" s="44" t="s">
        <v>4509</v>
      </c>
      <c r="G865" s="38">
        <v>170</v>
      </c>
      <c r="H865" s="38" t="s">
        <v>5836</v>
      </c>
      <c r="I865" s="44" t="s">
        <v>5945</v>
      </c>
      <c r="J865" s="5" t="s">
        <v>5833</v>
      </c>
      <c r="K865" s="5" t="s">
        <v>5901</v>
      </c>
      <c r="L865"/>
      <c r="M865"/>
      <c r="N865"/>
      <c r="O865"/>
      <c r="P865"/>
      <c r="Q865"/>
      <c r="R865"/>
      <c r="S865"/>
      <c r="T865"/>
    </row>
    <row r="866" spans="1:20" s="7" customFormat="1" ht="25.5" customHeight="1" x14ac:dyDescent="0.25">
      <c r="A866"/>
      <c r="B866"/>
      <c r="C866" s="49" t="s">
        <v>5948</v>
      </c>
      <c r="D866" s="44" t="s">
        <v>7988</v>
      </c>
      <c r="E866" s="658" t="s">
        <v>5946</v>
      </c>
      <c r="F866" s="44" t="s">
        <v>5947</v>
      </c>
      <c r="G866" s="38">
        <v>66</v>
      </c>
      <c r="H866" s="38" t="s">
        <v>5836</v>
      </c>
      <c r="I866" s="44" t="s">
        <v>5903</v>
      </c>
      <c r="J866" s="5" t="s">
        <v>5833</v>
      </c>
      <c r="K866" s="5" t="s">
        <v>5901</v>
      </c>
      <c r="L866"/>
      <c r="M866"/>
      <c r="N866"/>
      <c r="O866"/>
      <c r="P866"/>
      <c r="Q866"/>
      <c r="R866"/>
      <c r="S866"/>
      <c r="T866"/>
    </row>
    <row r="867" spans="1:20" s="45" customFormat="1" ht="25.5" customHeight="1" x14ac:dyDescent="0.25">
      <c r="A867"/>
      <c r="B867"/>
      <c r="C867" s="49" t="s">
        <v>5948</v>
      </c>
      <c r="D867" s="44" t="s">
        <v>7988</v>
      </c>
      <c r="E867" s="658" t="s">
        <v>5951</v>
      </c>
      <c r="F867" s="44" t="s">
        <v>1473</v>
      </c>
      <c r="G867" s="38">
        <v>71</v>
      </c>
      <c r="H867" s="38" t="s">
        <v>5836</v>
      </c>
      <c r="I867" s="44" t="s">
        <v>5903</v>
      </c>
      <c r="J867" s="5" t="s">
        <v>5833</v>
      </c>
      <c r="K867" s="5" t="s">
        <v>5901</v>
      </c>
      <c r="L867"/>
      <c r="M867"/>
      <c r="N867"/>
      <c r="O867"/>
      <c r="P867"/>
      <c r="Q867"/>
      <c r="R867"/>
      <c r="S867"/>
      <c r="T867"/>
    </row>
    <row r="868" spans="1:20" s="45" customFormat="1" ht="25.5" customHeight="1" x14ac:dyDescent="0.25">
      <c r="A868"/>
      <c r="B868"/>
      <c r="C868" s="49" t="s">
        <v>5948</v>
      </c>
      <c r="D868" s="44" t="s">
        <v>7988</v>
      </c>
      <c r="E868" s="658" t="s">
        <v>5959</v>
      </c>
      <c r="F868" s="44" t="s">
        <v>5960</v>
      </c>
      <c r="G868" s="38">
        <v>351</v>
      </c>
      <c r="H868" s="38" t="s">
        <v>5836</v>
      </c>
      <c r="I868" s="44" t="s">
        <v>5903</v>
      </c>
      <c r="J868" s="5" t="s">
        <v>5833</v>
      </c>
      <c r="K868" s="5" t="s">
        <v>5901</v>
      </c>
      <c r="L868"/>
      <c r="M868"/>
      <c r="N868"/>
      <c r="O868"/>
      <c r="P868"/>
      <c r="Q868"/>
      <c r="R868"/>
      <c r="S868"/>
      <c r="T868"/>
    </row>
    <row r="869" spans="1:20" s="45" customFormat="1" ht="25.5" customHeight="1" x14ac:dyDescent="0.25">
      <c r="A869" s="251"/>
      <c r="B869" s="251"/>
      <c r="C869" s="49" t="s">
        <v>5948</v>
      </c>
      <c r="D869" s="44" t="s">
        <v>7988</v>
      </c>
      <c r="E869" s="658" t="s">
        <v>9888</v>
      </c>
      <c r="F869" s="44" t="s">
        <v>9889</v>
      </c>
      <c r="G869" s="38">
        <v>404</v>
      </c>
      <c r="H869" s="38" t="s">
        <v>5836</v>
      </c>
      <c r="I869" s="44" t="s">
        <v>5953</v>
      </c>
      <c r="J869" s="5" t="s">
        <v>5833</v>
      </c>
      <c r="K869" s="5" t="s">
        <v>5901</v>
      </c>
      <c r="L869" s="251"/>
      <c r="M869" s="251"/>
      <c r="N869" s="251"/>
      <c r="O869" s="251"/>
      <c r="P869" s="251"/>
      <c r="Q869" s="251"/>
      <c r="R869" s="251"/>
      <c r="S869" s="251"/>
      <c r="T869" s="251"/>
    </row>
    <row r="870" spans="1:20" s="45" customFormat="1" ht="25.5" customHeight="1" thickBot="1" x14ac:dyDescent="0.3">
      <c r="A870" s="251"/>
      <c r="B870" s="251"/>
      <c r="C870" s="49" t="s">
        <v>5948</v>
      </c>
      <c r="D870" s="44" t="s">
        <v>7988</v>
      </c>
      <c r="E870" s="658" t="s">
        <v>9890</v>
      </c>
      <c r="F870" s="44" t="s">
        <v>9891</v>
      </c>
      <c r="G870" s="38">
        <v>134</v>
      </c>
      <c r="H870" s="38" t="s">
        <v>9892</v>
      </c>
      <c r="I870" s="44" t="s">
        <v>9892</v>
      </c>
      <c r="J870" s="5" t="s">
        <v>5833</v>
      </c>
      <c r="K870" s="5" t="s">
        <v>5901</v>
      </c>
      <c r="L870" s="251"/>
      <c r="M870" s="251"/>
      <c r="N870" s="251"/>
      <c r="O870" s="251"/>
      <c r="P870" s="251"/>
      <c r="Q870" s="251"/>
      <c r="R870" s="251"/>
      <c r="S870" s="251"/>
      <c r="T870" s="251"/>
    </row>
    <row r="871" spans="1:20" s="45" customFormat="1" ht="18" customHeight="1" thickBot="1" x14ac:dyDescent="0.3">
      <c r="A871"/>
      <c r="B871"/>
      <c r="C871" s="241" t="s">
        <v>5948</v>
      </c>
      <c r="D871" s="242" t="s">
        <v>7825</v>
      </c>
      <c r="E871" s="472">
        <f>COUNTA(E855:E870)</f>
        <v>16</v>
      </c>
      <c r="F871" s="242" t="s">
        <v>7826</v>
      </c>
      <c r="G871" s="473">
        <f>SUM(G855:G870)</f>
        <v>4799</v>
      </c>
      <c r="H871" s="36"/>
      <c r="I871" s="17"/>
      <c r="J871" s="18"/>
      <c r="K871" s="19"/>
      <c r="L871"/>
      <c r="M871"/>
      <c r="N871"/>
      <c r="O871"/>
      <c r="P871"/>
      <c r="Q871"/>
      <c r="R871"/>
      <c r="S871"/>
      <c r="T871"/>
    </row>
    <row r="872" spans="1:20" ht="18" customHeight="1" x14ac:dyDescent="0.25">
      <c r="C872" s="7"/>
      <c r="D872" s="13"/>
      <c r="E872" s="175"/>
      <c r="F872" s="228"/>
      <c r="G872" s="174"/>
      <c r="H872" s="14"/>
      <c r="I872" s="13"/>
      <c r="J872" s="1"/>
      <c r="K872" s="1"/>
    </row>
    <row r="873" spans="1:20" ht="18" customHeight="1" x14ac:dyDescent="0.25">
      <c r="C873" s="7"/>
      <c r="D873" s="13"/>
      <c r="E873" s="175"/>
      <c r="F873" s="228"/>
      <c r="G873" s="174"/>
      <c r="H873" s="14"/>
      <c r="I873" s="13"/>
      <c r="J873" s="1"/>
      <c r="K873" s="1"/>
    </row>
    <row r="874" spans="1:20" ht="18" customHeight="1" x14ac:dyDescent="0.25">
      <c r="C874" s="235" t="s">
        <v>8</v>
      </c>
      <c r="D874" s="235" t="s">
        <v>7</v>
      </c>
      <c r="E874" s="235" t="s">
        <v>6</v>
      </c>
      <c r="F874" s="235" t="s">
        <v>5</v>
      </c>
      <c r="G874" s="237" t="s">
        <v>4</v>
      </c>
      <c r="H874" s="237" t="s">
        <v>3</v>
      </c>
      <c r="I874" s="235" t="s">
        <v>2</v>
      </c>
      <c r="J874" s="235" t="s">
        <v>1</v>
      </c>
      <c r="K874" s="235" t="s">
        <v>0</v>
      </c>
    </row>
    <row r="875" spans="1:20" ht="27" customHeight="1" x14ac:dyDescent="0.25">
      <c r="C875" s="49" t="s">
        <v>5996</v>
      </c>
      <c r="D875" s="44" t="s">
        <v>7988</v>
      </c>
      <c r="E875" s="535" t="s">
        <v>6022</v>
      </c>
      <c r="F875" s="44" t="s">
        <v>6023</v>
      </c>
      <c r="G875" s="38">
        <v>268</v>
      </c>
      <c r="H875" s="38" t="s">
        <v>5836</v>
      </c>
      <c r="I875" s="44" t="s">
        <v>5837</v>
      </c>
      <c r="J875" s="5" t="s">
        <v>5833</v>
      </c>
      <c r="K875" s="5" t="s">
        <v>5995</v>
      </c>
    </row>
    <row r="876" spans="1:20" ht="27" customHeight="1" x14ac:dyDescent="0.25">
      <c r="C876" s="49" t="s">
        <v>5996</v>
      </c>
      <c r="D876" s="44" t="s">
        <v>7988</v>
      </c>
      <c r="E876" s="535" t="s">
        <v>6034</v>
      </c>
      <c r="F876" s="44" t="s">
        <v>9893</v>
      </c>
      <c r="G876" s="38">
        <v>431</v>
      </c>
      <c r="H876" s="38" t="s">
        <v>5836</v>
      </c>
      <c r="I876" s="44" t="s">
        <v>5839</v>
      </c>
      <c r="J876" s="5" t="s">
        <v>5833</v>
      </c>
      <c r="K876" s="5" t="s">
        <v>5995</v>
      </c>
    </row>
    <row r="877" spans="1:20" ht="27" customHeight="1" x14ac:dyDescent="0.25">
      <c r="C877" s="49" t="s">
        <v>5996</v>
      </c>
      <c r="D877" s="44" t="s">
        <v>7988</v>
      </c>
      <c r="E877" s="535" t="s">
        <v>6036</v>
      </c>
      <c r="F877" s="44" t="s">
        <v>6037</v>
      </c>
      <c r="G877" s="38">
        <v>310</v>
      </c>
      <c r="H877" s="38" t="s">
        <v>5836</v>
      </c>
      <c r="I877" s="44" t="s">
        <v>5839</v>
      </c>
      <c r="J877" s="5" t="s">
        <v>5833</v>
      </c>
      <c r="K877" s="5" t="s">
        <v>5995</v>
      </c>
    </row>
    <row r="878" spans="1:20" ht="27" customHeight="1" x14ac:dyDescent="0.25">
      <c r="C878" s="49" t="s">
        <v>5996</v>
      </c>
      <c r="D878" s="44" t="s">
        <v>7988</v>
      </c>
      <c r="E878" s="535" t="s">
        <v>6032</v>
      </c>
      <c r="F878" s="44" t="s">
        <v>5889</v>
      </c>
      <c r="G878" s="38">
        <v>602</v>
      </c>
      <c r="H878" s="38" t="s">
        <v>5836</v>
      </c>
      <c r="I878" s="44" t="s">
        <v>5839</v>
      </c>
      <c r="J878" s="5" t="s">
        <v>5833</v>
      </c>
      <c r="K878" s="5" t="s">
        <v>5995</v>
      </c>
    </row>
    <row r="879" spans="1:20" ht="27" customHeight="1" x14ac:dyDescent="0.25">
      <c r="C879" s="49" t="s">
        <v>5996</v>
      </c>
      <c r="D879" s="44" t="s">
        <v>7988</v>
      </c>
      <c r="E879" s="535" t="s">
        <v>6035</v>
      </c>
      <c r="F879" s="44" t="s">
        <v>6023</v>
      </c>
      <c r="G879" s="38">
        <v>543</v>
      </c>
      <c r="H879" s="38" t="s">
        <v>5836</v>
      </c>
      <c r="I879" s="44" t="s">
        <v>5839</v>
      </c>
      <c r="J879" s="5" t="s">
        <v>5833</v>
      </c>
      <c r="K879" s="5" t="s">
        <v>5995</v>
      </c>
    </row>
    <row r="880" spans="1:20" ht="27" customHeight="1" x14ac:dyDescent="0.25">
      <c r="C880" s="49" t="s">
        <v>5996</v>
      </c>
      <c r="D880" s="44" t="s">
        <v>7988</v>
      </c>
      <c r="E880" s="535" t="s">
        <v>6019</v>
      </c>
      <c r="F880" s="44" t="s">
        <v>6020</v>
      </c>
      <c r="G880" s="38">
        <v>546</v>
      </c>
      <c r="H880" s="38" t="s">
        <v>5836</v>
      </c>
      <c r="I880" s="44" t="s">
        <v>5837</v>
      </c>
      <c r="J880" s="5" t="s">
        <v>5833</v>
      </c>
      <c r="K880" s="5" t="s">
        <v>5995</v>
      </c>
    </row>
    <row r="881" spans="3:11" ht="27" customHeight="1" x14ac:dyDescent="0.25">
      <c r="C881" s="49" t="s">
        <v>5996</v>
      </c>
      <c r="D881" s="44" t="s">
        <v>7988</v>
      </c>
      <c r="E881" s="535" t="s">
        <v>6024</v>
      </c>
      <c r="F881" s="44" t="s">
        <v>6025</v>
      </c>
      <c r="G881" s="38">
        <v>510</v>
      </c>
      <c r="H881" s="38" t="s">
        <v>5836</v>
      </c>
      <c r="I881" s="44" t="s">
        <v>5837</v>
      </c>
      <c r="J881" s="5" t="s">
        <v>5833</v>
      </c>
      <c r="K881" s="5" t="s">
        <v>5995</v>
      </c>
    </row>
    <row r="882" spans="3:11" ht="27" customHeight="1" x14ac:dyDescent="0.25">
      <c r="C882" s="49" t="s">
        <v>5996</v>
      </c>
      <c r="D882" s="44" t="s">
        <v>7988</v>
      </c>
      <c r="E882" s="535" t="s">
        <v>6015</v>
      </c>
      <c r="F882" s="44" t="s">
        <v>9894</v>
      </c>
      <c r="G882" s="38">
        <v>425</v>
      </c>
      <c r="H882" s="38" t="s">
        <v>5836</v>
      </c>
      <c r="I882" s="44" t="s">
        <v>5837</v>
      </c>
      <c r="J882" s="5" t="s">
        <v>5833</v>
      </c>
      <c r="K882" s="5" t="s">
        <v>5995</v>
      </c>
    </row>
    <row r="883" spans="3:11" ht="27" customHeight="1" x14ac:dyDescent="0.25">
      <c r="C883" s="49" t="s">
        <v>5996</v>
      </c>
      <c r="D883" s="44" t="s">
        <v>7988</v>
      </c>
      <c r="E883" s="535" t="s">
        <v>6021</v>
      </c>
      <c r="F883" s="44" t="s">
        <v>9895</v>
      </c>
      <c r="G883" s="38">
        <v>350</v>
      </c>
      <c r="H883" s="38" t="s">
        <v>5836</v>
      </c>
      <c r="I883" s="44" t="s">
        <v>5837</v>
      </c>
      <c r="J883" s="5" t="s">
        <v>5833</v>
      </c>
      <c r="K883" s="5" t="s">
        <v>5995</v>
      </c>
    </row>
    <row r="884" spans="3:11" ht="27" customHeight="1" x14ac:dyDescent="0.25">
      <c r="C884" s="49" t="s">
        <v>5996</v>
      </c>
      <c r="D884" s="44" t="s">
        <v>7988</v>
      </c>
      <c r="E884" s="535" t="s">
        <v>6027</v>
      </c>
      <c r="F884" s="44" t="s">
        <v>6028</v>
      </c>
      <c r="G884" s="38">
        <v>399</v>
      </c>
      <c r="H884" s="38" t="s">
        <v>5836</v>
      </c>
      <c r="I884" s="44" t="s">
        <v>5839</v>
      </c>
      <c r="J884" s="5" t="s">
        <v>5833</v>
      </c>
      <c r="K884" s="5" t="s">
        <v>5995</v>
      </c>
    </row>
    <row r="885" spans="3:11" ht="27" customHeight="1" x14ac:dyDescent="0.25">
      <c r="C885" s="49" t="s">
        <v>5996</v>
      </c>
      <c r="D885" s="44" t="s">
        <v>7988</v>
      </c>
      <c r="E885" s="535" t="s">
        <v>5999</v>
      </c>
      <c r="F885" s="44" t="s">
        <v>6000</v>
      </c>
      <c r="G885" s="38">
        <v>387</v>
      </c>
      <c r="H885" s="38" t="s">
        <v>5836</v>
      </c>
      <c r="I885" s="44" t="s">
        <v>5837</v>
      </c>
      <c r="J885" s="5" t="s">
        <v>5833</v>
      </c>
      <c r="K885" s="5" t="s">
        <v>5995</v>
      </c>
    </row>
    <row r="886" spans="3:11" ht="27" customHeight="1" x14ac:dyDescent="0.25">
      <c r="C886" s="49" t="s">
        <v>5996</v>
      </c>
      <c r="D886" s="44" t="s">
        <v>7988</v>
      </c>
      <c r="E886" s="535" t="s">
        <v>6016</v>
      </c>
      <c r="F886" s="44" t="s">
        <v>6017</v>
      </c>
      <c r="G886" s="38">
        <v>315</v>
      </c>
      <c r="H886" s="38" t="s">
        <v>5836</v>
      </c>
      <c r="I886" s="44" t="s">
        <v>5837</v>
      </c>
      <c r="J886" s="5" t="s">
        <v>5833</v>
      </c>
      <c r="K886" s="5" t="s">
        <v>5995</v>
      </c>
    </row>
    <row r="887" spans="3:11" ht="27" customHeight="1" x14ac:dyDescent="0.25">
      <c r="C887" s="49" t="s">
        <v>5996</v>
      </c>
      <c r="D887" s="44" t="s">
        <v>7988</v>
      </c>
      <c r="E887" s="535" t="s">
        <v>6038</v>
      </c>
      <c r="F887" s="44" t="s">
        <v>6039</v>
      </c>
      <c r="G887" s="38">
        <v>181</v>
      </c>
      <c r="H887" s="38" t="s">
        <v>5836</v>
      </c>
      <c r="I887" s="44" t="s">
        <v>5945</v>
      </c>
      <c r="J887" s="5" t="s">
        <v>5833</v>
      </c>
      <c r="K887" s="5" t="s">
        <v>5995</v>
      </c>
    </row>
    <row r="888" spans="3:11" ht="27" customHeight="1" x14ac:dyDescent="0.25">
      <c r="C888" s="49" t="s">
        <v>5996</v>
      </c>
      <c r="D888" s="44" t="s">
        <v>7988</v>
      </c>
      <c r="E888" s="535" t="s">
        <v>6014</v>
      </c>
      <c r="F888" s="44" t="s">
        <v>4272</v>
      </c>
      <c r="G888" s="38">
        <v>160</v>
      </c>
      <c r="H888" s="38" t="s">
        <v>5836</v>
      </c>
      <c r="I888" s="44" t="s">
        <v>5837</v>
      </c>
      <c r="J888" s="5" t="s">
        <v>5833</v>
      </c>
      <c r="K888" s="5" t="s">
        <v>5995</v>
      </c>
    </row>
    <row r="889" spans="3:11" ht="27" customHeight="1" x14ac:dyDescent="0.25">
      <c r="C889" s="49" t="s">
        <v>5996</v>
      </c>
      <c r="D889" s="44" t="s">
        <v>7988</v>
      </c>
      <c r="E889" s="535" t="s">
        <v>6006</v>
      </c>
      <c r="F889" s="44" t="s">
        <v>6007</v>
      </c>
      <c r="G889" s="38">
        <v>88</v>
      </c>
      <c r="H889" s="38" t="s">
        <v>5836</v>
      </c>
      <c r="I889" s="44" t="s">
        <v>5837</v>
      </c>
      <c r="J889" s="5" t="s">
        <v>5833</v>
      </c>
      <c r="K889" s="5" t="s">
        <v>5995</v>
      </c>
    </row>
    <row r="890" spans="3:11" ht="27" customHeight="1" x14ac:dyDescent="0.25">
      <c r="C890" s="49" t="s">
        <v>5996</v>
      </c>
      <c r="D890" s="44" t="s">
        <v>7988</v>
      </c>
      <c r="E890" s="535" t="s">
        <v>6012</v>
      </c>
      <c r="F890" s="44" t="s">
        <v>6013</v>
      </c>
      <c r="G890" s="38">
        <v>61</v>
      </c>
      <c r="H890" s="38" t="s">
        <v>5836</v>
      </c>
      <c r="I890" s="44" t="s">
        <v>5837</v>
      </c>
      <c r="J890" s="5" t="s">
        <v>5833</v>
      </c>
      <c r="K890" s="5" t="s">
        <v>5995</v>
      </c>
    </row>
    <row r="891" spans="3:11" ht="27" customHeight="1" x14ac:dyDescent="0.25">
      <c r="C891" s="49" t="s">
        <v>5996</v>
      </c>
      <c r="D891" s="44" t="s">
        <v>7988</v>
      </c>
      <c r="E891" s="535" t="s">
        <v>6026</v>
      </c>
      <c r="F891" s="44" t="s">
        <v>9896</v>
      </c>
      <c r="G891" s="38">
        <v>90</v>
      </c>
      <c r="H891" s="38" t="s">
        <v>5836</v>
      </c>
      <c r="I891" s="44" t="s">
        <v>5839</v>
      </c>
      <c r="J891" s="5" t="s">
        <v>5833</v>
      </c>
      <c r="K891" s="5" t="s">
        <v>5995</v>
      </c>
    </row>
    <row r="892" spans="3:11" ht="27" customHeight="1" x14ac:dyDescent="0.25">
      <c r="C892" s="49" t="s">
        <v>5996</v>
      </c>
      <c r="D892" s="44" t="s">
        <v>7988</v>
      </c>
      <c r="E892" s="535" t="s">
        <v>6005</v>
      </c>
      <c r="F892" s="44" t="s">
        <v>865</v>
      </c>
      <c r="G892" s="38">
        <v>81</v>
      </c>
      <c r="H892" s="38" t="s">
        <v>5836</v>
      </c>
      <c r="I892" s="44" t="s">
        <v>5837</v>
      </c>
      <c r="J892" s="5" t="s">
        <v>5833</v>
      </c>
      <c r="K892" s="5" t="s">
        <v>5995</v>
      </c>
    </row>
    <row r="893" spans="3:11" ht="27" customHeight="1" x14ac:dyDescent="0.25">
      <c r="C893" s="49" t="s">
        <v>5996</v>
      </c>
      <c r="D893" s="44" t="s">
        <v>7988</v>
      </c>
      <c r="E893" s="535" t="s">
        <v>6003</v>
      </c>
      <c r="F893" s="44" t="s">
        <v>6004</v>
      </c>
      <c r="G893" s="38">
        <v>83</v>
      </c>
      <c r="H893" s="38" t="s">
        <v>5836</v>
      </c>
      <c r="I893" s="44" t="s">
        <v>5837</v>
      </c>
      <c r="J893" s="5" t="s">
        <v>5833</v>
      </c>
      <c r="K893" s="5" t="s">
        <v>5995</v>
      </c>
    </row>
    <row r="894" spans="3:11" ht="27" customHeight="1" x14ac:dyDescent="0.25">
      <c r="C894" s="49" t="s">
        <v>5996</v>
      </c>
      <c r="D894" s="44" t="s">
        <v>7988</v>
      </c>
      <c r="E894" s="535" t="s">
        <v>6002</v>
      </c>
      <c r="F894" s="44" t="s">
        <v>8716</v>
      </c>
      <c r="G894" s="38">
        <v>70</v>
      </c>
      <c r="H894" s="38" t="s">
        <v>5836</v>
      </c>
      <c r="I894" s="44" t="s">
        <v>5837</v>
      </c>
      <c r="J894" s="5" t="s">
        <v>5833</v>
      </c>
      <c r="K894" s="5" t="s">
        <v>5995</v>
      </c>
    </row>
    <row r="895" spans="3:11" ht="27" customHeight="1" x14ac:dyDescent="0.25">
      <c r="C895" s="49" t="s">
        <v>5996</v>
      </c>
      <c r="D895" s="44" t="s">
        <v>7988</v>
      </c>
      <c r="E895" s="535" t="s">
        <v>6001</v>
      </c>
      <c r="F895" s="44" t="s">
        <v>9897</v>
      </c>
      <c r="G895" s="38">
        <v>59</v>
      </c>
      <c r="H895" s="38" t="s">
        <v>5836</v>
      </c>
      <c r="I895" s="44" t="s">
        <v>5837</v>
      </c>
      <c r="J895" s="5" t="s">
        <v>5833</v>
      </c>
      <c r="K895" s="5" t="s">
        <v>5995</v>
      </c>
    </row>
    <row r="896" spans="3:11" ht="27" customHeight="1" x14ac:dyDescent="0.25">
      <c r="C896" s="49" t="s">
        <v>5996</v>
      </c>
      <c r="D896" s="44" t="s">
        <v>7988</v>
      </c>
      <c r="E896" s="535" t="s">
        <v>5997</v>
      </c>
      <c r="F896" s="44" t="s">
        <v>5998</v>
      </c>
      <c r="G896" s="38">
        <v>52</v>
      </c>
      <c r="H896" s="38" t="s">
        <v>5836</v>
      </c>
      <c r="I896" s="44" t="s">
        <v>5837</v>
      </c>
      <c r="J896" s="5" t="s">
        <v>5833</v>
      </c>
      <c r="K896" s="5" t="s">
        <v>5995</v>
      </c>
    </row>
    <row r="897" spans="1:20" ht="27" customHeight="1" x14ac:dyDescent="0.25">
      <c r="C897" s="49" t="s">
        <v>5996</v>
      </c>
      <c r="D897" s="44" t="s">
        <v>7988</v>
      </c>
      <c r="E897" s="535" t="s">
        <v>6029</v>
      </c>
      <c r="F897" s="44" t="s">
        <v>6030</v>
      </c>
      <c r="G897" s="38">
        <v>37</v>
      </c>
      <c r="H897" s="38" t="s">
        <v>5836</v>
      </c>
      <c r="I897" s="44" t="s">
        <v>5839</v>
      </c>
      <c r="J897" s="5" t="s">
        <v>5833</v>
      </c>
      <c r="K897" s="5" t="s">
        <v>5995</v>
      </c>
    </row>
    <row r="898" spans="1:20" s="7" customFormat="1" ht="27" customHeight="1" x14ac:dyDescent="0.25">
      <c r="A898"/>
      <c r="B898"/>
      <c r="C898" s="49" t="s">
        <v>5996</v>
      </c>
      <c r="D898" s="44" t="s">
        <v>7988</v>
      </c>
      <c r="E898" s="535" t="s">
        <v>5994</v>
      </c>
      <c r="F898" s="44" t="s">
        <v>9898</v>
      </c>
      <c r="G898" s="38">
        <v>33</v>
      </c>
      <c r="H898" s="38" t="s">
        <v>5836</v>
      </c>
      <c r="I898" s="44" t="s">
        <v>5837</v>
      </c>
      <c r="J898" s="5" t="s">
        <v>5833</v>
      </c>
      <c r="K898" s="5" t="s">
        <v>5995</v>
      </c>
      <c r="L898"/>
      <c r="M898"/>
      <c r="N898"/>
      <c r="O898"/>
      <c r="P898"/>
      <c r="Q898"/>
      <c r="R898"/>
      <c r="S898"/>
      <c r="T898"/>
    </row>
    <row r="899" spans="1:20" s="7" customFormat="1" ht="27" customHeight="1" x14ac:dyDescent="0.25">
      <c r="A899"/>
      <c r="B899"/>
      <c r="C899" s="49" t="s">
        <v>5996</v>
      </c>
      <c r="D899" s="44" t="s">
        <v>7988</v>
      </c>
      <c r="E899" s="535" t="s">
        <v>6031</v>
      </c>
      <c r="F899" s="44" t="s">
        <v>1762</v>
      </c>
      <c r="G899" s="38">
        <v>16</v>
      </c>
      <c r="H899" s="38" t="s">
        <v>5836</v>
      </c>
      <c r="I899" s="44" t="s">
        <v>5839</v>
      </c>
      <c r="J899" s="5" t="s">
        <v>5833</v>
      </c>
      <c r="K899" s="5" t="s">
        <v>5995</v>
      </c>
      <c r="L899"/>
      <c r="M899"/>
      <c r="N899"/>
      <c r="O899"/>
      <c r="P899"/>
      <c r="Q899"/>
      <c r="R899"/>
      <c r="S899"/>
      <c r="T899"/>
    </row>
    <row r="900" spans="1:20" s="7" customFormat="1" ht="27" customHeight="1" x14ac:dyDescent="0.25">
      <c r="A900"/>
      <c r="B900"/>
      <c r="C900" s="49" t="s">
        <v>5996</v>
      </c>
      <c r="D900" s="44" t="s">
        <v>7988</v>
      </c>
      <c r="E900" s="535" t="s">
        <v>6018</v>
      </c>
      <c r="F900" s="44" t="s">
        <v>9899</v>
      </c>
      <c r="G900" s="38">
        <v>13</v>
      </c>
      <c r="H900" s="38" t="s">
        <v>5836</v>
      </c>
      <c r="I900" s="44" t="s">
        <v>5837</v>
      </c>
      <c r="J900" s="5" t="s">
        <v>5833</v>
      </c>
      <c r="K900" s="5" t="s">
        <v>5995</v>
      </c>
      <c r="L900"/>
      <c r="M900"/>
      <c r="N900"/>
      <c r="O900"/>
      <c r="P900"/>
      <c r="Q900"/>
      <c r="R900"/>
      <c r="S900"/>
      <c r="T900"/>
    </row>
    <row r="901" spans="1:20" s="7" customFormat="1" ht="27" customHeight="1" x14ac:dyDescent="0.25">
      <c r="A901"/>
      <c r="B901"/>
      <c r="C901" s="49" t="s">
        <v>5996</v>
      </c>
      <c r="D901" s="44" t="s">
        <v>7988</v>
      </c>
      <c r="E901" s="535" t="s">
        <v>6010</v>
      </c>
      <c r="F901" s="44" t="s">
        <v>6011</v>
      </c>
      <c r="G901" s="38">
        <v>6</v>
      </c>
      <c r="H901" s="38" t="s">
        <v>5836</v>
      </c>
      <c r="I901" s="44" t="s">
        <v>5837</v>
      </c>
      <c r="J901" s="5" t="s">
        <v>5833</v>
      </c>
      <c r="K901" s="5" t="s">
        <v>5995</v>
      </c>
      <c r="L901"/>
      <c r="M901"/>
      <c r="N901"/>
      <c r="O901"/>
      <c r="P901"/>
      <c r="Q901"/>
      <c r="R901"/>
      <c r="S901"/>
      <c r="T901"/>
    </row>
    <row r="902" spans="1:20" ht="27" customHeight="1" x14ac:dyDescent="0.25">
      <c r="C902" s="49" t="s">
        <v>5996</v>
      </c>
      <c r="D902" s="44" t="s">
        <v>7988</v>
      </c>
      <c r="E902" s="537" t="s">
        <v>6033</v>
      </c>
      <c r="F902" s="52" t="s">
        <v>9900</v>
      </c>
      <c r="G902" s="537">
        <v>504</v>
      </c>
      <c r="H902" s="53" t="s">
        <v>5836</v>
      </c>
      <c r="I902" s="52" t="s">
        <v>5839</v>
      </c>
      <c r="J902" s="6" t="s">
        <v>5833</v>
      </c>
      <c r="K902" s="6" t="s">
        <v>5995</v>
      </c>
    </row>
    <row r="903" spans="1:20" ht="27" customHeight="1" x14ac:dyDescent="0.25">
      <c r="C903" s="49" t="s">
        <v>5996</v>
      </c>
      <c r="D903" s="44" t="s">
        <v>7988</v>
      </c>
      <c r="E903" s="535" t="s">
        <v>6008</v>
      </c>
      <c r="F903" s="44" t="s">
        <v>6009</v>
      </c>
      <c r="G903" s="38">
        <v>330</v>
      </c>
      <c r="H903" s="38" t="s">
        <v>5836</v>
      </c>
      <c r="I903" s="44" t="s">
        <v>5837</v>
      </c>
      <c r="J903" s="5" t="s">
        <v>5833</v>
      </c>
      <c r="K903" s="5" t="s">
        <v>5995</v>
      </c>
    </row>
    <row r="904" spans="1:20" ht="27" customHeight="1" thickBot="1" x14ac:dyDescent="0.3">
      <c r="A904" s="251"/>
      <c r="B904" s="251"/>
      <c r="C904" s="49" t="s">
        <v>5996</v>
      </c>
      <c r="D904" s="44" t="s">
        <v>7988</v>
      </c>
      <c r="E904" s="535" t="s">
        <v>9901</v>
      </c>
      <c r="F904" s="44" t="s">
        <v>9902</v>
      </c>
      <c r="G904" s="38">
        <v>95</v>
      </c>
      <c r="H904" s="38" t="s">
        <v>5836</v>
      </c>
      <c r="I904" s="44" t="s">
        <v>9903</v>
      </c>
      <c r="J904" s="5" t="s">
        <v>5833</v>
      </c>
      <c r="K904" s="5" t="s">
        <v>5995</v>
      </c>
      <c r="L904" s="251"/>
      <c r="M904" s="251"/>
      <c r="N904" s="251"/>
      <c r="O904" s="251"/>
      <c r="P904" s="251"/>
      <c r="Q904" s="251"/>
      <c r="R904" s="251"/>
      <c r="S904" s="251"/>
      <c r="T904" s="251"/>
    </row>
    <row r="905" spans="1:20" ht="18" customHeight="1" thickBot="1" x14ac:dyDescent="0.3">
      <c r="C905" s="241" t="s">
        <v>5996</v>
      </c>
      <c r="D905" s="242" t="s">
        <v>7825</v>
      </c>
      <c r="E905" s="472">
        <f>COUNTA(E875:E904)</f>
        <v>30</v>
      </c>
      <c r="F905" s="242" t="s">
        <v>7826</v>
      </c>
      <c r="G905" s="473">
        <f>SUM(G875:G904)</f>
        <v>7045</v>
      </c>
      <c r="H905" s="36"/>
      <c r="I905" s="17"/>
      <c r="J905" s="18"/>
      <c r="K905" s="19"/>
    </row>
    <row r="906" spans="1:20" ht="18" customHeight="1" x14ac:dyDescent="0.25">
      <c r="C906" s="7"/>
      <c r="D906" s="13"/>
      <c r="E906" s="175"/>
      <c r="F906" s="228"/>
      <c r="G906" s="174"/>
      <c r="H906" s="14"/>
      <c r="I906" s="13"/>
      <c r="J906" s="1"/>
      <c r="K906" s="1"/>
    </row>
    <row r="907" spans="1:20" ht="18" customHeight="1" x14ac:dyDescent="0.25">
      <c r="C907" s="7"/>
      <c r="D907" s="13"/>
      <c r="E907" s="175"/>
      <c r="F907" s="228"/>
      <c r="G907" s="174"/>
      <c r="H907" s="14"/>
      <c r="I907" s="13"/>
      <c r="J907" s="1"/>
      <c r="K907" s="1"/>
    </row>
    <row r="908" spans="1:20" ht="18" customHeight="1" x14ac:dyDescent="0.25">
      <c r="C908" s="235" t="s">
        <v>8</v>
      </c>
      <c r="D908" s="235" t="s">
        <v>7</v>
      </c>
      <c r="E908" s="235" t="s">
        <v>6</v>
      </c>
      <c r="F908" s="235" t="s">
        <v>5</v>
      </c>
      <c r="G908" s="237" t="s">
        <v>4</v>
      </c>
      <c r="H908" s="237" t="s">
        <v>3</v>
      </c>
      <c r="I908" s="235" t="s">
        <v>2</v>
      </c>
      <c r="J908" s="235" t="s">
        <v>1</v>
      </c>
      <c r="K908" s="235" t="s">
        <v>0</v>
      </c>
    </row>
    <row r="909" spans="1:20" s="7" customFormat="1" ht="31.5" customHeight="1" x14ac:dyDescent="0.25">
      <c r="A909"/>
      <c r="B909"/>
      <c r="C909" s="49" t="s">
        <v>6043</v>
      </c>
      <c r="D909" s="44" t="s">
        <v>7988</v>
      </c>
      <c r="E909" s="658" t="s">
        <v>6072</v>
      </c>
      <c r="F909" s="44" t="s">
        <v>9904</v>
      </c>
      <c r="G909" s="38">
        <v>827</v>
      </c>
      <c r="H909" s="38" t="s">
        <v>6044</v>
      </c>
      <c r="I909" s="44" t="s">
        <v>6045</v>
      </c>
      <c r="J909" s="5" t="s">
        <v>5833</v>
      </c>
      <c r="K909" s="5" t="s">
        <v>6042</v>
      </c>
      <c r="L909"/>
      <c r="M909"/>
      <c r="N909"/>
      <c r="O909"/>
      <c r="P909"/>
      <c r="Q909"/>
      <c r="R909"/>
      <c r="S909"/>
      <c r="T909"/>
    </row>
    <row r="910" spans="1:20" s="7" customFormat="1" ht="20.25" customHeight="1" x14ac:dyDescent="0.25">
      <c r="A910"/>
      <c r="B910"/>
      <c r="C910" s="49" t="s">
        <v>6043</v>
      </c>
      <c r="D910" s="44" t="s">
        <v>7988</v>
      </c>
      <c r="E910" s="663" t="s">
        <v>6075</v>
      </c>
      <c r="F910" s="44" t="s">
        <v>6076</v>
      </c>
      <c r="G910" s="38">
        <v>679</v>
      </c>
      <c r="H910" s="38" t="s">
        <v>6044</v>
      </c>
      <c r="I910" s="44" t="s">
        <v>6045</v>
      </c>
      <c r="J910" s="5" t="s">
        <v>5833</v>
      </c>
      <c r="K910" s="5" t="s">
        <v>6042</v>
      </c>
      <c r="L910"/>
      <c r="M910"/>
      <c r="N910"/>
      <c r="O910"/>
      <c r="P910"/>
      <c r="Q910"/>
      <c r="R910"/>
      <c r="S910"/>
      <c r="T910"/>
    </row>
    <row r="911" spans="1:20" s="7" customFormat="1" ht="21" customHeight="1" x14ac:dyDescent="0.25">
      <c r="A911"/>
      <c r="B911"/>
      <c r="C911" s="49" t="s">
        <v>6043</v>
      </c>
      <c r="D911" s="44" t="s">
        <v>7988</v>
      </c>
      <c r="E911" s="535" t="s">
        <v>6073</v>
      </c>
      <c r="F911" s="13" t="s">
        <v>6074</v>
      </c>
      <c r="G911" s="14">
        <v>678</v>
      </c>
      <c r="H911" s="14" t="s">
        <v>6044</v>
      </c>
      <c r="I911" s="13" t="s">
        <v>6045</v>
      </c>
      <c r="J911" s="1" t="s">
        <v>5833</v>
      </c>
      <c r="K911" s="1" t="s">
        <v>6042</v>
      </c>
      <c r="L911"/>
      <c r="M911"/>
      <c r="N911"/>
      <c r="O911"/>
      <c r="P911"/>
      <c r="Q911"/>
      <c r="R911"/>
      <c r="S911"/>
      <c r="T911"/>
    </row>
    <row r="912" spans="1:20" s="7" customFormat="1" ht="31.5" customHeight="1" x14ac:dyDescent="0.25">
      <c r="A912"/>
      <c r="B912"/>
      <c r="C912" s="49" t="s">
        <v>6043</v>
      </c>
      <c r="D912" s="44" t="s">
        <v>7988</v>
      </c>
      <c r="E912" s="658" t="s">
        <v>6070</v>
      </c>
      <c r="F912" s="44" t="s">
        <v>6071</v>
      </c>
      <c r="G912" s="38">
        <v>561</v>
      </c>
      <c r="H912" s="38" t="s">
        <v>6044</v>
      </c>
      <c r="I912" s="44" t="s">
        <v>6045</v>
      </c>
      <c r="J912" s="5" t="s">
        <v>5833</v>
      </c>
      <c r="K912" s="5" t="s">
        <v>6042</v>
      </c>
      <c r="L912"/>
      <c r="M912"/>
      <c r="N912"/>
      <c r="O912"/>
      <c r="P912"/>
      <c r="Q912"/>
      <c r="R912"/>
      <c r="S912"/>
      <c r="T912"/>
    </row>
    <row r="913" spans="1:20" ht="18" customHeight="1" x14ac:dyDescent="0.25">
      <c r="C913" s="49" t="s">
        <v>6043</v>
      </c>
      <c r="D913" s="44" t="s">
        <v>7988</v>
      </c>
      <c r="E913" s="658" t="s">
        <v>6046</v>
      </c>
      <c r="F913" s="44" t="s">
        <v>6047</v>
      </c>
      <c r="G913" s="38">
        <v>571</v>
      </c>
      <c r="H913" s="38" t="s">
        <v>6044</v>
      </c>
      <c r="I913" s="44" t="s">
        <v>6045</v>
      </c>
      <c r="J913" s="5" t="s">
        <v>5833</v>
      </c>
      <c r="K913" s="5" t="s">
        <v>6042</v>
      </c>
    </row>
    <row r="914" spans="1:20" ht="18" customHeight="1" thickBot="1" x14ac:dyDescent="0.3">
      <c r="C914" s="49" t="s">
        <v>6043</v>
      </c>
      <c r="D914" s="44" t="s">
        <v>7988</v>
      </c>
      <c r="E914" s="658" t="s">
        <v>6040</v>
      </c>
      <c r="F914" s="44" t="s">
        <v>6041</v>
      </c>
      <c r="G914" s="38">
        <v>432</v>
      </c>
      <c r="H914" s="38" t="s">
        <v>6044</v>
      </c>
      <c r="I914" s="44" t="s">
        <v>6045</v>
      </c>
      <c r="J914" s="5" t="s">
        <v>5833</v>
      </c>
      <c r="K914" s="5" t="s">
        <v>6042</v>
      </c>
    </row>
    <row r="915" spans="1:20" ht="18" customHeight="1" thickBot="1" x14ac:dyDescent="0.3">
      <c r="C915" s="241" t="s">
        <v>6043</v>
      </c>
      <c r="D915" s="242" t="s">
        <v>7825</v>
      </c>
      <c r="E915" s="472">
        <f>COUNTA(E909:E914)</f>
        <v>6</v>
      </c>
      <c r="F915" s="242" t="s">
        <v>7826</v>
      </c>
      <c r="G915" s="473">
        <f>SUM(G909:G914)</f>
        <v>3748</v>
      </c>
      <c r="H915" s="36"/>
      <c r="I915" s="17"/>
      <c r="J915" s="18"/>
      <c r="K915" s="19"/>
    </row>
    <row r="916" spans="1:20" ht="18" customHeight="1" x14ac:dyDescent="0.25">
      <c r="C916" s="7"/>
      <c r="D916" s="13"/>
      <c r="E916" s="175"/>
      <c r="F916" s="228"/>
      <c r="G916" s="174"/>
      <c r="H916" s="14"/>
      <c r="I916" s="13"/>
      <c r="J916" s="1"/>
      <c r="K916" s="1"/>
    </row>
    <row r="917" spans="1:20" ht="18" customHeight="1" x14ac:dyDescent="0.25">
      <c r="C917" s="7"/>
      <c r="D917" s="13"/>
      <c r="E917" s="175"/>
      <c r="F917" s="228"/>
      <c r="G917" s="174"/>
      <c r="H917" s="14"/>
      <c r="I917" s="13"/>
      <c r="J917" s="1"/>
      <c r="K917" s="1"/>
    </row>
    <row r="918" spans="1:20" ht="18" customHeight="1" x14ac:dyDescent="0.25">
      <c r="C918" s="235" t="s">
        <v>8</v>
      </c>
      <c r="D918" s="235" t="s">
        <v>7</v>
      </c>
      <c r="E918" s="235" t="s">
        <v>6</v>
      </c>
      <c r="F918" s="235" t="s">
        <v>5</v>
      </c>
      <c r="G918" s="237" t="s">
        <v>4</v>
      </c>
      <c r="H918" s="237" t="s">
        <v>3</v>
      </c>
      <c r="I918" s="235" t="s">
        <v>2</v>
      </c>
      <c r="J918" s="235" t="s">
        <v>1</v>
      </c>
      <c r="K918" s="235" t="s">
        <v>0</v>
      </c>
    </row>
    <row r="919" spans="1:20" ht="18" customHeight="1" x14ac:dyDescent="0.25">
      <c r="C919" s="49" t="s">
        <v>6078</v>
      </c>
      <c r="D919" s="44" t="s">
        <v>7988</v>
      </c>
      <c r="E919" s="658" t="s">
        <v>6079</v>
      </c>
      <c r="F919" s="44" t="s">
        <v>6080</v>
      </c>
      <c r="G919" s="38">
        <v>409</v>
      </c>
      <c r="H919" s="38" t="s">
        <v>6044</v>
      </c>
      <c r="I919" s="44" t="s">
        <v>6063</v>
      </c>
      <c r="J919" s="5" t="s">
        <v>5833</v>
      </c>
      <c r="K919" s="5" t="s">
        <v>6042</v>
      </c>
    </row>
    <row r="920" spans="1:20" s="7" customFormat="1" ht="31.5" customHeight="1" x14ac:dyDescent="0.25">
      <c r="A920"/>
      <c r="B920"/>
      <c r="C920" s="49" t="s">
        <v>6078</v>
      </c>
      <c r="D920" s="44" t="s">
        <v>7988</v>
      </c>
      <c r="E920" s="658" t="s">
        <v>6085</v>
      </c>
      <c r="F920" s="44" t="s">
        <v>9905</v>
      </c>
      <c r="G920" s="38">
        <v>180</v>
      </c>
      <c r="H920" s="38" t="s">
        <v>6044</v>
      </c>
      <c r="I920" s="44" t="s">
        <v>6063</v>
      </c>
      <c r="J920" s="5" t="s">
        <v>5833</v>
      </c>
      <c r="K920" s="5" t="s">
        <v>6042</v>
      </c>
      <c r="L920"/>
      <c r="M920"/>
      <c r="N920"/>
      <c r="O920"/>
      <c r="P920"/>
      <c r="Q920"/>
      <c r="R920"/>
      <c r="S920"/>
      <c r="T920"/>
    </row>
    <row r="921" spans="1:20" s="7" customFormat="1" ht="20.25" customHeight="1" x14ac:dyDescent="0.25">
      <c r="A921"/>
      <c r="B921"/>
      <c r="C921" s="49" t="s">
        <v>6078</v>
      </c>
      <c r="D921" s="44" t="s">
        <v>7988</v>
      </c>
      <c r="E921" s="658" t="s">
        <v>6084</v>
      </c>
      <c r="F921" s="44" t="s">
        <v>9906</v>
      </c>
      <c r="G921" s="38">
        <v>86</v>
      </c>
      <c r="H921" s="38" t="s">
        <v>6044</v>
      </c>
      <c r="I921" s="44" t="s">
        <v>6063</v>
      </c>
      <c r="J921" s="5" t="s">
        <v>5833</v>
      </c>
      <c r="K921" s="5" t="s">
        <v>6042</v>
      </c>
      <c r="L921"/>
      <c r="M921"/>
      <c r="N921"/>
      <c r="O921"/>
      <c r="P921"/>
      <c r="Q921"/>
      <c r="R921"/>
      <c r="S921"/>
      <c r="T921"/>
    </row>
    <row r="922" spans="1:20" s="7" customFormat="1" ht="20.25" customHeight="1" x14ac:dyDescent="0.25">
      <c r="A922"/>
      <c r="B922"/>
      <c r="C922" s="49" t="s">
        <v>6078</v>
      </c>
      <c r="D922" s="44" t="s">
        <v>7988</v>
      </c>
      <c r="E922" s="658" t="s">
        <v>8000</v>
      </c>
      <c r="F922" s="44" t="s">
        <v>8001</v>
      </c>
      <c r="G922" s="38">
        <v>403</v>
      </c>
      <c r="H922" s="38" t="s">
        <v>7904</v>
      </c>
      <c r="I922" s="44" t="s">
        <v>6063</v>
      </c>
      <c r="J922" s="5">
        <v>13</v>
      </c>
      <c r="K922" s="5">
        <v>1304</v>
      </c>
      <c r="L922"/>
      <c r="M922"/>
      <c r="N922"/>
      <c r="O922"/>
      <c r="P922"/>
      <c r="Q922"/>
      <c r="R922"/>
      <c r="S922"/>
      <c r="T922"/>
    </row>
    <row r="923" spans="1:20" s="7" customFormat="1" ht="28.5" customHeight="1" x14ac:dyDescent="0.25">
      <c r="A923"/>
      <c r="B923"/>
      <c r="C923" s="49" t="s">
        <v>6078</v>
      </c>
      <c r="D923" s="44" t="s">
        <v>7988</v>
      </c>
      <c r="E923" s="658" t="s">
        <v>6082</v>
      </c>
      <c r="F923" s="44" t="s">
        <v>9907</v>
      </c>
      <c r="G923" s="38">
        <v>64</v>
      </c>
      <c r="H923" s="38" t="s">
        <v>6044</v>
      </c>
      <c r="I923" s="44" t="s">
        <v>6063</v>
      </c>
      <c r="J923" s="5" t="s">
        <v>5833</v>
      </c>
      <c r="K923" s="5" t="s">
        <v>6042</v>
      </c>
      <c r="L923"/>
      <c r="M923"/>
      <c r="N923"/>
      <c r="O923"/>
      <c r="P923"/>
      <c r="Q923"/>
      <c r="R923"/>
      <c r="S923"/>
      <c r="T923"/>
    </row>
    <row r="924" spans="1:20" s="7" customFormat="1" ht="31.5" customHeight="1" x14ac:dyDescent="0.25">
      <c r="A924"/>
      <c r="B924"/>
      <c r="C924" s="49" t="s">
        <v>6078</v>
      </c>
      <c r="D924" s="44" t="s">
        <v>7988</v>
      </c>
      <c r="E924" s="658" t="s">
        <v>6077</v>
      </c>
      <c r="F924" s="44" t="s">
        <v>9908</v>
      </c>
      <c r="G924" s="38">
        <v>34</v>
      </c>
      <c r="H924" s="38" t="s">
        <v>6044</v>
      </c>
      <c r="I924" s="44" t="s">
        <v>6063</v>
      </c>
      <c r="J924" s="5" t="s">
        <v>5833</v>
      </c>
      <c r="K924" s="5" t="s">
        <v>6042</v>
      </c>
      <c r="L924"/>
      <c r="M924"/>
      <c r="N924"/>
      <c r="O924"/>
      <c r="P924"/>
      <c r="Q924"/>
      <c r="R924"/>
      <c r="S924"/>
      <c r="T924"/>
    </row>
    <row r="925" spans="1:20" ht="18" customHeight="1" x14ac:dyDescent="0.25">
      <c r="C925" s="49" t="s">
        <v>6078</v>
      </c>
      <c r="D925" s="44" t="s">
        <v>7988</v>
      </c>
      <c r="E925" s="658" t="s">
        <v>6083</v>
      </c>
      <c r="F925" s="44" t="s">
        <v>9909</v>
      </c>
      <c r="G925" s="38">
        <v>29</v>
      </c>
      <c r="H925" s="38" t="s">
        <v>6044</v>
      </c>
      <c r="I925" s="44" t="s">
        <v>6063</v>
      </c>
      <c r="J925" s="5" t="s">
        <v>5833</v>
      </c>
      <c r="K925" s="5" t="s">
        <v>6042</v>
      </c>
    </row>
    <row r="926" spans="1:20" ht="18" customHeight="1" thickBot="1" x14ac:dyDescent="0.3">
      <c r="C926" s="49" t="s">
        <v>6078</v>
      </c>
      <c r="D926" s="44" t="s">
        <v>7988</v>
      </c>
      <c r="E926" s="658" t="s">
        <v>6081</v>
      </c>
      <c r="F926" s="44" t="s">
        <v>9910</v>
      </c>
      <c r="G926" s="38">
        <v>24</v>
      </c>
      <c r="H926" s="38" t="s">
        <v>6044</v>
      </c>
      <c r="I926" s="44" t="s">
        <v>6063</v>
      </c>
      <c r="J926" s="5" t="s">
        <v>5833</v>
      </c>
      <c r="K926" s="5" t="s">
        <v>6042</v>
      </c>
    </row>
    <row r="927" spans="1:20" ht="18" customHeight="1" thickBot="1" x14ac:dyDescent="0.3">
      <c r="C927" s="241" t="s">
        <v>6078</v>
      </c>
      <c r="D927" s="242" t="s">
        <v>7825</v>
      </c>
      <c r="E927" s="472">
        <f>COUNTA(E919:E926)</f>
        <v>8</v>
      </c>
      <c r="F927" s="242" t="s">
        <v>7826</v>
      </c>
      <c r="G927" s="473">
        <f>SUM(G919:G926)</f>
        <v>1229</v>
      </c>
      <c r="H927" s="36"/>
      <c r="I927" s="17"/>
      <c r="J927" s="18"/>
      <c r="K927" s="19"/>
    </row>
    <row r="928" spans="1:20" ht="18" customHeight="1" x14ac:dyDescent="0.25">
      <c r="C928" s="7"/>
      <c r="D928" s="13"/>
      <c r="E928" s="175"/>
      <c r="F928" s="228"/>
      <c r="G928" s="174"/>
      <c r="H928" s="14"/>
      <c r="I928" s="13"/>
      <c r="J928" s="1"/>
      <c r="K928" s="1"/>
    </row>
    <row r="929" spans="1:20" ht="18" customHeight="1" x14ac:dyDescent="0.25">
      <c r="C929" s="7"/>
      <c r="D929" s="13"/>
      <c r="E929" s="175"/>
      <c r="F929" s="228"/>
      <c r="G929" s="174"/>
      <c r="H929" s="14"/>
      <c r="I929" s="13"/>
      <c r="J929" s="1"/>
      <c r="K929" s="1"/>
    </row>
    <row r="930" spans="1:20" ht="18" customHeight="1" x14ac:dyDescent="0.25">
      <c r="C930" s="235" t="s">
        <v>8</v>
      </c>
      <c r="D930" s="235" t="s">
        <v>7</v>
      </c>
      <c r="E930" s="235" t="s">
        <v>6</v>
      </c>
      <c r="F930" s="235" t="s">
        <v>5</v>
      </c>
      <c r="G930" s="237" t="s">
        <v>4</v>
      </c>
      <c r="H930" s="237" t="s">
        <v>3</v>
      </c>
      <c r="I930" s="235" t="s">
        <v>2</v>
      </c>
      <c r="J930" s="235" t="s">
        <v>1</v>
      </c>
      <c r="K930" s="235" t="s">
        <v>0</v>
      </c>
    </row>
    <row r="931" spans="1:20" ht="18" customHeight="1" x14ac:dyDescent="0.25">
      <c r="C931" s="49" t="s">
        <v>6088</v>
      </c>
      <c r="D931" s="44" t="s">
        <v>7988</v>
      </c>
      <c r="E931" s="658" t="s">
        <v>6099</v>
      </c>
      <c r="F931" s="44" t="s">
        <v>6100</v>
      </c>
      <c r="G931" s="38">
        <v>587</v>
      </c>
      <c r="H931" s="38" t="s">
        <v>6044</v>
      </c>
      <c r="I931" s="44" t="s">
        <v>6089</v>
      </c>
      <c r="J931" s="5" t="s">
        <v>5833</v>
      </c>
      <c r="K931" s="5" t="s">
        <v>6087</v>
      </c>
    </row>
    <row r="932" spans="1:20" ht="18" customHeight="1" x14ac:dyDescent="0.25">
      <c r="C932" s="49" t="s">
        <v>6088</v>
      </c>
      <c r="D932" s="44" t="s">
        <v>7988</v>
      </c>
      <c r="E932" s="658" t="s">
        <v>6101</v>
      </c>
      <c r="F932" s="44" t="s">
        <v>6102</v>
      </c>
      <c r="G932" s="38">
        <v>443</v>
      </c>
      <c r="H932" s="38" t="s">
        <v>6044</v>
      </c>
      <c r="I932" s="44" t="s">
        <v>6089</v>
      </c>
      <c r="J932" s="5" t="s">
        <v>5833</v>
      </c>
      <c r="K932" s="5" t="s">
        <v>6087</v>
      </c>
    </row>
    <row r="933" spans="1:20" s="7" customFormat="1" ht="31.5" customHeight="1" x14ac:dyDescent="0.25">
      <c r="A933"/>
      <c r="B933"/>
      <c r="C933" s="49" t="s">
        <v>6088</v>
      </c>
      <c r="D933" s="44" t="s">
        <v>7988</v>
      </c>
      <c r="E933" s="658" t="s">
        <v>6093</v>
      </c>
      <c r="F933" s="44" t="s">
        <v>2861</v>
      </c>
      <c r="G933" s="38">
        <v>408</v>
      </c>
      <c r="H933" s="38" t="s">
        <v>6044</v>
      </c>
      <c r="I933" s="44" t="s">
        <v>6089</v>
      </c>
      <c r="J933" s="5" t="s">
        <v>5833</v>
      </c>
      <c r="K933" s="5" t="s">
        <v>6087</v>
      </c>
      <c r="L933"/>
      <c r="M933"/>
      <c r="N933"/>
      <c r="O933"/>
      <c r="P933"/>
      <c r="Q933"/>
      <c r="R933"/>
      <c r="S933"/>
      <c r="T933"/>
    </row>
    <row r="934" spans="1:20" s="7" customFormat="1" ht="20.25" customHeight="1" x14ac:dyDescent="0.25">
      <c r="A934"/>
      <c r="B934"/>
      <c r="C934" s="49" t="s">
        <v>6088</v>
      </c>
      <c r="D934" s="44" t="s">
        <v>7988</v>
      </c>
      <c r="E934" s="658" t="s">
        <v>6092</v>
      </c>
      <c r="F934" s="44" t="s">
        <v>612</v>
      </c>
      <c r="G934" s="38">
        <v>346</v>
      </c>
      <c r="H934" s="38" t="s">
        <v>6044</v>
      </c>
      <c r="I934" s="44" t="s">
        <v>6089</v>
      </c>
      <c r="J934" s="5" t="s">
        <v>5833</v>
      </c>
      <c r="K934" s="5" t="s">
        <v>6087</v>
      </c>
      <c r="L934"/>
      <c r="M934"/>
      <c r="N934"/>
      <c r="O934"/>
      <c r="P934"/>
      <c r="Q934"/>
      <c r="R934"/>
      <c r="S934"/>
      <c r="T934"/>
    </row>
    <row r="935" spans="1:20" s="7" customFormat="1" ht="21" customHeight="1" x14ac:dyDescent="0.25">
      <c r="A935"/>
      <c r="B935"/>
      <c r="C935" s="49" t="s">
        <v>6088</v>
      </c>
      <c r="D935" s="44" t="s">
        <v>7988</v>
      </c>
      <c r="E935" s="658" t="s">
        <v>6096</v>
      </c>
      <c r="F935" s="44" t="s">
        <v>6097</v>
      </c>
      <c r="G935" s="38">
        <v>316</v>
      </c>
      <c r="H935" s="38" t="s">
        <v>6044</v>
      </c>
      <c r="I935" s="44" t="s">
        <v>6089</v>
      </c>
      <c r="J935" s="5" t="s">
        <v>5833</v>
      </c>
      <c r="K935" s="5" t="s">
        <v>6087</v>
      </c>
      <c r="L935"/>
      <c r="M935"/>
      <c r="N935"/>
      <c r="O935"/>
      <c r="P935"/>
      <c r="Q935"/>
      <c r="R935"/>
      <c r="S935"/>
      <c r="T935"/>
    </row>
    <row r="936" spans="1:20" s="7" customFormat="1" ht="31.5" customHeight="1" x14ac:dyDescent="0.25">
      <c r="A936"/>
      <c r="B936"/>
      <c r="C936" s="49" t="s">
        <v>6088</v>
      </c>
      <c r="D936" s="44" t="s">
        <v>7988</v>
      </c>
      <c r="E936" s="658" t="s">
        <v>6094</v>
      </c>
      <c r="F936" s="44" t="s">
        <v>9911</v>
      </c>
      <c r="G936" s="38">
        <v>219</v>
      </c>
      <c r="H936" s="38" t="s">
        <v>6044</v>
      </c>
      <c r="I936" s="44" t="s">
        <v>6089</v>
      </c>
      <c r="J936" s="5" t="s">
        <v>5833</v>
      </c>
      <c r="K936" s="5" t="s">
        <v>6087</v>
      </c>
      <c r="L936"/>
      <c r="M936"/>
      <c r="N936"/>
      <c r="O936"/>
      <c r="P936"/>
      <c r="Q936"/>
      <c r="R936"/>
      <c r="S936"/>
      <c r="T936"/>
    </row>
    <row r="937" spans="1:20" s="7" customFormat="1" ht="18" customHeight="1" x14ac:dyDescent="0.25">
      <c r="A937"/>
      <c r="B937"/>
      <c r="C937" s="49" t="s">
        <v>6088</v>
      </c>
      <c r="D937" s="44" t="s">
        <v>7988</v>
      </c>
      <c r="E937" s="658" t="s">
        <v>6098</v>
      </c>
      <c r="F937" s="44" t="s">
        <v>805</v>
      </c>
      <c r="G937" s="38">
        <v>219</v>
      </c>
      <c r="H937" s="38" t="s">
        <v>6044</v>
      </c>
      <c r="I937" s="44" t="s">
        <v>6089</v>
      </c>
      <c r="J937" s="5" t="s">
        <v>5833</v>
      </c>
      <c r="K937" s="5" t="s">
        <v>6087</v>
      </c>
      <c r="L937"/>
      <c r="M937"/>
      <c r="N937"/>
      <c r="O937"/>
      <c r="P937"/>
      <c r="Q937"/>
      <c r="R937"/>
      <c r="S937"/>
      <c r="T937"/>
    </row>
    <row r="938" spans="1:20" s="7" customFormat="1" ht="21" customHeight="1" thickBot="1" x14ac:dyDescent="0.3">
      <c r="A938"/>
      <c r="B938"/>
      <c r="C938" s="49" t="s">
        <v>6088</v>
      </c>
      <c r="D938" s="44" t="s">
        <v>7988</v>
      </c>
      <c r="E938" s="658" t="s">
        <v>6086</v>
      </c>
      <c r="F938" s="44" t="s">
        <v>885</v>
      </c>
      <c r="G938" s="38">
        <v>151</v>
      </c>
      <c r="H938" s="38" t="s">
        <v>6044</v>
      </c>
      <c r="I938" s="44" t="s">
        <v>6089</v>
      </c>
      <c r="J938" s="5" t="s">
        <v>5833</v>
      </c>
      <c r="K938" s="5" t="s">
        <v>6087</v>
      </c>
      <c r="L938"/>
      <c r="M938"/>
      <c r="N938"/>
      <c r="O938"/>
      <c r="P938"/>
      <c r="Q938"/>
      <c r="R938"/>
      <c r="S938"/>
      <c r="T938"/>
    </row>
    <row r="939" spans="1:20" s="7" customFormat="1" ht="18" customHeight="1" thickBot="1" x14ac:dyDescent="0.3">
      <c r="A939"/>
      <c r="B939"/>
      <c r="C939" s="241" t="s">
        <v>6088</v>
      </c>
      <c r="D939" s="242" t="s">
        <v>7825</v>
      </c>
      <c r="E939" s="472">
        <f>COUNTA(E931:E938)</f>
        <v>8</v>
      </c>
      <c r="F939" s="242" t="s">
        <v>7826</v>
      </c>
      <c r="G939" s="473">
        <f>SUM(G931:G938)</f>
        <v>2689</v>
      </c>
      <c r="H939" s="36"/>
      <c r="I939" s="17"/>
      <c r="J939" s="18"/>
      <c r="K939" s="19"/>
      <c r="L939"/>
      <c r="M939"/>
      <c r="N939"/>
      <c r="O939"/>
      <c r="P939"/>
      <c r="Q939"/>
      <c r="R939"/>
      <c r="S939"/>
      <c r="T939"/>
    </row>
    <row r="940" spans="1:20" s="7" customFormat="1" ht="18" customHeight="1" x14ac:dyDescent="0.25">
      <c r="A940"/>
      <c r="B940"/>
      <c r="D940" s="13"/>
      <c r="E940" s="175"/>
      <c r="F940" s="228"/>
      <c r="G940" s="174"/>
      <c r="H940" s="14"/>
      <c r="I940" s="13"/>
      <c r="J940" s="1"/>
      <c r="K940" s="1"/>
      <c r="L940"/>
      <c r="M940"/>
      <c r="N940"/>
      <c r="O940"/>
      <c r="P940"/>
      <c r="Q940"/>
      <c r="R940"/>
      <c r="S940"/>
      <c r="T940"/>
    </row>
    <row r="941" spans="1:20" s="7" customFormat="1" ht="18" customHeight="1" x14ac:dyDescent="0.25">
      <c r="A941"/>
      <c r="B941"/>
      <c r="D941" s="13"/>
      <c r="E941" s="175"/>
      <c r="F941" s="228"/>
      <c r="G941" s="174"/>
      <c r="H941" s="14"/>
      <c r="I941" s="13"/>
      <c r="J941" s="1"/>
      <c r="K941" s="1"/>
      <c r="L941"/>
      <c r="M941"/>
      <c r="N941"/>
      <c r="O941"/>
      <c r="P941"/>
      <c r="Q941"/>
      <c r="R941"/>
      <c r="S941"/>
      <c r="T941"/>
    </row>
    <row r="942" spans="1:20" s="7" customFormat="1" ht="18" customHeight="1" x14ac:dyDescent="0.25">
      <c r="A942"/>
      <c r="B942"/>
      <c r="C942" s="235" t="s">
        <v>8</v>
      </c>
      <c r="D942" s="235" t="s">
        <v>7</v>
      </c>
      <c r="E942" s="235" t="s">
        <v>6</v>
      </c>
      <c r="F942" s="235" t="s">
        <v>5</v>
      </c>
      <c r="G942" s="237" t="s">
        <v>4</v>
      </c>
      <c r="H942" s="237" t="s">
        <v>3</v>
      </c>
      <c r="I942" s="235" t="s">
        <v>2</v>
      </c>
      <c r="J942" s="235" t="s">
        <v>1</v>
      </c>
      <c r="K942" s="235" t="s">
        <v>0</v>
      </c>
      <c r="L942"/>
      <c r="M942"/>
      <c r="N942"/>
      <c r="O942"/>
      <c r="P942"/>
      <c r="Q942"/>
      <c r="R942"/>
      <c r="S942"/>
      <c r="T942"/>
    </row>
    <row r="943" spans="1:20" s="7" customFormat="1" ht="31.5" customHeight="1" x14ac:dyDescent="0.25">
      <c r="A943"/>
      <c r="B943"/>
      <c r="C943" s="7" t="s">
        <v>6108</v>
      </c>
      <c r="D943" s="13" t="s">
        <v>7988</v>
      </c>
      <c r="E943" s="535" t="s">
        <v>6109</v>
      </c>
      <c r="F943" s="13" t="s">
        <v>114</v>
      </c>
      <c r="G943" s="14">
        <v>397</v>
      </c>
      <c r="H943" s="14" t="s">
        <v>6044</v>
      </c>
      <c r="I943" s="13" t="s">
        <v>114</v>
      </c>
      <c r="J943" s="1" t="s">
        <v>5833</v>
      </c>
      <c r="K943" s="1" t="s">
        <v>6087</v>
      </c>
      <c r="L943"/>
      <c r="M943"/>
      <c r="N943"/>
      <c r="O943"/>
      <c r="P943"/>
      <c r="Q943"/>
      <c r="R943"/>
      <c r="S943"/>
      <c r="T943"/>
    </row>
    <row r="944" spans="1:20" s="7" customFormat="1" ht="21" customHeight="1" x14ac:dyDescent="0.25">
      <c r="A944"/>
      <c r="B944"/>
      <c r="C944" s="7" t="s">
        <v>6108</v>
      </c>
      <c r="D944" s="13" t="s">
        <v>7988</v>
      </c>
      <c r="E944" s="535" t="s">
        <v>6110</v>
      </c>
      <c r="F944" s="13" t="s">
        <v>4397</v>
      </c>
      <c r="G944" s="14">
        <v>362</v>
      </c>
      <c r="H944" s="14" t="s">
        <v>6044</v>
      </c>
      <c r="I944" s="13" t="s">
        <v>114</v>
      </c>
      <c r="J944" s="1" t="s">
        <v>5833</v>
      </c>
      <c r="K944" s="1" t="s">
        <v>6087</v>
      </c>
      <c r="L944"/>
      <c r="M944"/>
      <c r="N944"/>
      <c r="O944"/>
      <c r="P944"/>
      <c r="Q944"/>
      <c r="R944"/>
      <c r="S944"/>
      <c r="T944"/>
    </row>
    <row r="945" spans="2:11" x14ac:dyDescent="0.25">
      <c r="C945" s="7" t="s">
        <v>6108</v>
      </c>
      <c r="D945" s="13" t="s">
        <v>7988</v>
      </c>
      <c r="E945" s="535" t="s">
        <v>6111</v>
      </c>
      <c r="F945" s="13" t="s">
        <v>6091</v>
      </c>
      <c r="G945" s="14">
        <v>296</v>
      </c>
      <c r="H945" s="14" t="s">
        <v>6044</v>
      </c>
      <c r="I945" s="13" t="s">
        <v>114</v>
      </c>
      <c r="J945" s="1" t="s">
        <v>5833</v>
      </c>
      <c r="K945" s="1" t="s">
        <v>6087</v>
      </c>
    </row>
    <row r="946" spans="2:11" x14ac:dyDescent="0.25">
      <c r="C946" s="7" t="s">
        <v>6108</v>
      </c>
      <c r="D946" s="13" t="s">
        <v>7988</v>
      </c>
      <c r="E946" s="535" t="s">
        <v>6107</v>
      </c>
      <c r="F946" s="13" t="s">
        <v>3186</v>
      </c>
      <c r="G946" s="14">
        <v>121</v>
      </c>
      <c r="H946" s="14" t="s">
        <v>6044</v>
      </c>
      <c r="I946" s="13" t="s">
        <v>6089</v>
      </c>
      <c r="J946" s="1" t="s">
        <v>5833</v>
      </c>
      <c r="K946" s="1" t="s">
        <v>6087</v>
      </c>
    </row>
    <row r="947" spans="2:11" ht="15.75" thickBot="1" x14ac:dyDescent="0.3">
      <c r="C947" s="7" t="s">
        <v>6108</v>
      </c>
      <c r="D947" s="13" t="s">
        <v>7988</v>
      </c>
      <c r="E947" s="535" t="s">
        <v>6119</v>
      </c>
      <c r="F947" s="13" t="s">
        <v>6114</v>
      </c>
      <c r="G947" s="14">
        <v>107</v>
      </c>
      <c r="H947" s="14" t="s">
        <v>6044</v>
      </c>
      <c r="I947" s="13" t="s">
        <v>6117</v>
      </c>
      <c r="J947" s="1" t="s">
        <v>5833</v>
      </c>
      <c r="K947" s="1" t="s">
        <v>6113</v>
      </c>
    </row>
    <row r="948" spans="2:11" ht="26.25" thickBot="1" x14ac:dyDescent="0.3">
      <c r="C948" s="241" t="s">
        <v>6108</v>
      </c>
      <c r="D948" s="242" t="s">
        <v>7825</v>
      </c>
      <c r="E948" s="472">
        <f>COUNTA(E943:E947)</f>
        <v>5</v>
      </c>
      <c r="F948" s="242" t="s">
        <v>7826</v>
      </c>
      <c r="G948" s="473">
        <f>SUM(G943:G947)</f>
        <v>1283</v>
      </c>
      <c r="H948" s="36"/>
      <c r="I948" s="17"/>
      <c r="J948" s="18"/>
      <c r="K948" s="19"/>
    </row>
    <row r="949" spans="2:11" x14ac:dyDescent="0.25">
      <c r="C949" s="7"/>
      <c r="D949" s="13"/>
      <c r="E949" s="167"/>
      <c r="F949" s="171"/>
      <c r="G949" s="175"/>
      <c r="H949" s="1"/>
      <c r="I949" s="15"/>
      <c r="J949" s="14"/>
      <c r="K949" s="1"/>
    </row>
    <row r="950" spans="2:11" x14ac:dyDescent="0.25">
      <c r="C950" s="7"/>
      <c r="D950" s="13"/>
      <c r="F950" s="171"/>
      <c r="G950" s="175"/>
      <c r="H950" s="1"/>
      <c r="I950" s="15"/>
      <c r="J950" s="14"/>
      <c r="K950" s="1"/>
    </row>
    <row r="951" spans="2:11" x14ac:dyDescent="0.25">
      <c r="C951" s="725" t="s">
        <v>7962</v>
      </c>
      <c r="D951" s="725"/>
      <c r="E951" s="725"/>
      <c r="F951" s="725"/>
      <c r="G951" s="725"/>
      <c r="H951" s="725"/>
      <c r="I951" s="725"/>
      <c r="J951" s="725"/>
      <c r="K951" s="725"/>
    </row>
    <row r="954" spans="2:11" ht="25.5" x14ac:dyDescent="0.25">
      <c r="B954" s="156"/>
      <c r="C954" s="248" t="s">
        <v>8</v>
      </c>
      <c r="D954" s="248" t="s">
        <v>7</v>
      </c>
      <c r="E954" s="248" t="s">
        <v>6</v>
      </c>
      <c r="F954" s="248" t="s">
        <v>5</v>
      </c>
      <c r="G954" s="249" t="s">
        <v>4</v>
      </c>
      <c r="H954" s="249" t="s">
        <v>3</v>
      </c>
      <c r="I954" s="248" t="s">
        <v>2</v>
      </c>
      <c r="J954" s="248" t="s">
        <v>1</v>
      </c>
      <c r="K954" s="248" t="s">
        <v>0</v>
      </c>
    </row>
    <row r="955" spans="2:11" x14ac:dyDescent="0.25">
      <c r="B955" s="156"/>
      <c r="C955" s="111" t="s">
        <v>3709</v>
      </c>
      <c r="D955" s="110" t="s">
        <v>7989</v>
      </c>
      <c r="E955" s="110" t="s">
        <v>3711</v>
      </c>
      <c r="F955" s="112" t="s">
        <v>3712</v>
      </c>
      <c r="G955" s="113">
        <v>1102</v>
      </c>
      <c r="H955" s="113" t="s">
        <v>25</v>
      </c>
      <c r="I955" s="112" t="s">
        <v>25</v>
      </c>
      <c r="J955" s="110" t="s">
        <v>22</v>
      </c>
      <c r="K955" s="110" t="s">
        <v>3628</v>
      </c>
    </row>
    <row r="956" spans="2:11" x14ac:dyDescent="0.25">
      <c r="B956" s="156"/>
      <c r="C956" s="111" t="s">
        <v>3709</v>
      </c>
      <c r="D956" s="110" t="s">
        <v>7989</v>
      </c>
      <c r="E956" s="110" t="s">
        <v>3707</v>
      </c>
      <c r="F956" s="112" t="s">
        <v>3708</v>
      </c>
      <c r="G956" s="113">
        <v>620</v>
      </c>
      <c r="H956" s="113" t="s">
        <v>25</v>
      </c>
      <c r="I956" s="112" t="s">
        <v>25</v>
      </c>
      <c r="J956" s="110" t="s">
        <v>22</v>
      </c>
      <c r="K956" s="110" t="s">
        <v>3628</v>
      </c>
    </row>
    <row r="957" spans="2:11" x14ac:dyDescent="0.25">
      <c r="B957" s="156"/>
      <c r="C957" s="111" t="s">
        <v>3709</v>
      </c>
      <c r="D957" s="110" t="s">
        <v>7989</v>
      </c>
      <c r="E957" s="110" t="s">
        <v>3713</v>
      </c>
      <c r="F957" s="112" t="s">
        <v>3714</v>
      </c>
      <c r="G957" s="113">
        <v>595</v>
      </c>
      <c r="H957" s="113" t="s">
        <v>25</v>
      </c>
      <c r="I957" s="112" t="s">
        <v>25</v>
      </c>
      <c r="J957" s="110" t="s">
        <v>22</v>
      </c>
      <c r="K957" s="110" t="s">
        <v>3628</v>
      </c>
    </row>
    <row r="958" spans="2:11" x14ac:dyDescent="0.25">
      <c r="B958" s="156"/>
      <c r="C958" s="111" t="s">
        <v>3709</v>
      </c>
      <c r="D958" s="110" t="s">
        <v>7989</v>
      </c>
      <c r="E958" s="110" t="s">
        <v>3710</v>
      </c>
      <c r="F958" s="112" t="s">
        <v>9912</v>
      </c>
      <c r="G958" s="113">
        <v>322</v>
      </c>
      <c r="H958" s="113" t="s">
        <v>25</v>
      </c>
      <c r="I958" s="112" t="s">
        <v>25</v>
      </c>
      <c r="J958" s="110" t="s">
        <v>22</v>
      </c>
      <c r="K958" s="110" t="s">
        <v>3628</v>
      </c>
    </row>
    <row r="959" spans="2:11" x14ac:dyDescent="0.25">
      <c r="B959" s="156"/>
      <c r="C959" s="111" t="s">
        <v>3709</v>
      </c>
      <c r="D959" s="110" t="s">
        <v>7989</v>
      </c>
      <c r="E959" s="110" t="s">
        <v>3715</v>
      </c>
      <c r="F959" s="112" t="s">
        <v>3716</v>
      </c>
      <c r="G959" s="113">
        <v>153</v>
      </c>
      <c r="H959" s="113" t="s">
        <v>25</v>
      </c>
      <c r="I959" s="112" t="s">
        <v>25</v>
      </c>
      <c r="J959" s="110" t="s">
        <v>22</v>
      </c>
      <c r="K959" s="110" t="s">
        <v>3628</v>
      </c>
    </row>
    <row r="960" spans="2:11" ht="26.25" thickBot="1" x14ac:dyDescent="0.3">
      <c r="B960" s="156"/>
      <c r="C960" s="111" t="s">
        <v>3709</v>
      </c>
      <c r="D960" s="110" t="s">
        <v>7989</v>
      </c>
      <c r="E960" s="110" t="s">
        <v>3717</v>
      </c>
      <c r="F960" s="112" t="s">
        <v>3718</v>
      </c>
      <c r="G960" s="113">
        <v>146</v>
      </c>
      <c r="H960" s="113" t="s">
        <v>25</v>
      </c>
      <c r="I960" s="112" t="s">
        <v>25</v>
      </c>
      <c r="J960" s="110" t="s">
        <v>22</v>
      </c>
      <c r="K960" s="110" t="s">
        <v>3628</v>
      </c>
    </row>
    <row r="961" spans="2:11" ht="30.75" thickBot="1" x14ac:dyDescent="0.3">
      <c r="B961" s="156"/>
      <c r="C961" s="245" t="s">
        <v>3709</v>
      </c>
      <c r="D961" s="246" t="s">
        <v>7825</v>
      </c>
      <c r="E961" s="659">
        <f>COUNTA(E955:E960)</f>
        <v>6</v>
      </c>
      <c r="F961" s="660" t="s">
        <v>7826</v>
      </c>
      <c r="G961" s="664">
        <f>SUM(G955:G960)</f>
        <v>2938</v>
      </c>
      <c r="H961" s="142"/>
      <c r="I961" s="115"/>
      <c r="J961" s="116"/>
      <c r="K961" s="117"/>
    </row>
    <row r="962" spans="2:11" x14ac:dyDescent="0.25">
      <c r="B962" s="156"/>
      <c r="C962" s="122"/>
      <c r="D962" s="122"/>
      <c r="E962" s="177"/>
      <c r="F962" s="230"/>
      <c r="G962" s="178"/>
      <c r="H962" s="122"/>
      <c r="I962" s="161"/>
      <c r="J962" s="122"/>
      <c r="K962" s="122"/>
    </row>
    <row r="963" spans="2:11" x14ac:dyDescent="0.25">
      <c r="B963" s="156"/>
      <c r="C963" s="122"/>
      <c r="D963" s="122"/>
      <c r="E963" s="177"/>
      <c r="F963" s="230"/>
      <c r="G963" s="178"/>
      <c r="H963" s="122"/>
      <c r="I963" s="161"/>
      <c r="J963" s="122"/>
      <c r="K963" s="122"/>
    </row>
    <row r="964" spans="2:11" ht="25.5" x14ac:dyDescent="0.25">
      <c r="B964" s="156"/>
      <c r="C964" s="248" t="s">
        <v>8</v>
      </c>
      <c r="D964" s="248" t="s">
        <v>7</v>
      </c>
      <c r="E964" s="248" t="s">
        <v>6</v>
      </c>
      <c r="F964" s="248" t="s">
        <v>5</v>
      </c>
      <c r="G964" s="249" t="s">
        <v>4</v>
      </c>
      <c r="H964" s="249" t="s">
        <v>3</v>
      </c>
      <c r="I964" s="248" t="s">
        <v>2</v>
      </c>
      <c r="J964" s="248" t="s">
        <v>1</v>
      </c>
      <c r="K964" s="248" t="s">
        <v>0</v>
      </c>
    </row>
    <row r="965" spans="2:11" ht="22.5" customHeight="1" x14ac:dyDescent="0.25">
      <c r="B965" s="156"/>
      <c r="C965" s="131" t="s">
        <v>3722</v>
      </c>
      <c r="D965" s="110" t="s">
        <v>7989</v>
      </c>
      <c r="E965" s="110" t="s">
        <v>3721</v>
      </c>
      <c r="F965" s="112" t="s">
        <v>9913</v>
      </c>
      <c r="G965" s="113">
        <v>450</v>
      </c>
      <c r="H965" s="113" t="s">
        <v>25</v>
      </c>
      <c r="I965" s="112" t="s">
        <v>25</v>
      </c>
      <c r="J965" s="110" t="s">
        <v>22</v>
      </c>
      <c r="K965" s="110" t="s">
        <v>3628</v>
      </c>
    </row>
    <row r="966" spans="2:11" ht="24" customHeight="1" thickBot="1" x14ac:dyDescent="0.3">
      <c r="B966" s="156"/>
      <c r="C966" s="131" t="s">
        <v>3722</v>
      </c>
      <c r="D966" s="110" t="s">
        <v>7989</v>
      </c>
      <c r="E966" s="110" t="s">
        <v>3679</v>
      </c>
      <c r="F966" s="112" t="s">
        <v>9914</v>
      </c>
      <c r="G966" s="113">
        <v>531</v>
      </c>
      <c r="H966" s="113" t="s">
        <v>25</v>
      </c>
      <c r="I966" s="112" t="s">
        <v>25</v>
      </c>
      <c r="J966" s="110" t="s">
        <v>22</v>
      </c>
      <c r="K966" s="110" t="s">
        <v>3628</v>
      </c>
    </row>
    <row r="967" spans="2:11" ht="30.75" thickBot="1" x14ac:dyDescent="0.3">
      <c r="B967" s="156"/>
      <c r="C967" s="245" t="s">
        <v>3722</v>
      </c>
      <c r="D967" s="246" t="s">
        <v>7825</v>
      </c>
      <c r="E967" s="659">
        <f>COUNTA(E965:E966)</f>
        <v>2</v>
      </c>
      <c r="F967" s="660" t="s">
        <v>7826</v>
      </c>
      <c r="G967" s="661">
        <f>SUM(G965:G966)</f>
        <v>981</v>
      </c>
      <c r="H967" s="142"/>
      <c r="I967" s="115"/>
      <c r="J967" s="116"/>
      <c r="K967" s="117"/>
    </row>
    <row r="968" spans="2:11" x14ac:dyDescent="0.25">
      <c r="B968" s="156"/>
      <c r="C968" s="122"/>
      <c r="D968" s="122"/>
      <c r="E968" s="177"/>
      <c r="F968" s="230"/>
      <c r="G968" s="216"/>
      <c r="H968" s="122"/>
      <c r="I968" s="161"/>
      <c r="J968" s="122"/>
      <c r="K968" s="122"/>
    </row>
    <row r="969" spans="2:11" x14ac:dyDescent="0.25">
      <c r="B969" s="156"/>
      <c r="C969" s="122"/>
      <c r="D969" s="122"/>
      <c r="E969" s="177"/>
      <c r="F969" s="230"/>
      <c r="G969" s="178"/>
      <c r="H969" s="122"/>
      <c r="I969" s="161"/>
      <c r="J969" s="122"/>
      <c r="K969" s="122"/>
    </row>
    <row r="970" spans="2:11" ht="25.5" x14ac:dyDescent="0.25">
      <c r="B970" s="156"/>
      <c r="C970" s="248" t="s">
        <v>8</v>
      </c>
      <c r="D970" s="248" t="s">
        <v>7</v>
      </c>
      <c r="E970" s="248" t="s">
        <v>6</v>
      </c>
      <c r="F970" s="248" t="s">
        <v>5</v>
      </c>
      <c r="G970" s="249" t="s">
        <v>4</v>
      </c>
      <c r="H970" s="249" t="s">
        <v>3</v>
      </c>
      <c r="I970" s="248" t="s">
        <v>2</v>
      </c>
      <c r="J970" s="248" t="s">
        <v>1</v>
      </c>
      <c r="K970" s="248" t="s">
        <v>0</v>
      </c>
    </row>
    <row r="971" spans="2:11" x14ac:dyDescent="0.25">
      <c r="B971" s="156"/>
      <c r="C971" s="131" t="s">
        <v>3725</v>
      </c>
      <c r="D971" s="110" t="s">
        <v>7989</v>
      </c>
      <c r="E971" s="110" t="s">
        <v>3723</v>
      </c>
      <c r="F971" s="112" t="s">
        <v>3724</v>
      </c>
      <c r="G971" s="113">
        <v>533</v>
      </c>
      <c r="H971" s="113" t="s">
        <v>25</v>
      </c>
      <c r="I971" s="112" t="s">
        <v>3637</v>
      </c>
      <c r="J971" s="110" t="s">
        <v>22</v>
      </c>
      <c r="K971" s="110" t="s">
        <v>3628</v>
      </c>
    </row>
    <row r="972" spans="2:11" ht="15.75" thickBot="1" x14ac:dyDescent="0.3">
      <c r="B972" s="156"/>
      <c r="C972" s="131" t="s">
        <v>3725</v>
      </c>
      <c r="D972" s="110" t="s">
        <v>7989</v>
      </c>
      <c r="E972" s="110" t="s">
        <v>3726</v>
      </c>
      <c r="F972" s="112" t="s">
        <v>3727</v>
      </c>
      <c r="G972" s="113">
        <v>736</v>
      </c>
      <c r="H972" s="113" t="s">
        <v>25</v>
      </c>
      <c r="I972" s="112" t="s">
        <v>25</v>
      </c>
      <c r="J972" s="110" t="s">
        <v>22</v>
      </c>
      <c r="K972" s="110" t="s">
        <v>3628</v>
      </c>
    </row>
    <row r="973" spans="2:11" ht="30.75" thickBot="1" x14ac:dyDescent="0.3">
      <c r="B973" s="156"/>
      <c r="C973" s="245" t="s">
        <v>3725</v>
      </c>
      <c r="D973" s="246" t="s">
        <v>7825</v>
      </c>
      <c r="E973" s="659">
        <f>COUNTA(E971:E972)</f>
        <v>2</v>
      </c>
      <c r="F973" s="660" t="s">
        <v>7826</v>
      </c>
      <c r="G973" s="661">
        <f>SUM(G971:G972)</f>
        <v>1269</v>
      </c>
      <c r="H973" s="142"/>
      <c r="I973" s="115"/>
      <c r="J973" s="116"/>
      <c r="K973" s="117"/>
    </row>
    <row r="974" spans="2:11" x14ac:dyDescent="0.25">
      <c r="B974" s="156"/>
      <c r="C974" s="122"/>
      <c r="D974" s="122"/>
      <c r="E974" s="177"/>
      <c r="F974" s="230"/>
      <c r="G974" s="178"/>
      <c r="H974" s="122"/>
      <c r="I974" s="161"/>
      <c r="J974" s="122"/>
      <c r="K974" s="122"/>
    </row>
    <row r="975" spans="2:11" x14ac:dyDescent="0.25">
      <c r="B975" s="156"/>
      <c r="C975" s="122"/>
      <c r="D975" s="122"/>
      <c r="E975" s="177"/>
      <c r="F975" s="230"/>
      <c r="G975" s="178"/>
      <c r="H975" s="122"/>
      <c r="I975" s="161"/>
      <c r="J975" s="122"/>
      <c r="K975" s="122"/>
    </row>
    <row r="976" spans="2:11" ht="25.5" x14ac:dyDescent="0.25">
      <c r="B976" s="156"/>
      <c r="C976" s="248" t="s">
        <v>8</v>
      </c>
      <c r="D976" s="248" t="s">
        <v>7</v>
      </c>
      <c r="E976" s="248" t="s">
        <v>6</v>
      </c>
      <c r="F976" s="248" t="s">
        <v>5</v>
      </c>
      <c r="G976" s="249" t="s">
        <v>4</v>
      </c>
      <c r="H976" s="249" t="s">
        <v>3</v>
      </c>
      <c r="I976" s="248" t="s">
        <v>2</v>
      </c>
      <c r="J976" s="248" t="s">
        <v>1</v>
      </c>
      <c r="K976" s="248" t="s">
        <v>0</v>
      </c>
    </row>
    <row r="977" spans="2:11" x14ac:dyDescent="0.25">
      <c r="B977" s="156"/>
      <c r="C977" s="131" t="s">
        <v>3633</v>
      </c>
      <c r="D977" s="110" t="s">
        <v>7989</v>
      </c>
      <c r="E977" s="110" t="s">
        <v>3728</v>
      </c>
      <c r="F977" s="112" t="s">
        <v>3729</v>
      </c>
      <c r="G977" s="113">
        <v>1970</v>
      </c>
      <c r="H977" s="113" t="s">
        <v>25</v>
      </c>
      <c r="I977" s="112" t="s">
        <v>25</v>
      </c>
      <c r="J977" s="110" t="s">
        <v>22</v>
      </c>
      <c r="K977" s="110" t="s">
        <v>3628</v>
      </c>
    </row>
    <row r="978" spans="2:11" x14ac:dyDescent="0.25">
      <c r="B978" s="156"/>
      <c r="C978" s="131" t="s">
        <v>3633</v>
      </c>
      <c r="D978" s="110" t="s">
        <v>7989</v>
      </c>
      <c r="E978" s="110" t="s">
        <v>3632</v>
      </c>
      <c r="F978" s="112" t="s">
        <v>9915</v>
      </c>
      <c r="G978" s="113">
        <v>902</v>
      </c>
      <c r="H978" s="113" t="s">
        <v>25</v>
      </c>
      <c r="I978" s="112" t="s">
        <v>25</v>
      </c>
      <c r="J978" s="110" t="s">
        <v>22</v>
      </c>
      <c r="K978" s="110" t="s">
        <v>3628</v>
      </c>
    </row>
    <row r="979" spans="2:11" ht="26.25" thickBot="1" x14ac:dyDescent="0.3">
      <c r="B979" s="156"/>
      <c r="C979" s="131" t="s">
        <v>3633</v>
      </c>
      <c r="D979" s="110" t="s">
        <v>7989</v>
      </c>
      <c r="E979" s="110" t="s">
        <v>3730</v>
      </c>
      <c r="F979" s="112" t="s">
        <v>3731</v>
      </c>
      <c r="G979" s="113">
        <v>632</v>
      </c>
      <c r="H979" s="113" t="s">
        <v>25</v>
      </c>
      <c r="I979" s="112" t="s">
        <v>25</v>
      </c>
      <c r="J979" s="110" t="s">
        <v>22</v>
      </c>
      <c r="K979" s="110" t="s">
        <v>3628</v>
      </c>
    </row>
    <row r="980" spans="2:11" ht="30.75" thickBot="1" x14ac:dyDescent="0.3">
      <c r="B980" s="156"/>
      <c r="C980" s="245" t="s">
        <v>3633</v>
      </c>
      <c r="D980" s="246" t="s">
        <v>7825</v>
      </c>
      <c r="E980" s="659">
        <f>COUNTA(E977:E979)</f>
        <v>3</v>
      </c>
      <c r="F980" s="660" t="s">
        <v>7826</v>
      </c>
      <c r="G980" s="661">
        <f>SUM(G977:G979)</f>
        <v>3504</v>
      </c>
      <c r="H980" s="142"/>
      <c r="I980" s="115"/>
      <c r="J980" s="116"/>
      <c r="K980" s="117"/>
    </row>
    <row r="981" spans="2:11" x14ac:dyDescent="0.25">
      <c r="B981" s="156"/>
      <c r="C981" s="122"/>
      <c r="D981" s="122"/>
      <c r="E981" s="177"/>
      <c r="F981" s="230"/>
      <c r="G981" s="178"/>
      <c r="H981" s="122"/>
      <c r="I981" s="161"/>
      <c r="J981" s="122"/>
      <c r="K981" s="122"/>
    </row>
    <row r="982" spans="2:11" x14ac:dyDescent="0.25">
      <c r="B982" s="156"/>
      <c r="C982" s="122"/>
      <c r="D982" s="122"/>
      <c r="E982" s="177"/>
      <c r="F982" s="230"/>
      <c r="G982" s="178"/>
      <c r="H982" s="122"/>
      <c r="I982" s="161"/>
      <c r="J982" s="122"/>
      <c r="K982" s="122"/>
    </row>
    <row r="983" spans="2:11" ht="25.5" x14ac:dyDescent="0.25">
      <c r="B983" s="156"/>
      <c r="C983" s="248" t="s">
        <v>8</v>
      </c>
      <c r="D983" s="248" t="s">
        <v>7</v>
      </c>
      <c r="E983" s="248" t="s">
        <v>6</v>
      </c>
      <c r="F983" s="248" t="s">
        <v>5</v>
      </c>
      <c r="G983" s="249" t="s">
        <v>4</v>
      </c>
      <c r="H983" s="249" t="s">
        <v>3</v>
      </c>
      <c r="I983" s="248" t="s">
        <v>2</v>
      </c>
      <c r="J983" s="248" t="s">
        <v>1</v>
      </c>
      <c r="K983" s="248" t="s">
        <v>0</v>
      </c>
    </row>
    <row r="984" spans="2:11" x14ac:dyDescent="0.25">
      <c r="B984" s="156"/>
      <c r="C984" s="131" t="s">
        <v>3755</v>
      </c>
      <c r="D984" s="110" t="s">
        <v>7989</v>
      </c>
      <c r="E984" s="110" t="s">
        <v>3757</v>
      </c>
      <c r="F984" s="112" t="s">
        <v>9916</v>
      </c>
      <c r="G984" s="113">
        <v>1007</v>
      </c>
      <c r="H984" s="113" t="s">
        <v>25</v>
      </c>
      <c r="I984" s="112" t="s">
        <v>25</v>
      </c>
      <c r="J984" s="110" t="s">
        <v>22</v>
      </c>
      <c r="K984" s="110" t="s">
        <v>3628</v>
      </c>
    </row>
    <row r="985" spans="2:11" x14ac:dyDescent="0.25">
      <c r="B985" s="156"/>
      <c r="C985" s="131" t="s">
        <v>3755</v>
      </c>
      <c r="D985" s="110" t="s">
        <v>7989</v>
      </c>
      <c r="E985" s="110" t="s">
        <v>3756</v>
      </c>
      <c r="F985" s="112" t="s">
        <v>9917</v>
      </c>
      <c r="G985" s="113">
        <v>934</v>
      </c>
      <c r="H985" s="113" t="s">
        <v>25</v>
      </c>
      <c r="I985" s="112" t="s">
        <v>25</v>
      </c>
      <c r="J985" s="110" t="s">
        <v>22</v>
      </c>
      <c r="K985" s="110" t="s">
        <v>3628</v>
      </c>
    </row>
    <row r="986" spans="2:11" ht="15.75" thickBot="1" x14ac:dyDescent="0.3">
      <c r="B986" s="156"/>
      <c r="C986" s="131" t="s">
        <v>3755</v>
      </c>
      <c r="D986" s="110" t="s">
        <v>7989</v>
      </c>
      <c r="E986" s="110" t="s">
        <v>3753</v>
      </c>
      <c r="F986" s="112" t="s">
        <v>3754</v>
      </c>
      <c r="G986" s="113">
        <v>554</v>
      </c>
      <c r="H986" s="113" t="s">
        <v>25</v>
      </c>
      <c r="I986" s="112" t="s">
        <v>25</v>
      </c>
      <c r="J986" s="110" t="s">
        <v>22</v>
      </c>
      <c r="K986" s="110" t="s">
        <v>3628</v>
      </c>
    </row>
    <row r="987" spans="2:11" ht="30.75" thickBot="1" x14ac:dyDescent="0.3">
      <c r="B987" s="156"/>
      <c r="C987" s="245" t="s">
        <v>3755</v>
      </c>
      <c r="D987" s="246" t="s">
        <v>7825</v>
      </c>
      <c r="E987" s="659">
        <f>COUNTA(E984:E986)</f>
        <v>3</v>
      </c>
      <c r="F987" s="660" t="s">
        <v>7826</v>
      </c>
      <c r="G987" s="661">
        <f>SUM(G984:G986)</f>
        <v>2495</v>
      </c>
      <c r="H987" s="142"/>
      <c r="I987" s="115"/>
      <c r="J987" s="116"/>
      <c r="K987" s="117"/>
    </row>
    <row r="988" spans="2:11" x14ac:dyDescent="0.25">
      <c r="B988" s="156"/>
      <c r="C988" s="122"/>
      <c r="D988" s="122"/>
      <c r="E988" s="177"/>
      <c r="F988" s="230"/>
      <c r="G988" s="178"/>
      <c r="H988" s="122"/>
      <c r="I988" s="161"/>
      <c r="J988" s="122"/>
      <c r="K988" s="122"/>
    </row>
    <row r="989" spans="2:11" x14ac:dyDescent="0.25">
      <c r="B989" s="156"/>
      <c r="C989" s="122"/>
      <c r="D989" s="122"/>
      <c r="E989" s="177"/>
      <c r="F989" s="230"/>
      <c r="G989" s="178"/>
      <c r="H989" s="122"/>
      <c r="I989" s="161"/>
      <c r="J989" s="122"/>
      <c r="K989" s="122"/>
    </row>
    <row r="990" spans="2:11" ht="25.5" x14ac:dyDescent="0.25">
      <c r="B990" s="156"/>
      <c r="C990" s="248" t="s">
        <v>8</v>
      </c>
      <c r="D990" s="248" t="s">
        <v>7</v>
      </c>
      <c r="E990" s="248" t="s">
        <v>6</v>
      </c>
      <c r="F990" s="248" t="s">
        <v>5</v>
      </c>
      <c r="G990" s="249" t="s">
        <v>4</v>
      </c>
      <c r="H990" s="249" t="s">
        <v>3</v>
      </c>
      <c r="I990" s="248" t="s">
        <v>2</v>
      </c>
      <c r="J990" s="248" t="s">
        <v>1</v>
      </c>
      <c r="K990" s="248" t="s">
        <v>0</v>
      </c>
    </row>
    <row r="991" spans="2:11" x14ac:dyDescent="0.25">
      <c r="B991" s="156"/>
      <c r="C991" s="131" t="s">
        <v>3760</v>
      </c>
      <c r="D991" s="110" t="s">
        <v>7989</v>
      </c>
      <c r="E991" s="110" t="s">
        <v>3761</v>
      </c>
      <c r="F991" s="112" t="s">
        <v>9918</v>
      </c>
      <c r="G991" s="113">
        <v>1088</v>
      </c>
      <c r="H991" s="113" t="s">
        <v>25</v>
      </c>
      <c r="I991" s="112" t="s">
        <v>25</v>
      </c>
      <c r="J991" s="110" t="s">
        <v>22</v>
      </c>
      <c r="K991" s="110" t="s">
        <v>3628</v>
      </c>
    </row>
    <row r="992" spans="2:11" x14ac:dyDescent="0.25">
      <c r="B992" s="156"/>
      <c r="C992" s="131" t="s">
        <v>3760</v>
      </c>
      <c r="D992" s="110" t="s">
        <v>7989</v>
      </c>
      <c r="E992" s="110" t="s">
        <v>3758</v>
      </c>
      <c r="F992" s="112" t="s">
        <v>3759</v>
      </c>
      <c r="G992" s="113">
        <v>721</v>
      </c>
      <c r="H992" s="113" t="s">
        <v>25</v>
      </c>
      <c r="I992" s="112" t="s">
        <v>3640</v>
      </c>
      <c r="J992" s="110" t="s">
        <v>22</v>
      </c>
      <c r="K992" s="110" t="s">
        <v>3628</v>
      </c>
    </row>
    <row r="993" spans="2:11" ht="15.75" thickBot="1" x14ac:dyDescent="0.3">
      <c r="B993" s="156"/>
      <c r="C993" s="131" t="s">
        <v>3760</v>
      </c>
      <c r="D993" s="110" t="s">
        <v>7989</v>
      </c>
      <c r="E993" s="110" t="s">
        <v>3762</v>
      </c>
      <c r="F993" s="112" t="s">
        <v>9919</v>
      </c>
      <c r="G993" s="113">
        <v>129</v>
      </c>
      <c r="H993" s="113" t="s">
        <v>25</v>
      </c>
      <c r="I993" s="112" t="s">
        <v>25</v>
      </c>
      <c r="J993" s="110" t="s">
        <v>22</v>
      </c>
      <c r="K993" s="110" t="s">
        <v>3628</v>
      </c>
    </row>
    <row r="994" spans="2:11" ht="30.75" thickBot="1" x14ac:dyDescent="0.3">
      <c r="B994" s="156"/>
      <c r="C994" s="245" t="s">
        <v>3760</v>
      </c>
      <c r="D994" s="246" t="s">
        <v>7825</v>
      </c>
      <c r="E994" s="659">
        <f>COUNTA(E991:E993)</f>
        <v>3</v>
      </c>
      <c r="F994" s="660" t="s">
        <v>7826</v>
      </c>
      <c r="G994" s="661">
        <f>SUM(G991:G993)</f>
        <v>1938</v>
      </c>
      <c r="H994" s="142"/>
      <c r="I994" s="115"/>
      <c r="J994" s="116"/>
      <c r="K994" s="117"/>
    </row>
    <row r="995" spans="2:11" x14ac:dyDescent="0.25">
      <c r="B995" s="156"/>
      <c r="C995" s="122"/>
      <c r="D995" s="122"/>
      <c r="E995" s="177"/>
      <c r="F995" s="230"/>
      <c r="G995" s="178"/>
      <c r="H995" s="122"/>
      <c r="I995" s="161"/>
      <c r="J995" s="122"/>
      <c r="K995" s="122"/>
    </row>
    <row r="996" spans="2:11" x14ac:dyDescent="0.25">
      <c r="B996" s="156"/>
      <c r="C996" s="122"/>
      <c r="D996" s="122"/>
      <c r="E996" s="177"/>
      <c r="F996" s="230"/>
      <c r="G996" s="178"/>
      <c r="H996" s="122"/>
      <c r="I996" s="161"/>
      <c r="J996" s="122"/>
      <c r="K996" s="122"/>
    </row>
    <row r="997" spans="2:11" ht="25.5" x14ac:dyDescent="0.25">
      <c r="B997" s="156"/>
      <c r="C997" s="248" t="s">
        <v>8</v>
      </c>
      <c r="D997" s="248" t="s">
        <v>7</v>
      </c>
      <c r="E997" s="248" t="s">
        <v>6</v>
      </c>
      <c r="F997" s="248" t="s">
        <v>5</v>
      </c>
      <c r="G997" s="249" t="s">
        <v>4</v>
      </c>
      <c r="H997" s="249" t="s">
        <v>3</v>
      </c>
      <c r="I997" s="248" t="s">
        <v>2</v>
      </c>
      <c r="J997" s="248" t="s">
        <v>1</v>
      </c>
      <c r="K997" s="248" t="s">
        <v>0</v>
      </c>
    </row>
    <row r="998" spans="2:11" ht="15.75" thickBot="1" x14ac:dyDescent="0.3">
      <c r="B998" s="156"/>
      <c r="C998" s="131" t="s">
        <v>3720</v>
      </c>
      <c r="D998" s="110" t="s">
        <v>7989</v>
      </c>
      <c r="E998" s="110" t="s">
        <v>3719</v>
      </c>
      <c r="F998" s="112" t="s">
        <v>1128</v>
      </c>
      <c r="G998" s="113">
        <v>1326</v>
      </c>
      <c r="H998" s="113" t="s">
        <v>25</v>
      </c>
      <c r="I998" s="112" t="s">
        <v>25</v>
      </c>
      <c r="J998" s="110" t="s">
        <v>22</v>
      </c>
      <c r="K998" s="110" t="s">
        <v>3628</v>
      </c>
    </row>
    <row r="999" spans="2:11" ht="30.75" thickBot="1" x14ac:dyDescent="0.3">
      <c r="B999" s="156"/>
      <c r="C999" s="256" t="s">
        <v>3720</v>
      </c>
      <c r="D999" s="260" t="s">
        <v>7825</v>
      </c>
      <c r="E999" s="659">
        <f>COUNTA(E998)</f>
        <v>1</v>
      </c>
      <c r="F999" s="662" t="s">
        <v>7826</v>
      </c>
      <c r="G999" s="661">
        <f>SUM(G998)</f>
        <v>1326</v>
      </c>
      <c r="H999" s="142"/>
      <c r="I999" s="115"/>
      <c r="J999" s="116"/>
      <c r="K999" s="117"/>
    </row>
    <row r="1000" spans="2:11" x14ac:dyDescent="0.25">
      <c r="B1000" s="156"/>
      <c r="C1000" s="122"/>
      <c r="D1000" s="122"/>
      <c r="E1000" s="177"/>
      <c r="F1000" s="230"/>
      <c r="G1000" s="178"/>
      <c r="H1000" s="122"/>
      <c r="I1000" s="161"/>
      <c r="J1000" s="122"/>
      <c r="K1000" s="122"/>
    </row>
    <row r="1001" spans="2:11" x14ac:dyDescent="0.25">
      <c r="B1001" s="156"/>
      <c r="C1001" s="122"/>
      <c r="D1001" s="122"/>
      <c r="E1001" s="177"/>
      <c r="F1001" s="230"/>
      <c r="G1001" s="178"/>
      <c r="H1001" s="122"/>
      <c r="I1001" s="161"/>
      <c r="J1001" s="122"/>
      <c r="K1001" s="122"/>
    </row>
    <row r="1002" spans="2:11" ht="25.5" x14ac:dyDescent="0.25">
      <c r="B1002" s="156"/>
      <c r="C1002" s="248" t="s">
        <v>8</v>
      </c>
      <c r="D1002" s="248" t="s">
        <v>7</v>
      </c>
      <c r="E1002" s="248" t="s">
        <v>6</v>
      </c>
      <c r="F1002" s="248" t="s">
        <v>5</v>
      </c>
      <c r="G1002" s="249" t="s">
        <v>4</v>
      </c>
      <c r="H1002" s="249" t="s">
        <v>3</v>
      </c>
      <c r="I1002" s="248" t="s">
        <v>2</v>
      </c>
      <c r="J1002" s="248" t="s">
        <v>1</v>
      </c>
      <c r="K1002" s="248" t="s">
        <v>0</v>
      </c>
    </row>
    <row r="1003" spans="2:11" x14ac:dyDescent="0.25">
      <c r="B1003" s="156"/>
      <c r="C1003" s="131" t="s">
        <v>3629</v>
      </c>
      <c r="D1003" s="110" t="s">
        <v>7989</v>
      </c>
      <c r="E1003" s="110" t="s">
        <v>3630</v>
      </c>
      <c r="F1003" s="112" t="s">
        <v>9920</v>
      </c>
      <c r="G1003" s="113">
        <v>470</v>
      </c>
      <c r="H1003" s="113" t="s">
        <v>25</v>
      </c>
      <c r="I1003" s="112" t="s">
        <v>25</v>
      </c>
      <c r="J1003" s="110" t="s">
        <v>22</v>
      </c>
      <c r="K1003" s="110" t="s">
        <v>3628</v>
      </c>
    </row>
    <row r="1004" spans="2:11" x14ac:dyDescent="0.25">
      <c r="B1004" s="156"/>
      <c r="C1004" s="131" t="s">
        <v>3629</v>
      </c>
      <c r="D1004" s="110" t="s">
        <v>7989</v>
      </c>
      <c r="E1004" s="110" t="s">
        <v>3735</v>
      </c>
      <c r="F1004" s="112" t="s">
        <v>9921</v>
      </c>
      <c r="G1004" s="113">
        <v>101</v>
      </c>
      <c r="H1004" s="113" t="s">
        <v>25</v>
      </c>
      <c r="I1004" s="112" t="s">
        <v>25</v>
      </c>
      <c r="J1004" s="110" t="s">
        <v>22</v>
      </c>
      <c r="K1004" s="110" t="s">
        <v>3628</v>
      </c>
    </row>
    <row r="1005" spans="2:11" x14ac:dyDescent="0.25">
      <c r="B1005" s="156"/>
      <c r="C1005" s="131" t="s">
        <v>3629</v>
      </c>
      <c r="D1005" s="110" t="s">
        <v>7989</v>
      </c>
      <c r="E1005" s="110" t="s">
        <v>3631</v>
      </c>
      <c r="F1005" s="112" t="s">
        <v>9922</v>
      </c>
      <c r="G1005" s="113">
        <v>514</v>
      </c>
      <c r="H1005" s="113" t="s">
        <v>25</v>
      </c>
      <c r="I1005" s="112" t="s">
        <v>25</v>
      </c>
      <c r="J1005" s="110" t="s">
        <v>22</v>
      </c>
      <c r="K1005" s="110" t="s">
        <v>3628</v>
      </c>
    </row>
    <row r="1006" spans="2:11" x14ac:dyDescent="0.25">
      <c r="B1006" s="156"/>
      <c r="C1006" s="131" t="s">
        <v>3629</v>
      </c>
      <c r="D1006" s="110" t="s">
        <v>7989</v>
      </c>
      <c r="E1006" s="110" t="s">
        <v>3736</v>
      </c>
      <c r="F1006" s="112" t="s">
        <v>3737</v>
      </c>
      <c r="G1006" s="113">
        <v>680</v>
      </c>
      <c r="H1006" s="113" t="s">
        <v>25</v>
      </c>
      <c r="I1006" s="112" t="s">
        <v>25</v>
      </c>
      <c r="J1006" s="110" t="s">
        <v>22</v>
      </c>
      <c r="K1006" s="110" t="s">
        <v>3628</v>
      </c>
    </row>
    <row r="1007" spans="2:11" ht="25.5" x14ac:dyDescent="0.25">
      <c r="B1007" s="156"/>
      <c r="C1007" s="131" t="s">
        <v>3629</v>
      </c>
      <c r="D1007" s="110" t="s">
        <v>7989</v>
      </c>
      <c r="E1007" s="110" t="s">
        <v>3734</v>
      </c>
      <c r="F1007" s="112" t="s">
        <v>9923</v>
      </c>
      <c r="G1007" s="113">
        <v>499</v>
      </c>
      <c r="H1007" s="113" t="s">
        <v>25</v>
      </c>
      <c r="I1007" s="112" t="s">
        <v>3640</v>
      </c>
      <c r="J1007" s="110" t="s">
        <v>22</v>
      </c>
      <c r="K1007" s="110" t="s">
        <v>3628</v>
      </c>
    </row>
    <row r="1008" spans="2:11" x14ac:dyDescent="0.25">
      <c r="B1008" s="156"/>
      <c r="C1008" s="131" t="s">
        <v>3629</v>
      </c>
      <c r="D1008" s="110" t="s">
        <v>7989</v>
      </c>
      <c r="E1008" s="110" t="s">
        <v>3627</v>
      </c>
      <c r="F1008" s="112" t="s">
        <v>9924</v>
      </c>
      <c r="G1008" s="113">
        <v>402</v>
      </c>
      <c r="H1008" s="113" t="s">
        <v>25</v>
      </c>
      <c r="I1008" s="112" t="s">
        <v>25</v>
      </c>
      <c r="J1008" s="110" t="s">
        <v>22</v>
      </c>
      <c r="K1008" s="110" t="s">
        <v>3628</v>
      </c>
    </row>
    <row r="1009" spans="1:20" x14ac:dyDescent="0.25">
      <c r="B1009" s="156"/>
      <c r="C1009" s="131" t="s">
        <v>3629</v>
      </c>
      <c r="D1009" s="110" t="s">
        <v>7989</v>
      </c>
      <c r="E1009" s="110" t="s">
        <v>3732</v>
      </c>
      <c r="F1009" s="112" t="s">
        <v>3733</v>
      </c>
      <c r="G1009" s="113">
        <v>736</v>
      </c>
      <c r="H1009" s="113" t="s">
        <v>25</v>
      </c>
      <c r="I1009" s="112" t="s">
        <v>3637</v>
      </c>
      <c r="J1009" s="110" t="s">
        <v>22</v>
      </c>
      <c r="K1009" s="110" t="s">
        <v>3628</v>
      </c>
    </row>
    <row r="1010" spans="1:20" x14ac:dyDescent="0.25">
      <c r="B1010" s="156"/>
      <c r="C1010" s="131" t="s">
        <v>3629</v>
      </c>
      <c r="D1010" s="110" t="s">
        <v>7989</v>
      </c>
      <c r="E1010" s="119" t="s">
        <v>3738</v>
      </c>
      <c r="F1010" s="546" t="s">
        <v>9925</v>
      </c>
      <c r="G1010" s="119">
        <v>960</v>
      </c>
      <c r="H1010" s="160" t="s">
        <v>25</v>
      </c>
      <c r="I1010" s="120" t="s">
        <v>25</v>
      </c>
      <c r="J1010" s="110" t="s">
        <v>22</v>
      </c>
      <c r="K1010" s="110" t="s">
        <v>3628</v>
      </c>
    </row>
    <row r="1011" spans="1:20" ht="15.75" thickBot="1" x14ac:dyDescent="0.3">
      <c r="A1011" s="251"/>
      <c r="B1011" s="156"/>
      <c r="C1011" s="131" t="s">
        <v>3629</v>
      </c>
      <c r="D1011" s="110" t="s">
        <v>7989</v>
      </c>
      <c r="E1011" s="119" t="s">
        <v>9926</v>
      </c>
      <c r="F1011" s="546" t="s">
        <v>9927</v>
      </c>
      <c r="G1011" s="119">
        <v>1011</v>
      </c>
      <c r="H1011" s="160" t="s">
        <v>25</v>
      </c>
      <c r="I1011" s="120" t="s">
        <v>25</v>
      </c>
      <c r="J1011" s="110" t="s">
        <v>22</v>
      </c>
      <c r="K1011" s="110" t="s">
        <v>3628</v>
      </c>
      <c r="L1011" s="251"/>
      <c r="M1011" s="251"/>
      <c r="N1011" s="251"/>
      <c r="O1011" s="251"/>
      <c r="P1011" s="251"/>
      <c r="Q1011" s="251"/>
      <c r="R1011" s="251"/>
      <c r="S1011" s="251"/>
      <c r="T1011" s="251"/>
    </row>
    <row r="1012" spans="1:20" ht="30.75" thickBot="1" x14ac:dyDescent="0.3">
      <c r="B1012" s="156"/>
      <c r="C1012" s="256" t="s">
        <v>3629</v>
      </c>
      <c r="D1012" s="260" t="s">
        <v>7825</v>
      </c>
      <c r="E1012" s="659">
        <f>COUNTA(E1003:E1011)</f>
        <v>9</v>
      </c>
      <c r="F1012" s="662" t="s">
        <v>7826</v>
      </c>
      <c r="G1012" s="661">
        <f>SUM(G1003:G1011)</f>
        <v>5373</v>
      </c>
      <c r="H1012" s="142"/>
      <c r="I1012" s="115"/>
      <c r="J1012" s="116"/>
      <c r="K1012" s="117"/>
    </row>
    <row r="1013" spans="1:20" x14ac:dyDescent="0.25">
      <c r="B1013" s="156"/>
      <c r="C1013" s="122"/>
      <c r="D1013" s="122"/>
      <c r="E1013" s="177"/>
      <c r="F1013" s="230"/>
      <c r="G1013" s="178"/>
      <c r="H1013" s="122"/>
      <c r="I1013" s="161"/>
      <c r="J1013" s="122"/>
      <c r="K1013" s="122"/>
    </row>
    <row r="1014" spans="1:20" x14ac:dyDescent="0.25">
      <c r="B1014" s="156"/>
      <c r="C1014" s="122"/>
      <c r="D1014" s="122"/>
      <c r="E1014" s="177"/>
      <c r="F1014" s="230"/>
      <c r="G1014" s="178"/>
      <c r="H1014" s="122"/>
      <c r="I1014" s="161"/>
      <c r="J1014" s="122"/>
      <c r="K1014" s="122"/>
    </row>
    <row r="1015" spans="1:20" ht="25.5" x14ac:dyDescent="0.25">
      <c r="B1015" s="156"/>
      <c r="C1015" s="248" t="s">
        <v>8</v>
      </c>
      <c r="D1015" s="248" t="s">
        <v>7</v>
      </c>
      <c r="E1015" s="248" t="s">
        <v>6</v>
      </c>
      <c r="F1015" s="248" t="s">
        <v>5</v>
      </c>
      <c r="G1015" s="249" t="s">
        <v>4</v>
      </c>
      <c r="H1015" s="249" t="s">
        <v>3</v>
      </c>
      <c r="I1015" s="248" t="s">
        <v>2</v>
      </c>
      <c r="J1015" s="248" t="s">
        <v>1</v>
      </c>
      <c r="K1015" s="248" t="s">
        <v>0</v>
      </c>
    </row>
    <row r="1016" spans="1:20" ht="15.75" thickBot="1" x14ac:dyDescent="0.3">
      <c r="B1016" s="156"/>
      <c r="C1016" s="111" t="s">
        <v>3818</v>
      </c>
      <c r="D1016" s="110" t="s">
        <v>7989</v>
      </c>
      <c r="E1016" s="110" t="s">
        <v>3816</v>
      </c>
      <c r="F1016" s="112" t="s">
        <v>3817</v>
      </c>
      <c r="G1016" s="113">
        <v>1578</v>
      </c>
      <c r="H1016" s="113" t="s">
        <v>25</v>
      </c>
      <c r="I1016" s="112" t="s">
        <v>25</v>
      </c>
      <c r="J1016" s="110" t="s">
        <v>22</v>
      </c>
      <c r="K1016" s="110" t="s">
        <v>23</v>
      </c>
    </row>
    <row r="1017" spans="1:20" ht="30.75" thickBot="1" x14ac:dyDescent="0.3">
      <c r="B1017" s="156"/>
      <c r="C1017" s="245" t="s">
        <v>3818</v>
      </c>
      <c r="D1017" s="246" t="s">
        <v>7825</v>
      </c>
      <c r="E1017" s="659">
        <f>COUNTA(E1016)</f>
        <v>1</v>
      </c>
      <c r="F1017" s="660" t="s">
        <v>7826</v>
      </c>
      <c r="G1017" s="661">
        <f>SUM(G1016)</f>
        <v>1578</v>
      </c>
      <c r="H1017" s="142"/>
      <c r="I1017" s="115"/>
      <c r="J1017" s="116"/>
      <c r="K1017" s="117"/>
    </row>
    <row r="1018" spans="1:20" x14ac:dyDescent="0.25">
      <c r="B1018" s="156"/>
      <c r="C1018" s="122"/>
      <c r="D1018" s="122"/>
      <c r="E1018" s="177"/>
      <c r="F1018" s="230"/>
      <c r="G1018" s="178"/>
      <c r="H1018" s="122"/>
      <c r="I1018" s="161"/>
      <c r="J1018" s="122"/>
      <c r="K1018" s="122"/>
    </row>
    <row r="1019" spans="1:20" x14ac:dyDescent="0.25">
      <c r="B1019" s="156"/>
      <c r="C1019" s="122"/>
      <c r="D1019" s="122"/>
      <c r="E1019" s="177"/>
      <c r="F1019" s="230"/>
      <c r="G1019" s="178"/>
      <c r="H1019" s="122"/>
      <c r="I1019" s="161"/>
      <c r="J1019" s="122"/>
      <c r="K1019" s="122"/>
    </row>
    <row r="1020" spans="1:20" ht="25.5" x14ac:dyDescent="0.25">
      <c r="B1020" s="156"/>
      <c r="C1020" s="248" t="s">
        <v>8</v>
      </c>
      <c r="D1020" s="248" t="s">
        <v>7</v>
      </c>
      <c r="E1020" s="248" t="s">
        <v>6</v>
      </c>
      <c r="F1020" s="248" t="s">
        <v>5</v>
      </c>
      <c r="G1020" s="249" t="s">
        <v>4</v>
      </c>
      <c r="H1020" s="249" t="s">
        <v>3</v>
      </c>
      <c r="I1020" s="248" t="s">
        <v>2</v>
      </c>
      <c r="J1020" s="248" t="s">
        <v>1</v>
      </c>
      <c r="K1020" s="248" t="s">
        <v>0</v>
      </c>
    </row>
    <row r="1021" spans="1:20" x14ac:dyDescent="0.25">
      <c r="B1021" s="156"/>
      <c r="C1021" s="111" t="s">
        <v>3787</v>
      </c>
      <c r="D1021" s="110" t="s">
        <v>7989</v>
      </c>
      <c r="E1021" s="110" t="s">
        <v>3786</v>
      </c>
      <c r="F1021" s="112" t="s">
        <v>774</v>
      </c>
      <c r="G1021" s="113">
        <v>1915</v>
      </c>
      <c r="H1021" s="113" t="s">
        <v>25</v>
      </c>
      <c r="I1021" s="112" t="s">
        <v>25</v>
      </c>
      <c r="J1021" s="110" t="s">
        <v>22</v>
      </c>
      <c r="K1021" s="110" t="s">
        <v>23</v>
      </c>
    </row>
    <row r="1022" spans="1:20" x14ac:dyDescent="0.25">
      <c r="B1022" s="156"/>
      <c r="C1022" s="111" t="s">
        <v>3787</v>
      </c>
      <c r="D1022" s="110" t="s">
        <v>7989</v>
      </c>
      <c r="E1022" s="110" t="s">
        <v>3788</v>
      </c>
      <c r="F1022" s="112" t="s">
        <v>9928</v>
      </c>
      <c r="G1022" s="113">
        <v>787</v>
      </c>
      <c r="H1022" s="113" t="s">
        <v>25</v>
      </c>
      <c r="I1022" s="112" t="s">
        <v>25</v>
      </c>
      <c r="J1022" s="110" t="s">
        <v>22</v>
      </c>
      <c r="K1022" s="110" t="s">
        <v>23</v>
      </c>
    </row>
    <row r="1023" spans="1:20" x14ac:dyDescent="0.25">
      <c r="B1023" s="156"/>
      <c r="C1023" s="111" t="s">
        <v>3787</v>
      </c>
      <c r="D1023" s="110" t="s">
        <v>7989</v>
      </c>
      <c r="E1023" s="110" t="s">
        <v>3790</v>
      </c>
      <c r="F1023" s="112" t="s">
        <v>3791</v>
      </c>
      <c r="G1023" s="113">
        <v>1580</v>
      </c>
      <c r="H1023" s="113" t="s">
        <v>25</v>
      </c>
      <c r="I1023" s="112" t="s">
        <v>25</v>
      </c>
      <c r="J1023" s="110" t="s">
        <v>22</v>
      </c>
      <c r="K1023" s="110" t="s">
        <v>23</v>
      </c>
    </row>
    <row r="1024" spans="1:20" x14ac:dyDescent="0.25">
      <c r="B1024" s="156"/>
      <c r="C1024" s="111" t="s">
        <v>3787</v>
      </c>
      <c r="D1024" s="110" t="s">
        <v>7989</v>
      </c>
      <c r="E1024" s="110" t="s">
        <v>3792</v>
      </c>
      <c r="F1024" s="112" t="s">
        <v>3793</v>
      </c>
      <c r="G1024" s="110">
        <v>350</v>
      </c>
      <c r="H1024" s="113" t="s">
        <v>25</v>
      </c>
      <c r="I1024" s="112" t="s">
        <v>25</v>
      </c>
      <c r="J1024" s="110" t="s">
        <v>22</v>
      </c>
      <c r="K1024" s="110" t="s">
        <v>23</v>
      </c>
    </row>
    <row r="1025" spans="2:11" ht="26.25" thickBot="1" x14ac:dyDescent="0.3">
      <c r="B1025" s="156"/>
      <c r="C1025" s="111" t="s">
        <v>3787</v>
      </c>
      <c r="D1025" s="110" t="s">
        <v>7989</v>
      </c>
      <c r="E1025" s="119" t="s">
        <v>3789</v>
      </c>
      <c r="F1025" s="120" t="s">
        <v>9929</v>
      </c>
      <c r="G1025" s="119">
        <v>896</v>
      </c>
      <c r="H1025" s="113" t="s">
        <v>25</v>
      </c>
      <c r="I1025" s="120" t="s">
        <v>25</v>
      </c>
      <c r="J1025" s="110" t="s">
        <v>22</v>
      </c>
      <c r="K1025" s="110" t="s">
        <v>23</v>
      </c>
    </row>
    <row r="1026" spans="2:11" ht="30.75" thickBot="1" x14ac:dyDescent="0.3">
      <c r="B1026" s="156"/>
      <c r="C1026" s="256" t="s">
        <v>3787</v>
      </c>
      <c r="D1026" s="260" t="s">
        <v>7825</v>
      </c>
      <c r="E1026" s="659">
        <f>COUNTA(E1021:E1025)</f>
        <v>5</v>
      </c>
      <c r="F1026" s="662" t="s">
        <v>7826</v>
      </c>
      <c r="G1026" s="661">
        <f>SUM(G1021:G1025)</f>
        <v>5528</v>
      </c>
      <c r="H1026" s="142"/>
      <c r="I1026" s="115"/>
      <c r="J1026" s="116"/>
      <c r="K1026" s="117"/>
    </row>
    <row r="1027" spans="2:11" x14ac:dyDescent="0.25">
      <c r="B1027" s="156"/>
      <c r="C1027" s="122"/>
      <c r="D1027" s="122"/>
      <c r="E1027" s="177"/>
      <c r="F1027" s="230"/>
      <c r="G1027" s="178"/>
      <c r="H1027" s="122"/>
      <c r="I1027" s="161"/>
      <c r="J1027" s="122"/>
      <c r="K1027" s="122"/>
    </row>
    <row r="1028" spans="2:11" x14ac:dyDescent="0.25">
      <c r="B1028" s="156"/>
      <c r="C1028" s="122"/>
      <c r="D1028" s="122"/>
      <c r="E1028" s="177"/>
      <c r="F1028" s="230"/>
      <c r="G1028" s="178"/>
      <c r="H1028" s="122"/>
      <c r="I1028" s="161"/>
      <c r="J1028" s="122"/>
      <c r="K1028" s="122"/>
    </row>
    <row r="1029" spans="2:11" ht="25.5" x14ac:dyDescent="0.25">
      <c r="B1029" s="156"/>
      <c r="C1029" s="248" t="s">
        <v>8</v>
      </c>
      <c r="D1029" s="248" t="s">
        <v>7</v>
      </c>
      <c r="E1029" s="248" t="s">
        <v>6</v>
      </c>
      <c r="F1029" s="248" t="s">
        <v>5</v>
      </c>
      <c r="G1029" s="249" t="s">
        <v>4</v>
      </c>
      <c r="H1029" s="249" t="s">
        <v>3</v>
      </c>
      <c r="I1029" s="248" t="s">
        <v>2</v>
      </c>
      <c r="J1029" s="248" t="s">
        <v>1</v>
      </c>
      <c r="K1029" s="248" t="s">
        <v>0</v>
      </c>
    </row>
    <row r="1030" spans="2:11" ht="25.5" x14ac:dyDescent="0.25">
      <c r="B1030" s="156"/>
      <c r="C1030" s="131" t="s">
        <v>3879</v>
      </c>
      <c r="D1030" s="110" t="s">
        <v>7989</v>
      </c>
      <c r="E1030" s="110" t="s">
        <v>3880</v>
      </c>
      <c r="F1030" s="112" t="s">
        <v>3881</v>
      </c>
      <c r="G1030" s="113">
        <v>1377</v>
      </c>
      <c r="H1030" s="113" t="s">
        <v>25</v>
      </c>
      <c r="I1030" s="112" t="s">
        <v>25</v>
      </c>
      <c r="J1030" s="110" t="s">
        <v>22</v>
      </c>
      <c r="K1030" s="110" t="s">
        <v>3875</v>
      </c>
    </row>
    <row r="1031" spans="2:11" ht="25.5" x14ac:dyDescent="0.25">
      <c r="B1031" s="156"/>
      <c r="C1031" s="131" t="s">
        <v>3879</v>
      </c>
      <c r="D1031" s="110" t="s">
        <v>7989</v>
      </c>
      <c r="E1031" s="110" t="s">
        <v>3882</v>
      </c>
      <c r="F1031" s="112" t="s">
        <v>3883</v>
      </c>
      <c r="G1031" s="113">
        <v>896</v>
      </c>
      <c r="H1031" s="113" t="s">
        <v>25</v>
      </c>
      <c r="I1031" s="112" t="s">
        <v>25</v>
      </c>
      <c r="J1031" s="110" t="s">
        <v>22</v>
      </c>
      <c r="K1031" s="110" t="s">
        <v>3875</v>
      </c>
    </row>
    <row r="1032" spans="2:11" ht="15.75" thickBot="1" x14ac:dyDescent="0.3">
      <c r="B1032" s="156"/>
      <c r="C1032" s="131" t="s">
        <v>3879</v>
      </c>
      <c r="D1032" s="110" t="s">
        <v>7989</v>
      </c>
      <c r="E1032" s="110" t="s">
        <v>3877</v>
      </c>
      <c r="F1032" s="112" t="s">
        <v>3878</v>
      </c>
      <c r="G1032" s="113">
        <v>608</v>
      </c>
      <c r="H1032" s="113" t="s">
        <v>25</v>
      </c>
      <c r="I1032" s="112" t="s">
        <v>25</v>
      </c>
      <c r="J1032" s="110" t="s">
        <v>22</v>
      </c>
      <c r="K1032" s="110" t="s">
        <v>3875</v>
      </c>
    </row>
    <row r="1033" spans="2:11" ht="30.75" thickBot="1" x14ac:dyDescent="0.3">
      <c r="B1033" s="156"/>
      <c r="C1033" s="245" t="s">
        <v>3879</v>
      </c>
      <c r="D1033" s="246" t="s">
        <v>7825</v>
      </c>
      <c r="E1033" s="659">
        <f>COUNTA(E1030:E1032)</f>
        <v>3</v>
      </c>
      <c r="F1033" s="660" t="s">
        <v>7826</v>
      </c>
      <c r="G1033" s="661">
        <f>SUM(G1030:G1032)</f>
        <v>2881</v>
      </c>
      <c r="H1033" s="142"/>
      <c r="I1033" s="115"/>
      <c r="J1033" s="116"/>
      <c r="K1033" s="117"/>
    </row>
    <row r="1034" spans="2:11" x14ac:dyDescent="0.25">
      <c r="B1034" s="156"/>
      <c r="C1034" s="122"/>
      <c r="D1034" s="122"/>
      <c r="E1034" s="177"/>
      <c r="F1034" s="230"/>
      <c r="G1034" s="178"/>
      <c r="H1034" s="122"/>
      <c r="I1034" s="161"/>
      <c r="J1034" s="122"/>
      <c r="K1034" s="122"/>
    </row>
    <row r="1035" spans="2:11" x14ac:dyDescent="0.25">
      <c r="B1035" s="156"/>
      <c r="C1035" s="122"/>
      <c r="D1035" s="122"/>
      <c r="E1035" s="177"/>
      <c r="F1035" s="230"/>
      <c r="G1035" s="178"/>
      <c r="H1035" s="122"/>
      <c r="I1035" s="161"/>
      <c r="J1035" s="122"/>
      <c r="K1035" s="122"/>
    </row>
    <row r="1036" spans="2:11" ht="25.5" x14ac:dyDescent="0.25">
      <c r="B1036" s="156"/>
      <c r="C1036" s="248" t="s">
        <v>8</v>
      </c>
      <c r="D1036" s="248" t="s">
        <v>7</v>
      </c>
      <c r="E1036" s="248" t="s">
        <v>6</v>
      </c>
      <c r="F1036" s="248" t="s">
        <v>5</v>
      </c>
      <c r="G1036" s="249" t="s">
        <v>4</v>
      </c>
      <c r="H1036" s="249" t="s">
        <v>3</v>
      </c>
      <c r="I1036" s="248" t="s">
        <v>2</v>
      </c>
      <c r="J1036" s="248" t="s">
        <v>1</v>
      </c>
      <c r="K1036" s="248" t="s">
        <v>0</v>
      </c>
    </row>
    <row r="1037" spans="2:11" ht="15.75" thickBot="1" x14ac:dyDescent="0.3">
      <c r="B1037" s="156"/>
      <c r="C1037" s="111" t="s">
        <v>3904</v>
      </c>
      <c r="D1037" s="110" t="s">
        <v>7989</v>
      </c>
      <c r="E1037" s="110" t="s">
        <v>3903</v>
      </c>
      <c r="F1037" s="112" t="s">
        <v>9930</v>
      </c>
      <c r="G1037" s="113">
        <v>931</v>
      </c>
      <c r="H1037" s="113" t="s">
        <v>25</v>
      </c>
      <c r="I1037" s="112" t="s">
        <v>25</v>
      </c>
      <c r="J1037" s="110" t="s">
        <v>22</v>
      </c>
      <c r="K1037" s="110" t="s">
        <v>3875</v>
      </c>
    </row>
    <row r="1038" spans="2:11" ht="30.75" thickBot="1" x14ac:dyDescent="0.3">
      <c r="B1038" s="156"/>
      <c r="C1038" s="245" t="s">
        <v>3904</v>
      </c>
      <c r="D1038" s="246" t="s">
        <v>7825</v>
      </c>
      <c r="E1038" s="659">
        <f>COUNTA(E1037)</f>
        <v>1</v>
      </c>
      <c r="F1038" s="665" t="s">
        <v>7826</v>
      </c>
      <c r="G1038" s="661">
        <v>931</v>
      </c>
      <c r="H1038" s="142"/>
      <c r="I1038" s="115"/>
      <c r="J1038" s="116"/>
      <c r="K1038" s="117"/>
    </row>
    <row r="1039" spans="2:11" x14ac:dyDescent="0.25">
      <c r="B1039" s="156"/>
      <c r="C1039" s="122"/>
      <c r="D1039" s="122"/>
      <c r="E1039" s="177"/>
      <c r="F1039" s="230"/>
      <c r="G1039" s="178"/>
      <c r="H1039" s="122"/>
      <c r="I1039" s="161"/>
      <c r="J1039" s="122"/>
      <c r="K1039" s="122"/>
    </row>
    <row r="1040" spans="2:11" x14ac:dyDescent="0.25">
      <c r="B1040" s="156"/>
      <c r="C1040" s="122"/>
      <c r="D1040" s="122"/>
      <c r="E1040" s="177"/>
      <c r="F1040" s="230"/>
      <c r="G1040" s="178"/>
      <c r="H1040" s="122"/>
      <c r="I1040" s="161"/>
      <c r="J1040" s="122"/>
      <c r="K1040" s="122"/>
    </row>
    <row r="1041" spans="2:11" ht="25.5" x14ac:dyDescent="0.25">
      <c r="B1041" s="156"/>
      <c r="C1041" s="248" t="s">
        <v>8</v>
      </c>
      <c r="D1041" s="248" t="s">
        <v>7</v>
      </c>
      <c r="E1041" s="248" t="s">
        <v>6</v>
      </c>
      <c r="F1041" s="248" t="s">
        <v>5</v>
      </c>
      <c r="G1041" s="249" t="s">
        <v>4</v>
      </c>
      <c r="H1041" s="249" t="s">
        <v>3</v>
      </c>
      <c r="I1041" s="248" t="s">
        <v>2</v>
      </c>
      <c r="J1041" s="248" t="s">
        <v>1</v>
      </c>
      <c r="K1041" s="248" t="s">
        <v>0</v>
      </c>
    </row>
    <row r="1042" spans="2:11" ht="15.75" thickBot="1" x14ac:dyDescent="0.3">
      <c r="B1042" s="156"/>
      <c r="C1042" s="111" t="s">
        <v>3885</v>
      </c>
      <c r="D1042" s="110" t="s">
        <v>7989</v>
      </c>
      <c r="E1042" s="110" t="s">
        <v>3884</v>
      </c>
      <c r="F1042" s="112" t="s">
        <v>8098</v>
      </c>
      <c r="G1042" s="113">
        <v>1214</v>
      </c>
      <c r="H1042" s="113" t="s">
        <v>25</v>
      </c>
      <c r="I1042" s="112" t="s">
        <v>25</v>
      </c>
      <c r="J1042" s="110" t="s">
        <v>22</v>
      </c>
      <c r="K1042" s="110" t="s">
        <v>3875</v>
      </c>
    </row>
    <row r="1043" spans="2:11" ht="30.75" thickBot="1" x14ac:dyDescent="0.3">
      <c r="B1043" s="156"/>
      <c r="C1043" s="245" t="s">
        <v>3885</v>
      </c>
      <c r="D1043" s="246" t="s">
        <v>7825</v>
      </c>
      <c r="E1043" s="659">
        <f>COUNTA(E1042)</f>
        <v>1</v>
      </c>
      <c r="F1043" s="660" t="s">
        <v>7826</v>
      </c>
      <c r="G1043" s="661">
        <f>SUM(G1042)</f>
        <v>1214</v>
      </c>
      <c r="H1043" s="142"/>
      <c r="I1043" s="115"/>
      <c r="J1043" s="116"/>
      <c r="K1043" s="117"/>
    </row>
    <row r="1044" spans="2:11" x14ac:dyDescent="0.25">
      <c r="B1044" s="156"/>
      <c r="C1044" s="122"/>
      <c r="D1044" s="122"/>
      <c r="E1044" s="177"/>
      <c r="F1044" s="230"/>
      <c r="G1044" s="178"/>
      <c r="H1044" s="122"/>
      <c r="I1044" s="161"/>
      <c r="J1044" s="122"/>
      <c r="K1044" s="122"/>
    </row>
    <row r="1045" spans="2:11" x14ac:dyDescent="0.25">
      <c r="B1045" s="156"/>
      <c r="C1045" s="122"/>
      <c r="D1045" s="122"/>
      <c r="E1045" s="177"/>
      <c r="F1045" s="230"/>
      <c r="G1045" s="178"/>
      <c r="H1045" s="122"/>
      <c r="I1045" s="161"/>
      <c r="J1045" s="122"/>
      <c r="K1045" s="122"/>
    </row>
    <row r="1046" spans="2:11" ht="25.5" x14ac:dyDescent="0.25">
      <c r="B1046" s="156"/>
      <c r="C1046" s="248" t="s">
        <v>8</v>
      </c>
      <c r="D1046" s="248" t="s">
        <v>7</v>
      </c>
      <c r="E1046" s="248" t="s">
        <v>6</v>
      </c>
      <c r="F1046" s="248" t="s">
        <v>5</v>
      </c>
      <c r="G1046" s="249" t="s">
        <v>4</v>
      </c>
      <c r="H1046" s="249" t="s">
        <v>3</v>
      </c>
      <c r="I1046" s="248" t="s">
        <v>2</v>
      </c>
      <c r="J1046" s="248" t="s">
        <v>1</v>
      </c>
      <c r="K1046" s="248" t="s">
        <v>0</v>
      </c>
    </row>
    <row r="1047" spans="2:11" x14ac:dyDescent="0.25">
      <c r="B1047" s="156"/>
      <c r="C1047" s="111" t="s">
        <v>3928</v>
      </c>
      <c r="D1047" s="110" t="s">
        <v>7989</v>
      </c>
      <c r="E1047" s="110" t="s">
        <v>3929</v>
      </c>
      <c r="F1047" s="112" t="s">
        <v>9931</v>
      </c>
      <c r="G1047" s="113">
        <v>828</v>
      </c>
      <c r="H1047" s="113" t="s">
        <v>25</v>
      </c>
      <c r="I1047" s="112" t="s">
        <v>25</v>
      </c>
      <c r="J1047" s="110" t="s">
        <v>22</v>
      </c>
      <c r="K1047" s="110" t="s">
        <v>3875</v>
      </c>
    </row>
    <row r="1048" spans="2:11" x14ac:dyDescent="0.25">
      <c r="B1048" s="156"/>
      <c r="C1048" s="111" t="s">
        <v>3928</v>
      </c>
      <c r="D1048" s="110" t="s">
        <v>7989</v>
      </c>
      <c r="E1048" s="110" t="s">
        <v>3931</v>
      </c>
      <c r="F1048" s="112" t="s">
        <v>3930</v>
      </c>
      <c r="G1048" s="113">
        <v>493</v>
      </c>
      <c r="H1048" s="113" t="s">
        <v>25</v>
      </c>
      <c r="I1048" s="112" t="s">
        <v>25</v>
      </c>
      <c r="J1048" s="110" t="s">
        <v>22</v>
      </c>
      <c r="K1048" s="110" t="s">
        <v>3875</v>
      </c>
    </row>
    <row r="1049" spans="2:11" ht="15.75" thickBot="1" x14ac:dyDescent="0.3">
      <c r="B1049" s="156"/>
      <c r="C1049" s="111" t="s">
        <v>3928</v>
      </c>
      <c r="D1049" s="110" t="s">
        <v>7989</v>
      </c>
      <c r="E1049" s="119" t="s">
        <v>3926</v>
      </c>
      <c r="F1049" s="120" t="s">
        <v>3927</v>
      </c>
      <c r="G1049" s="119">
        <v>1123</v>
      </c>
      <c r="H1049" s="113" t="s">
        <v>25</v>
      </c>
      <c r="I1049" s="120" t="s">
        <v>25</v>
      </c>
      <c r="J1049" s="110" t="s">
        <v>22</v>
      </c>
      <c r="K1049" s="110" t="s">
        <v>3875</v>
      </c>
    </row>
    <row r="1050" spans="2:11" ht="30.75" thickBot="1" x14ac:dyDescent="0.3">
      <c r="B1050" s="156"/>
      <c r="C1050" s="245" t="s">
        <v>3928</v>
      </c>
      <c r="D1050" s="246" t="s">
        <v>7825</v>
      </c>
      <c r="E1050" s="659">
        <f>COUNTA(E1047:E1049)</f>
        <v>3</v>
      </c>
      <c r="F1050" s="660" t="s">
        <v>7826</v>
      </c>
      <c r="G1050" s="661">
        <f>SUM(G1047:G1049)</f>
        <v>2444</v>
      </c>
      <c r="H1050" s="142"/>
      <c r="I1050" s="115"/>
      <c r="J1050" s="116"/>
      <c r="K1050" s="117"/>
    </row>
    <row r="1051" spans="2:11" x14ac:dyDescent="0.25">
      <c r="B1051" s="156"/>
      <c r="C1051" s="122"/>
      <c r="D1051" s="122"/>
      <c r="E1051" s="177"/>
      <c r="F1051" s="230"/>
      <c r="G1051" s="178"/>
      <c r="H1051" s="122"/>
      <c r="I1051" s="161"/>
      <c r="J1051" s="122"/>
      <c r="K1051" s="122"/>
    </row>
    <row r="1052" spans="2:11" x14ac:dyDescent="0.25">
      <c r="B1052" s="156"/>
      <c r="C1052" s="122"/>
      <c r="D1052" s="122"/>
      <c r="E1052" s="177"/>
      <c r="F1052" s="230"/>
      <c r="G1052" s="178"/>
      <c r="H1052" s="122"/>
      <c r="I1052" s="161"/>
      <c r="J1052" s="122"/>
      <c r="K1052" s="122"/>
    </row>
    <row r="1053" spans="2:11" ht="25.5" x14ac:dyDescent="0.25">
      <c r="B1053" s="156"/>
      <c r="C1053" s="248" t="s">
        <v>8</v>
      </c>
      <c r="D1053" s="248" t="s">
        <v>7</v>
      </c>
      <c r="E1053" s="248" t="s">
        <v>6</v>
      </c>
      <c r="F1053" s="248" t="s">
        <v>5</v>
      </c>
      <c r="G1053" s="249" t="s">
        <v>4</v>
      </c>
      <c r="H1053" s="249" t="s">
        <v>3</v>
      </c>
      <c r="I1053" s="248" t="s">
        <v>2</v>
      </c>
      <c r="J1053" s="248" t="s">
        <v>1</v>
      </c>
      <c r="K1053" s="248" t="s">
        <v>0</v>
      </c>
    </row>
    <row r="1054" spans="2:11" ht="29.25" customHeight="1" thickBot="1" x14ac:dyDescent="0.3">
      <c r="B1054" s="156"/>
      <c r="C1054" s="111" t="s">
        <v>4077</v>
      </c>
      <c r="D1054" s="110" t="s">
        <v>7989</v>
      </c>
      <c r="E1054" s="110" t="s">
        <v>4076</v>
      </c>
      <c r="F1054" s="112" t="s">
        <v>9932</v>
      </c>
      <c r="G1054" s="113">
        <v>871</v>
      </c>
      <c r="H1054" s="113" t="s">
        <v>25</v>
      </c>
      <c r="I1054" s="112" t="s">
        <v>25</v>
      </c>
      <c r="J1054" s="110" t="s">
        <v>22</v>
      </c>
      <c r="K1054" s="110" t="s">
        <v>31</v>
      </c>
    </row>
    <row r="1055" spans="2:11" ht="30.75" thickBot="1" x14ac:dyDescent="0.3">
      <c r="B1055" s="156"/>
      <c r="C1055" s="245" t="s">
        <v>4077</v>
      </c>
      <c r="D1055" s="246" t="s">
        <v>7825</v>
      </c>
      <c r="E1055" s="659">
        <f>COUNTA(E1054)</f>
        <v>1</v>
      </c>
      <c r="F1055" s="660" t="s">
        <v>7826</v>
      </c>
      <c r="G1055" s="661">
        <f>SUM(G1054)</f>
        <v>871</v>
      </c>
      <c r="H1055" s="142"/>
      <c r="I1055" s="115"/>
      <c r="J1055" s="116"/>
      <c r="K1055" s="117"/>
    </row>
    <row r="1056" spans="2:11" x14ac:dyDescent="0.25">
      <c r="B1056" s="156"/>
      <c r="C1056" s="111"/>
      <c r="D1056" s="111"/>
      <c r="E1056" s="179"/>
      <c r="F1056" s="231"/>
      <c r="G1056" s="179"/>
      <c r="H1056" s="111"/>
      <c r="I1056" s="158"/>
      <c r="J1056" s="111"/>
      <c r="K1056" s="111"/>
    </row>
    <row r="1057" spans="2:11" x14ac:dyDescent="0.25">
      <c r="B1057" s="156"/>
      <c r="C1057" s="111"/>
      <c r="D1057" s="111"/>
      <c r="E1057" s="179"/>
      <c r="F1057" s="231"/>
      <c r="G1057" s="179"/>
      <c r="H1057" s="111"/>
      <c r="I1057" s="158"/>
      <c r="J1057" s="111"/>
      <c r="K1057" s="111"/>
    </row>
    <row r="1058" spans="2:11" ht="25.5" x14ac:dyDescent="0.25">
      <c r="B1058" s="156"/>
      <c r="C1058" s="248" t="s">
        <v>8</v>
      </c>
      <c r="D1058" s="248" t="s">
        <v>7</v>
      </c>
      <c r="E1058" s="248" t="s">
        <v>6</v>
      </c>
      <c r="F1058" s="248" t="s">
        <v>5</v>
      </c>
      <c r="G1058" s="249" t="s">
        <v>4</v>
      </c>
      <c r="H1058" s="249" t="s">
        <v>3</v>
      </c>
      <c r="I1058" s="248" t="s">
        <v>2</v>
      </c>
      <c r="J1058" s="248" t="s">
        <v>1</v>
      </c>
      <c r="K1058" s="248" t="s">
        <v>0</v>
      </c>
    </row>
    <row r="1059" spans="2:11" ht="15.75" thickBot="1" x14ac:dyDescent="0.3">
      <c r="B1059" s="156"/>
      <c r="C1059" s="111" t="s">
        <v>4021</v>
      </c>
      <c r="D1059" s="110" t="s">
        <v>7989</v>
      </c>
      <c r="E1059" s="110" t="s">
        <v>4020</v>
      </c>
      <c r="F1059" s="112" t="s">
        <v>3449</v>
      </c>
      <c r="G1059" s="113">
        <v>1058</v>
      </c>
      <c r="H1059" s="113" t="s">
        <v>25</v>
      </c>
      <c r="I1059" s="112" t="s">
        <v>25</v>
      </c>
      <c r="J1059" s="110" t="s">
        <v>22</v>
      </c>
      <c r="K1059" s="110" t="s">
        <v>31</v>
      </c>
    </row>
    <row r="1060" spans="2:11" ht="30.75" thickBot="1" x14ac:dyDescent="0.3">
      <c r="B1060" s="156"/>
      <c r="C1060" s="256" t="s">
        <v>4021</v>
      </c>
      <c r="D1060" s="260" t="s">
        <v>7825</v>
      </c>
      <c r="E1060" s="659">
        <f>COUNTA(E1059)</f>
        <v>1</v>
      </c>
      <c r="F1060" s="662" t="s">
        <v>7826</v>
      </c>
      <c r="G1060" s="661">
        <f>SUM(G1059)</f>
        <v>1058</v>
      </c>
      <c r="H1060" s="142"/>
      <c r="I1060" s="115"/>
      <c r="J1060" s="116"/>
      <c r="K1060" s="117"/>
    </row>
    <row r="1061" spans="2:11" x14ac:dyDescent="0.25">
      <c r="B1061" s="156"/>
      <c r="C1061" s="122"/>
      <c r="D1061" s="122"/>
      <c r="E1061" s="177"/>
      <c r="F1061" s="230"/>
      <c r="G1061" s="178"/>
      <c r="H1061" s="122"/>
      <c r="I1061" s="161"/>
      <c r="J1061" s="122"/>
      <c r="K1061" s="122"/>
    </row>
    <row r="1062" spans="2:11" x14ac:dyDescent="0.25">
      <c r="B1062" s="156"/>
      <c r="C1062" s="122"/>
      <c r="D1062" s="122"/>
      <c r="E1062" s="177"/>
      <c r="F1062" s="230"/>
      <c r="G1062" s="178"/>
      <c r="H1062" s="122"/>
      <c r="I1062" s="161"/>
      <c r="J1062" s="122"/>
      <c r="K1062" s="122"/>
    </row>
    <row r="1063" spans="2:11" ht="25.5" x14ac:dyDescent="0.25">
      <c r="B1063" s="156"/>
      <c r="C1063" s="248" t="s">
        <v>8</v>
      </c>
      <c r="D1063" s="248" t="s">
        <v>7</v>
      </c>
      <c r="E1063" s="248" t="s">
        <v>6</v>
      </c>
      <c r="F1063" s="248" t="s">
        <v>5</v>
      </c>
      <c r="G1063" s="249" t="s">
        <v>4</v>
      </c>
      <c r="H1063" s="249" t="s">
        <v>3</v>
      </c>
      <c r="I1063" s="248" t="s">
        <v>2</v>
      </c>
      <c r="J1063" s="248" t="s">
        <v>1</v>
      </c>
      <c r="K1063" s="248" t="s">
        <v>0</v>
      </c>
    </row>
    <row r="1064" spans="2:11" x14ac:dyDescent="0.25">
      <c r="B1064" s="156"/>
      <c r="C1064" s="131" t="s">
        <v>4066</v>
      </c>
      <c r="D1064" s="110" t="s">
        <v>7989</v>
      </c>
      <c r="E1064" s="110" t="s">
        <v>4064</v>
      </c>
      <c r="F1064" s="112" t="s">
        <v>4065</v>
      </c>
      <c r="G1064" s="113">
        <v>645</v>
      </c>
      <c r="H1064" s="113" t="s">
        <v>25</v>
      </c>
      <c r="I1064" s="112" t="s">
        <v>25</v>
      </c>
      <c r="J1064" s="110" t="s">
        <v>22</v>
      </c>
      <c r="K1064" s="110" t="s">
        <v>31</v>
      </c>
    </row>
    <row r="1065" spans="2:11" ht="15.75" thickBot="1" x14ac:dyDescent="0.3">
      <c r="B1065" s="156"/>
      <c r="C1065" s="131" t="s">
        <v>4066</v>
      </c>
      <c r="D1065" s="110" t="s">
        <v>7989</v>
      </c>
      <c r="E1065" s="110" t="s">
        <v>4041</v>
      </c>
      <c r="F1065" s="112" t="s">
        <v>4042</v>
      </c>
      <c r="G1065" s="113">
        <v>459</v>
      </c>
      <c r="H1065" s="113" t="s">
        <v>25</v>
      </c>
      <c r="I1065" s="112" t="s">
        <v>25</v>
      </c>
      <c r="J1065" s="110" t="s">
        <v>22</v>
      </c>
      <c r="K1065" s="110" t="s">
        <v>31</v>
      </c>
    </row>
    <row r="1066" spans="2:11" ht="30.75" thickBot="1" x14ac:dyDescent="0.3">
      <c r="B1066" s="156"/>
      <c r="C1066" s="257" t="s">
        <v>4066</v>
      </c>
      <c r="D1066" s="259" t="s">
        <v>7825</v>
      </c>
      <c r="E1066" s="659">
        <f>COUNTA(E1064:E1065)</f>
        <v>2</v>
      </c>
      <c r="F1066" s="666" t="s">
        <v>7826</v>
      </c>
      <c r="G1066" s="661">
        <f>SUM(G1064:G1065)</f>
        <v>1104</v>
      </c>
      <c r="H1066" s="142"/>
      <c r="I1066" s="115"/>
      <c r="J1066" s="116"/>
      <c r="K1066" s="117"/>
    </row>
    <row r="1067" spans="2:11" x14ac:dyDescent="0.25">
      <c r="B1067" s="156"/>
      <c r="C1067" s="122"/>
      <c r="D1067" s="122"/>
      <c r="E1067" s="177"/>
      <c r="F1067" s="230"/>
      <c r="G1067" s="178"/>
      <c r="H1067" s="122"/>
      <c r="I1067" s="161"/>
      <c r="J1067" s="122"/>
      <c r="K1067" s="122"/>
    </row>
    <row r="1068" spans="2:11" x14ac:dyDescent="0.25">
      <c r="B1068" s="156"/>
      <c r="C1068" s="122"/>
      <c r="D1068" s="122"/>
      <c r="E1068" s="177"/>
      <c r="F1068" s="230"/>
      <c r="G1068" s="178"/>
      <c r="H1068" s="122"/>
      <c r="I1068" s="161"/>
      <c r="J1068" s="122"/>
      <c r="K1068" s="122"/>
    </row>
    <row r="1069" spans="2:11" ht="25.5" x14ac:dyDescent="0.25">
      <c r="B1069" s="156"/>
      <c r="C1069" s="248" t="s">
        <v>8</v>
      </c>
      <c r="D1069" s="248" t="s">
        <v>7</v>
      </c>
      <c r="E1069" s="248" t="s">
        <v>6</v>
      </c>
      <c r="F1069" s="248" t="s">
        <v>5</v>
      </c>
      <c r="G1069" s="249" t="s">
        <v>4</v>
      </c>
      <c r="H1069" s="249" t="s">
        <v>3</v>
      </c>
      <c r="I1069" s="248" t="s">
        <v>2</v>
      </c>
      <c r="J1069" s="248" t="s">
        <v>1</v>
      </c>
      <c r="K1069" s="248" t="s">
        <v>0</v>
      </c>
    </row>
    <row r="1070" spans="2:11" ht="24.75" customHeight="1" x14ac:dyDescent="0.25">
      <c r="B1070" s="156"/>
      <c r="C1070" s="131" t="s">
        <v>4068</v>
      </c>
      <c r="D1070" s="110" t="s">
        <v>7989</v>
      </c>
      <c r="E1070" s="110" t="s">
        <v>3998</v>
      </c>
      <c r="F1070" s="112" t="s">
        <v>9933</v>
      </c>
      <c r="G1070" s="113">
        <v>130</v>
      </c>
      <c r="H1070" s="113" t="s">
        <v>25</v>
      </c>
      <c r="I1070" s="112" t="s">
        <v>3681</v>
      </c>
      <c r="J1070" s="110" t="s">
        <v>22</v>
      </c>
      <c r="K1070" s="110" t="s">
        <v>31</v>
      </c>
    </row>
    <row r="1071" spans="2:11" ht="24.75" customHeight="1" thickBot="1" x14ac:dyDescent="0.3">
      <c r="B1071" s="156"/>
      <c r="C1071" s="131" t="s">
        <v>4068</v>
      </c>
      <c r="D1071" s="110" t="s">
        <v>7989</v>
      </c>
      <c r="E1071" s="110" t="s">
        <v>4067</v>
      </c>
      <c r="F1071" s="112" t="s">
        <v>9934</v>
      </c>
      <c r="G1071" s="113">
        <v>773</v>
      </c>
      <c r="H1071" s="113" t="s">
        <v>25</v>
      </c>
      <c r="I1071" s="112" t="s">
        <v>3681</v>
      </c>
      <c r="J1071" s="110" t="s">
        <v>22</v>
      </c>
      <c r="K1071" s="110" t="s">
        <v>31</v>
      </c>
    </row>
    <row r="1072" spans="2:11" ht="30.75" thickBot="1" x14ac:dyDescent="0.3">
      <c r="B1072" s="156"/>
      <c r="C1072" s="245" t="s">
        <v>4068</v>
      </c>
      <c r="D1072" s="246" t="s">
        <v>7825</v>
      </c>
      <c r="E1072" s="659">
        <f>COUNTA(E1070:E1071)</f>
        <v>2</v>
      </c>
      <c r="F1072" s="660" t="s">
        <v>7826</v>
      </c>
      <c r="G1072" s="661">
        <f>SUM(G1070:G1071)</f>
        <v>903</v>
      </c>
      <c r="H1072" s="142"/>
      <c r="I1072" s="115"/>
      <c r="J1072" s="116"/>
      <c r="K1072" s="117"/>
    </row>
    <row r="1073" spans="2:11" x14ac:dyDescent="0.25">
      <c r="B1073" s="156"/>
      <c r="C1073" s="122"/>
      <c r="D1073" s="122"/>
      <c r="E1073" s="177"/>
      <c r="F1073" s="230"/>
      <c r="G1073" s="178"/>
      <c r="H1073" s="122"/>
      <c r="I1073" s="161"/>
      <c r="J1073" s="122"/>
      <c r="K1073" s="122"/>
    </row>
    <row r="1074" spans="2:11" x14ac:dyDescent="0.25">
      <c r="B1074" s="156"/>
      <c r="C1074" s="122"/>
      <c r="D1074" s="122"/>
      <c r="E1074" s="177"/>
      <c r="F1074" s="230"/>
      <c r="G1074" s="178"/>
      <c r="H1074" s="122"/>
      <c r="I1074" s="161"/>
      <c r="J1074" s="122"/>
      <c r="K1074" s="122"/>
    </row>
    <row r="1075" spans="2:11" ht="25.5" x14ac:dyDescent="0.25">
      <c r="B1075" s="156"/>
      <c r="C1075" s="248" t="s">
        <v>8</v>
      </c>
      <c r="D1075" s="248" t="s">
        <v>7</v>
      </c>
      <c r="E1075" s="248" t="s">
        <v>6</v>
      </c>
      <c r="F1075" s="248" t="s">
        <v>5</v>
      </c>
      <c r="G1075" s="249" t="s">
        <v>4</v>
      </c>
      <c r="H1075" s="249" t="s">
        <v>3</v>
      </c>
      <c r="I1075" s="248" t="s">
        <v>2</v>
      </c>
      <c r="J1075" s="248" t="s">
        <v>1</v>
      </c>
      <c r="K1075" s="248" t="s">
        <v>0</v>
      </c>
    </row>
    <row r="1076" spans="2:11" x14ac:dyDescent="0.25">
      <c r="B1076" s="156"/>
      <c r="C1076" s="111" t="s">
        <v>3978</v>
      </c>
      <c r="D1076" s="110" t="s">
        <v>7989</v>
      </c>
      <c r="E1076" s="110" t="s">
        <v>4074</v>
      </c>
      <c r="F1076" s="112" t="s">
        <v>4075</v>
      </c>
      <c r="G1076" s="113">
        <v>931</v>
      </c>
      <c r="H1076" s="113" t="s">
        <v>25</v>
      </c>
      <c r="I1076" s="112" t="s">
        <v>3681</v>
      </c>
      <c r="J1076" s="110" t="s">
        <v>22</v>
      </c>
      <c r="K1076" s="110" t="s">
        <v>31</v>
      </c>
    </row>
    <row r="1077" spans="2:11" x14ac:dyDescent="0.25">
      <c r="B1077" s="156"/>
      <c r="C1077" s="111" t="s">
        <v>3978</v>
      </c>
      <c r="D1077" s="110" t="s">
        <v>7989</v>
      </c>
      <c r="E1077" s="110" t="s">
        <v>4072</v>
      </c>
      <c r="F1077" s="112" t="s">
        <v>4073</v>
      </c>
      <c r="G1077" s="113">
        <v>446</v>
      </c>
      <c r="H1077" s="113" t="s">
        <v>25</v>
      </c>
      <c r="I1077" s="112" t="s">
        <v>3681</v>
      </c>
      <c r="J1077" s="110" t="s">
        <v>22</v>
      </c>
      <c r="K1077" s="110" t="s">
        <v>31</v>
      </c>
    </row>
    <row r="1078" spans="2:11" x14ac:dyDescent="0.25">
      <c r="B1078" s="156"/>
      <c r="C1078" s="111" t="s">
        <v>3978</v>
      </c>
      <c r="D1078" s="110" t="s">
        <v>7989</v>
      </c>
      <c r="E1078" s="110" t="s">
        <v>4071</v>
      </c>
      <c r="F1078" s="112" t="s">
        <v>9935</v>
      </c>
      <c r="G1078" s="113">
        <v>690</v>
      </c>
      <c r="H1078" s="113" t="s">
        <v>25</v>
      </c>
      <c r="I1078" s="112" t="s">
        <v>3681</v>
      </c>
      <c r="J1078" s="110" t="s">
        <v>22</v>
      </c>
      <c r="K1078" s="110" t="s">
        <v>31</v>
      </c>
    </row>
    <row r="1079" spans="2:11" ht="24.75" customHeight="1" x14ac:dyDescent="0.25">
      <c r="B1079" s="156"/>
      <c r="C1079" s="111" t="s">
        <v>3978</v>
      </c>
      <c r="D1079" s="110" t="s">
        <v>7989</v>
      </c>
      <c r="E1079" s="110" t="s">
        <v>7999</v>
      </c>
      <c r="F1079" s="112" t="s">
        <v>9936</v>
      </c>
      <c r="G1079" s="113">
        <v>644</v>
      </c>
      <c r="H1079" s="113" t="s">
        <v>25</v>
      </c>
      <c r="I1079" s="112" t="s">
        <v>3681</v>
      </c>
      <c r="J1079" s="110" t="s">
        <v>22</v>
      </c>
      <c r="K1079" s="110" t="s">
        <v>31</v>
      </c>
    </row>
    <row r="1080" spans="2:11" x14ac:dyDescent="0.25">
      <c r="B1080" s="156"/>
      <c r="C1080" s="111" t="s">
        <v>3978</v>
      </c>
      <c r="D1080" s="110" t="s">
        <v>7989</v>
      </c>
      <c r="E1080" s="110" t="s">
        <v>3976</v>
      </c>
      <c r="F1080" s="112" t="s">
        <v>3977</v>
      </c>
      <c r="G1080" s="113">
        <v>348</v>
      </c>
      <c r="H1080" s="113" t="s">
        <v>25</v>
      </c>
      <c r="I1080" s="112" t="s">
        <v>3979</v>
      </c>
      <c r="J1080" s="110" t="s">
        <v>22</v>
      </c>
      <c r="K1080" s="110" t="s">
        <v>31</v>
      </c>
    </row>
    <row r="1081" spans="2:11" ht="15.75" thickBot="1" x14ac:dyDescent="0.3">
      <c r="B1081" s="156"/>
      <c r="C1081" s="111" t="s">
        <v>3978</v>
      </c>
      <c r="D1081" s="110" t="s">
        <v>7989</v>
      </c>
      <c r="E1081" s="110" t="s">
        <v>4069</v>
      </c>
      <c r="F1081" s="112" t="s">
        <v>4070</v>
      </c>
      <c r="G1081" s="113">
        <v>805</v>
      </c>
      <c r="H1081" s="113" t="s">
        <v>25</v>
      </c>
      <c r="I1081" s="112" t="s">
        <v>3979</v>
      </c>
      <c r="J1081" s="110" t="s">
        <v>22</v>
      </c>
      <c r="K1081" s="110" t="s">
        <v>31</v>
      </c>
    </row>
    <row r="1082" spans="2:11" ht="30.75" thickBot="1" x14ac:dyDescent="0.3">
      <c r="B1082" s="156"/>
      <c r="C1082" s="245" t="s">
        <v>3978</v>
      </c>
      <c r="D1082" s="246" t="s">
        <v>7825</v>
      </c>
      <c r="E1082" s="659">
        <f>COUNTA(E1076:E1081)</f>
        <v>6</v>
      </c>
      <c r="F1082" s="660" t="s">
        <v>7826</v>
      </c>
      <c r="G1082" s="661">
        <f>SUM(G1076:G1081)</f>
        <v>3864</v>
      </c>
      <c r="H1082" s="142"/>
      <c r="I1082" s="115"/>
      <c r="J1082" s="116"/>
      <c r="K1082" s="117"/>
    </row>
    <row r="1083" spans="2:11" x14ac:dyDescent="0.25">
      <c r="B1083" s="156"/>
      <c r="C1083" s="122"/>
      <c r="D1083" s="122"/>
      <c r="E1083" s="177"/>
      <c r="F1083" s="230"/>
      <c r="G1083" s="178"/>
      <c r="H1083" s="122"/>
      <c r="I1083" s="161"/>
      <c r="J1083" s="122"/>
      <c r="K1083" s="122"/>
    </row>
    <row r="1084" spans="2:11" x14ac:dyDescent="0.25">
      <c r="B1084" s="156"/>
      <c r="C1084" s="122"/>
      <c r="D1084" s="122"/>
      <c r="E1084" s="177"/>
      <c r="F1084" s="230"/>
      <c r="G1084" s="178"/>
      <c r="H1084" s="122"/>
      <c r="I1084" s="161"/>
      <c r="J1084" s="122"/>
      <c r="K1084" s="122"/>
    </row>
    <row r="1085" spans="2:11" ht="25.5" x14ac:dyDescent="0.25">
      <c r="B1085" s="156"/>
      <c r="C1085" s="248" t="s">
        <v>8</v>
      </c>
      <c r="D1085" s="248" t="s">
        <v>7</v>
      </c>
      <c r="E1085" s="248" t="s">
        <v>6</v>
      </c>
      <c r="F1085" s="248" t="s">
        <v>5</v>
      </c>
      <c r="G1085" s="249" t="s">
        <v>4</v>
      </c>
      <c r="H1085" s="249" t="s">
        <v>3</v>
      </c>
      <c r="I1085" s="248" t="s">
        <v>2</v>
      </c>
      <c r="J1085" s="248" t="s">
        <v>1</v>
      </c>
      <c r="K1085" s="248" t="s">
        <v>0</v>
      </c>
    </row>
    <row r="1086" spans="2:11" ht="15.75" thickBot="1" x14ac:dyDescent="0.3">
      <c r="B1086" s="156"/>
      <c r="C1086" s="111" t="s">
        <v>4081</v>
      </c>
      <c r="D1086" s="110" t="s">
        <v>7989</v>
      </c>
      <c r="E1086" s="110" t="s">
        <v>4078</v>
      </c>
      <c r="F1086" s="112" t="s">
        <v>4079</v>
      </c>
      <c r="G1086" s="113">
        <v>1217</v>
      </c>
      <c r="H1086" s="113" t="s">
        <v>25</v>
      </c>
      <c r="I1086" s="112" t="s">
        <v>4082</v>
      </c>
      <c r="J1086" s="110" t="s">
        <v>22</v>
      </c>
      <c r="K1086" s="110" t="s">
        <v>4080</v>
      </c>
    </row>
    <row r="1087" spans="2:11" ht="30.75" thickBot="1" x14ac:dyDescent="0.3">
      <c r="B1087" s="156"/>
      <c r="C1087" s="245" t="s">
        <v>4081</v>
      </c>
      <c r="D1087" s="246" t="s">
        <v>7825</v>
      </c>
      <c r="E1087" s="659">
        <f>COUNTA(E1086)</f>
        <v>1</v>
      </c>
      <c r="F1087" s="660" t="s">
        <v>7826</v>
      </c>
      <c r="G1087" s="661">
        <f>SUM(G1086)</f>
        <v>1217</v>
      </c>
      <c r="H1087" s="142"/>
      <c r="I1087" s="115"/>
      <c r="J1087" s="116"/>
      <c r="K1087" s="117"/>
    </row>
    <row r="1088" spans="2:11" x14ac:dyDescent="0.25">
      <c r="B1088" s="156"/>
      <c r="C1088" s="122"/>
      <c r="D1088" s="122"/>
      <c r="E1088" s="177"/>
      <c r="F1088" s="230"/>
      <c r="G1088" s="178"/>
      <c r="H1088" s="122"/>
      <c r="I1088" s="161"/>
      <c r="J1088" s="122"/>
      <c r="K1088" s="122"/>
    </row>
    <row r="1089" spans="2:11" x14ac:dyDescent="0.25">
      <c r="B1089" s="156"/>
      <c r="C1089" s="122"/>
      <c r="D1089" s="122"/>
      <c r="E1089" s="177"/>
      <c r="F1089" s="230"/>
      <c r="G1089" s="178"/>
      <c r="H1089" s="122"/>
      <c r="I1089" s="161"/>
      <c r="J1089" s="122"/>
      <c r="K1089" s="122"/>
    </row>
    <row r="1090" spans="2:11" ht="25.5" x14ac:dyDescent="0.25">
      <c r="B1090" s="156"/>
      <c r="C1090" s="248" t="s">
        <v>8</v>
      </c>
      <c r="D1090" s="248" t="s">
        <v>7</v>
      </c>
      <c r="E1090" s="248" t="s">
        <v>6</v>
      </c>
      <c r="F1090" s="248" t="s">
        <v>5</v>
      </c>
      <c r="G1090" s="249" t="s">
        <v>4</v>
      </c>
      <c r="H1090" s="249" t="s">
        <v>3</v>
      </c>
      <c r="I1090" s="248" t="s">
        <v>2</v>
      </c>
      <c r="J1090" s="248" t="s">
        <v>1</v>
      </c>
      <c r="K1090" s="248" t="s">
        <v>0</v>
      </c>
    </row>
    <row r="1091" spans="2:11" ht="15.75" thickBot="1" x14ac:dyDescent="0.3">
      <c r="B1091" s="156"/>
      <c r="C1091" s="111" t="s">
        <v>4085</v>
      </c>
      <c r="D1091" s="110" t="s">
        <v>7989</v>
      </c>
      <c r="E1091" s="110" t="s">
        <v>4083</v>
      </c>
      <c r="F1091" s="112" t="s">
        <v>4084</v>
      </c>
      <c r="G1091" s="113">
        <v>784</v>
      </c>
      <c r="H1091" s="113" t="s">
        <v>25</v>
      </c>
      <c r="I1091" s="112" t="s">
        <v>4082</v>
      </c>
      <c r="J1091" s="110" t="s">
        <v>22</v>
      </c>
      <c r="K1091" s="110" t="s">
        <v>4080</v>
      </c>
    </row>
    <row r="1092" spans="2:11" ht="30.75" thickBot="1" x14ac:dyDescent="0.3">
      <c r="B1092" s="156"/>
      <c r="C1092" s="256" t="s">
        <v>4085</v>
      </c>
      <c r="D1092" s="260" t="s">
        <v>7825</v>
      </c>
      <c r="E1092" s="659">
        <f>COUNTA(E1091)</f>
        <v>1</v>
      </c>
      <c r="F1092" s="662" t="s">
        <v>7826</v>
      </c>
      <c r="G1092" s="661">
        <f>SUM(G1091)</f>
        <v>784</v>
      </c>
      <c r="H1092" s="142"/>
      <c r="I1092" s="115"/>
      <c r="J1092" s="116"/>
      <c r="K1092" s="117"/>
    </row>
    <row r="1093" spans="2:11" x14ac:dyDescent="0.25">
      <c r="B1093" s="156"/>
      <c r="C1093" s="122"/>
      <c r="D1093" s="122"/>
      <c r="E1093" s="177"/>
      <c r="F1093" s="230"/>
      <c r="G1093" s="178"/>
      <c r="H1093" s="122"/>
      <c r="I1093" s="161"/>
      <c r="J1093" s="122"/>
      <c r="K1093" s="122"/>
    </row>
    <row r="1094" spans="2:11" x14ac:dyDescent="0.25">
      <c r="B1094" s="156"/>
      <c r="C1094" s="122"/>
      <c r="D1094" s="122"/>
      <c r="E1094" s="177"/>
      <c r="F1094" s="230"/>
      <c r="G1094" s="178"/>
      <c r="H1094" s="122"/>
      <c r="I1094" s="161"/>
      <c r="J1094" s="122"/>
      <c r="K1094" s="122"/>
    </row>
    <row r="1095" spans="2:11" ht="25.5" x14ac:dyDescent="0.25">
      <c r="B1095" s="156"/>
      <c r="C1095" s="248" t="s">
        <v>8</v>
      </c>
      <c r="D1095" s="248" t="s">
        <v>7</v>
      </c>
      <c r="E1095" s="248" t="s">
        <v>6</v>
      </c>
      <c r="F1095" s="248" t="s">
        <v>5</v>
      </c>
      <c r="G1095" s="249" t="s">
        <v>4</v>
      </c>
      <c r="H1095" s="249" t="s">
        <v>3</v>
      </c>
      <c r="I1095" s="248" t="s">
        <v>2</v>
      </c>
      <c r="J1095" s="248" t="s">
        <v>1</v>
      </c>
      <c r="K1095" s="248" t="s">
        <v>0</v>
      </c>
    </row>
    <row r="1096" spans="2:11" ht="25.5" customHeight="1" x14ac:dyDescent="0.25">
      <c r="B1096" s="156"/>
      <c r="C1096" s="111" t="s">
        <v>4087</v>
      </c>
      <c r="D1096" s="110" t="s">
        <v>7989</v>
      </c>
      <c r="E1096" s="110" t="s">
        <v>4088</v>
      </c>
      <c r="F1096" s="112" t="s">
        <v>9937</v>
      </c>
      <c r="G1096" s="113">
        <v>530</v>
      </c>
      <c r="H1096" s="113" t="s">
        <v>25</v>
      </c>
      <c r="I1096" s="112" t="s">
        <v>4082</v>
      </c>
      <c r="J1096" s="110" t="s">
        <v>22</v>
      </c>
      <c r="K1096" s="110" t="s">
        <v>4080</v>
      </c>
    </row>
    <row r="1097" spans="2:11" ht="23.25" customHeight="1" thickBot="1" x14ac:dyDescent="0.3">
      <c r="B1097" s="156"/>
      <c r="C1097" s="111" t="s">
        <v>4087</v>
      </c>
      <c r="D1097" s="110" t="s">
        <v>7989</v>
      </c>
      <c r="E1097" s="110" t="s">
        <v>4086</v>
      </c>
      <c r="F1097" s="112" t="s">
        <v>1308</v>
      </c>
      <c r="G1097" s="113">
        <v>497</v>
      </c>
      <c r="H1097" s="113" t="s">
        <v>25</v>
      </c>
      <c r="I1097" s="112" t="s">
        <v>4082</v>
      </c>
      <c r="J1097" s="110" t="s">
        <v>22</v>
      </c>
      <c r="K1097" s="110" t="s">
        <v>4080</v>
      </c>
    </row>
    <row r="1098" spans="2:11" ht="30.75" thickBot="1" x14ac:dyDescent="0.3">
      <c r="B1098" s="156"/>
      <c r="C1098" s="245" t="s">
        <v>4087</v>
      </c>
      <c r="D1098" s="246" t="s">
        <v>7825</v>
      </c>
      <c r="E1098" s="659">
        <f>COUNTA(E1096:E1097)</f>
        <v>2</v>
      </c>
      <c r="F1098" s="660" t="s">
        <v>7826</v>
      </c>
      <c r="G1098" s="661">
        <f>SUM(G1096:G1097)</f>
        <v>1027</v>
      </c>
      <c r="H1098" s="142"/>
      <c r="I1098" s="115"/>
      <c r="J1098" s="116"/>
      <c r="K1098" s="117"/>
    </row>
    <row r="1099" spans="2:11" x14ac:dyDescent="0.25">
      <c r="B1099" s="156"/>
      <c r="C1099" s="122"/>
      <c r="D1099" s="122"/>
      <c r="E1099" s="177"/>
      <c r="F1099" s="230"/>
      <c r="G1099" s="178"/>
      <c r="H1099" s="122"/>
      <c r="I1099" s="161"/>
      <c r="J1099" s="122"/>
      <c r="K1099" s="122"/>
    </row>
    <row r="1100" spans="2:11" x14ac:dyDescent="0.25">
      <c r="B1100" s="156"/>
      <c r="C1100" s="122"/>
      <c r="D1100" s="122"/>
      <c r="E1100" s="177"/>
      <c r="F1100" s="230"/>
      <c r="G1100" s="178"/>
      <c r="H1100" s="122"/>
      <c r="I1100" s="161"/>
      <c r="J1100" s="122"/>
      <c r="K1100" s="122"/>
    </row>
    <row r="1101" spans="2:11" ht="25.5" x14ac:dyDescent="0.25">
      <c r="B1101" s="156"/>
      <c r="C1101" s="248" t="s">
        <v>8</v>
      </c>
      <c r="D1101" s="248" t="s">
        <v>7</v>
      </c>
      <c r="E1101" s="248" t="s">
        <v>6</v>
      </c>
      <c r="F1101" s="248" t="s">
        <v>5</v>
      </c>
      <c r="G1101" s="249" t="s">
        <v>4</v>
      </c>
      <c r="H1101" s="249" t="s">
        <v>3</v>
      </c>
      <c r="I1101" s="248" t="s">
        <v>2</v>
      </c>
      <c r="J1101" s="248" t="s">
        <v>1</v>
      </c>
      <c r="K1101" s="248" t="s">
        <v>0</v>
      </c>
    </row>
    <row r="1102" spans="2:11" ht="25.5" x14ac:dyDescent="0.25">
      <c r="B1102" s="156"/>
      <c r="C1102" s="111" t="s">
        <v>4128</v>
      </c>
      <c r="D1102" s="110" t="s">
        <v>7989</v>
      </c>
      <c r="E1102" s="110" t="s">
        <v>4136</v>
      </c>
      <c r="F1102" s="112" t="s">
        <v>9938</v>
      </c>
      <c r="G1102" s="113">
        <v>472</v>
      </c>
      <c r="H1102" s="113" t="s">
        <v>25</v>
      </c>
      <c r="I1102" s="112" t="s">
        <v>4082</v>
      </c>
      <c r="J1102" s="110" t="s">
        <v>22</v>
      </c>
      <c r="K1102" s="110" t="s">
        <v>4080</v>
      </c>
    </row>
    <row r="1103" spans="2:11" x14ac:dyDescent="0.25">
      <c r="B1103" s="156"/>
      <c r="C1103" s="111" t="s">
        <v>4128</v>
      </c>
      <c r="D1103" s="110" t="s">
        <v>7989</v>
      </c>
      <c r="E1103" s="110" t="s">
        <v>4133</v>
      </c>
      <c r="F1103" s="112" t="s">
        <v>9939</v>
      </c>
      <c r="G1103" s="113">
        <v>454</v>
      </c>
      <c r="H1103" s="113" t="s">
        <v>25</v>
      </c>
      <c r="I1103" s="112" t="s">
        <v>4082</v>
      </c>
      <c r="J1103" s="110" t="s">
        <v>22</v>
      </c>
      <c r="K1103" s="110" t="s">
        <v>4080</v>
      </c>
    </row>
    <row r="1104" spans="2:11" x14ac:dyDescent="0.25">
      <c r="B1104" s="156"/>
      <c r="C1104" s="111" t="s">
        <v>4128</v>
      </c>
      <c r="D1104" s="110" t="s">
        <v>7989</v>
      </c>
      <c r="E1104" s="110" t="s">
        <v>4140</v>
      </c>
      <c r="F1104" s="112" t="s">
        <v>9940</v>
      </c>
      <c r="G1104" s="113">
        <v>353</v>
      </c>
      <c r="H1104" s="113" t="s">
        <v>25</v>
      </c>
      <c r="I1104" s="112" t="s">
        <v>4082</v>
      </c>
      <c r="J1104" s="110" t="s">
        <v>22</v>
      </c>
      <c r="K1104" s="110" t="s">
        <v>4080</v>
      </c>
    </row>
    <row r="1105" spans="2:11" x14ac:dyDescent="0.25">
      <c r="B1105" s="156"/>
      <c r="C1105" s="111" t="s">
        <v>4128</v>
      </c>
      <c r="D1105" s="110" t="s">
        <v>7989</v>
      </c>
      <c r="E1105" s="110" t="s">
        <v>4129</v>
      </c>
      <c r="F1105" s="112" t="s">
        <v>4130</v>
      </c>
      <c r="G1105" s="113">
        <v>299</v>
      </c>
      <c r="H1105" s="113" t="s">
        <v>25</v>
      </c>
      <c r="I1105" s="112" t="s">
        <v>4082</v>
      </c>
      <c r="J1105" s="110" t="s">
        <v>22</v>
      </c>
      <c r="K1105" s="110" t="s">
        <v>4080</v>
      </c>
    </row>
    <row r="1106" spans="2:11" x14ac:dyDescent="0.25">
      <c r="B1106" s="156"/>
      <c r="C1106" s="111" t="s">
        <v>4128</v>
      </c>
      <c r="D1106" s="110" t="s">
        <v>7989</v>
      </c>
      <c r="E1106" s="110" t="s">
        <v>4131</v>
      </c>
      <c r="F1106" s="112" t="s">
        <v>9941</v>
      </c>
      <c r="G1106" s="113">
        <v>304</v>
      </c>
      <c r="H1106" s="113" t="s">
        <v>25</v>
      </c>
      <c r="I1106" s="112" t="s">
        <v>4082</v>
      </c>
      <c r="J1106" s="110" t="s">
        <v>22</v>
      </c>
      <c r="K1106" s="110" t="s">
        <v>4080</v>
      </c>
    </row>
    <row r="1107" spans="2:11" x14ac:dyDescent="0.25">
      <c r="B1107" s="156"/>
      <c r="C1107" s="111" t="s">
        <v>4128</v>
      </c>
      <c r="D1107" s="110" t="s">
        <v>7989</v>
      </c>
      <c r="E1107" s="110" t="s">
        <v>4138</v>
      </c>
      <c r="F1107" s="112" t="s">
        <v>2633</v>
      </c>
      <c r="G1107" s="113">
        <v>184</v>
      </c>
      <c r="H1107" s="113" t="s">
        <v>25</v>
      </c>
      <c r="I1107" s="112" t="s">
        <v>4082</v>
      </c>
      <c r="J1107" s="110" t="s">
        <v>22</v>
      </c>
      <c r="K1107" s="110" t="s">
        <v>4080</v>
      </c>
    </row>
    <row r="1108" spans="2:11" x14ac:dyDescent="0.25">
      <c r="B1108" s="156"/>
      <c r="C1108" s="111" t="s">
        <v>4128</v>
      </c>
      <c r="D1108" s="110" t="s">
        <v>7989</v>
      </c>
      <c r="E1108" s="110" t="s">
        <v>4143</v>
      </c>
      <c r="F1108" s="112" t="s">
        <v>63</v>
      </c>
      <c r="G1108" s="113">
        <v>108</v>
      </c>
      <c r="H1108" s="113" t="s">
        <v>25</v>
      </c>
      <c r="I1108" s="112" t="s">
        <v>4082</v>
      </c>
      <c r="J1108" s="110" t="s">
        <v>22</v>
      </c>
      <c r="K1108" s="110" t="s">
        <v>4080</v>
      </c>
    </row>
    <row r="1109" spans="2:11" x14ac:dyDescent="0.25">
      <c r="B1109" s="156"/>
      <c r="C1109" s="111" t="s">
        <v>4128</v>
      </c>
      <c r="D1109" s="110" t="s">
        <v>7989</v>
      </c>
      <c r="E1109" s="110" t="s">
        <v>4135</v>
      </c>
      <c r="F1109" s="112" t="s">
        <v>9942</v>
      </c>
      <c r="G1109" s="113">
        <v>172</v>
      </c>
      <c r="H1109" s="113" t="s">
        <v>25</v>
      </c>
      <c r="I1109" s="112" t="s">
        <v>4082</v>
      </c>
      <c r="J1109" s="110" t="s">
        <v>22</v>
      </c>
      <c r="K1109" s="110" t="s">
        <v>4080</v>
      </c>
    </row>
    <row r="1110" spans="2:11" x14ac:dyDescent="0.25">
      <c r="B1110" s="156"/>
      <c r="C1110" s="111" t="s">
        <v>4128</v>
      </c>
      <c r="D1110" s="110" t="s">
        <v>7989</v>
      </c>
      <c r="E1110" s="110" t="s">
        <v>4132</v>
      </c>
      <c r="F1110" s="112" t="s">
        <v>9943</v>
      </c>
      <c r="G1110" s="113">
        <v>162</v>
      </c>
      <c r="H1110" s="113" t="s">
        <v>25</v>
      </c>
      <c r="I1110" s="112" t="s">
        <v>4082</v>
      </c>
      <c r="J1110" s="110" t="s">
        <v>22</v>
      </c>
      <c r="K1110" s="110" t="s">
        <v>4080</v>
      </c>
    </row>
    <row r="1111" spans="2:11" ht="25.5" x14ac:dyDescent="0.25">
      <c r="B1111" s="156"/>
      <c r="C1111" s="111" t="s">
        <v>4128</v>
      </c>
      <c r="D1111" s="110" t="s">
        <v>7989</v>
      </c>
      <c r="E1111" s="110" t="s">
        <v>4139</v>
      </c>
      <c r="F1111" s="112" t="s">
        <v>9944</v>
      </c>
      <c r="G1111" s="113">
        <v>137</v>
      </c>
      <c r="H1111" s="113" t="s">
        <v>25</v>
      </c>
      <c r="I1111" s="112" t="s">
        <v>4082</v>
      </c>
      <c r="J1111" s="110" t="s">
        <v>22</v>
      </c>
      <c r="K1111" s="110" t="s">
        <v>4080</v>
      </c>
    </row>
    <row r="1112" spans="2:11" x14ac:dyDescent="0.25">
      <c r="B1112" s="156"/>
      <c r="C1112" s="111" t="s">
        <v>4128</v>
      </c>
      <c r="D1112" s="110" t="s">
        <v>7989</v>
      </c>
      <c r="E1112" s="110" t="s">
        <v>4134</v>
      </c>
      <c r="F1112" s="112" t="s">
        <v>9945</v>
      </c>
      <c r="G1112" s="113">
        <v>61</v>
      </c>
      <c r="H1112" s="113" t="s">
        <v>25</v>
      </c>
      <c r="I1112" s="112" t="s">
        <v>4082</v>
      </c>
      <c r="J1112" s="110" t="s">
        <v>22</v>
      </c>
      <c r="K1112" s="110" t="s">
        <v>4080</v>
      </c>
    </row>
    <row r="1113" spans="2:11" x14ac:dyDescent="0.25">
      <c r="B1113" s="156"/>
      <c r="C1113" s="111" t="s">
        <v>4128</v>
      </c>
      <c r="D1113" s="110" t="s">
        <v>7989</v>
      </c>
      <c r="E1113" s="110" t="s">
        <v>4137</v>
      </c>
      <c r="F1113" s="112" t="s">
        <v>9946</v>
      </c>
      <c r="G1113" s="113">
        <v>34</v>
      </c>
      <c r="H1113" s="113" t="s">
        <v>25</v>
      </c>
      <c r="I1113" s="112" t="s">
        <v>4082</v>
      </c>
      <c r="J1113" s="110" t="s">
        <v>22</v>
      </c>
      <c r="K1113" s="110" t="s">
        <v>4080</v>
      </c>
    </row>
    <row r="1114" spans="2:11" x14ac:dyDescent="0.25">
      <c r="B1114" s="156"/>
      <c r="C1114" s="111" t="s">
        <v>4128</v>
      </c>
      <c r="D1114" s="110" t="s">
        <v>7989</v>
      </c>
      <c r="E1114" s="110" t="s">
        <v>4146</v>
      </c>
      <c r="F1114" s="112" t="s">
        <v>1128</v>
      </c>
      <c r="G1114" s="113">
        <v>66</v>
      </c>
      <c r="H1114" s="113" t="s">
        <v>25</v>
      </c>
      <c r="I1114" s="112" t="s">
        <v>4082</v>
      </c>
      <c r="J1114" s="110" t="s">
        <v>22</v>
      </c>
      <c r="K1114" s="110" t="s">
        <v>4080</v>
      </c>
    </row>
    <row r="1115" spans="2:11" x14ac:dyDescent="0.25">
      <c r="B1115" s="156"/>
      <c r="C1115" s="111" t="s">
        <v>4128</v>
      </c>
      <c r="D1115" s="110" t="s">
        <v>7989</v>
      </c>
      <c r="E1115" s="110" t="s">
        <v>4127</v>
      </c>
      <c r="F1115" s="112" t="s">
        <v>9947</v>
      </c>
      <c r="G1115" s="113">
        <v>50</v>
      </c>
      <c r="H1115" s="113" t="s">
        <v>25</v>
      </c>
      <c r="I1115" s="112" t="s">
        <v>4082</v>
      </c>
      <c r="J1115" s="110" t="s">
        <v>22</v>
      </c>
      <c r="K1115" s="110" t="s">
        <v>4080</v>
      </c>
    </row>
    <row r="1116" spans="2:11" x14ac:dyDescent="0.25">
      <c r="B1116" s="156"/>
      <c r="C1116" s="111" t="s">
        <v>4128</v>
      </c>
      <c r="D1116" s="110" t="s">
        <v>7989</v>
      </c>
      <c r="E1116" s="110" t="s">
        <v>4144</v>
      </c>
      <c r="F1116" s="112" t="s">
        <v>3050</v>
      </c>
      <c r="G1116" s="113">
        <v>31</v>
      </c>
      <c r="H1116" s="113" t="s">
        <v>25</v>
      </c>
      <c r="I1116" s="112" t="s">
        <v>4082</v>
      </c>
      <c r="J1116" s="110" t="s">
        <v>22</v>
      </c>
      <c r="K1116" s="110" t="s">
        <v>4080</v>
      </c>
    </row>
    <row r="1117" spans="2:11" ht="25.5" x14ac:dyDescent="0.25">
      <c r="B1117" s="156"/>
      <c r="C1117" s="111" t="s">
        <v>4128</v>
      </c>
      <c r="D1117" s="110" t="s">
        <v>7989</v>
      </c>
      <c r="E1117" s="110" t="s">
        <v>4145</v>
      </c>
      <c r="F1117" s="112" t="s">
        <v>9948</v>
      </c>
      <c r="G1117" s="113">
        <v>31</v>
      </c>
      <c r="H1117" s="113" t="s">
        <v>25</v>
      </c>
      <c r="I1117" s="112" t="s">
        <v>4082</v>
      </c>
      <c r="J1117" s="110" t="s">
        <v>22</v>
      </c>
      <c r="K1117" s="110" t="s">
        <v>4080</v>
      </c>
    </row>
    <row r="1118" spans="2:11" ht="15.75" thickBot="1" x14ac:dyDescent="0.3">
      <c r="B1118" s="156"/>
      <c r="C1118" s="111" t="s">
        <v>4128</v>
      </c>
      <c r="D1118" s="110" t="s">
        <v>7989</v>
      </c>
      <c r="E1118" s="110" t="s">
        <v>4141</v>
      </c>
      <c r="F1118" s="112" t="s">
        <v>4142</v>
      </c>
      <c r="G1118" s="113">
        <v>13</v>
      </c>
      <c r="H1118" s="113" t="s">
        <v>25</v>
      </c>
      <c r="I1118" s="112" t="s">
        <v>4082</v>
      </c>
      <c r="J1118" s="110" t="s">
        <v>22</v>
      </c>
      <c r="K1118" s="110" t="s">
        <v>4080</v>
      </c>
    </row>
    <row r="1119" spans="2:11" ht="30.75" thickBot="1" x14ac:dyDescent="0.3">
      <c r="B1119" s="156"/>
      <c r="C1119" s="245" t="s">
        <v>4128</v>
      </c>
      <c r="D1119" s="246" t="s">
        <v>7825</v>
      </c>
      <c r="E1119" s="659">
        <f>COUNTA(E1102:E1118)</f>
        <v>17</v>
      </c>
      <c r="F1119" s="660" t="s">
        <v>7826</v>
      </c>
      <c r="G1119" s="661">
        <f>SUM(G1102:G1118)</f>
        <v>2931</v>
      </c>
      <c r="H1119" s="142"/>
      <c r="I1119" s="115"/>
      <c r="J1119" s="116"/>
      <c r="K1119" s="117"/>
    </row>
    <row r="1120" spans="2:11" x14ac:dyDescent="0.25">
      <c r="B1120" s="156"/>
      <c r="C1120" s="122"/>
      <c r="D1120" s="122"/>
      <c r="E1120" s="177"/>
      <c r="F1120" s="230"/>
      <c r="G1120" s="178"/>
      <c r="H1120" s="122"/>
      <c r="I1120" s="161"/>
      <c r="J1120" s="122"/>
      <c r="K1120" s="122"/>
    </row>
    <row r="1121" spans="2:11" x14ac:dyDescent="0.25">
      <c r="B1121" s="156"/>
      <c r="C1121" s="122"/>
      <c r="D1121" s="122"/>
      <c r="E1121" s="177"/>
      <c r="F1121" s="230"/>
      <c r="G1121" s="178"/>
      <c r="H1121" s="122"/>
      <c r="I1121" s="161"/>
      <c r="J1121" s="122"/>
      <c r="K1121" s="122"/>
    </row>
    <row r="1122" spans="2:11" ht="25.5" x14ac:dyDescent="0.25">
      <c r="B1122" s="156"/>
      <c r="C1122" s="248" t="s">
        <v>8</v>
      </c>
      <c r="D1122" s="248" t="s">
        <v>7</v>
      </c>
      <c r="E1122" s="248" t="s">
        <v>6</v>
      </c>
      <c r="F1122" s="248" t="s">
        <v>5</v>
      </c>
      <c r="G1122" s="249" t="s">
        <v>4</v>
      </c>
      <c r="H1122" s="249" t="s">
        <v>3</v>
      </c>
      <c r="I1122" s="248" t="s">
        <v>2</v>
      </c>
      <c r="J1122" s="248" t="s">
        <v>1</v>
      </c>
      <c r="K1122" s="248" t="s">
        <v>0</v>
      </c>
    </row>
    <row r="1123" spans="2:11" x14ac:dyDescent="0.25">
      <c r="B1123" s="156"/>
      <c r="C1123" s="111" t="s">
        <v>4090</v>
      </c>
      <c r="D1123" s="110" t="s">
        <v>7989</v>
      </c>
      <c r="E1123" s="110" t="s">
        <v>4093</v>
      </c>
      <c r="F1123" s="112" t="s">
        <v>4094</v>
      </c>
      <c r="G1123" s="113">
        <v>1305</v>
      </c>
      <c r="H1123" s="113" t="s">
        <v>25</v>
      </c>
      <c r="I1123" s="112" t="s">
        <v>4025</v>
      </c>
      <c r="J1123" s="110" t="s">
        <v>22</v>
      </c>
      <c r="K1123" s="110" t="s">
        <v>4080</v>
      </c>
    </row>
    <row r="1124" spans="2:11" x14ac:dyDescent="0.25">
      <c r="B1124" s="156"/>
      <c r="C1124" s="111" t="s">
        <v>4090</v>
      </c>
      <c r="D1124" s="110" t="s">
        <v>7989</v>
      </c>
      <c r="E1124" s="110" t="s">
        <v>4095</v>
      </c>
      <c r="F1124" s="112" t="s">
        <v>4096</v>
      </c>
      <c r="G1124" s="113">
        <v>674</v>
      </c>
      <c r="H1124" s="113" t="s">
        <v>25</v>
      </c>
      <c r="I1124" s="112" t="s">
        <v>4025</v>
      </c>
      <c r="J1124" s="110" t="s">
        <v>22</v>
      </c>
      <c r="K1124" s="110" t="s">
        <v>4080</v>
      </c>
    </row>
    <row r="1125" spans="2:11" ht="25.5" x14ac:dyDescent="0.25">
      <c r="B1125" s="156"/>
      <c r="C1125" s="111" t="s">
        <v>4090</v>
      </c>
      <c r="D1125" s="110" t="s">
        <v>7989</v>
      </c>
      <c r="E1125" s="110" t="s">
        <v>4089</v>
      </c>
      <c r="F1125" s="112" t="s">
        <v>9949</v>
      </c>
      <c r="G1125" s="113">
        <v>882</v>
      </c>
      <c r="H1125" s="113" t="s">
        <v>25</v>
      </c>
      <c r="I1125" s="112" t="s">
        <v>4082</v>
      </c>
      <c r="J1125" s="110" t="s">
        <v>22</v>
      </c>
      <c r="K1125" s="110" t="s">
        <v>4080</v>
      </c>
    </row>
    <row r="1126" spans="2:11" ht="15.75" x14ac:dyDescent="0.25">
      <c r="B1126" s="156"/>
      <c r="C1126" s="162" t="s">
        <v>4090</v>
      </c>
      <c r="D1126" s="162" t="s">
        <v>7989</v>
      </c>
      <c r="E1126" s="667" t="s">
        <v>4097</v>
      </c>
      <c r="F1126" s="668" t="s">
        <v>9950</v>
      </c>
      <c r="G1126" s="668">
        <v>106</v>
      </c>
      <c r="H1126" s="162" t="s">
        <v>4098</v>
      </c>
      <c r="I1126" s="162" t="s">
        <v>4099</v>
      </c>
      <c r="J1126" s="162" t="s">
        <v>22</v>
      </c>
      <c r="K1126" s="162" t="s">
        <v>4080</v>
      </c>
    </row>
    <row r="1127" spans="2:11" ht="15.75" thickBot="1" x14ac:dyDescent="0.3">
      <c r="B1127" s="156"/>
      <c r="C1127" s="111" t="s">
        <v>4090</v>
      </c>
      <c r="D1127" s="110" t="s">
        <v>7989</v>
      </c>
      <c r="E1127" s="110" t="s">
        <v>4091</v>
      </c>
      <c r="F1127" s="112" t="s">
        <v>4092</v>
      </c>
      <c r="G1127" s="113">
        <v>757</v>
      </c>
      <c r="H1127" s="113" t="s">
        <v>25</v>
      </c>
      <c r="I1127" s="112" t="s">
        <v>4082</v>
      </c>
      <c r="J1127" s="110" t="s">
        <v>22</v>
      </c>
      <c r="K1127" s="110" t="s">
        <v>4080</v>
      </c>
    </row>
    <row r="1128" spans="2:11" ht="30.75" thickBot="1" x14ac:dyDescent="0.3">
      <c r="B1128" s="156"/>
      <c r="C1128" s="245" t="s">
        <v>4090</v>
      </c>
      <c r="D1128" s="246" t="s">
        <v>7825</v>
      </c>
      <c r="E1128" s="659">
        <f>COUNTA(E1123:E1127)</f>
        <v>5</v>
      </c>
      <c r="F1128" s="660" t="s">
        <v>7826</v>
      </c>
      <c r="G1128" s="661">
        <f>SUM(G1123:G1127)</f>
        <v>3724</v>
      </c>
      <c r="H1128" s="142"/>
      <c r="I1128" s="115"/>
      <c r="J1128" s="116"/>
      <c r="K1128" s="117"/>
    </row>
    <row r="1129" spans="2:11" x14ac:dyDescent="0.25">
      <c r="B1129" s="156"/>
      <c r="C1129" s="122"/>
      <c r="D1129" s="122"/>
      <c r="E1129" s="177"/>
      <c r="F1129" s="230"/>
      <c r="G1129" s="178"/>
      <c r="H1129" s="122"/>
      <c r="I1129" s="161"/>
      <c r="J1129" s="122"/>
      <c r="K1129" s="122"/>
    </row>
    <row r="1130" spans="2:11" x14ac:dyDescent="0.25">
      <c r="B1130" s="156"/>
      <c r="C1130" s="122"/>
      <c r="D1130" s="122"/>
      <c r="E1130" s="177"/>
      <c r="F1130" s="230"/>
      <c r="G1130" s="178"/>
      <c r="H1130" s="122"/>
      <c r="I1130" s="161"/>
      <c r="J1130" s="122"/>
      <c r="K1130" s="122"/>
    </row>
    <row r="1131" spans="2:11" ht="25.5" x14ac:dyDescent="0.25">
      <c r="B1131" s="156"/>
      <c r="C1131" s="248" t="s">
        <v>8</v>
      </c>
      <c r="D1131" s="248" t="s">
        <v>7</v>
      </c>
      <c r="E1131" s="248" t="s">
        <v>6</v>
      </c>
      <c r="F1131" s="248" t="s">
        <v>5</v>
      </c>
      <c r="G1131" s="249" t="s">
        <v>4</v>
      </c>
      <c r="H1131" s="249" t="s">
        <v>3</v>
      </c>
      <c r="I1131" s="248" t="s">
        <v>2</v>
      </c>
      <c r="J1131" s="248" t="s">
        <v>1</v>
      </c>
      <c r="K1131" s="248" t="s">
        <v>0</v>
      </c>
    </row>
    <row r="1132" spans="2:11" x14ac:dyDescent="0.25">
      <c r="B1132" s="156"/>
      <c r="C1132" s="111" t="s">
        <v>4247</v>
      </c>
      <c r="D1132" s="110" t="s">
        <v>7989</v>
      </c>
      <c r="E1132" s="110" t="s">
        <v>4246</v>
      </c>
      <c r="F1132" s="112" t="s">
        <v>9951</v>
      </c>
      <c r="G1132" s="113">
        <v>209</v>
      </c>
      <c r="H1132" s="113" t="s">
        <v>4150</v>
      </c>
      <c r="I1132" s="112" t="s">
        <v>4154</v>
      </c>
      <c r="J1132" s="110" t="s">
        <v>10</v>
      </c>
      <c r="K1132" s="110" t="s">
        <v>4148</v>
      </c>
    </row>
    <row r="1133" spans="2:11" x14ac:dyDescent="0.25">
      <c r="B1133" s="156"/>
      <c r="C1133" s="111" t="s">
        <v>4247</v>
      </c>
      <c r="D1133" s="110" t="s">
        <v>7989</v>
      </c>
      <c r="E1133" s="110" t="s">
        <v>4250</v>
      </c>
      <c r="F1133" s="112" t="s">
        <v>9952</v>
      </c>
      <c r="G1133" s="113">
        <v>268</v>
      </c>
      <c r="H1133" s="113" t="s">
        <v>4150</v>
      </c>
      <c r="I1133" s="112" t="s">
        <v>4154</v>
      </c>
      <c r="J1133" s="110" t="s">
        <v>10</v>
      </c>
      <c r="K1133" s="110" t="s">
        <v>4148</v>
      </c>
    </row>
    <row r="1134" spans="2:11" x14ac:dyDescent="0.25">
      <c r="B1134" s="156"/>
      <c r="C1134" s="121" t="s">
        <v>4247</v>
      </c>
      <c r="D1134" s="121" t="s">
        <v>7989</v>
      </c>
      <c r="E1134" s="157" t="s">
        <v>4251</v>
      </c>
      <c r="F1134" s="157" t="s">
        <v>8134</v>
      </c>
      <c r="G1134" s="157">
        <v>375</v>
      </c>
      <c r="H1134" s="121" t="s">
        <v>4150</v>
      </c>
      <c r="I1134" s="121" t="s">
        <v>4159</v>
      </c>
      <c r="J1134" s="121" t="s">
        <v>10</v>
      </c>
      <c r="K1134" s="121" t="s">
        <v>4148</v>
      </c>
    </row>
    <row r="1135" spans="2:11" ht="26.25" thickBot="1" x14ac:dyDescent="0.3">
      <c r="B1135" s="156"/>
      <c r="C1135" s="111" t="s">
        <v>4247</v>
      </c>
      <c r="D1135" s="110" t="s">
        <v>7989</v>
      </c>
      <c r="E1135" s="110" t="s">
        <v>4248</v>
      </c>
      <c r="F1135" s="112" t="s">
        <v>4249</v>
      </c>
      <c r="G1135" s="113">
        <v>137</v>
      </c>
      <c r="H1135" s="113" t="s">
        <v>4150</v>
      </c>
      <c r="I1135" s="112" t="s">
        <v>4154</v>
      </c>
      <c r="J1135" s="110" t="s">
        <v>10</v>
      </c>
      <c r="K1135" s="110" t="s">
        <v>4148</v>
      </c>
    </row>
    <row r="1136" spans="2:11" ht="30.75" thickBot="1" x14ac:dyDescent="0.3">
      <c r="B1136" s="156"/>
      <c r="C1136" s="256" t="s">
        <v>4247</v>
      </c>
      <c r="D1136" s="260" t="s">
        <v>7825</v>
      </c>
      <c r="E1136" s="659">
        <f>COUNTA(E1132:E1135)</f>
        <v>4</v>
      </c>
      <c r="F1136" s="662" t="s">
        <v>7826</v>
      </c>
      <c r="G1136" s="661">
        <f>SUM(G1132:G1135)</f>
        <v>989</v>
      </c>
      <c r="H1136" s="142"/>
      <c r="I1136" s="115"/>
      <c r="J1136" s="116"/>
      <c r="K1136" s="117"/>
    </row>
    <row r="1137" spans="1:20" x14ac:dyDescent="0.25">
      <c r="B1137" s="156"/>
      <c r="C1137" s="122"/>
      <c r="D1137" s="122"/>
      <c r="E1137" s="177"/>
      <c r="F1137" s="230"/>
      <c r="G1137" s="178"/>
      <c r="H1137" s="122"/>
      <c r="I1137" s="161"/>
      <c r="J1137" s="122"/>
      <c r="K1137" s="122"/>
    </row>
    <row r="1138" spans="1:20" x14ac:dyDescent="0.25">
      <c r="B1138" s="156"/>
      <c r="C1138" s="122"/>
      <c r="D1138" s="122"/>
      <c r="E1138" s="177"/>
      <c r="F1138" s="230"/>
      <c r="G1138" s="178"/>
      <c r="H1138" s="122"/>
      <c r="I1138" s="161"/>
      <c r="J1138" s="122"/>
      <c r="K1138" s="122"/>
    </row>
    <row r="1139" spans="1:20" ht="25.5" x14ac:dyDescent="0.25">
      <c r="B1139" s="156"/>
      <c r="C1139" s="248" t="s">
        <v>8</v>
      </c>
      <c r="D1139" s="248" t="s">
        <v>7</v>
      </c>
      <c r="E1139" s="248" t="s">
        <v>6</v>
      </c>
      <c r="F1139" s="248" t="s">
        <v>5</v>
      </c>
      <c r="G1139" s="249" t="s">
        <v>4</v>
      </c>
      <c r="H1139" s="249" t="s">
        <v>3</v>
      </c>
      <c r="I1139" s="248" t="s">
        <v>2</v>
      </c>
      <c r="J1139" s="248" t="s">
        <v>1</v>
      </c>
      <c r="K1139" s="248" t="s">
        <v>0</v>
      </c>
    </row>
    <row r="1140" spans="1:20" x14ac:dyDescent="0.25">
      <c r="B1140" s="156"/>
      <c r="C1140" s="131" t="s">
        <v>4323</v>
      </c>
      <c r="D1140" s="110" t="s">
        <v>7989</v>
      </c>
      <c r="E1140" s="110" t="s">
        <v>4329</v>
      </c>
      <c r="F1140" s="112" t="s">
        <v>9953</v>
      </c>
      <c r="G1140" s="113">
        <v>32</v>
      </c>
      <c r="H1140" s="113" t="s">
        <v>4150</v>
      </c>
      <c r="I1140" s="112" t="s">
        <v>4262</v>
      </c>
      <c r="J1140" s="110" t="s">
        <v>10</v>
      </c>
      <c r="K1140" s="110" t="s">
        <v>4254</v>
      </c>
    </row>
    <row r="1141" spans="1:20" x14ac:dyDescent="0.25">
      <c r="B1141" s="156"/>
      <c r="C1141" s="131" t="s">
        <v>4323</v>
      </c>
      <c r="D1141" s="110" t="s">
        <v>7989</v>
      </c>
      <c r="E1141" s="110" t="s">
        <v>4324</v>
      </c>
      <c r="F1141" s="112" t="s">
        <v>3610</v>
      </c>
      <c r="G1141" s="113">
        <v>31</v>
      </c>
      <c r="H1141" s="113" t="s">
        <v>4150</v>
      </c>
      <c r="I1141" s="112" t="s">
        <v>4262</v>
      </c>
      <c r="J1141" s="110" t="s">
        <v>10</v>
      </c>
      <c r="K1141" s="110" t="s">
        <v>4254</v>
      </c>
    </row>
    <row r="1142" spans="1:20" ht="15.75" customHeight="1" x14ac:dyDescent="0.25">
      <c r="B1142" s="156"/>
      <c r="C1142" s="131" t="s">
        <v>4323</v>
      </c>
      <c r="D1142" s="110" t="s">
        <v>7989</v>
      </c>
      <c r="E1142" s="110" t="s">
        <v>4325</v>
      </c>
      <c r="F1142" s="112" t="s">
        <v>1342</v>
      </c>
      <c r="G1142" s="113">
        <v>7</v>
      </c>
      <c r="H1142" s="113" t="s">
        <v>4150</v>
      </c>
      <c r="I1142" s="112" t="s">
        <v>4262</v>
      </c>
      <c r="J1142" s="110" t="s">
        <v>10</v>
      </c>
      <c r="K1142" s="110" t="s">
        <v>4254</v>
      </c>
    </row>
    <row r="1143" spans="1:20" ht="15.75" customHeight="1" x14ac:dyDescent="0.25">
      <c r="A1143" s="251"/>
      <c r="B1143" s="156"/>
      <c r="C1143" s="131" t="s">
        <v>4323</v>
      </c>
      <c r="D1143" s="110" t="s">
        <v>7989</v>
      </c>
      <c r="E1143" s="110" t="s">
        <v>4292</v>
      </c>
      <c r="F1143" s="112" t="s">
        <v>807</v>
      </c>
      <c r="G1143" s="113">
        <v>391</v>
      </c>
      <c r="H1143" s="113" t="s">
        <v>4150</v>
      </c>
      <c r="I1143" s="112" t="s">
        <v>4262</v>
      </c>
      <c r="J1143" s="110" t="s">
        <v>10</v>
      </c>
      <c r="K1143" s="110" t="s">
        <v>4254</v>
      </c>
      <c r="L1143" s="251"/>
      <c r="M1143" s="251"/>
      <c r="N1143" s="251"/>
      <c r="O1143" s="251"/>
      <c r="P1143" s="251"/>
      <c r="Q1143" s="251"/>
      <c r="R1143" s="251"/>
      <c r="S1143" s="251"/>
      <c r="T1143" s="251"/>
    </row>
    <row r="1144" spans="1:20" x14ac:dyDescent="0.25">
      <c r="B1144" s="156"/>
      <c r="C1144" s="131" t="s">
        <v>4323</v>
      </c>
      <c r="D1144" s="110" t="s">
        <v>7989</v>
      </c>
      <c r="E1144" s="110" t="s">
        <v>4338</v>
      </c>
      <c r="F1144" s="112" t="s">
        <v>4326</v>
      </c>
      <c r="G1144" s="113">
        <v>509</v>
      </c>
      <c r="H1144" s="113" t="s">
        <v>4150</v>
      </c>
      <c r="I1144" s="112" t="s">
        <v>4262</v>
      </c>
      <c r="J1144" s="110" t="s">
        <v>10</v>
      </c>
      <c r="K1144" s="110" t="s">
        <v>4254</v>
      </c>
    </row>
    <row r="1145" spans="1:20" x14ac:dyDescent="0.25">
      <c r="B1145" s="156"/>
      <c r="C1145" s="131" t="s">
        <v>4323</v>
      </c>
      <c r="D1145" s="110" t="s">
        <v>7989</v>
      </c>
      <c r="E1145" s="110" t="s">
        <v>4330</v>
      </c>
      <c r="F1145" s="112" t="s">
        <v>4331</v>
      </c>
      <c r="G1145" s="113">
        <v>521</v>
      </c>
      <c r="H1145" s="113" t="s">
        <v>4150</v>
      </c>
      <c r="I1145" s="112" t="s">
        <v>4262</v>
      </c>
      <c r="J1145" s="110" t="s">
        <v>10</v>
      </c>
      <c r="K1145" s="110" t="s">
        <v>4254</v>
      </c>
    </row>
    <row r="1146" spans="1:20" x14ac:dyDescent="0.25">
      <c r="B1146" s="156"/>
      <c r="C1146" s="131" t="s">
        <v>4323</v>
      </c>
      <c r="D1146" s="110" t="s">
        <v>7989</v>
      </c>
      <c r="E1146" s="110" t="s">
        <v>5474</v>
      </c>
      <c r="F1146" s="112" t="s">
        <v>9954</v>
      </c>
      <c r="G1146" s="113">
        <v>35</v>
      </c>
      <c r="H1146" s="113" t="s">
        <v>4150</v>
      </c>
      <c r="I1146" s="112" t="s">
        <v>4262</v>
      </c>
      <c r="J1146" s="110" t="s">
        <v>37</v>
      </c>
      <c r="K1146" s="110" t="s">
        <v>5435</v>
      </c>
    </row>
    <row r="1147" spans="1:20" ht="26.25" customHeight="1" x14ac:dyDescent="0.25">
      <c r="B1147" s="156"/>
      <c r="C1147" s="131" t="s">
        <v>4323</v>
      </c>
      <c r="D1147" s="110" t="s">
        <v>7989</v>
      </c>
      <c r="E1147" s="110" t="s">
        <v>4337</v>
      </c>
      <c r="F1147" s="112" t="s">
        <v>9955</v>
      </c>
      <c r="G1147" s="113">
        <v>228</v>
      </c>
      <c r="H1147" s="113" t="s">
        <v>4150</v>
      </c>
      <c r="I1147" s="112" t="s">
        <v>4262</v>
      </c>
      <c r="J1147" s="110" t="s">
        <v>10</v>
      </c>
      <c r="K1147" s="110" t="s">
        <v>4254</v>
      </c>
    </row>
    <row r="1148" spans="1:20" x14ac:dyDescent="0.25">
      <c r="B1148" s="156"/>
      <c r="C1148" s="131" t="s">
        <v>4323</v>
      </c>
      <c r="D1148" s="110" t="s">
        <v>7989</v>
      </c>
      <c r="E1148" s="110" t="s">
        <v>4341</v>
      </c>
      <c r="F1148" s="112" t="s">
        <v>4342</v>
      </c>
      <c r="G1148" s="113">
        <v>107</v>
      </c>
      <c r="H1148" s="113" t="s">
        <v>4150</v>
      </c>
      <c r="I1148" s="112" t="s">
        <v>4262</v>
      </c>
      <c r="J1148" s="110" t="s">
        <v>10</v>
      </c>
      <c r="K1148" s="110" t="s">
        <v>4254</v>
      </c>
    </row>
    <row r="1149" spans="1:20" x14ac:dyDescent="0.25">
      <c r="B1149" s="156"/>
      <c r="C1149" s="131" t="s">
        <v>4323</v>
      </c>
      <c r="D1149" s="110" t="s">
        <v>7989</v>
      </c>
      <c r="E1149" s="110" t="s">
        <v>4339</v>
      </c>
      <c r="F1149" s="112" t="s">
        <v>4340</v>
      </c>
      <c r="G1149" s="113">
        <v>63</v>
      </c>
      <c r="H1149" s="113" t="s">
        <v>4150</v>
      </c>
      <c r="I1149" s="112" t="s">
        <v>4262</v>
      </c>
      <c r="J1149" s="110" t="s">
        <v>10</v>
      </c>
      <c r="K1149" s="110" t="s">
        <v>4254</v>
      </c>
    </row>
    <row r="1150" spans="1:20" x14ac:dyDescent="0.25">
      <c r="A1150" s="251"/>
      <c r="B1150" s="156"/>
      <c r="C1150" s="131" t="s">
        <v>4323</v>
      </c>
      <c r="D1150" s="110" t="s">
        <v>7989</v>
      </c>
      <c r="E1150" s="110" t="s">
        <v>7919</v>
      </c>
      <c r="F1150" s="112" t="s">
        <v>1562</v>
      </c>
      <c r="G1150" s="113">
        <v>352</v>
      </c>
      <c r="H1150" s="113" t="s">
        <v>4150</v>
      </c>
      <c r="I1150" s="112" t="s">
        <v>1732</v>
      </c>
      <c r="J1150" s="110" t="s">
        <v>10</v>
      </c>
      <c r="K1150" s="110"/>
      <c r="L1150" s="251"/>
      <c r="M1150" s="251"/>
      <c r="N1150" s="251"/>
      <c r="O1150" s="251"/>
      <c r="P1150" s="251"/>
      <c r="Q1150" s="251"/>
      <c r="R1150" s="251"/>
      <c r="S1150" s="251"/>
      <c r="T1150" s="251"/>
    </row>
    <row r="1151" spans="1:20" x14ac:dyDescent="0.25">
      <c r="B1151" s="156"/>
      <c r="C1151" s="131" t="s">
        <v>4323</v>
      </c>
      <c r="D1151" s="110" t="s">
        <v>7989</v>
      </c>
      <c r="E1151" s="110" t="s">
        <v>4336</v>
      </c>
      <c r="F1151" s="112" t="s">
        <v>4333</v>
      </c>
      <c r="G1151" s="113">
        <v>43</v>
      </c>
      <c r="H1151" s="113" t="s">
        <v>4150</v>
      </c>
      <c r="I1151" s="112" t="s">
        <v>4262</v>
      </c>
      <c r="J1151" s="110" t="s">
        <v>10</v>
      </c>
      <c r="K1151" s="110" t="s">
        <v>4254</v>
      </c>
    </row>
    <row r="1152" spans="1:20" x14ac:dyDescent="0.25">
      <c r="B1152" s="156"/>
      <c r="C1152" s="131" t="s">
        <v>4323</v>
      </c>
      <c r="D1152" s="110" t="s">
        <v>7989</v>
      </c>
      <c r="E1152" s="110" t="s">
        <v>4327</v>
      </c>
      <c r="F1152" s="112" t="s">
        <v>4328</v>
      </c>
      <c r="G1152" s="113">
        <v>48</v>
      </c>
      <c r="H1152" s="113" t="s">
        <v>4150</v>
      </c>
      <c r="I1152" s="112" t="s">
        <v>4262</v>
      </c>
      <c r="J1152" s="110" t="s">
        <v>10</v>
      </c>
      <c r="K1152" s="110" t="s">
        <v>4254</v>
      </c>
    </row>
    <row r="1153" spans="2:11" x14ac:dyDescent="0.25">
      <c r="B1153" s="156"/>
      <c r="C1153" s="131" t="s">
        <v>4323</v>
      </c>
      <c r="D1153" s="110" t="s">
        <v>7989</v>
      </c>
      <c r="E1153" s="110" t="s">
        <v>4332</v>
      </c>
      <c r="F1153" s="112" t="s">
        <v>9956</v>
      </c>
      <c r="G1153" s="113">
        <v>11</v>
      </c>
      <c r="H1153" s="113" t="s">
        <v>4150</v>
      </c>
      <c r="I1153" s="112" t="s">
        <v>4262</v>
      </c>
      <c r="J1153" s="110" t="s">
        <v>10</v>
      </c>
      <c r="K1153" s="110" t="s">
        <v>4254</v>
      </c>
    </row>
    <row r="1154" spans="2:11" x14ac:dyDescent="0.25">
      <c r="B1154" s="156"/>
      <c r="C1154" s="131" t="s">
        <v>4323</v>
      </c>
      <c r="D1154" s="110" t="s">
        <v>7989</v>
      </c>
      <c r="E1154" s="110" t="s">
        <v>4322</v>
      </c>
      <c r="F1154" s="112" t="s">
        <v>341</v>
      </c>
      <c r="G1154" s="113">
        <v>42</v>
      </c>
      <c r="H1154" s="113" t="s">
        <v>4150</v>
      </c>
      <c r="I1154" s="112" t="s">
        <v>4262</v>
      </c>
      <c r="J1154" s="110" t="s">
        <v>10</v>
      </c>
      <c r="K1154" s="110" t="s">
        <v>4254</v>
      </c>
    </row>
    <row r="1155" spans="2:11" ht="15.75" thickBot="1" x14ac:dyDescent="0.3">
      <c r="B1155" s="156"/>
      <c r="C1155" s="131" t="s">
        <v>4323</v>
      </c>
      <c r="D1155" s="110" t="s">
        <v>7989</v>
      </c>
      <c r="E1155" s="110" t="s">
        <v>4334</v>
      </c>
      <c r="F1155" s="112" t="s">
        <v>4335</v>
      </c>
      <c r="G1155" s="113">
        <v>32</v>
      </c>
      <c r="H1155" s="113" t="s">
        <v>4150</v>
      </c>
      <c r="I1155" s="112" t="s">
        <v>4262</v>
      </c>
      <c r="J1155" s="110" t="s">
        <v>10</v>
      </c>
      <c r="K1155" s="110" t="s">
        <v>4254</v>
      </c>
    </row>
    <row r="1156" spans="2:11" ht="30.75" thickBot="1" x14ac:dyDescent="0.3">
      <c r="B1156" s="156"/>
      <c r="C1156" s="256" t="s">
        <v>4323</v>
      </c>
      <c r="D1156" s="260" t="s">
        <v>7825</v>
      </c>
      <c r="E1156" s="659">
        <f>COUNTA(E1140:E1155)</f>
        <v>16</v>
      </c>
      <c r="F1156" s="662" t="s">
        <v>7826</v>
      </c>
      <c r="G1156" s="661">
        <f>SUM(G1140:G1155)</f>
        <v>2452</v>
      </c>
      <c r="H1156" s="142"/>
      <c r="I1156" s="115"/>
      <c r="J1156" s="116"/>
      <c r="K1156" s="117"/>
    </row>
    <row r="1157" spans="2:11" x14ac:dyDescent="0.25">
      <c r="B1157" s="156"/>
      <c r="C1157" s="122"/>
      <c r="D1157" s="122"/>
      <c r="E1157" s="177"/>
      <c r="F1157" s="230"/>
      <c r="G1157" s="178"/>
      <c r="H1157" s="159"/>
      <c r="I1157" s="161"/>
      <c r="J1157" s="122"/>
      <c r="K1157" s="122"/>
    </row>
    <row r="1158" spans="2:11" x14ac:dyDescent="0.25">
      <c r="B1158" s="156"/>
      <c r="C1158" s="122"/>
      <c r="D1158" s="122"/>
      <c r="E1158" s="177"/>
      <c r="F1158" s="230"/>
      <c r="G1158" s="178"/>
      <c r="H1158" s="122"/>
      <c r="I1158" s="161"/>
      <c r="J1158" s="122"/>
      <c r="K1158" s="122"/>
    </row>
    <row r="1159" spans="2:11" ht="25.5" x14ac:dyDescent="0.25">
      <c r="B1159" s="156"/>
      <c r="C1159" s="248" t="s">
        <v>8</v>
      </c>
      <c r="D1159" s="248" t="s">
        <v>7</v>
      </c>
      <c r="E1159" s="248" t="s">
        <v>6</v>
      </c>
      <c r="F1159" s="248" t="s">
        <v>5</v>
      </c>
      <c r="G1159" s="249" t="s">
        <v>4</v>
      </c>
      <c r="H1159" s="249" t="s">
        <v>3</v>
      </c>
      <c r="I1159" s="248" t="s">
        <v>2</v>
      </c>
      <c r="J1159" s="248" t="s">
        <v>1</v>
      </c>
      <c r="K1159" s="248" t="s">
        <v>0</v>
      </c>
    </row>
    <row r="1160" spans="2:11" x14ac:dyDescent="0.25">
      <c r="B1160" s="156"/>
      <c r="C1160" s="131" t="s">
        <v>4345</v>
      </c>
      <c r="D1160" s="110" t="s">
        <v>7989</v>
      </c>
      <c r="E1160" s="110" t="s">
        <v>4361</v>
      </c>
      <c r="F1160" s="112" t="s">
        <v>4362</v>
      </c>
      <c r="G1160" s="113">
        <v>55</v>
      </c>
      <c r="H1160" s="113" t="s">
        <v>4150</v>
      </c>
      <c r="I1160" s="112" t="s">
        <v>4256</v>
      </c>
      <c r="J1160" s="110" t="s">
        <v>10</v>
      </c>
      <c r="K1160" s="110" t="s">
        <v>4254</v>
      </c>
    </row>
    <row r="1161" spans="2:11" x14ac:dyDescent="0.25">
      <c r="B1161" s="156"/>
      <c r="C1161" s="131" t="s">
        <v>4345</v>
      </c>
      <c r="D1161" s="110" t="s">
        <v>7989</v>
      </c>
      <c r="E1161" s="110" t="s">
        <v>4360</v>
      </c>
      <c r="F1161" s="112" t="s">
        <v>4270</v>
      </c>
      <c r="G1161" s="113">
        <v>400</v>
      </c>
      <c r="H1161" s="113" t="s">
        <v>4150</v>
      </c>
      <c r="I1161" s="112" t="s">
        <v>4256</v>
      </c>
      <c r="J1161" s="110" t="s">
        <v>10</v>
      </c>
      <c r="K1161" s="110" t="s">
        <v>4254</v>
      </c>
    </row>
    <row r="1162" spans="2:11" x14ac:dyDescent="0.25">
      <c r="B1162" s="156"/>
      <c r="C1162" s="131" t="s">
        <v>4345</v>
      </c>
      <c r="D1162" s="110" t="s">
        <v>7989</v>
      </c>
      <c r="E1162" s="110" t="s">
        <v>4356</v>
      </c>
      <c r="F1162" s="112" t="s">
        <v>4357</v>
      </c>
      <c r="G1162" s="113">
        <v>212</v>
      </c>
      <c r="H1162" s="113" t="s">
        <v>4150</v>
      </c>
      <c r="I1162" s="112" t="s">
        <v>4256</v>
      </c>
      <c r="J1162" s="110" t="s">
        <v>10</v>
      </c>
      <c r="K1162" s="110" t="s">
        <v>4254</v>
      </c>
    </row>
    <row r="1163" spans="2:11" x14ac:dyDescent="0.25">
      <c r="B1163" s="156"/>
      <c r="C1163" s="131" t="s">
        <v>4345</v>
      </c>
      <c r="D1163" s="110" t="s">
        <v>7989</v>
      </c>
      <c r="E1163" s="110" t="s">
        <v>4364</v>
      </c>
      <c r="F1163" s="112" t="s">
        <v>4365</v>
      </c>
      <c r="G1163" s="113">
        <v>248</v>
      </c>
      <c r="H1163" s="113" t="s">
        <v>4150</v>
      </c>
      <c r="I1163" s="112" t="s">
        <v>4256</v>
      </c>
      <c r="J1163" s="110" t="s">
        <v>10</v>
      </c>
      <c r="K1163" s="110" t="s">
        <v>4254</v>
      </c>
    </row>
    <row r="1164" spans="2:11" x14ac:dyDescent="0.25">
      <c r="B1164" s="156"/>
      <c r="C1164" s="131" t="s">
        <v>4345</v>
      </c>
      <c r="D1164" s="110" t="s">
        <v>7989</v>
      </c>
      <c r="E1164" s="110" t="s">
        <v>4358</v>
      </c>
      <c r="F1164" s="112" t="s">
        <v>4359</v>
      </c>
      <c r="G1164" s="113">
        <v>229</v>
      </c>
      <c r="H1164" s="113" t="s">
        <v>4150</v>
      </c>
      <c r="I1164" s="112" t="s">
        <v>4256</v>
      </c>
      <c r="J1164" s="110" t="s">
        <v>10</v>
      </c>
      <c r="K1164" s="110" t="s">
        <v>4254</v>
      </c>
    </row>
    <row r="1165" spans="2:11" x14ac:dyDescent="0.25">
      <c r="B1165" s="156"/>
      <c r="C1165" s="131" t="s">
        <v>4345</v>
      </c>
      <c r="D1165" s="110" t="s">
        <v>7989</v>
      </c>
      <c r="E1165" s="110" t="s">
        <v>4363</v>
      </c>
      <c r="F1165" s="112" t="s">
        <v>1128</v>
      </c>
      <c r="G1165" s="113">
        <v>156</v>
      </c>
      <c r="H1165" s="113" t="s">
        <v>4150</v>
      </c>
      <c r="I1165" s="112" t="s">
        <v>4256</v>
      </c>
      <c r="J1165" s="110" t="s">
        <v>10</v>
      </c>
      <c r="K1165" s="110" t="s">
        <v>4254</v>
      </c>
    </row>
    <row r="1166" spans="2:11" x14ac:dyDescent="0.25">
      <c r="B1166" s="156"/>
      <c r="C1166" s="131" t="s">
        <v>4345</v>
      </c>
      <c r="D1166" s="110" t="s">
        <v>7989</v>
      </c>
      <c r="E1166" s="110" t="s">
        <v>4354</v>
      </c>
      <c r="F1166" s="112" t="s">
        <v>4355</v>
      </c>
      <c r="G1166" s="113">
        <v>47</v>
      </c>
      <c r="H1166" s="113" t="s">
        <v>4150</v>
      </c>
      <c r="I1166" s="112" t="s">
        <v>4256</v>
      </c>
      <c r="J1166" s="110" t="s">
        <v>10</v>
      </c>
      <c r="K1166" s="110" t="s">
        <v>4254</v>
      </c>
    </row>
    <row r="1167" spans="2:11" x14ac:dyDescent="0.25">
      <c r="B1167" s="156"/>
      <c r="C1167" s="131" t="s">
        <v>4345</v>
      </c>
      <c r="D1167" s="110" t="s">
        <v>7989</v>
      </c>
      <c r="E1167" s="110" t="s">
        <v>4352</v>
      </c>
      <c r="F1167" s="112" t="s">
        <v>4353</v>
      </c>
      <c r="G1167" s="113">
        <v>63</v>
      </c>
      <c r="H1167" s="113" t="s">
        <v>4150</v>
      </c>
      <c r="I1167" s="112" t="s">
        <v>4256</v>
      </c>
      <c r="J1167" s="110" t="s">
        <v>10</v>
      </c>
      <c r="K1167" s="110" t="s">
        <v>4254</v>
      </c>
    </row>
    <row r="1168" spans="2:11" x14ac:dyDescent="0.25">
      <c r="B1168" s="156"/>
      <c r="C1168" s="131" t="s">
        <v>4345</v>
      </c>
      <c r="D1168" s="110" t="s">
        <v>7989</v>
      </c>
      <c r="E1168" s="110" t="s">
        <v>4348</v>
      </c>
      <c r="F1168" s="112" t="s">
        <v>4349</v>
      </c>
      <c r="G1168" s="113">
        <v>29</v>
      </c>
      <c r="H1168" s="113" t="s">
        <v>4150</v>
      </c>
      <c r="I1168" s="112" t="s">
        <v>4256</v>
      </c>
      <c r="J1168" s="110" t="s">
        <v>10</v>
      </c>
      <c r="K1168" s="110" t="s">
        <v>4254</v>
      </c>
    </row>
    <row r="1169" spans="2:11" x14ac:dyDescent="0.25">
      <c r="B1169" s="156"/>
      <c r="C1169" s="131" t="s">
        <v>4345</v>
      </c>
      <c r="D1169" s="110" t="s">
        <v>7989</v>
      </c>
      <c r="E1169" s="110" t="s">
        <v>4350</v>
      </c>
      <c r="F1169" s="112" t="s">
        <v>8916</v>
      </c>
      <c r="G1169" s="113">
        <v>22</v>
      </c>
      <c r="H1169" s="113" t="s">
        <v>4150</v>
      </c>
      <c r="I1169" s="112" t="s">
        <v>4256</v>
      </c>
      <c r="J1169" s="110" t="s">
        <v>10</v>
      </c>
      <c r="K1169" s="110" t="s">
        <v>4254</v>
      </c>
    </row>
    <row r="1170" spans="2:11" x14ac:dyDescent="0.25">
      <c r="B1170" s="156"/>
      <c r="C1170" s="131" t="s">
        <v>4345</v>
      </c>
      <c r="D1170" s="110" t="s">
        <v>7989</v>
      </c>
      <c r="E1170" s="110" t="s">
        <v>4351</v>
      </c>
      <c r="F1170" s="112" t="s">
        <v>233</v>
      </c>
      <c r="G1170" s="113">
        <v>23</v>
      </c>
      <c r="H1170" s="113" t="s">
        <v>4150</v>
      </c>
      <c r="I1170" s="112" t="s">
        <v>4256</v>
      </c>
      <c r="J1170" s="110" t="s">
        <v>10</v>
      </c>
      <c r="K1170" s="110" t="s">
        <v>4254</v>
      </c>
    </row>
    <row r="1171" spans="2:11" x14ac:dyDescent="0.25">
      <c r="B1171" s="156"/>
      <c r="C1171" s="131" t="s">
        <v>4345</v>
      </c>
      <c r="D1171" s="110" t="s">
        <v>7989</v>
      </c>
      <c r="E1171" s="110" t="s">
        <v>4346</v>
      </c>
      <c r="F1171" s="112" t="s">
        <v>4347</v>
      </c>
      <c r="G1171" s="113">
        <v>14</v>
      </c>
      <c r="H1171" s="113" t="s">
        <v>4150</v>
      </c>
      <c r="I1171" s="112" t="s">
        <v>4256</v>
      </c>
      <c r="J1171" s="110" t="s">
        <v>10</v>
      </c>
      <c r="K1171" s="110" t="s">
        <v>4254</v>
      </c>
    </row>
    <row r="1172" spans="2:11" x14ac:dyDescent="0.25">
      <c r="B1172" s="156"/>
      <c r="C1172" s="131" t="s">
        <v>4345</v>
      </c>
      <c r="D1172" s="110" t="s">
        <v>7989</v>
      </c>
      <c r="E1172" s="110" t="s">
        <v>4343</v>
      </c>
      <c r="F1172" s="112" t="s">
        <v>4344</v>
      </c>
      <c r="G1172" s="113">
        <v>11</v>
      </c>
      <c r="H1172" s="113" t="s">
        <v>4150</v>
      </c>
      <c r="I1172" s="112" t="s">
        <v>4256</v>
      </c>
      <c r="J1172" s="110" t="s">
        <v>10</v>
      </c>
      <c r="K1172" s="110" t="s">
        <v>4254</v>
      </c>
    </row>
    <row r="1173" spans="2:11" ht="15.75" thickBot="1" x14ac:dyDescent="0.3">
      <c r="B1173" s="156"/>
      <c r="C1173" s="131" t="s">
        <v>4345</v>
      </c>
      <c r="D1173" s="110" t="s">
        <v>7989</v>
      </c>
      <c r="E1173" s="110" t="s">
        <v>4366</v>
      </c>
      <c r="F1173" s="112" t="s">
        <v>9957</v>
      </c>
      <c r="G1173" s="113">
        <v>5</v>
      </c>
      <c r="H1173" s="113" t="s">
        <v>4150</v>
      </c>
      <c r="I1173" s="112" t="s">
        <v>4262</v>
      </c>
      <c r="J1173" s="110" t="s">
        <v>10</v>
      </c>
      <c r="K1173" s="110" t="s">
        <v>4254</v>
      </c>
    </row>
    <row r="1174" spans="2:11" ht="30.75" thickBot="1" x14ac:dyDescent="0.3">
      <c r="B1174" s="156"/>
      <c r="C1174" s="245" t="s">
        <v>4345</v>
      </c>
      <c r="D1174" s="246" t="s">
        <v>7825</v>
      </c>
      <c r="E1174" s="659">
        <f>COUNTA(E1160:E1173)</f>
        <v>14</v>
      </c>
      <c r="F1174" s="660" t="s">
        <v>7826</v>
      </c>
      <c r="G1174" s="661">
        <f>SUM(G1160:G1173)</f>
        <v>1514</v>
      </c>
      <c r="H1174" s="142"/>
      <c r="I1174" s="115"/>
      <c r="J1174" s="116"/>
      <c r="K1174" s="117"/>
    </row>
    <row r="1175" spans="2:11" x14ac:dyDescent="0.25">
      <c r="B1175" s="156"/>
      <c r="C1175" s="122"/>
      <c r="D1175" s="122"/>
      <c r="E1175" s="177"/>
      <c r="F1175" s="230"/>
      <c r="G1175" s="178"/>
      <c r="H1175" s="122"/>
      <c r="I1175" s="161"/>
      <c r="J1175" s="122"/>
      <c r="K1175" s="122"/>
    </row>
    <row r="1176" spans="2:11" x14ac:dyDescent="0.25">
      <c r="B1176" s="156"/>
      <c r="C1176" s="122"/>
      <c r="D1176" s="122"/>
      <c r="E1176" s="177"/>
      <c r="F1176" s="230"/>
      <c r="G1176" s="178"/>
      <c r="H1176" s="122"/>
      <c r="I1176" s="161"/>
      <c r="J1176" s="122"/>
      <c r="K1176" s="122"/>
    </row>
    <row r="1177" spans="2:11" ht="25.5" x14ac:dyDescent="0.25">
      <c r="B1177" s="156"/>
      <c r="C1177" s="248" t="s">
        <v>8</v>
      </c>
      <c r="D1177" s="248" t="s">
        <v>7</v>
      </c>
      <c r="E1177" s="248" t="s">
        <v>6</v>
      </c>
      <c r="F1177" s="248" t="s">
        <v>5</v>
      </c>
      <c r="G1177" s="249" t="s">
        <v>4</v>
      </c>
      <c r="H1177" s="249" t="s">
        <v>3</v>
      </c>
      <c r="I1177" s="248" t="s">
        <v>2</v>
      </c>
      <c r="J1177" s="248" t="s">
        <v>1</v>
      </c>
      <c r="K1177" s="248" t="s">
        <v>0</v>
      </c>
    </row>
    <row r="1178" spans="2:11" x14ac:dyDescent="0.25">
      <c r="B1178" s="156"/>
      <c r="C1178" s="111" t="s">
        <v>4255</v>
      </c>
      <c r="D1178" s="110" t="s">
        <v>7989</v>
      </c>
      <c r="E1178" s="110" t="s">
        <v>4288</v>
      </c>
      <c r="F1178" s="112" t="s">
        <v>4289</v>
      </c>
      <c r="G1178" s="113">
        <v>872</v>
      </c>
      <c r="H1178" s="113" t="s">
        <v>4150</v>
      </c>
      <c r="I1178" s="112" t="s">
        <v>4256</v>
      </c>
      <c r="J1178" s="110" t="s">
        <v>10</v>
      </c>
      <c r="K1178" s="110" t="s">
        <v>4254</v>
      </c>
    </row>
    <row r="1179" spans="2:11" x14ac:dyDescent="0.25">
      <c r="B1179" s="156"/>
      <c r="C1179" s="111" t="s">
        <v>4255</v>
      </c>
      <c r="D1179" s="110" t="s">
        <v>7989</v>
      </c>
      <c r="E1179" s="110" t="s">
        <v>4279</v>
      </c>
      <c r="F1179" s="112" t="s">
        <v>1510</v>
      </c>
      <c r="G1179" s="113">
        <v>734</v>
      </c>
      <c r="H1179" s="113" t="s">
        <v>4150</v>
      </c>
      <c r="I1179" s="112" t="s">
        <v>4256</v>
      </c>
      <c r="J1179" s="110" t="s">
        <v>10</v>
      </c>
      <c r="K1179" s="110" t="s">
        <v>4254</v>
      </c>
    </row>
    <row r="1180" spans="2:11" x14ac:dyDescent="0.25">
      <c r="B1180" s="156"/>
      <c r="C1180" s="111" t="s">
        <v>4255</v>
      </c>
      <c r="D1180" s="110" t="s">
        <v>7989</v>
      </c>
      <c r="E1180" s="110" t="s">
        <v>4273</v>
      </c>
      <c r="F1180" s="112" t="s">
        <v>4274</v>
      </c>
      <c r="G1180" s="113">
        <v>324</v>
      </c>
      <c r="H1180" s="113" t="s">
        <v>4150</v>
      </c>
      <c r="I1180" s="112" t="s">
        <v>4256</v>
      </c>
      <c r="J1180" s="110" t="s">
        <v>10</v>
      </c>
      <c r="K1180" s="110" t="s">
        <v>4254</v>
      </c>
    </row>
    <row r="1181" spans="2:11" x14ac:dyDescent="0.25">
      <c r="B1181" s="156"/>
      <c r="C1181" s="111" t="s">
        <v>4255</v>
      </c>
      <c r="D1181" s="110" t="s">
        <v>7989</v>
      </c>
      <c r="E1181" s="110" t="s">
        <v>4280</v>
      </c>
      <c r="F1181" s="112" t="s">
        <v>4281</v>
      </c>
      <c r="G1181" s="113">
        <v>503</v>
      </c>
      <c r="H1181" s="113" t="s">
        <v>4150</v>
      </c>
      <c r="I1181" s="112" t="s">
        <v>4256</v>
      </c>
      <c r="J1181" s="110" t="s">
        <v>10</v>
      </c>
      <c r="K1181" s="110" t="s">
        <v>4254</v>
      </c>
    </row>
    <row r="1182" spans="2:11" x14ac:dyDescent="0.25">
      <c r="B1182" s="156"/>
      <c r="C1182" s="111" t="s">
        <v>4255</v>
      </c>
      <c r="D1182" s="110" t="s">
        <v>7989</v>
      </c>
      <c r="E1182" s="110" t="s">
        <v>4275</v>
      </c>
      <c r="F1182" s="112" t="s">
        <v>3576</v>
      </c>
      <c r="G1182" s="113">
        <v>416</v>
      </c>
      <c r="H1182" s="113" t="s">
        <v>4150</v>
      </c>
      <c r="I1182" s="112" t="s">
        <v>4256</v>
      </c>
      <c r="J1182" s="110" t="s">
        <v>10</v>
      </c>
      <c r="K1182" s="110" t="s">
        <v>4254</v>
      </c>
    </row>
    <row r="1183" spans="2:11" x14ac:dyDescent="0.25">
      <c r="B1183" s="156"/>
      <c r="C1183" s="111" t="s">
        <v>4255</v>
      </c>
      <c r="D1183" s="110" t="s">
        <v>7989</v>
      </c>
      <c r="E1183" s="110" t="s">
        <v>4252</v>
      </c>
      <c r="F1183" s="112" t="s">
        <v>4253</v>
      </c>
      <c r="G1183" s="113">
        <v>385</v>
      </c>
      <c r="H1183" s="113" t="s">
        <v>4150</v>
      </c>
      <c r="I1183" s="112" t="s">
        <v>4256</v>
      </c>
      <c r="J1183" s="110" t="s">
        <v>10</v>
      </c>
      <c r="K1183" s="110" t="s">
        <v>4254</v>
      </c>
    </row>
    <row r="1184" spans="2:11" x14ac:dyDescent="0.25">
      <c r="B1184" s="156"/>
      <c r="C1184" s="111" t="s">
        <v>4255</v>
      </c>
      <c r="D1184" s="110" t="s">
        <v>7989</v>
      </c>
      <c r="E1184" s="110" t="s">
        <v>4277</v>
      </c>
      <c r="F1184" s="112" t="s">
        <v>4278</v>
      </c>
      <c r="G1184" s="113">
        <v>206</v>
      </c>
      <c r="H1184" s="113" t="s">
        <v>4150</v>
      </c>
      <c r="I1184" s="112" t="s">
        <v>4256</v>
      </c>
      <c r="J1184" s="110" t="s">
        <v>10</v>
      </c>
      <c r="K1184" s="110" t="s">
        <v>4254</v>
      </c>
    </row>
    <row r="1185" spans="2:11" x14ac:dyDescent="0.25">
      <c r="B1185" s="156"/>
      <c r="C1185" s="111" t="s">
        <v>4255</v>
      </c>
      <c r="D1185" s="110" t="s">
        <v>7989</v>
      </c>
      <c r="E1185" s="110" t="s">
        <v>4286</v>
      </c>
      <c r="F1185" s="112" t="s">
        <v>4287</v>
      </c>
      <c r="G1185" s="113">
        <v>233</v>
      </c>
      <c r="H1185" s="113" t="s">
        <v>4150</v>
      </c>
      <c r="I1185" s="112" t="s">
        <v>4256</v>
      </c>
      <c r="J1185" s="110" t="s">
        <v>10</v>
      </c>
      <c r="K1185" s="110" t="s">
        <v>4254</v>
      </c>
    </row>
    <row r="1186" spans="2:11" x14ac:dyDescent="0.25">
      <c r="B1186" s="156"/>
      <c r="C1186" s="111" t="s">
        <v>4255</v>
      </c>
      <c r="D1186" s="110" t="s">
        <v>7989</v>
      </c>
      <c r="E1186" s="110" t="s">
        <v>4285</v>
      </c>
      <c r="F1186" s="112" t="s">
        <v>8032</v>
      </c>
      <c r="G1186" s="113">
        <v>220</v>
      </c>
      <c r="H1186" s="113" t="s">
        <v>4150</v>
      </c>
      <c r="I1186" s="112" t="s">
        <v>4256</v>
      </c>
      <c r="J1186" s="110" t="s">
        <v>10</v>
      </c>
      <c r="K1186" s="110" t="s">
        <v>4254</v>
      </c>
    </row>
    <row r="1187" spans="2:11" x14ac:dyDescent="0.25">
      <c r="B1187" s="156"/>
      <c r="C1187" s="111" t="s">
        <v>4255</v>
      </c>
      <c r="D1187" s="110" t="s">
        <v>7989</v>
      </c>
      <c r="E1187" s="110" t="s">
        <v>4269</v>
      </c>
      <c r="F1187" s="112" t="s">
        <v>2003</v>
      </c>
      <c r="G1187" s="113">
        <v>112</v>
      </c>
      <c r="H1187" s="113" t="s">
        <v>4150</v>
      </c>
      <c r="I1187" s="112" t="s">
        <v>4256</v>
      </c>
      <c r="J1187" s="110" t="s">
        <v>10</v>
      </c>
      <c r="K1187" s="110" t="s">
        <v>4254</v>
      </c>
    </row>
    <row r="1188" spans="2:11" x14ac:dyDescent="0.25">
      <c r="B1188" s="156"/>
      <c r="C1188" s="111" t="s">
        <v>4255</v>
      </c>
      <c r="D1188" s="110" t="s">
        <v>7989</v>
      </c>
      <c r="E1188" s="110" t="s">
        <v>4263</v>
      </c>
      <c r="F1188" s="112" t="s">
        <v>4264</v>
      </c>
      <c r="G1188" s="113">
        <v>177</v>
      </c>
      <c r="H1188" s="113" t="s">
        <v>4150</v>
      </c>
      <c r="I1188" s="112" t="s">
        <v>4256</v>
      </c>
      <c r="J1188" s="110" t="s">
        <v>10</v>
      </c>
      <c r="K1188" s="110" t="s">
        <v>4254</v>
      </c>
    </row>
    <row r="1189" spans="2:11" x14ac:dyDescent="0.25">
      <c r="B1189" s="156"/>
      <c r="C1189" s="111" t="s">
        <v>4255</v>
      </c>
      <c r="D1189" s="110" t="s">
        <v>7989</v>
      </c>
      <c r="E1189" s="110" t="s">
        <v>4268</v>
      </c>
      <c r="F1189" s="112" t="s">
        <v>9958</v>
      </c>
      <c r="G1189" s="113">
        <v>151</v>
      </c>
      <c r="H1189" s="113" t="s">
        <v>4150</v>
      </c>
      <c r="I1189" s="112" t="s">
        <v>4256</v>
      </c>
      <c r="J1189" s="110" t="s">
        <v>10</v>
      </c>
      <c r="K1189" s="110" t="s">
        <v>4254</v>
      </c>
    </row>
    <row r="1190" spans="2:11" x14ac:dyDescent="0.25">
      <c r="B1190" s="156"/>
      <c r="C1190" s="111" t="s">
        <v>4255</v>
      </c>
      <c r="D1190" s="110" t="s">
        <v>7989</v>
      </c>
      <c r="E1190" s="110" t="s">
        <v>4271</v>
      </c>
      <c r="F1190" s="112" t="s">
        <v>4272</v>
      </c>
      <c r="G1190" s="113">
        <v>69</v>
      </c>
      <c r="H1190" s="113" t="s">
        <v>4150</v>
      </c>
      <c r="I1190" s="112" t="s">
        <v>4256</v>
      </c>
      <c r="J1190" s="110" t="s">
        <v>10</v>
      </c>
      <c r="K1190" s="110" t="s">
        <v>4254</v>
      </c>
    </row>
    <row r="1191" spans="2:11" x14ac:dyDescent="0.25">
      <c r="B1191" s="156"/>
      <c r="C1191" s="111" t="s">
        <v>4255</v>
      </c>
      <c r="D1191" s="110" t="s">
        <v>7989</v>
      </c>
      <c r="E1191" s="110" t="s">
        <v>4276</v>
      </c>
      <c r="F1191" s="112" t="s">
        <v>9959</v>
      </c>
      <c r="G1191" s="113">
        <v>105</v>
      </c>
      <c r="H1191" s="113" t="s">
        <v>4150</v>
      </c>
      <c r="I1191" s="112" t="s">
        <v>4256</v>
      </c>
      <c r="J1191" s="110" t="s">
        <v>10</v>
      </c>
      <c r="K1191" s="110" t="s">
        <v>4254</v>
      </c>
    </row>
    <row r="1192" spans="2:11" x14ac:dyDescent="0.25">
      <c r="B1192" s="156"/>
      <c r="C1192" s="111" t="s">
        <v>4255</v>
      </c>
      <c r="D1192" s="110" t="s">
        <v>7989</v>
      </c>
      <c r="E1192" s="110" t="s">
        <v>4282</v>
      </c>
      <c r="F1192" s="112" t="s">
        <v>3076</v>
      </c>
      <c r="G1192" s="113">
        <v>47</v>
      </c>
      <c r="H1192" s="113" t="s">
        <v>4150</v>
      </c>
      <c r="I1192" s="112" t="s">
        <v>4256</v>
      </c>
      <c r="J1192" s="110" t="s">
        <v>10</v>
      </c>
      <c r="K1192" s="110" t="s">
        <v>4254</v>
      </c>
    </row>
    <row r="1193" spans="2:11" x14ac:dyDescent="0.25">
      <c r="B1193" s="156"/>
      <c r="C1193" s="111" t="s">
        <v>4255</v>
      </c>
      <c r="D1193" s="110" t="s">
        <v>7989</v>
      </c>
      <c r="E1193" s="110" t="s">
        <v>4265</v>
      </c>
      <c r="F1193" s="112" t="s">
        <v>4266</v>
      </c>
      <c r="G1193" s="113">
        <v>39</v>
      </c>
      <c r="H1193" s="113" t="s">
        <v>4150</v>
      </c>
      <c r="I1193" s="112" t="s">
        <v>4256</v>
      </c>
      <c r="J1193" s="110" t="s">
        <v>10</v>
      </c>
      <c r="K1193" s="110" t="s">
        <v>4254</v>
      </c>
    </row>
    <row r="1194" spans="2:11" x14ac:dyDescent="0.25">
      <c r="B1194" s="156"/>
      <c r="C1194" s="111" t="s">
        <v>4255</v>
      </c>
      <c r="D1194" s="110" t="s">
        <v>7989</v>
      </c>
      <c r="E1194" s="110" t="s">
        <v>4283</v>
      </c>
      <c r="F1194" s="112" t="s">
        <v>4284</v>
      </c>
      <c r="G1194" s="113">
        <v>592</v>
      </c>
      <c r="H1194" s="113" t="s">
        <v>4150</v>
      </c>
      <c r="I1194" s="112" t="s">
        <v>4256</v>
      </c>
      <c r="J1194" s="110" t="s">
        <v>10</v>
      </c>
      <c r="K1194" s="110" t="s">
        <v>4254</v>
      </c>
    </row>
    <row r="1195" spans="2:11" x14ac:dyDescent="0.25">
      <c r="B1195" s="156"/>
      <c r="C1195" s="111" t="s">
        <v>4255</v>
      </c>
      <c r="D1195" s="110" t="s">
        <v>7989</v>
      </c>
      <c r="E1195" s="110" t="s">
        <v>4257</v>
      </c>
      <c r="F1195" s="112" t="s">
        <v>4258</v>
      </c>
      <c r="G1195" s="113">
        <v>381</v>
      </c>
      <c r="H1195" s="113" t="s">
        <v>4150</v>
      </c>
      <c r="I1195" s="112" t="s">
        <v>4256</v>
      </c>
      <c r="J1195" s="110" t="s">
        <v>10</v>
      </c>
      <c r="K1195" s="110" t="s">
        <v>4254</v>
      </c>
    </row>
    <row r="1196" spans="2:11" ht="15.75" thickBot="1" x14ac:dyDescent="0.3">
      <c r="B1196" s="156"/>
      <c r="C1196" s="111" t="s">
        <v>4255</v>
      </c>
      <c r="D1196" s="110" t="s">
        <v>7989</v>
      </c>
      <c r="E1196" s="110" t="s">
        <v>4290</v>
      </c>
      <c r="F1196" s="112" t="s">
        <v>4291</v>
      </c>
      <c r="G1196" s="113">
        <v>375</v>
      </c>
      <c r="H1196" s="113" t="s">
        <v>4150</v>
      </c>
      <c r="I1196" s="112" t="s">
        <v>4256</v>
      </c>
      <c r="J1196" s="110" t="s">
        <v>10</v>
      </c>
      <c r="K1196" s="110" t="s">
        <v>4254</v>
      </c>
    </row>
    <row r="1197" spans="2:11" ht="30.75" thickBot="1" x14ac:dyDescent="0.3">
      <c r="B1197" s="156"/>
      <c r="C1197" s="245" t="s">
        <v>4255</v>
      </c>
      <c r="D1197" s="246" t="s">
        <v>7825</v>
      </c>
      <c r="E1197" s="659">
        <f>COUNTA(E1178:E1196)</f>
        <v>19</v>
      </c>
      <c r="F1197" s="660" t="s">
        <v>7826</v>
      </c>
      <c r="G1197" s="661">
        <f>SUM(G1178:G1196)</f>
        <v>5941</v>
      </c>
      <c r="H1197" s="142"/>
      <c r="I1197" s="115"/>
      <c r="J1197" s="116"/>
      <c r="K1197" s="117"/>
    </row>
    <row r="1198" spans="2:11" x14ac:dyDescent="0.25">
      <c r="B1198" s="156"/>
      <c r="C1198" s="122"/>
      <c r="D1198" s="122"/>
      <c r="E1198" s="177"/>
      <c r="F1198" s="230"/>
      <c r="G1198" s="178"/>
      <c r="H1198" s="122"/>
      <c r="I1198" s="161"/>
      <c r="J1198" s="122"/>
      <c r="K1198" s="122"/>
    </row>
    <row r="1199" spans="2:11" x14ac:dyDescent="0.25">
      <c r="B1199" s="156"/>
      <c r="C1199" s="122"/>
      <c r="D1199" s="122"/>
      <c r="E1199" s="177"/>
      <c r="F1199" s="230"/>
      <c r="G1199" s="178"/>
      <c r="H1199" s="122"/>
      <c r="I1199" s="161"/>
      <c r="J1199" s="122"/>
      <c r="K1199" s="122"/>
    </row>
    <row r="1200" spans="2:11" ht="25.5" x14ac:dyDescent="0.25">
      <c r="B1200" s="156"/>
      <c r="C1200" s="248" t="s">
        <v>8</v>
      </c>
      <c r="D1200" s="248" t="s">
        <v>7</v>
      </c>
      <c r="E1200" s="248" t="s">
        <v>6</v>
      </c>
      <c r="F1200" s="248" t="s">
        <v>5</v>
      </c>
      <c r="G1200" s="249" t="s">
        <v>4</v>
      </c>
      <c r="H1200" s="249" t="s">
        <v>3</v>
      </c>
      <c r="I1200" s="248" t="s">
        <v>2</v>
      </c>
      <c r="J1200" s="248" t="s">
        <v>1</v>
      </c>
      <c r="K1200" s="248" t="s">
        <v>0</v>
      </c>
    </row>
    <row r="1201" spans="2:11" ht="30" x14ac:dyDescent="0.25">
      <c r="B1201" s="156"/>
      <c r="C1201" s="111" t="s">
        <v>4390</v>
      </c>
      <c r="D1201" s="110" t="s">
        <v>7989</v>
      </c>
      <c r="E1201" s="110" t="s">
        <v>4396</v>
      </c>
      <c r="F1201" s="112" t="s">
        <v>4397</v>
      </c>
      <c r="G1201" s="113">
        <v>442</v>
      </c>
      <c r="H1201" s="113" t="s">
        <v>4367</v>
      </c>
      <c r="I1201" s="112" t="s">
        <v>12</v>
      </c>
      <c r="J1201" s="110" t="s">
        <v>10</v>
      </c>
      <c r="K1201" s="110" t="s">
        <v>11</v>
      </c>
    </row>
    <row r="1202" spans="2:11" ht="30" x14ac:dyDescent="0.25">
      <c r="B1202" s="156"/>
      <c r="C1202" s="111" t="s">
        <v>4390</v>
      </c>
      <c r="D1202" s="110" t="s">
        <v>7989</v>
      </c>
      <c r="E1202" s="110" t="s">
        <v>4398</v>
      </c>
      <c r="F1202" s="112" t="s">
        <v>8134</v>
      </c>
      <c r="G1202" s="113">
        <v>563</v>
      </c>
      <c r="H1202" s="113" t="s">
        <v>4367</v>
      </c>
      <c r="I1202" s="112" t="s">
        <v>12</v>
      </c>
      <c r="J1202" s="110" t="s">
        <v>10</v>
      </c>
      <c r="K1202" s="110" t="s">
        <v>11</v>
      </c>
    </row>
    <row r="1203" spans="2:11" ht="30" x14ac:dyDescent="0.25">
      <c r="B1203" s="156"/>
      <c r="C1203" s="111" t="s">
        <v>4390</v>
      </c>
      <c r="D1203" s="110" t="s">
        <v>7989</v>
      </c>
      <c r="E1203" s="110" t="s">
        <v>4393</v>
      </c>
      <c r="F1203" s="112" t="s">
        <v>4394</v>
      </c>
      <c r="G1203" s="113">
        <v>418</v>
      </c>
      <c r="H1203" s="113" t="s">
        <v>4367</v>
      </c>
      <c r="I1203" s="112" t="s">
        <v>4368</v>
      </c>
      <c r="J1203" s="110" t="s">
        <v>10</v>
      </c>
      <c r="K1203" s="110" t="s">
        <v>11</v>
      </c>
    </row>
    <row r="1204" spans="2:11" ht="30" x14ac:dyDescent="0.25">
      <c r="B1204" s="156"/>
      <c r="C1204" s="111" t="s">
        <v>4390</v>
      </c>
      <c r="D1204" s="110" t="s">
        <v>7989</v>
      </c>
      <c r="E1204" s="110" t="s">
        <v>4399</v>
      </c>
      <c r="F1204" s="112" t="s">
        <v>4400</v>
      </c>
      <c r="G1204" s="113">
        <v>505</v>
      </c>
      <c r="H1204" s="113" t="s">
        <v>4367</v>
      </c>
      <c r="I1204" s="112" t="s">
        <v>12</v>
      </c>
      <c r="J1204" s="110" t="s">
        <v>10</v>
      </c>
      <c r="K1204" s="110" t="s">
        <v>11</v>
      </c>
    </row>
    <row r="1205" spans="2:11" ht="30" x14ac:dyDescent="0.25">
      <c r="B1205" s="156"/>
      <c r="C1205" s="111" t="s">
        <v>4390</v>
      </c>
      <c r="D1205" s="110" t="s">
        <v>7989</v>
      </c>
      <c r="E1205" s="110" t="s">
        <v>7950</v>
      </c>
      <c r="F1205" s="112" t="s">
        <v>7951</v>
      </c>
      <c r="G1205" s="113">
        <v>141</v>
      </c>
      <c r="H1205" s="113" t="s">
        <v>4367</v>
      </c>
      <c r="I1205" s="112" t="s">
        <v>4368</v>
      </c>
      <c r="J1205" s="110" t="s">
        <v>10</v>
      </c>
      <c r="K1205" s="110" t="s">
        <v>11</v>
      </c>
    </row>
    <row r="1206" spans="2:11" ht="30" x14ac:dyDescent="0.25">
      <c r="B1206" s="156"/>
      <c r="C1206" s="111" t="s">
        <v>4390</v>
      </c>
      <c r="D1206" s="110" t="s">
        <v>7989</v>
      </c>
      <c r="E1206" s="110" t="s">
        <v>4392</v>
      </c>
      <c r="F1206" s="112" t="s">
        <v>9960</v>
      </c>
      <c r="G1206" s="113">
        <v>351</v>
      </c>
      <c r="H1206" s="113" t="s">
        <v>4367</v>
      </c>
      <c r="I1206" s="112" t="s">
        <v>4368</v>
      </c>
      <c r="J1206" s="110" t="s">
        <v>10</v>
      </c>
      <c r="K1206" s="110" t="s">
        <v>11</v>
      </c>
    </row>
    <row r="1207" spans="2:11" ht="30" x14ac:dyDescent="0.25">
      <c r="B1207" s="156"/>
      <c r="C1207" s="111" t="s">
        <v>4390</v>
      </c>
      <c r="D1207" s="110" t="s">
        <v>7989</v>
      </c>
      <c r="E1207" s="110" t="s">
        <v>4391</v>
      </c>
      <c r="F1207" s="112" t="s">
        <v>8911</v>
      </c>
      <c r="G1207" s="113">
        <v>196</v>
      </c>
      <c r="H1207" s="113" t="s">
        <v>4367</v>
      </c>
      <c r="I1207" s="112" t="s">
        <v>4368</v>
      </c>
      <c r="J1207" s="110" t="s">
        <v>10</v>
      </c>
      <c r="K1207" s="110" t="s">
        <v>11</v>
      </c>
    </row>
    <row r="1208" spans="2:11" ht="30" x14ac:dyDescent="0.25">
      <c r="B1208" s="156"/>
      <c r="C1208" s="111" t="s">
        <v>4390</v>
      </c>
      <c r="D1208" s="110" t="s">
        <v>7989</v>
      </c>
      <c r="E1208" s="110" t="s">
        <v>4388</v>
      </c>
      <c r="F1208" s="112" t="s">
        <v>4389</v>
      </c>
      <c r="G1208" s="113">
        <v>155</v>
      </c>
      <c r="H1208" s="113" t="s">
        <v>4367</v>
      </c>
      <c r="I1208" s="112" t="s">
        <v>4368</v>
      </c>
      <c r="J1208" s="110" t="s">
        <v>10</v>
      </c>
      <c r="K1208" s="110" t="s">
        <v>11</v>
      </c>
    </row>
    <row r="1209" spans="2:11" ht="30.75" thickBot="1" x14ac:dyDescent="0.3">
      <c r="B1209" s="156"/>
      <c r="C1209" s="111" t="s">
        <v>4390</v>
      </c>
      <c r="D1209" s="110" t="s">
        <v>7989</v>
      </c>
      <c r="E1209" s="110" t="s">
        <v>4395</v>
      </c>
      <c r="F1209" s="112" t="s">
        <v>9961</v>
      </c>
      <c r="G1209" s="113">
        <v>113</v>
      </c>
      <c r="H1209" s="113" t="s">
        <v>4367</v>
      </c>
      <c r="I1209" s="112" t="s">
        <v>12</v>
      </c>
      <c r="J1209" s="110" t="s">
        <v>10</v>
      </c>
      <c r="K1209" s="110" t="s">
        <v>11</v>
      </c>
    </row>
    <row r="1210" spans="2:11" ht="30.75" thickBot="1" x14ac:dyDescent="0.3">
      <c r="B1210" s="156"/>
      <c r="C1210" s="256" t="s">
        <v>4390</v>
      </c>
      <c r="D1210" s="260" t="s">
        <v>7825</v>
      </c>
      <c r="E1210" s="659">
        <f>COUNTA(E1201:E1209)</f>
        <v>9</v>
      </c>
      <c r="F1210" s="662" t="s">
        <v>7826</v>
      </c>
      <c r="G1210" s="661">
        <f>SUM(G1201:G1209)</f>
        <v>2884</v>
      </c>
      <c r="H1210" s="142"/>
      <c r="I1210" s="115"/>
      <c r="J1210" s="116"/>
      <c r="K1210" s="117"/>
    </row>
    <row r="1211" spans="2:11" x14ac:dyDescent="0.25">
      <c r="B1211" s="156"/>
      <c r="C1211" s="122"/>
      <c r="D1211" s="122"/>
      <c r="E1211" s="177"/>
      <c r="F1211" s="230"/>
      <c r="G1211" s="178"/>
      <c r="H1211" s="159"/>
      <c r="I1211" s="161"/>
      <c r="J1211" s="122"/>
      <c r="K1211" s="122"/>
    </row>
    <row r="1212" spans="2:11" x14ac:dyDescent="0.25">
      <c r="B1212" s="156"/>
      <c r="C1212" s="122"/>
      <c r="D1212" s="122"/>
      <c r="E1212" s="177"/>
      <c r="F1212" s="230"/>
      <c r="G1212" s="178"/>
      <c r="H1212" s="122"/>
      <c r="I1212" s="161"/>
      <c r="J1212" s="122"/>
      <c r="K1212" s="122"/>
    </row>
    <row r="1213" spans="2:11" ht="25.5" x14ac:dyDescent="0.25">
      <c r="B1213" s="156"/>
      <c r="C1213" s="248" t="s">
        <v>8</v>
      </c>
      <c r="D1213" s="248" t="s">
        <v>7</v>
      </c>
      <c r="E1213" s="248" t="s">
        <v>6</v>
      </c>
      <c r="F1213" s="248" t="s">
        <v>5</v>
      </c>
      <c r="G1213" s="249" t="s">
        <v>4</v>
      </c>
      <c r="H1213" s="249" t="s">
        <v>3</v>
      </c>
      <c r="I1213" s="248" t="s">
        <v>2</v>
      </c>
      <c r="J1213" s="248" t="s">
        <v>1</v>
      </c>
      <c r="K1213" s="248" t="s">
        <v>0</v>
      </c>
    </row>
    <row r="1214" spans="2:11" ht="30" x14ac:dyDescent="0.25">
      <c r="B1214" s="156"/>
      <c r="C1214" s="111" t="s">
        <v>4403</v>
      </c>
      <c r="D1214" s="110" t="s">
        <v>7989</v>
      </c>
      <c r="E1214" s="110" t="s">
        <v>4405</v>
      </c>
      <c r="F1214" s="112" t="s">
        <v>7339</v>
      </c>
      <c r="G1214" s="113">
        <v>526</v>
      </c>
      <c r="H1214" s="113" t="s">
        <v>4367</v>
      </c>
      <c r="I1214" s="112" t="s">
        <v>4404</v>
      </c>
      <c r="J1214" s="110" t="s">
        <v>10</v>
      </c>
      <c r="K1214" s="110" t="s">
        <v>4402</v>
      </c>
    </row>
    <row r="1215" spans="2:11" ht="30" x14ac:dyDescent="0.25">
      <c r="B1215" s="156"/>
      <c r="C1215" s="111" t="s">
        <v>4403</v>
      </c>
      <c r="D1215" s="110" t="s">
        <v>7989</v>
      </c>
      <c r="E1215" s="110" t="s">
        <v>4401</v>
      </c>
      <c r="F1215" s="112" t="s">
        <v>1443</v>
      </c>
      <c r="G1215" s="113">
        <v>473</v>
      </c>
      <c r="H1215" s="113" t="s">
        <v>4367</v>
      </c>
      <c r="I1215" s="112" t="s">
        <v>4404</v>
      </c>
      <c r="J1215" s="110" t="s">
        <v>10</v>
      </c>
      <c r="K1215" s="110" t="s">
        <v>4402</v>
      </c>
    </row>
    <row r="1216" spans="2:11" ht="30" x14ac:dyDescent="0.25">
      <c r="B1216" s="156"/>
      <c r="C1216" s="111" t="s">
        <v>4403</v>
      </c>
      <c r="D1216" s="110" t="s">
        <v>7989</v>
      </c>
      <c r="E1216" s="110" t="s">
        <v>4421</v>
      </c>
      <c r="F1216" s="112" t="s">
        <v>383</v>
      </c>
      <c r="G1216" s="113">
        <v>389</v>
      </c>
      <c r="H1216" s="113" t="s">
        <v>4367</v>
      </c>
      <c r="I1216" s="112" t="s">
        <v>4404</v>
      </c>
      <c r="J1216" s="110" t="s">
        <v>10</v>
      </c>
      <c r="K1216" s="110" t="s">
        <v>4402</v>
      </c>
    </row>
    <row r="1217" spans="1:20" ht="30" x14ac:dyDescent="0.25">
      <c r="B1217" s="156"/>
      <c r="C1217" s="111" t="s">
        <v>4403</v>
      </c>
      <c r="D1217" s="110" t="s">
        <v>7989</v>
      </c>
      <c r="E1217" s="110" t="s">
        <v>4411</v>
      </c>
      <c r="F1217" s="112" t="s">
        <v>4412</v>
      </c>
      <c r="G1217" s="113">
        <v>237</v>
      </c>
      <c r="H1217" s="113" t="s">
        <v>4367</v>
      </c>
      <c r="I1217" s="112" t="s">
        <v>4404</v>
      </c>
      <c r="J1217" s="110" t="s">
        <v>10</v>
      </c>
      <c r="K1217" s="110" t="s">
        <v>4402</v>
      </c>
    </row>
    <row r="1218" spans="1:20" ht="30" x14ac:dyDescent="0.25">
      <c r="B1218" s="156"/>
      <c r="C1218" s="111" t="s">
        <v>4403</v>
      </c>
      <c r="D1218" s="110" t="s">
        <v>7989</v>
      </c>
      <c r="E1218" s="110" t="s">
        <v>4413</v>
      </c>
      <c r="F1218" s="112" t="s">
        <v>9962</v>
      </c>
      <c r="G1218" s="113">
        <v>113</v>
      </c>
      <c r="H1218" s="113" t="s">
        <v>4367</v>
      </c>
      <c r="I1218" s="112" t="s">
        <v>4404</v>
      </c>
      <c r="J1218" s="110" t="s">
        <v>10</v>
      </c>
      <c r="K1218" s="110" t="s">
        <v>4402</v>
      </c>
    </row>
    <row r="1219" spans="1:20" ht="30" x14ac:dyDescent="0.25">
      <c r="B1219" s="156"/>
      <c r="C1219" s="111" t="s">
        <v>4403</v>
      </c>
      <c r="D1219" s="110" t="s">
        <v>7989</v>
      </c>
      <c r="E1219" s="110" t="s">
        <v>4422</v>
      </c>
      <c r="F1219" s="112" t="s">
        <v>9963</v>
      </c>
      <c r="G1219" s="113">
        <v>47</v>
      </c>
      <c r="H1219" s="113" t="s">
        <v>4367</v>
      </c>
      <c r="I1219" s="112" t="s">
        <v>670</v>
      </c>
      <c r="J1219" s="110" t="s">
        <v>10</v>
      </c>
      <c r="K1219" s="110" t="s">
        <v>4402</v>
      </c>
    </row>
    <row r="1220" spans="1:20" ht="30" x14ac:dyDescent="0.25">
      <c r="B1220" s="156"/>
      <c r="C1220" s="111" t="s">
        <v>4403</v>
      </c>
      <c r="D1220" s="110" t="s">
        <v>7989</v>
      </c>
      <c r="E1220" s="110" t="s">
        <v>4410</v>
      </c>
      <c r="F1220" s="112" t="s">
        <v>3584</v>
      </c>
      <c r="G1220" s="113">
        <v>38</v>
      </c>
      <c r="H1220" s="113" t="s">
        <v>4367</v>
      </c>
      <c r="I1220" s="112" t="s">
        <v>4404</v>
      </c>
      <c r="J1220" s="110" t="s">
        <v>10</v>
      </c>
      <c r="K1220" s="110" t="s">
        <v>4402</v>
      </c>
    </row>
    <row r="1221" spans="1:20" ht="30" x14ac:dyDescent="0.25">
      <c r="B1221" s="156"/>
      <c r="C1221" s="111" t="s">
        <v>4403</v>
      </c>
      <c r="D1221" s="110" t="s">
        <v>7989</v>
      </c>
      <c r="E1221" s="110" t="s">
        <v>4418</v>
      </c>
      <c r="F1221" s="112" t="s">
        <v>9964</v>
      </c>
      <c r="G1221" s="113">
        <v>45</v>
      </c>
      <c r="H1221" s="113" t="s">
        <v>4367</v>
      </c>
      <c r="I1221" s="112" t="s">
        <v>4404</v>
      </c>
      <c r="J1221" s="110" t="s">
        <v>10</v>
      </c>
      <c r="K1221" s="110" t="s">
        <v>4402</v>
      </c>
    </row>
    <row r="1222" spans="1:20" ht="30" x14ac:dyDescent="0.25">
      <c r="B1222" s="156"/>
      <c r="C1222" s="111" t="s">
        <v>4403</v>
      </c>
      <c r="D1222" s="110" t="s">
        <v>7989</v>
      </c>
      <c r="E1222" s="110" t="s">
        <v>7984</v>
      </c>
      <c r="F1222" s="112" t="s">
        <v>160</v>
      </c>
      <c r="G1222" s="113">
        <v>597</v>
      </c>
      <c r="H1222" s="113" t="s">
        <v>4367</v>
      </c>
      <c r="I1222" s="112" t="s">
        <v>7985</v>
      </c>
      <c r="J1222" s="110" t="s">
        <v>10</v>
      </c>
      <c r="K1222" s="110" t="s">
        <v>4402</v>
      </c>
    </row>
    <row r="1223" spans="1:20" ht="30" x14ac:dyDescent="0.25">
      <c r="B1223" s="156"/>
      <c r="C1223" s="111" t="s">
        <v>4403</v>
      </c>
      <c r="D1223" s="110" t="s">
        <v>7989</v>
      </c>
      <c r="E1223" s="110" t="s">
        <v>4416</v>
      </c>
      <c r="F1223" s="112" t="s">
        <v>4417</v>
      </c>
      <c r="G1223" s="113">
        <v>39</v>
      </c>
      <c r="H1223" s="113" t="s">
        <v>4367</v>
      </c>
      <c r="I1223" s="112" t="s">
        <v>4404</v>
      </c>
      <c r="J1223" s="110" t="s">
        <v>10</v>
      </c>
      <c r="K1223" s="110" t="s">
        <v>4402</v>
      </c>
    </row>
    <row r="1224" spans="1:20" ht="30" x14ac:dyDescent="0.25">
      <c r="B1224" s="156"/>
      <c r="C1224" s="111" t="s">
        <v>4403</v>
      </c>
      <c r="D1224" s="110" t="s">
        <v>7989</v>
      </c>
      <c r="E1224" s="110" t="s">
        <v>4414</v>
      </c>
      <c r="F1224" s="112" t="s">
        <v>143</v>
      </c>
      <c r="G1224" s="113">
        <v>28</v>
      </c>
      <c r="H1224" s="113" t="s">
        <v>4367</v>
      </c>
      <c r="I1224" s="112" t="s">
        <v>4404</v>
      </c>
      <c r="J1224" s="110" t="s">
        <v>10</v>
      </c>
      <c r="K1224" s="110" t="s">
        <v>4402</v>
      </c>
    </row>
    <row r="1225" spans="1:20" ht="30" x14ac:dyDescent="0.25">
      <c r="B1225" s="156"/>
      <c r="C1225" s="111" t="s">
        <v>4403</v>
      </c>
      <c r="D1225" s="110" t="s">
        <v>7989</v>
      </c>
      <c r="E1225" s="110" t="s">
        <v>4419</v>
      </c>
      <c r="F1225" s="112" t="s">
        <v>4420</v>
      </c>
      <c r="G1225" s="113">
        <v>25</v>
      </c>
      <c r="H1225" s="113" t="s">
        <v>4367</v>
      </c>
      <c r="I1225" s="112" t="s">
        <v>4404</v>
      </c>
      <c r="J1225" s="110" t="s">
        <v>10</v>
      </c>
      <c r="K1225" s="110" t="s">
        <v>4402</v>
      </c>
    </row>
    <row r="1226" spans="1:20" ht="30" x14ac:dyDescent="0.25">
      <c r="B1226" s="156"/>
      <c r="C1226" s="111" t="s">
        <v>4403</v>
      </c>
      <c r="D1226" s="110" t="s">
        <v>7989</v>
      </c>
      <c r="E1226" s="110" t="s">
        <v>4415</v>
      </c>
      <c r="F1226" s="112" t="s">
        <v>9965</v>
      </c>
      <c r="G1226" s="113">
        <v>21</v>
      </c>
      <c r="H1226" s="113" t="s">
        <v>4367</v>
      </c>
      <c r="I1226" s="112" t="s">
        <v>4404</v>
      </c>
      <c r="J1226" s="110" t="s">
        <v>10</v>
      </c>
      <c r="K1226" s="110" t="s">
        <v>4402</v>
      </c>
    </row>
    <row r="1227" spans="1:20" ht="30.75" thickBot="1" x14ac:dyDescent="0.3">
      <c r="A1227" s="251"/>
      <c r="B1227" s="156"/>
      <c r="C1227" s="111" t="s">
        <v>4403</v>
      </c>
      <c r="D1227" s="110" t="s">
        <v>7989</v>
      </c>
      <c r="E1227" s="110" t="s">
        <v>9966</v>
      </c>
      <c r="F1227" s="112" t="s">
        <v>9967</v>
      </c>
      <c r="G1227" s="113">
        <v>121</v>
      </c>
      <c r="H1227" s="113" t="s">
        <v>9968</v>
      </c>
      <c r="I1227" s="112" t="s">
        <v>7977</v>
      </c>
      <c r="J1227" s="110" t="s">
        <v>10</v>
      </c>
      <c r="K1227" s="110" t="s">
        <v>4402</v>
      </c>
      <c r="L1227" s="251"/>
      <c r="M1227" s="251"/>
      <c r="N1227" s="251"/>
      <c r="O1227" s="251"/>
      <c r="P1227" s="251"/>
      <c r="Q1227" s="251"/>
      <c r="R1227" s="251"/>
      <c r="S1227" s="251"/>
      <c r="T1227" s="251"/>
    </row>
    <row r="1228" spans="1:20" ht="30.75" thickBot="1" x14ac:dyDescent="0.3">
      <c r="B1228" s="156"/>
      <c r="C1228" s="245" t="s">
        <v>4403</v>
      </c>
      <c r="D1228" s="246" t="s">
        <v>7825</v>
      </c>
      <c r="E1228" s="659">
        <f>COUNTA(E1214:E1227)</f>
        <v>14</v>
      </c>
      <c r="F1228" s="660" t="s">
        <v>7826</v>
      </c>
      <c r="G1228" s="661">
        <f>SUM(G1214:G1227)</f>
        <v>2699</v>
      </c>
      <c r="H1228" s="142"/>
      <c r="I1228" s="115"/>
      <c r="J1228" s="116"/>
      <c r="K1228" s="117"/>
    </row>
    <row r="1229" spans="1:20" x14ac:dyDescent="0.25">
      <c r="B1229" s="156"/>
      <c r="C1229" s="122"/>
      <c r="D1229" s="122"/>
      <c r="E1229" s="177"/>
      <c r="F1229" s="230"/>
      <c r="G1229" s="178"/>
      <c r="H1229" s="122"/>
      <c r="I1229" s="161"/>
      <c r="J1229" s="122"/>
      <c r="K1229" s="122"/>
    </row>
    <row r="1230" spans="1:20" x14ac:dyDescent="0.25">
      <c r="B1230" s="156"/>
      <c r="C1230" s="122"/>
      <c r="D1230" s="122"/>
      <c r="E1230" s="177"/>
      <c r="F1230" s="230"/>
      <c r="G1230" s="178"/>
      <c r="H1230" s="122"/>
      <c r="I1230" s="161"/>
      <c r="J1230" s="122"/>
      <c r="K1230" s="122"/>
    </row>
    <row r="1231" spans="1:20" ht="25.5" x14ac:dyDescent="0.25">
      <c r="B1231" s="156"/>
      <c r="C1231" s="248" t="s">
        <v>8</v>
      </c>
      <c r="D1231" s="248" t="s">
        <v>7</v>
      </c>
      <c r="E1231" s="248" t="s">
        <v>6</v>
      </c>
      <c r="F1231" s="248" t="s">
        <v>5</v>
      </c>
      <c r="G1231" s="249" t="s">
        <v>4</v>
      </c>
      <c r="H1231" s="249" t="s">
        <v>3</v>
      </c>
      <c r="I1231" s="248" t="s">
        <v>2</v>
      </c>
      <c r="J1231" s="248" t="s">
        <v>1</v>
      </c>
      <c r="K1231" s="248" t="s">
        <v>0</v>
      </c>
    </row>
    <row r="1232" spans="1:20" x14ac:dyDescent="0.25">
      <c r="B1232" s="156"/>
      <c r="C1232" s="131" t="s">
        <v>5027</v>
      </c>
      <c r="D1232" s="110" t="s">
        <v>7989</v>
      </c>
      <c r="E1232" s="110" t="s">
        <v>5028</v>
      </c>
      <c r="F1232" s="112" t="s">
        <v>1430</v>
      </c>
      <c r="G1232" s="113">
        <v>804</v>
      </c>
      <c r="H1232" s="113" t="s">
        <v>39</v>
      </c>
      <c r="I1232" s="112" t="s">
        <v>5019</v>
      </c>
      <c r="J1232" s="110" t="s">
        <v>37</v>
      </c>
      <c r="K1232" s="110" t="s">
        <v>38</v>
      </c>
    </row>
    <row r="1233" spans="2:11" ht="15.75" thickBot="1" x14ac:dyDescent="0.3">
      <c r="B1233" s="156"/>
      <c r="C1233" s="131" t="s">
        <v>5027</v>
      </c>
      <c r="D1233" s="110" t="s">
        <v>7989</v>
      </c>
      <c r="E1233" s="110" t="s">
        <v>5026</v>
      </c>
      <c r="F1233" s="112" t="s">
        <v>9969</v>
      </c>
      <c r="G1233" s="113">
        <v>209</v>
      </c>
      <c r="H1233" s="113" t="s">
        <v>39</v>
      </c>
      <c r="I1233" s="112" t="s">
        <v>5019</v>
      </c>
      <c r="J1233" s="110" t="s">
        <v>37</v>
      </c>
      <c r="K1233" s="110" t="s">
        <v>38</v>
      </c>
    </row>
    <row r="1234" spans="2:11" ht="30.75" thickBot="1" x14ac:dyDescent="0.3">
      <c r="B1234" s="156"/>
      <c r="C1234" s="245" t="s">
        <v>5027</v>
      </c>
      <c r="D1234" s="246" t="s">
        <v>7825</v>
      </c>
      <c r="E1234" s="659">
        <f>COUNTA(E1232:E1233)</f>
        <v>2</v>
      </c>
      <c r="F1234" s="660" t="s">
        <v>7826</v>
      </c>
      <c r="G1234" s="661">
        <f>SUM(G1232:G1233)</f>
        <v>1013</v>
      </c>
      <c r="H1234" s="142"/>
      <c r="I1234" s="115"/>
      <c r="J1234" s="116"/>
      <c r="K1234" s="117"/>
    </row>
    <row r="1235" spans="2:11" x14ac:dyDescent="0.25">
      <c r="B1235" s="156"/>
      <c r="C1235" s="122"/>
      <c r="D1235" s="122"/>
      <c r="E1235" s="177"/>
      <c r="F1235" s="230"/>
      <c r="G1235" s="178"/>
      <c r="H1235" s="122"/>
      <c r="I1235" s="161"/>
      <c r="J1235" s="122"/>
      <c r="K1235" s="122"/>
    </row>
    <row r="1236" spans="2:11" x14ac:dyDescent="0.25">
      <c r="B1236" s="156"/>
      <c r="C1236" s="122"/>
      <c r="D1236" s="122"/>
      <c r="E1236" s="177"/>
      <c r="F1236" s="230"/>
      <c r="G1236" s="178"/>
      <c r="H1236" s="122"/>
      <c r="I1236" s="161"/>
      <c r="J1236" s="122"/>
      <c r="K1236" s="122"/>
    </row>
    <row r="1237" spans="2:11" ht="25.5" x14ac:dyDescent="0.25">
      <c r="B1237" s="156"/>
      <c r="C1237" s="248" t="s">
        <v>8</v>
      </c>
      <c r="D1237" s="248" t="s">
        <v>7</v>
      </c>
      <c r="E1237" s="248" t="s">
        <v>6</v>
      </c>
      <c r="F1237" s="248" t="s">
        <v>5</v>
      </c>
      <c r="G1237" s="249" t="s">
        <v>4</v>
      </c>
      <c r="H1237" s="249" t="s">
        <v>3</v>
      </c>
      <c r="I1237" s="248" t="s">
        <v>2</v>
      </c>
      <c r="J1237" s="248" t="s">
        <v>1</v>
      </c>
      <c r="K1237" s="248" t="s">
        <v>0</v>
      </c>
    </row>
    <row r="1238" spans="2:11" x14ac:dyDescent="0.25">
      <c r="B1238" s="156"/>
      <c r="C1238" s="131" t="s">
        <v>5030</v>
      </c>
      <c r="D1238" s="110" t="s">
        <v>7989</v>
      </c>
      <c r="E1238" s="110" t="s">
        <v>5034</v>
      </c>
      <c r="F1238" s="112" t="s">
        <v>5035</v>
      </c>
      <c r="G1238" s="113">
        <v>160</v>
      </c>
      <c r="H1238" s="113" t="s">
        <v>39</v>
      </c>
      <c r="I1238" s="112" t="s">
        <v>5019</v>
      </c>
      <c r="J1238" s="110" t="s">
        <v>37</v>
      </c>
      <c r="K1238" s="110" t="s">
        <v>38</v>
      </c>
    </row>
    <row r="1239" spans="2:11" x14ac:dyDescent="0.25">
      <c r="B1239" s="156"/>
      <c r="C1239" s="131" t="s">
        <v>5030</v>
      </c>
      <c r="D1239" s="110" t="s">
        <v>7989</v>
      </c>
      <c r="E1239" s="110" t="s">
        <v>5036</v>
      </c>
      <c r="F1239" s="112" t="s">
        <v>5037</v>
      </c>
      <c r="G1239" s="113">
        <v>424</v>
      </c>
      <c r="H1239" s="113" t="s">
        <v>39</v>
      </c>
      <c r="I1239" s="112" t="s">
        <v>5019</v>
      </c>
      <c r="J1239" s="110" t="s">
        <v>37</v>
      </c>
      <c r="K1239" s="110" t="s">
        <v>38</v>
      </c>
    </row>
    <row r="1240" spans="2:11" x14ac:dyDescent="0.25">
      <c r="B1240" s="156"/>
      <c r="C1240" s="131" t="s">
        <v>5030</v>
      </c>
      <c r="D1240" s="110" t="s">
        <v>7989</v>
      </c>
      <c r="E1240" s="110" t="s">
        <v>5040</v>
      </c>
      <c r="F1240" s="112" t="s">
        <v>5041</v>
      </c>
      <c r="G1240" s="113">
        <v>223</v>
      </c>
      <c r="H1240" s="113" t="s">
        <v>39</v>
      </c>
      <c r="I1240" s="112" t="s">
        <v>5019</v>
      </c>
      <c r="J1240" s="110" t="s">
        <v>37</v>
      </c>
      <c r="K1240" s="110" t="s">
        <v>38</v>
      </c>
    </row>
    <row r="1241" spans="2:11" x14ac:dyDescent="0.25">
      <c r="B1241" s="156"/>
      <c r="C1241" s="131" t="s">
        <v>5030</v>
      </c>
      <c r="D1241" s="110" t="s">
        <v>7989</v>
      </c>
      <c r="E1241" s="110" t="s">
        <v>5029</v>
      </c>
      <c r="F1241" s="112" t="s">
        <v>8864</v>
      </c>
      <c r="G1241" s="113">
        <v>221</v>
      </c>
      <c r="H1241" s="113" t="s">
        <v>39</v>
      </c>
      <c r="I1241" s="112" t="s">
        <v>5019</v>
      </c>
      <c r="J1241" s="110" t="s">
        <v>37</v>
      </c>
      <c r="K1241" s="110" t="s">
        <v>38</v>
      </c>
    </row>
    <row r="1242" spans="2:11" x14ac:dyDescent="0.25">
      <c r="B1242" s="156"/>
      <c r="C1242" s="131" t="s">
        <v>5030</v>
      </c>
      <c r="D1242" s="110" t="s">
        <v>7989</v>
      </c>
      <c r="E1242" s="110" t="s">
        <v>5033</v>
      </c>
      <c r="F1242" s="112" t="s">
        <v>255</v>
      </c>
      <c r="G1242" s="113">
        <v>190</v>
      </c>
      <c r="H1242" s="113" t="s">
        <v>39</v>
      </c>
      <c r="I1242" s="112" t="s">
        <v>5019</v>
      </c>
      <c r="J1242" s="110" t="s">
        <v>37</v>
      </c>
      <c r="K1242" s="110" t="s">
        <v>38</v>
      </c>
    </row>
    <row r="1243" spans="2:11" x14ac:dyDescent="0.25">
      <c r="B1243" s="156"/>
      <c r="C1243" s="131" t="s">
        <v>5030</v>
      </c>
      <c r="D1243" s="110" t="s">
        <v>7989</v>
      </c>
      <c r="E1243" s="110" t="s">
        <v>5031</v>
      </c>
      <c r="F1243" s="112" t="s">
        <v>5032</v>
      </c>
      <c r="G1243" s="113">
        <v>111</v>
      </c>
      <c r="H1243" s="113" t="s">
        <v>39</v>
      </c>
      <c r="I1243" s="112" t="s">
        <v>5019</v>
      </c>
      <c r="J1243" s="110" t="s">
        <v>37</v>
      </c>
      <c r="K1243" s="110" t="s">
        <v>38</v>
      </c>
    </row>
    <row r="1244" spans="2:11" x14ac:dyDescent="0.25">
      <c r="B1244" s="156"/>
      <c r="C1244" s="131" t="s">
        <v>5030</v>
      </c>
      <c r="D1244" s="110" t="s">
        <v>7989</v>
      </c>
      <c r="E1244" s="110" t="s">
        <v>5042</v>
      </c>
      <c r="F1244" s="112" t="s">
        <v>3610</v>
      </c>
      <c r="G1244" s="113">
        <v>56</v>
      </c>
      <c r="H1244" s="113" t="s">
        <v>39</v>
      </c>
      <c r="I1244" s="112" t="s">
        <v>5019</v>
      </c>
      <c r="J1244" s="110" t="s">
        <v>37</v>
      </c>
      <c r="K1244" s="110" t="s">
        <v>38</v>
      </c>
    </row>
    <row r="1245" spans="2:11" x14ac:dyDescent="0.25">
      <c r="B1245" s="156"/>
      <c r="C1245" s="131" t="s">
        <v>5030</v>
      </c>
      <c r="D1245" s="110" t="s">
        <v>7989</v>
      </c>
      <c r="E1245" s="110" t="s">
        <v>5039</v>
      </c>
      <c r="F1245" s="112" t="s">
        <v>9970</v>
      </c>
      <c r="G1245" s="113">
        <v>44</v>
      </c>
      <c r="H1245" s="113" t="s">
        <v>39</v>
      </c>
      <c r="I1245" s="112" t="s">
        <v>5019</v>
      </c>
      <c r="J1245" s="110" t="s">
        <v>37</v>
      </c>
      <c r="K1245" s="110" t="s">
        <v>38</v>
      </c>
    </row>
    <row r="1246" spans="2:11" ht="15.75" thickBot="1" x14ac:dyDescent="0.3">
      <c r="B1246" s="156"/>
      <c r="C1246" s="131" t="s">
        <v>5030</v>
      </c>
      <c r="D1246" s="110" t="s">
        <v>7989</v>
      </c>
      <c r="E1246" s="110" t="s">
        <v>5038</v>
      </c>
      <c r="F1246" s="112" t="s">
        <v>9971</v>
      </c>
      <c r="G1246" s="113">
        <v>43</v>
      </c>
      <c r="H1246" s="113" t="s">
        <v>39</v>
      </c>
      <c r="I1246" s="112" t="s">
        <v>5019</v>
      </c>
      <c r="J1246" s="110" t="s">
        <v>37</v>
      </c>
      <c r="K1246" s="110" t="s">
        <v>38</v>
      </c>
    </row>
    <row r="1247" spans="2:11" ht="30.75" thickBot="1" x14ac:dyDescent="0.3">
      <c r="B1247" s="156"/>
      <c r="C1247" s="245" t="s">
        <v>5030</v>
      </c>
      <c r="D1247" s="246" t="s">
        <v>7825</v>
      </c>
      <c r="E1247" s="659">
        <f>COUNTA(E1238:E1246)</f>
        <v>9</v>
      </c>
      <c r="F1247" s="660" t="s">
        <v>7826</v>
      </c>
      <c r="G1247" s="661">
        <f>SUM(G1238:G1246)</f>
        <v>1472</v>
      </c>
      <c r="H1247" s="142"/>
      <c r="I1247" s="115"/>
      <c r="J1247" s="116"/>
      <c r="K1247" s="117"/>
    </row>
    <row r="1248" spans="2:11" x14ac:dyDescent="0.25">
      <c r="B1248" s="156"/>
      <c r="C1248" s="122"/>
      <c r="D1248" s="122"/>
      <c r="E1248" s="177"/>
      <c r="F1248" s="230"/>
      <c r="G1248" s="178"/>
      <c r="H1248" s="122"/>
      <c r="I1248" s="161"/>
      <c r="J1248" s="122"/>
      <c r="K1248" s="122"/>
    </row>
    <row r="1249" spans="2:11" x14ac:dyDescent="0.25">
      <c r="B1249" s="156"/>
      <c r="C1249" s="122"/>
      <c r="D1249" s="122"/>
      <c r="E1249" s="177"/>
      <c r="F1249" s="230"/>
      <c r="G1249" s="178"/>
      <c r="H1249" s="122"/>
      <c r="I1249" s="161"/>
      <c r="J1249" s="122"/>
      <c r="K1249" s="122"/>
    </row>
    <row r="1250" spans="2:11" ht="25.5" x14ac:dyDescent="0.25">
      <c r="B1250" s="156"/>
      <c r="C1250" s="248" t="s">
        <v>8</v>
      </c>
      <c r="D1250" s="248" t="s">
        <v>7</v>
      </c>
      <c r="E1250" s="248" t="s">
        <v>6</v>
      </c>
      <c r="F1250" s="248" t="s">
        <v>5</v>
      </c>
      <c r="G1250" s="249" t="s">
        <v>4</v>
      </c>
      <c r="H1250" s="249" t="s">
        <v>3</v>
      </c>
      <c r="I1250" s="248" t="s">
        <v>2</v>
      </c>
      <c r="J1250" s="248" t="s">
        <v>1</v>
      </c>
      <c r="K1250" s="248" t="s">
        <v>0</v>
      </c>
    </row>
    <row r="1251" spans="2:11" x14ac:dyDescent="0.25">
      <c r="B1251" s="156"/>
      <c r="C1251" s="131" t="s">
        <v>5025</v>
      </c>
      <c r="D1251" s="110" t="s">
        <v>7989</v>
      </c>
      <c r="E1251" s="110" t="s">
        <v>5046</v>
      </c>
      <c r="F1251" s="112" t="s">
        <v>5047</v>
      </c>
      <c r="G1251" s="113">
        <v>764</v>
      </c>
      <c r="H1251" s="113" t="s">
        <v>39</v>
      </c>
      <c r="I1251" s="112" t="s">
        <v>5019</v>
      </c>
      <c r="J1251" s="110" t="s">
        <v>37</v>
      </c>
      <c r="K1251" s="110" t="s">
        <v>38</v>
      </c>
    </row>
    <row r="1252" spans="2:11" x14ac:dyDescent="0.25">
      <c r="B1252" s="156"/>
      <c r="C1252" s="131" t="s">
        <v>5025</v>
      </c>
      <c r="D1252" s="110" t="s">
        <v>7989</v>
      </c>
      <c r="E1252" s="110" t="s">
        <v>5023</v>
      </c>
      <c r="F1252" s="112" t="s">
        <v>5024</v>
      </c>
      <c r="G1252" s="113">
        <v>775</v>
      </c>
      <c r="H1252" s="113" t="s">
        <v>39</v>
      </c>
      <c r="I1252" s="112" t="s">
        <v>5019</v>
      </c>
      <c r="J1252" s="110" t="s">
        <v>37</v>
      </c>
      <c r="K1252" s="110" t="s">
        <v>38</v>
      </c>
    </row>
    <row r="1253" spans="2:11" x14ac:dyDescent="0.25">
      <c r="B1253" s="156"/>
      <c r="C1253" s="131" t="s">
        <v>5025</v>
      </c>
      <c r="D1253" s="110" t="s">
        <v>7989</v>
      </c>
      <c r="E1253" s="110" t="s">
        <v>5045</v>
      </c>
      <c r="F1253" s="112" t="s">
        <v>9972</v>
      </c>
      <c r="G1253" s="113">
        <v>739</v>
      </c>
      <c r="H1253" s="113" t="s">
        <v>39</v>
      </c>
      <c r="I1253" s="112" t="s">
        <v>5019</v>
      </c>
      <c r="J1253" s="110" t="s">
        <v>37</v>
      </c>
      <c r="K1253" s="110" t="s">
        <v>38</v>
      </c>
    </row>
    <row r="1254" spans="2:11" x14ac:dyDescent="0.25">
      <c r="B1254" s="156"/>
      <c r="C1254" s="131" t="s">
        <v>5025</v>
      </c>
      <c r="D1254" s="110" t="s">
        <v>7989</v>
      </c>
      <c r="E1254" s="110" t="s">
        <v>5048</v>
      </c>
      <c r="F1254" s="112" t="s">
        <v>5049</v>
      </c>
      <c r="G1254" s="113">
        <v>667</v>
      </c>
      <c r="H1254" s="113" t="s">
        <v>39</v>
      </c>
      <c r="I1254" s="112" t="s">
        <v>5019</v>
      </c>
      <c r="J1254" s="110" t="s">
        <v>37</v>
      </c>
      <c r="K1254" s="110" t="s">
        <v>38</v>
      </c>
    </row>
    <row r="1255" spans="2:11" ht="15.75" thickBot="1" x14ac:dyDescent="0.3">
      <c r="B1255" s="156"/>
      <c r="C1255" s="131" t="s">
        <v>5025</v>
      </c>
      <c r="D1255" s="110" t="s">
        <v>7989</v>
      </c>
      <c r="E1255" s="110" t="s">
        <v>5043</v>
      </c>
      <c r="F1255" s="112" t="s">
        <v>5044</v>
      </c>
      <c r="G1255" s="113">
        <v>82</v>
      </c>
      <c r="H1255" s="113" t="s">
        <v>39</v>
      </c>
      <c r="I1255" s="112" t="s">
        <v>5019</v>
      </c>
      <c r="J1255" s="110" t="s">
        <v>37</v>
      </c>
      <c r="K1255" s="110" t="s">
        <v>38</v>
      </c>
    </row>
    <row r="1256" spans="2:11" ht="30.75" thickBot="1" x14ac:dyDescent="0.3">
      <c r="B1256" s="156"/>
      <c r="C1256" s="245" t="s">
        <v>5025</v>
      </c>
      <c r="D1256" s="246" t="s">
        <v>7825</v>
      </c>
      <c r="E1256" s="659">
        <f>COUNTA(E1251:E1255)</f>
        <v>5</v>
      </c>
      <c r="F1256" s="660" t="s">
        <v>7826</v>
      </c>
      <c r="G1256" s="661">
        <f>SUM(G1251:G1255)</f>
        <v>3027</v>
      </c>
      <c r="H1256" s="142"/>
      <c r="I1256" s="115"/>
      <c r="J1256" s="116"/>
      <c r="K1256" s="117"/>
    </row>
    <row r="1257" spans="2:11" x14ac:dyDescent="0.25">
      <c r="B1257" s="156"/>
      <c r="C1257" s="122"/>
      <c r="D1257" s="122"/>
      <c r="E1257" s="177"/>
      <c r="F1257" s="230"/>
      <c r="G1257" s="178"/>
      <c r="H1257" s="122"/>
      <c r="I1257" s="161"/>
      <c r="J1257" s="122"/>
      <c r="K1257" s="122"/>
    </row>
    <row r="1258" spans="2:11" x14ac:dyDescent="0.25">
      <c r="B1258" s="156"/>
      <c r="C1258" s="122"/>
      <c r="D1258" s="122"/>
      <c r="E1258" s="177"/>
      <c r="F1258" s="230"/>
      <c r="G1258" s="178"/>
      <c r="H1258" s="122"/>
      <c r="I1258" s="161"/>
      <c r="J1258" s="122"/>
      <c r="K1258" s="122"/>
    </row>
    <row r="1259" spans="2:11" ht="25.5" x14ac:dyDescent="0.25">
      <c r="B1259" s="156"/>
      <c r="C1259" s="248" t="s">
        <v>8</v>
      </c>
      <c r="D1259" s="248" t="s">
        <v>7</v>
      </c>
      <c r="E1259" s="248" t="s">
        <v>6</v>
      </c>
      <c r="F1259" s="248" t="s">
        <v>5</v>
      </c>
      <c r="G1259" s="249" t="s">
        <v>4</v>
      </c>
      <c r="H1259" s="249" t="s">
        <v>3</v>
      </c>
      <c r="I1259" s="248" t="s">
        <v>2</v>
      </c>
      <c r="J1259" s="248" t="s">
        <v>1</v>
      </c>
      <c r="K1259" s="248" t="s">
        <v>0</v>
      </c>
    </row>
    <row r="1260" spans="2:11" x14ac:dyDescent="0.25">
      <c r="B1260" s="156"/>
      <c r="C1260" s="131" t="s">
        <v>5116</v>
      </c>
      <c r="D1260" s="110" t="s">
        <v>7989</v>
      </c>
      <c r="E1260" s="110" t="s">
        <v>5134</v>
      </c>
      <c r="F1260" s="112" t="s">
        <v>8283</v>
      </c>
      <c r="G1260" s="113">
        <v>1497</v>
      </c>
      <c r="H1260" s="113" t="s">
        <v>39</v>
      </c>
      <c r="I1260" s="112" t="s">
        <v>5114</v>
      </c>
      <c r="J1260" s="110" t="s">
        <v>37</v>
      </c>
      <c r="K1260" s="110" t="s">
        <v>5112</v>
      </c>
    </row>
    <row r="1261" spans="2:11" x14ac:dyDescent="0.25">
      <c r="B1261" s="156"/>
      <c r="C1261" s="131" t="s">
        <v>5116</v>
      </c>
      <c r="D1261" s="110" t="s">
        <v>7989</v>
      </c>
      <c r="E1261" s="110" t="s">
        <v>5117</v>
      </c>
      <c r="F1261" s="112" t="s">
        <v>5118</v>
      </c>
      <c r="G1261" s="113">
        <v>712</v>
      </c>
      <c r="H1261" s="113" t="s">
        <v>39</v>
      </c>
      <c r="I1261" s="112" t="s">
        <v>5114</v>
      </c>
      <c r="J1261" s="110" t="s">
        <v>37</v>
      </c>
      <c r="K1261" s="110" t="s">
        <v>5112</v>
      </c>
    </row>
    <row r="1262" spans="2:11" x14ac:dyDescent="0.25">
      <c r="B1262" s="156"/>
      <c r="C1262" s="131" t="s">
        <v>5116</v>
      </c>
      <c r="D1262" s="110" t="s">
        <v>7989</v>
      </c>
      <c r="E1262" s="110" t="s">
        <v>5136</v>
      </c>
      <c r="F1262" s="112" t="s">
        <v>9973</v>
      </c>
      <c r="G1262" s="113">
        <v>661</v>
      </c>
      <c r="H1262" s="113" t="s">
        <v>39</v>
      </c>
      <c r="I1262" s="112" t="s">
        <v>5114</v>
      </c>
      <c r="J1262" s="110" t="s">
        <v>37</v>
      </c>
      <c r="K1262" s="110" t="s">
        <v>5112</v>
      </c>
    </row>
    <row r="1263" spans="2:11" x14ac:dyDescent="0.25">
      <c r="B1263" s="156"/>
      <c r="C1263" s="131" t="s">
        <v>5116</v>
      </c>
      <c r="D1263" s="110" t="s">
        <v>7989</v>
      </c>
      <c r="E1263" s="110" t="s">
        <v>5115</v>
      </c>
      <c r="F1263" s="112" t="s">
        <v>3274</v>
      </c>
      <c r="G1263" s="113">
        <v>734</v>
      </c>
      <c r="H1263" s="113" t="s">
        <v>39</v>
      </c>
      <c r="I1263" s="112" t="s">
        <v>5114</v>
      </c>
      <c r="J1263" s="110" t="s">
        <v>37</v>
      </c>
      <c r="K1263" s="110" t="s">
        <v>5112</v>
      </c>
    </row>
    <row r="1264" spans="2:11" x14ac:dyDescent="0.25">
      <c r="B1264" s="156"/>
      <c r="C1264" s="131" t="s">
        <v>5116</v>
      </c>
      <c r="D1264" s="110" t="s">
        <v>7989</v>
      </c>
      <c r="E1264" s="110" t="s">
        <v>5135</v>
      </c>
      <c r="F1264" s="112" t="s">
        <v>9974</v>
      </c>
      <c r="G1264" s="113">
        <v>200</v>
      </c>
      <c r="H1264" s="113" t="s">
        <v>39</v>
      </c>
      <c r="I1264" s="112" t="s">
        <v>5114</v>
      </c>
      <c r="J1264" s="110" t="s">
        <v>37</v>
      </c>
      <c r="K1264" s="110" t="s">
        <v>5112</v>
      </c>
    </row>
    <row r="1265" spans="1:20" x14ac:dyDescent="0.25">
      <c r="B1265" s="156"/>
      <c r="C1265" s="131" t="s">
        <v>5116</v>
      </c>
      <c r="D1265" s="110" t="s">
        <v>7989</v>
      </c>
      <c r="E1265" s="110" t="s">
        <v>5132</v>
      </c>
      <c r="F1265" s="112" t="s">
        <v>9975</v>
      </c>
      <c r="G1265" s="113">
        <v>167</v>
      </c>
      <c r="H1265" s="113" t="s">
        <v>39</v>
      </c>
      <c r="I1265" s="112" t="s">
        <v>5114</v>
      </c>
      <c r="J1265" s="110" t="s">
        <v>37</v>
      </c>
      <c r="K1265" s="110" t="s">
        <v>5112</v>
      </c>
    </row>
    <row r="1266" spans="1:20" ht="15.75" thickBot="1" x14ac:dyDescent="0.3">
      <c r="A1266" s="251"/>
      <c r="B1266" s="156"/>
      <c r="C1266" s="131" t="s">
        <v>5116</v>
      </c>
      <c r="D1266" s="110" t="s">
        <v>7989</v>
      </c>
      <c r="E1266" s="110" t="s">
        <v>9976</v>
      </c>
      <c r="F1266" s="112" t="s">
        <v>9977</v>
      </c>
      <c r="G1266" s="113">
        <v>484</v>
      </c>
      <c r="H1266" s="113" t="s">
        <v>39</v>
      </c>
      <c r="I1266" s="112" t="s">
        <v>4443</v>
      </c>
      <c r="J1266" s="110" t="s">
        <v>37</v>
      </c>
      <c r="K1266" s="110" t="s">
        <v>5112</v>
      </c>
      <c r="L1266" s="251"/>
      <c r="M1266" s="251"/>
      <c r="N1266" s="251"/>
      <c r="O1266" s="251"/>
      <c r="P1266" s="251"/>
      <c r="Q1266" s="251"/>
      <c r="R1266" s="251"/>
      <c r="S1266" s="251"/>
      <c r="T1266" s="251"/>
    </row>
    <row r="1267" spans="1:20" ht="30.75" thickBot="1" x14ac:dyDescent="0.3">
      <c r="B1267" s="156"/>
      <c r="C1267" s="243" t="s">
        <v>5116</v>
      </c>
      <c r="D1267" s="244" t="s">
        <v>7825</v>
      </c>
      <c r="E1267" s="669">
        <f>COUNTA(E1260:E1266)</f>
        <v>7</v>
      </c>
      <c r="F1267" s="662" t="s">
        <v>7826</v>
      </c>
      <c r="G1267" s="661">
        <f>SUM(G1260:G1266)</f>
        <v>4455</v>
      </c>
      <c r="H1267" s="142"/>
      <c r="I1267" s="115"/>
      <c r="J1267" s="116"/>
      <c r="K1267" s="117"/>
    </row>
    <row r="1268" spans="1:20" x14ac:dyDescent="0.25">
      <c r="B1268" s="156"/>
      <c r="C1268" s="122"/>
      <c r="D1268" s="122"/>
      <c r="E1268" s="177"/>
      <c r="F1268" s="230"/>
      <c r="G1268" s="178"/>
      <c r="H1268" s="122"/>
      <c r="I1268" s="161"/>
      <c r="J1268" s="122"/>
      <c r="K1268" s="122"/>
    </row>
    <row r="1269" spans="1:20" x14ac:dyDescent="0.25">
      <c r="B1269" s="156"/>
      <c r="C1269" s="122"/>
      <c r="D1269" s="122"/>
      <c r="E1269" s="177"/>
      <c r="F1269" s="230"/>
      <c r="G1269" s="178"/>
      <c r="H1269" s="122"/>
      <c r="I1269" s="161"/>
      <c r="J1269" s="122"/>
      <c r="K1269" s="122"/>
    </row>
    <row r="1270" spans="1:20" ht="25.5" x14ac:dyDescent="0.25">
      <c r="B1270" s="156"/>
      <c r="C1270" s="248" t="s">
        <v>8</v>
      </c>
      <c r="D1270" s="248" t="s">
        <v>7</v>
      </c>
      <c r="E1270" s="248" t="s">
        <v>6</v>
      </c>
      <c r="F1270" s="248" t="s">
        <v>5</v>
      </c>
      <c r="G1270" s="249" t="s">
        <v>4</v>
      </c>
      <c r="H1270" s="249" t="s">
        <v>3</v>
      </c>
      <c r="I1270" s="248" t="s">
        <v>2</v>
      </c>
      <c r="J1270" s="248" t="s">
        <v>1</v>
      </c>
      <c r="K1270" s="248" t="s">
        <v>0</v>
      </c>
    </row>
    <row r="1271" spans="1:20" x14ac:dyDescent="0.25">
      <c r="B1271" s="156"/>
      <c r="C1271" s="131" t="s">
        <v>5123</v>
      </c>
      <c r="D1271" s="110" t="s">
        <v>7989</v>
      </c>
      <c r="E1271" s="110" t="s">
        <v>5124</v>
      </c>
      <c r="F1271" s="112" t="s">
        <v>9978</v>
      </c>
      <c r="G1271" s="113">
        <v>1139</v>
      </c>
      <c r="H1271" s="113" t="s">
        <v>39</v>
      </c>
      <c r="I1271" s="112" t="s">
        <v>5114</v>
      </c>
      <c r="J1271" s="110" t="s">
        <v>37</v>
      </c>
      <c r="K1271" s="110" t="s">
        <v>5112</v>
      </c>
    </row>
    <row r="1272" spans="1:20" x14ac:dyDescent="0.25">
      <c r="B1272" s="156"/>
      <c r="C1272" s="131" t="s">
        <v>5123</v>
      </c>
      <c r="D1272" s="110" t="s">
        <v>7989</v>
      </c>
      <c r="E1272" s="110" t="s">
        <v>5127</v>
      </c>
      <c r="F1272" s="112" t="s">
        <v>5128</v>
      </c>
      <c r="G1272" s="113">
        <v>826</v>
      </c>
      <c r="H1272" s="113" t="s">
        <v>39</v>
      </c>
      <c r="I1272" s="112" t="s">
        <v>5114</v>
      </c>
      <c r="J1272" s="110" t="s">
        <v>37</v>
      </c>
      <c r="K1272" s="110" t="s">
        <v>5112</v>
      </c>
    </row>
    <row r="1273" spans="1:20" x14ac:dyDescent="0.25">
      <c r="B1273" s="156"/>
      <c r="C1273" s="131" t="s">
        <v>5123</v>
      </c>
      <c r="D1273" s="110" t="s">
        <v>7989</v>
      </c>
      <c r="E1273" s="110" t="s">
        <v>5121</v>
      </c>
      <c r="F1273" s="112" t="s">
        <v>5122</v>
      </c>
      <c r="G1273" s="113">
        <v>266</v>
      </c>
      <c r="H1273" s="113" t="s">
        <v>39</v>
      </c>
      <c r="I1273" s="112" t="s">
        <v>5114</v>
      </c>
      <c r="J1273" s="110" t="s">
        <v>37</v>
      </c>
      <c r="K1273" s="110" t="s">
        <v>5112</v>
      </c>
    </row>
    <row r="1274" spans="1:20" x14ac:dyDescent="0.25">
      <c r="B1274" s="156"/>
      <c r="C1274" s="131" t="s">
        <v>5123</v>
      </c>
      <c r="D1274" s="110" t="s">
        <v>7989</v>
      </c>
      <c r="E1274" s="110" t="s">
        <v>5125</v>
      </c>
      <c r="F1274" s="112" t="s">
        <v>9979</v>
      </c>
      <c r="G1274" s="113">
        <v>260</v>
      </c>
      <c r="H1274" s="113" t="s">
        <v>39</v>
      </c>
      <c r="I1274" s="112" t="s">
        <v>5114</v>
      </c>
      <c r="J1274" s="110" t="s">
        <v>37</v>
      </c>
      <c r="K1274" s="110" t="s">
        <v>5112</v>
      </c>
    </row>
    <row r="1275" spans="1:20" x14ac:dyDescent="0.25">
      <c r="B1275" s="156"/>
      <c r="C1275" s="131" t="s">
        <v>5123</v>
      </c>
      <c r="D1275" s="110" t="s">
        <v>7989</v>
      </c>
      <c r="E1275" s="110" t="s">
        <v>5130</v>
      </c>
      <c r="F1275" s="112" t="s">
        <v>5131</v>
      </c>
      <c r="G1275" s="113">
        <v>59</v>
      </c>
      <c r="H1275" s="113" t="s">
        <v>39</v>
      </c>
      <c r="I1275" s="112" t="s">
        <v>5114</v>
      </c>
      <c r="J1275" s="110" t="s">
        <v>37</v>
      </c>
      <c r="K1275" s="110" t="s">
        <v>5112</v>
      </c>
    </row>
    <row r="1276" spans="1:20" ht="15.75" thickBot="1" x14ac:dyDescent="0.3">
      <c r="B1276" s="156"/>
      <c r="C1276" s="131" t="s">
        <v>5123</v>
      </c>
      <c r="D1276" s="110" t="s">
        <v>7989</v>
      </c>
      <c r="E1276" s="110" t="s">
        <v>5129</v>
      </c>
      <c r="F1276" s="112" t="s">
        <v>9980</v>
      </c>
      <c r="G1276" s="113">
        <v>40</v>
      </c>
      <c r="H1276" s="113" t="s">
        <v>39</v>
      </c>
      <c r="I1276" s="112" t="s">
        <v>5114</v>
      </c>
      <c r="J1276" s="110" t="s">
        <v>37</v>
      </c>
      <c r="K1276" s="110" t="s">
        <v>5112</v>
      </c>
    </row>
    <row r="1277" spans="1:20" ht="30.75" thickBot="1" x14ac:dyDescent="0.3">
      <c r="B1277" s="156"/>
      <c r="C1277" s="245" t="s">
        <v>5123</v>
      </c>
      <c r="D1277" s="246" t="s">
        <v>7825</v>
      </c>
      <c r="E1277" s="659">
        <f>COUNTA(E1271:E1276)</f>
        <v>6</v>
      </c>
      <c r="F1277" s="660" t="s">
        <v>7826</v>
      </c>
      <c r="G1277" s="661">
        <f>SUM(G1271:G1276)</f>
        <v>2590</v>
      </c>
      <c r="H1277" s="142"/>
      <c r="I1277" s="115"/>
      <c r="J1277" s="116"/>
      <c r="K1277" s="117"/>
    </row>
    <row r="1278" spans="1:20" x14ac:dyDescent="0.25">
      <c r="B1278" s="156"/>
      <c r="C1278" s="122"/>
      <c r="D1278" s="122"/>
      <c r="E1278" s="177"/>
      <c r="F1278" s="230"/>
      <c r="G1278" s="178"/>
      <c r="H1278" s="122"/>
      <c r="I1278" s="161"/>
      <c r="J1278" s="122"/>
      <c r="K1278" s="122"/>
    </row>
    <row r="1279" spans="1:20" x14ac:dyDescent="0.25">
      <c r="B1279" s="156"/>
      <c r="C1279" s="122"/>
      <c r="D1279" s="122"/>
      <c r="E1279" s="177"/>
      <c r="F1279" s="230"/>
      <c r="G1279" s="178"/>
      <c r="H1279" s="122"/>
      <c r="I1279" s="161"/>
      <c r="J1279" s="122"/>
      <c r="K1279" s="122"/>
    </row>
    <row r="1280" spans="1:20" ht="25.5" x14ac:dyDescent="0.25">
      <c r="B1280" s="156"/>
      <c r="C1280" s="248" t="s">
        <v>8</v>
      </c>
      <c r="D1280" s="248" t="s">
        <v>7</v>
      </c>
      <c r="E1280" s="248" t="s">
        <v>6</v>
      </c>
      <c r="F1280" s="248" t="s">
        <v>5</v>
      </c>
      <c r="G1280" s="249" t="s">
        <v>4</v>
      </c>
      <c r="H1280" s="249" t="s">
        <v>3</v>
      </c>
      <c r="I1280" s="248" t="s">
        <v>2</v>
      </c>
      <c r="J1280" s="248" t="s">
        <v>1</v>
      </c>
      <c r="K1280" s="248" t="s">
        <v>0</v>
      </c>
    </row>
    <row r="1281" spans="2:11" x14ac:dyDescent="0.25">
      <c r="B1281" s="156"/>
      <c r="C1281" s="131" t="s">
        <v>5138</v>
      </c>
      <c r="D1281" s="110" t="s">
        <v>7989</v>
      </c>
      <c r="E1281" s="110" t="s">
        <v>5139</v>
      </c>
      <c r="F1281" s="112" t="s">
        <v>9981</v>
      </c>
      <c r="G1281" s="113">
        <v>692</v>
      </c>
      <c r="H1281" s="113" t="s">
        <v>39</v>
      </c>
      <c r="I1281" s="112" t="s">
        <v>5114</v>
      </c>
      <c r="J1281" s="110" t="s">
        <v>37</v>
      </c>
      <c r="K1281" s="110" t="s">
        <v>5112</v>
      </c>
    </row>
    <row r="1282" spans="2:11" x14ac:dyDescent="0.25">
      <c r="B1282" s="156"/>
      <c r="C1282" s="131" t="s">
        <v>5138</v>
      </c>
      <c r="D1282" s="110" t="s">
        <v>7989</v>
      </c>
      <c r="E1282" s="110" t="s">
        <v>5141</v>
      </c>
      <c r="F1282" s="112" t="s">
        <v>9982</v>
      </c>
      <c r="G1282" s="113">
        <v>480</v>
      </c>
      <c r="H1282" s="113" t="s">
        <v>39</v>
      </c>
      <c r="I1282" s="112" t="s">
        <v>5114</v>
      </c>
      <c r="J1282" s="110" t="s">
        <v>37</v>
      </c>
      <c r="K1282" s="110" t="s">
        <v>5112</v>
      </c>
    </row>
    <row r="1283" spans="2:11" x14ac:dyDescent="0.25">
      <c r="B1283" s="156"/>
      <c r="C1283" s="131" t="s">
        <v>5138</v>
      </c>
      <c r="D1283" s="110" t="s">
        <v>7989</v>
      </c>
      <c r="E1283" s="110" t="s">
        <v>5140</v>
      </c>
      <c r="F1283" s="112" t="s">
        <v>9983</v>
      </c>
      <c r="G1283" s="113">
        <v>34</v>
      </c>
      <c r="H1283" s="113" t="s">
        <v>39</v>
      </c>
      <c r="I1283" s="112" t="s">
        <v>5114</v>
      </c>
      <c r="J1283" s="110" t="s">
        <v>37</v>
      </c>
      <c r="K1283" s="110" t="s">
        <v>5112</v>
      </c>
    </row>
    <row r="1284" spans="2:11" x14ac:dyDescent="0.25">
      <c r="B1284" s="156"/>
      <c r="C1284" s="131" t="s">
        <v>5138</v>
      </c>
      <c r="D1284" s="110" t="s">
        <v>7989</v>
      </c>
      <c r="E1284" s="110" t="s">
        <v>5142</v>
      </c>
      <c r="F1284" s="112" t="s">
        <v>5143</v>
      </c>
      <c r="G1284" s="113">
        <v>927</v>
      </c>
      <c r="H1284" s="113" t="s">
        <v>39</v>
      </c>
      <c r="I1284" s="112" t="s">
        <v>5114</v>
      </c>
      <c r="J1284" s="110" t="s">
        <v>37</v>
      </c>
      <c r="K1284" s="110" t="s">
        <v>5112</v>
      </c>
    </row>
    <row r="1285" spans="2:11" ht="15.75" thickBot="1" x14ac:dyDescent="0.3">
      <c r="B1285" s="156"/>
      <c r="C1285" s="131" t="s">
        <v>5138</v>
      </c>
      <c r="D1285" s="110" t="s">
        <v>7989</v>
      </c>
      <c r="E1285" s="110" t="s">
        <v>5137</v>
      </c>
      <c r="F1285" s="112" t="s">
        <v>763</v>
      </c>
      <c r="G1285" s="113">
        <v>360</v>
      </c>
      <c r="H1285" s="113" t="s">
        <v>39</v>
      </c>
      <c r="I1285" s="112" t="s">
        <v>5114</v>
      </c>
      <c r="J1285" s="110" t="s">
        <v>37</v>
      </c>
      <c r="K1285" s="110" t="s">
        <v>5112</v>
      </c>
    </row>
    <row r="1286" spans="2:11" ht="30.75" thickBot="1" x14ac:dyDescent="0.3">
      <c r="B1286" s="156"/>
      <c r="C1286" s="245" t="s">
        <v>5138</v>
      </c>
      <c r="D1286" s="246" t="s">
        <v>7825</v>
      </c>
      <c r="E1286" s="659">
        <f>COUNTA(E1281:E1285)</f>
        <v>5</v>
      </c>
      <c r="F1286" s="660" t="s">
        <v>7826</v>
      </c>
      <c r="G1286" s="661">
        <f>SUM(G1281:G1285)</f>
        <v>2493</v>
      </c>
      <c r="H1286" s="142"/>
      <c r="I1286" s="115"/>
      <c r="J1286" s="116"/>
      <c r="K1286" s="117"/>
    </row>
    <row r="1287" spans="2:11" x14ac:dyDescent="0.25">
      <c r="B1287" s="156"/>
      <c r="C1287" s="122"/>
      <c r="D1287" s="122"/>
      <c r="E1287" s="177"/>
      <c r="F1287" s="230"/>
      <c r="G1287" s="178"/>
      <c r="H1287" s="122"/>
      <c r="I1287" s="161"/>
      <c r="J1287" s="122"/>
      <c r="K1287" s="122"/>
    </row>
    <row r="1288" spans="2:11" x14ac:dyDescent="0.25">
      <c r="B1288" s="156"/>
      <c r="C1288" s="122"/>
      <c r="D1288" s="122"/>
      <c r="E1288" s="177"/>
      <c r="F1288" s="230"/>
      <c r="G1288" s="178"/>
      <c r="H1288" s="122"/>
      <c r="I1288" s="161"/>
      <c r="J1288" s="122"/>
      <c r="K1288" s="122"/>
    </row>
    <row r="1289" spans="2:11" ht="25.5" x14ac:dyDescent="0.25">
      <c r="B1289" s="156"/>
      <c r="C1289" s="248" t="s">
        <v>8</v>
      </c>
      <c r="D1289" s="248" t="s">
        <v>7</v>
      </c>
      <c r="E1289" s="248" t="s">
        <v>6</v>
      </c>
      <c r="F1289" s="248" t="s">
        <v>5</v>
      </c>
      <c r="G1289" s="249" t="s">
        <v>4</v>
      </c>
      <c r="H1289" s="249" t="s">
        <v>3</v>
      </c>
      <c r="I1289" s="248" t="s">
        <v>2</v>
      </c>
      <c r="J1289" s="248" t="s">
        <v>1</v>
      </c>
      <c r="K1289" s="248" t="s">
        <v>0</v>
      </c>
    </row>
    <row r="1290" spans="2:11" x14ac:dyDescent="0.25">
      <c r="B1290" s="156"/>
      <c r="C1290" s="111" t="s">
        <v>5210</v>
      </c>
      <c r="D1290" s="110" t="s">
        <v>7989</v>
      </c>
      <c r="E1290" s="110" t="s">
        <v>5240</v>
      </c>
      <c r="F1290" s="112" t="s">
        <v>5241</v>
      </c>
      <c r="G1290" s="113">
        <v>740</v>
      </c>
      <c r="H1290" s="113" t="s">
        <v>39</v>
      </c>
      <c r="I1290" s="112" t="s">
        <v>5211</v>
      </c>
      <c r="J1290" s="110" t="s">
        <v>37</v>
      </c>
      <c r="K1290" s="110" t="s">
        <v>5209</v>
      </c>
    </row>
    <row r="1291" spans="2:11" x14ac:dyDescent="0.25">
      <c r="B1291" s="156"/>
      <c r="C1291" s="111" t="s">
        <v>5210</v>
      </c>
      <c r="D1291" s="110" t="s">
        <v>7989</v>
      </c>
      <c r="E1291" s="110" t="s">
        <v>5238</v>
      </c>
      <c r="F1291" s="112" t="s">
        <v>5212</v>
      </c>
      <c r="G1291" s="113">
        <v>152</v>
      </c>
      <c r="H1291" s="113" t="s">
        <v>39</v>
      </c>
      <c r="I1291" s="112" t="s">
        <v>5211</v>
      </c>
      <c r="J1291" s="110" t="s">
        <v>37</v>
      </c>
      <c r="K1291" s="110" t="s">
        <v>5209</v>
      </c>
    </row>
    <row r="1292" spans="2:11" x14ac:dyDescent="0.25">
      <c r="B1292" s="156"/>
      <c r="C1292" s="111" t="s">
        <v>5210</v>
      </c>
      <c r="D1292" s="110" t="s">
        <v>7989</v>
      </c>
      <c r="E1292" s="110" t="s">
        <v>5239</v>
      </c>
      <c r="F1292" s="112" t="s">
        <v>9269</v>
      </c>
      <c r="G1292" s="113">
        <v>46</v>
      </c>
      <c r="H1292" s="113" t="s">
        <v>39</v>
      </c>
      <c r="I1292" s="112" t="s">
        <v>5211</v>
      </c>
      <c r="J1292" s="110" t="s">
        <v>37</v>
      </c>
      <c r="K1292" s="110" t="s">
        <v>5209</v>
      </c>
    </row>
    <row r="1293" spans="2:11" ht="15.75" thickBot="1" x14ac:dyDescent="0.3">
      <c r="B1293" s="156"/>
      <c r="C1293" s="111" t="s">
        <v>5210</v>
      </c>
      <c r="D1293" s="110" t="s">
        <v>7989</v>
      </c>
      <c r="E1293" s="110" t="s">
        <v>5208</v>
      </c>
      <c r="F1293" s="112" t="s">
        <v>9984</v>
      </c>
      <c r="G1293" s="113">
        <v>28</v>
      </c>
      <c r="H1293" s="113" t="s">
        <v>39</v>
      </c>
      <c r="I1293" s="112" t="s">
        <v>5211</v>
      </c>
      <c r="J1293" s="110" t="s">
        <v>37</v>
      </c>
      <c r="K1293" s="110" t="s">
        <v>5209</v>
      </c>
    </row>
    <row r="1294" spans="2:11" ht="30.75" thickBot="1" x14ac:dyDescent="0.3">
      <c r="B1294" s="156"/>
      <c r="C1294" s="256" t="s">
        <v>5210</v>
      </c>
      <c r="D1294" s="260" t="s">
        <v>7825</v>
      </c>
      <c r="E1294" s="659">
        <f>COUNTA(E1290:E1293)</f>
        <v>4</v>
      </c>
      <c r="F1294" s="662" t="s">
        <v>7826</v>
      </c>
      <c r="G1294" s="661">
        <f>SUM(G1290:G1293)</f>
        <v>966</v>
      </c>
      <c r="H1294" s="142"/>
      <c r="I1294" s="115"/>
      <c r="J1294" s="116"/>
      <c r="K1294" s="117"/>
    </row>
    <row r="1295" spans="2:11" x14ac:dyDescent="0.25">
      <c r="B1295" s="156"/>
      <c r="C1295" s="122"/>
      <c r="D1295" s="122"/>
      <c r="E1295" s="177"/>
      <c r="F1295" s="230"/>
      <c r="G1295" s="178"/>
      <c r="H1295" s="122"/>
      <c r="I1295" s="161"/>
      <c r="J1295" s="122"/>
      <c r="K1295" s="122"/>
    </row>
    <row r="1296" spans="2:11" x14ac:dyDescent="0.25">
      <c r="B1296" s="156"/>
      <c r="C1296" s="122"/>
      <c r="D1296" s="122"/>
      <c r="E1296" s="177"/>
      <c r="F1296" s="230"/>
      <c r="G1296" s="178"/>
      <c r="H1296" s="122"/>
      <c r="I1296" s="161"/>
      <c r="J1296" s="122"/>
      <c r="K1296" s="122"/>
    </row>
    <row r="1297" spans="2:16384" ht="25.5" x14ac:dyDescent="0.25">
      <c r="B1297" s="156"/>
      <c r="C1297" s="248" t="s">
        <v>8</v>
      </c>
      <c r="D1297" s="248" t="s">
        <v>7</v>
      </c>
      <c r="E1297" s="248" t="s">
        <v>6</v>
      </c>
      <c r="F1297" s="248" t="s">
        <v>5</v>
      </c>
      <c r="G1297" s="249" t="s">
        <v>4</v>
      </c>
      <c r="H1297" s="249" t="s">
        <v>3</v>
      </c>
      <c r="I1297" s="248" t="s">
        <v>2</v>
      </c>
      <c r="J1297" s="248" t="s">
        <v>1</v>
      </c>
      <c r="K1297" s="248" t="s">
        <v>0</v>
      </c>
    </row>
    <row r="1298" spans="2:16384" x14ac:dyDescent="0.25">
      <c r="B1298" s="156"/>
      <c r="C1298" s="111" t="s">
        <v>5376</v>
      </c>
      <c r="D1298" s="110" t="s">
        <v>7989</v>
      </c>
      <c r="E1298" s="110" t="s">
        <v>5408</v>
      </c>
      <c r="F1298" s="112" t="s">
        <v>5409</v>
      </c>
      <c r="G1298" s="113">
        <v>352</v>
      </c>
      <c r="H1298" s="113" t="s">
        <v>39</v>
      </c>
      <c r="I1298" s="112" t="s">
        <v>5399</v>
      </c>
      <c r="J1298" s="110" t="s">
        <v>37</v>
      </c>
      <c r="K1298" s="110" t="s">
        <v>5375</v>
      </c>
    </row>
    <row r="1299" spans="2:16384" x14ac:dyDescent="0.25">
      <c r="B1299" s="156"/>
      <c r="C1299" s="111" t="s">
        <v>5376</v>
      </c>
      <c r="D1299" s="110" t="s">
        <v>7989</v>
      </c>
      <c r="E1299" s="110" t="s">
        <v>5380</v>
      </c>
      <c r="F1299" s="112" t="s">
        <v>5381</v>
      </c>
      <c r="G1299" s="113">
        <v>191</v>
      </c>
      <c r="H1299" s="113" t="s">
        <v>39</v>
      </c>
      <c r="I1299" s="112" t="s">
        <v>5377</v>
      </c>
      <c r="J1299" s="110" t="s">
        <v>37</v>
      </c>
      <c r="K1299" s="110" t="s">
        <v>5375</v>
      </c>
    </row>
    <row r="1300" spans="2:16384" x14ac:dyDescent="0.25">
      <c r="B1300" s="156"/>
      <c r="C1300" s="111" t="s">
        <v>5376</v>
      </c>
      <c r="D1300" s="110" t="s">
        <v>7989</v>
      </c>
      <c r="E1300" s="110" t="s">
        <v>5425</v>
      </c>
      <c r="F1300" s="112" t="s">
        <v>5426</v>
      </c>
      <c r="G1300" s="113">
        <v>286</v>
      </c>
      <c r="H1300" s="113" t="s">
        <v>39</v>
      </c>
      <c r="I1300" s="112" t="s">
        <v>5399</v>
      </c>
      <c r="J1300" s="110" t="s">
        <v>37</v>
      </c>
      <c r="K1300" s="110" t="s">
        <v>5375</v>
      </c>
    </row>
    <row r="1301" spans="2:16384" x14ac:dyDescent="0.25">
      <c r="B1301" s="156"/>
      <c r="C1301" s="111" t="s">
        <v>5376</v>
      </c>
      <c r="D1301" s="110" t="s">
        <v>7989</v>
      </c>
      <c r="E1301" s="110" t="s">
        <v>5403</v>
      </c>
      <c r="F1301" s="112" t="s">
        <v>5404</v>
      </c>
      <c r="G1301" s="113">
        <v>211</v>
      </c>
      <c r="H1301" s="113" t="s">
        <v>39</v>
      </c>
      <c r="I1301" s="112" t="s">
        <v>5399</v>
      </c>
      <c r="J1301" s="110" t="s">
        <v>37</v>
      </c>
      <c r="K1301" s="110" t="s">
        <v>5375</v>
      </c>
    </row>
    <row r="1302" spans="2:16384" x14ac:dyDescent="0.25">
      <c r="B1302" s="156"/>
      <c r="C1302" s="111" t="s">
        <v>5376</v>
      </c>
      <c r="D1302" s="110" t="s">
        <v>7989</v>
      </c>
      <c r="E1302" s="110" t="s">
        <v>5382</v>
      </c>
      <c r="F1302" s="112" t="s">
        <v>5383</v>
      </c>
      <c r="G1302" s="113">
        <v>152</v>
      </c>
      <c r="H1302" s="113" t="s">
        <v>39</v>
      </c>
      <c r="I1302" s="112" t="s">
        <v>5377</v>
      </c>
      <c r="J1302" s="110" t="s">
        <v>37</v>
      </c>
      <c r="K1302" s="110" t="s">
        <v>5375</v>
      </c>
    </row>
    <row r="1303" spans="2:16384" x14ac:dyDescent="0.25">
      <c r="B1303" s="156"/>
      <c r="C1303" s="111" t="s">
        <v>5376</v>
      </c>
      <c r="D1303" s="110" t="s">
        <v>7989</v>
      </c>
      <c r="E1303" s="110" t="s">
        <v>5412</v>
      </c>
      <c r="F1303" s="112" t="s">
        <v>5413</v>
      </c>
      <c r="G1303" s="113">
        <v>100</v>
      </c>
      <c r="H1303" s="113" t="s">
        <v>39</v>
      </c>
      <c r="I1303" s="112" t="s">
        <v>5399</v>
      </c>
      <c r="J1303" s="110" t="s">
        <v>37</v>
      </c>
      <c r="K1303" s="110" t="s">
        <v>5375</v>
      </c>
    </row>
    <row r="1304" spans="2:16384" x14ac:dyDescent="0.25">
      <c r="B1304" s="156"/>
      <c r="C1304" s="111" t="s">
        <v>5376</v>
      </c>
      <c r="D1304" s="110" t="s">
        <v>7989</v>
      </c>
      <c r="E1304" s="110" t="s">
        <v>5388</v>
      </c>
      <c r="F1304" s="112" t="s">
        <v>5389</v>
      </c>
      <c r="G1304" s="113">
        <v>111</v>
      </c>
      <c r="H1304" s="113" t="s">
        <v>39</v>
      </c>
      <c r="I1304" s="112" t="s">
        <v>5377</v>
      </c>
      <c r="J1304" s="110" t="s">
        <v>37</v>
      </c>
      <c r="K1304" s="110" t="s">
        <v>5375</v>
      </c>
    </row>
    <row r="1305" spans="2:16384" x14ac:dyDescent="0.25">
      <c r="B1305" s="156"/>
      <c r="C1305" s="111" t="s">
        <v>5376</v>
      </c>
      <c r="D1305" s="110" t="s">
        <v>7989</v>
      </c>
      <c r="E1305" s="110" t="s">
        <v>5429</v>
      </c>
      <c r="F1305" s="112" t="s">
        <v>5430</v>
      </c>
      <c r="G1305" s="113">
        <v>81</v>
      </c>
      <c r="H1305" s="113" t="s">
        <v>39</v>
      </c>
      <c r="I1305" s="112" t="s">
        <v>5399</v>
      </c>
      <c r="J1305" s="110" t="s">
        <v>37</v>
      </c>
      <c r="K1305" s="110" t="s">
        <v>5375</v>
      </c>
    </row>
    <row r="1306" spans="2:16384" x14ac:dyDescent="0.25">
      <c r="B1306" s="156"/>
      <c r="C1306" s="111" t="s">
        <v>5376</v>
      </c>
      <c r="D1306" s="110" t="s">
        <v>7989</v>
      </c>
      <c r="E1306" s="110" t="s">
        <v>5378</v>
      </c>
      <c r="F1306" s="112" t="s">
        <v>5379</v>
      </c>
      <c r="G1306" s="113">
        <v>44</v>
      </c>
      <c r="H1306" s="113" t="s">
        <v>39</v>
      </c>
      <c r="I1306" s="112" t="s">
        <v>5377</v>
      </c>
      <c r="J1306" s="110" t="s">
        <v>37</v>
      </c>
      <c r="K1306" s="110" t="s">
        <v>5375</v>
      </c>
    </row>
    <row r="1307" spans="2:16384" x14ac:dyDescent="0.25">
      <c r="B1307" s="156"/>
      <c r="C1307" s="111" t="s">
        <v>5376</v>
      </c>
      <c r="D1307" s="110" t="s">
        <v>7989</v>
      </c>
      <c r="E1307" s="110" t="s">
        <v>5394</v>
      </c>
      <c r="F1307" s="112" t="s">
        <v>417</v>
      </c>
      <c r="G1307" s="113">
        <v>42</v>
      </c>
      <c r="H1307" s="113" t="s">
        <v>39</v>
      </c>
      <c r="I1307" s="112" t="s">
        <v>5377</v>
      </c>
      <c r="J1307" s="110" t="s">
        <v>37</v>
      </c>
      <c r="K1307" s="110" t="s">
        <v>5375</v>
      </c>
    </row>
    <row r="1308" spans="2:16384" x14ac:dyDescent="0.25">
      <c r="B1308" s="2"/>
      <c r="C1308" s="2" t="s">
        <v>5376</v>
      </c>
      <c r="D1308" s="2" t="s">
        <v>7989</v>
      </c>
      <c r="E1308" s="7" t="s">
        <v>7943</v>
      </c>
      <c r="F1308" s="7" t="s">
        <v>6946</v>
      </c>
      <c r="G1308" s="7">
        <v>470</v>
      </c>
      <c r="H1308" s="2" t="s">
        <v>39</v>
      </c>
      <c r="I1308" s="2" t="s">
        <v>5377</v>
      </c>
      <c r="J1308" s="2" t="s">
        <v>37</v>
      </c>
      <c r="K1308" s="2" t="s">
        <v>5375</v>
      </c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  <c r="MG1308"/>
      <c r="MH1308"/>
      <c r="MI1308"/>
      <c r="MJ1308"/>
      <c r="MK1308"/>
      <c r="ML1308"/>
      <c r="MM1308"/>
      <c r="MN1308"/>
      <c r="MO1308"/>
      <c r="MP1308"/>
      <c r="MQ1308"/>
      <c r="MR1308"/>
      <c r="MS1308"/>
      <c r="MT1308"/>
      <c r="MU1308"/>
      <c r="MV1308"/>
      <c r="MW1308"/>
      <c r="MX1308"/>
      <c r="MY1308"/>
      <c r="MZ1308"/>
      <c r="NA1308"/>
      <c r="NB1308"/>
      <c r="NC1308"/>
      <c r="ND1308"/>
      <c r="NE1308"/>
      <c r="NF1308"/>
      <c r="NG1308"/>
      <c r="NH1308"/>
      <c r="NI1308"/>
      <c r="NJ1308"/>
      <c r="NK1308"/>
      <c r="NL1308"/>
      <c r="NM1308"/>
      <c r="NN1308"/>
      <c r="NO1308"/>
      <c r="NP1308"/>
      <c r="NQ1308"/>
      <c r="NR1308"/>
      <c r="NS1308"/>
      <c r="NT1308"/>
      <c r="NU1308"/>
      <c r="NV1308"/>
      <c r="NW1308"/>
      <c r="NX1308"/>
      <c r="NY1308"/>
      <c r="NZ1308"/>
      <c r="OA1308"/>
      <c r="OB1308"/>
      <c r="OC1308"/>
      <c r="OD1308"/>
      <c r="OE1308"/>
      <c r="OF1308"/>
      <c r="OG1308"/>
      <c r="OH1308"/>
      <c r="OI1308"/>
      <c r="OJ1308"/>
      <c r="OK1308"/>
      <c r="OL1308"/>
      <c r="OM1308"/>
      <c r="ON1308"/>
      <c r="OO1308"/>
      <c r="OP1308"/>
      <c r="OQ1308"/>
      <c r="OR1308"/>
      <c r="OS1308"/>
      <c r="OT1308"/>
      <c r="OU1308"/>
      <c r="OV1308"/>
      <c r="OW1308"/>
      <c r="OX1308"/>
      <c r="OY1308"/>
      <c r="OZ1308"/>
      <c r="PA1308"/>
      <c r="PB1308"/>
      <c r="PC1308"/>
      <c r="PD1308"/>
      <c r="PE1308"/>
      <c r="PF1308"/>
      <c r="PG1308"/>
      <c r="PH1308"/>
      <c r="PI1308"/>
      <c r="PJ1308"/>
      <c r="PK1308"/>
      <c r="PL1308"/>
      <c r="PM1308"/>
      <c r="PN1308"/>
      <c r="PO1308"/>
      <c r="PP1308"/>
      <c r="PQ1308"/>
      <c r="PR1308"/>
      <c r="PS1308"/>
      <c r="PT1308"/>
      <c r="PU1308"/>
      <c r="PV1308"/>
      <c r="PW1308"/>
      <c r="PX1308"/>
      <c r="PY1308"/>
      <c r="PZ1308"/>
      <c r="QA1308"/>
      <c r="QB1308"/>
      <c r="QC1308"/>
      <c r="QD1308"/>
      <c r="QE1308"/>
      <c r="QF1308"/>
      <c r="QG1308"/>
      <c r="QH1308"/>
      <c r="QI1308"/>
      <c r="QJ1308"/>
      <c r="QK1308"/>
      <c r="QL1308"/>
      <c r="QM1308"/>
      <c r="QN1308"/>
      <c r="QO1308"/>
      <c r="QP1308"/>
      <c r="QQ1308"/>
      <c r="QR1308"/>
      <c r="QS1308"/>
      <c r="QT1308"/>
      <c r="QU1308"/>
      <c r="QV1308"/>
      <c r="QW1308"/>
      <c r="QX1308"/>
      <c r="QY1308"/>
      <c r="QZ1308"/>
      <c r="RA1308"/>
      <c r="RB1308"/>
      <c r="RC1308"/>
      <c r="RD1308"/>
      <c r="RE1308"/>
      <c r="RF1308"/>
      <c r="RG1308"/>
      <c r="RH1308"/>
      <c r="RI1308"/>
      <c r="RJ1308"/>
      <c r="RK1308"/>
      <c r="RL1308"/>
      <c r="RM1308"/>
      <c r="RN1308"/>
      <c r="RO1308"/>
      <c r="RP1308"/>
      <c r="RQ1308"/>
      <c r="RR1308"/>
      <c r="RS1308"/>
      <c r="RT1308"/>
      <c r="RU1308"/>
      <c r="RV1308"/>
      <c r="RW1308"/>
      <c r="RX1308"/>
      <c r="RY1308"/>
      <c r="RZ1308"/>
      <c r="SA1308"/>
      <c r="SB1308"/>
      <c r="SC1308"/>
      <c r="SD1308"/>
      <c r="SE1308"/>
      <c r="SF1308"/>
      <c r="SG1308"/>
      <c r="SH1308"/>
      <c r="SI1308"/>
      <c r="SJ1308"/>
      <c r="SK1308"/>
      <c r="SL1308"/>
      <c r="SM1308"/>
      <c r="SN1308"/>
      <c r="SO1308"/>
      <c r="SP1308"/>
      <c r="SQ1308"/>
      <c r="SR1308"/>
      <c r="SS1308"/>
      <c r="ST1308"/>
      <c r="SU1308"/>
      <c r="SV1308"/>
      <c r="SW1308"/>
      <c r="SX1308"/>
      <c r="SY1308"/>
      <c r="SZ1308"/>
      <c r="TA1308"/>
      <c r="TB1308"/>
      <c r="TC1308"/>
      <c r="TD1308"/>
      <c r="TE1308"/>
      <c r="TF1308"/>
      <c r="TG1308"/>
      <c r="TH1308"/>
      <c r="TI1308"/>
      <c r="TJ1308"/>
      <c r="TK1308"/>
      <c r="TL1308"/>
      <c r="TM1308"/>
      <c r="TN1308"/>
      <c r="TO1308"/>
      <c r="TP1308"/>
      <c r="TQ1308"/>
      <c r="TR1308"/>
      <c r="TS1308"/>
      <c r="TT1308"/>
      <c r="TU1308"/>
      <c r="TV1308"/>
      <c r="TW1308"/>
      <c r="TX1308"/>
      <c r="TY1308"/>
      <c r="TZ1308"/>
      <c r="UA1308"/>
      <c r="UB1308"/>
      <c r="UC1308"/>
      <c r="UD1308"/>
      <c r="UE1308"/>
      <c r="UF1308"/>
      <c r="UG1308"/>
      <c r="UH1308"/>
      <c r="UI1308"/>
      <c r="UJ1308"/>
      <c r="UK1308"/>
      <c r="UL1308"/>
      <c r="UM1308"/>
      <c r="UN1308"/>
      <c r="UO1308"/>
      <c r="UP1308"/>
      <c r="UQ1308"/>
      <c r="UR1308"/>
      <c r="US1308"/>
      <c r="UT1308"/>
      <c r="UU1308"/>
      <c r="UV1308"/>
      <c r="UW1308"/>
      <c r="UX1308"/>
      <c r="UY1308"/>
      <c r="UZ1308"/>
      <c r="VA1308"/>
      <c r="VB1308"/>
      <c r="VC1308"/>
      <c r="VD1308"/>
      <c r="VE1308"/>
      <c r="VF1308"/>
      <c r="VG1308"/>
      <c r="VH1308"/>
      <c r="VI1308"/>
      <c r="VJ1308"/>
      <c r="VK1308"/>
      <c r="VL1308"/>
      <c r="VM1308"/>
      <c r="VN1308"/>
      <c r="VO1308"/>
      <c r="VP1308"/>
      <c r="VQ1308"/>
      <c r="VR1308"/>
      <c r="VS1308"/>
      <c r="VT1308"/>
      <c r="VU1308"/>
      <c r="VV1308"/>
      <c r="VW1308"/>
      <c r="VX1308"/>
      <c r="VY1308"/>
      <c r="VZ1308"/>
      <c r="WA1308"/>
      <c r="WB1308"/>
      <c r="WC1308"/>
      <c r="WD1308"/>
      <c r="WE1308"/>
      <c r="WF1308"/>
      <c r="WG1308"/>
      <c r="WH1308"/>
      <c r="WI1308"/>
      <c r="WJ1308"/>
      <c r="WK1308"/>
      <c r="WL1308"/>
      <c r="WM1308"/>
      <c r="WN1308"/>
      <c r="WO1308"/>
      <c r="WP1308"/>
      <c r="WQ1308"/>
      <c r="WR1308"/>
      <c r="WS1308"/>
      <c r="WT1308"/>
      <c r="WU1308"/>
      <c r="WV1308"/>
      <c r="WW1308"/>
      <c r="WX1308"/>
      <c r="WY1308"/>
      <c r="WZ1308"/>
      <c r="XA1308"/>
      <c r="XB1308"/>
      <c r="XC1308"/>
      <c r="XD1308"/>
      <c r="XE1308"/>
      <c r="XF1308"/>
      <c r="XG1308"/>
      <c r="XH1308"/>
      <c r="XI1308"/>
      <c r="XJ1308"/>
      <c r="XK1308"/>
      <c r="XL1308"/>
      <c r="XM1308"/>
      <c r="XN1308"/>
      <c r="XO1308"/>
      <c r="XP1308"/>
      <c r="XQ1308"/>
      <c r="XR1308"/>
      <c r="XS1308"/>
      <c r="XT1308"/>
      <c r="XU1308"/>
      <c r="XV1308"/>
      <c r="XW1308"/>
      <c r="XX1308"/>
      <c r="XY1308"/>
      <c r="XZ1308"/>
      <c r="YA1308"/>
      <c r="YB1308"/>
      <c r="YC1308"/>
      <c r="YD1308"/>
      <c r="YE1308"/>
      <c r="YF1308"/>
      <c r="YG1308"/>
      <c r="YH1308"/>
      <c r="YI1308"/>
      <c r="YJ1308"/>
      <c r="YK1308"/>
      <c r="YL1308"/>
      <c r="YM1308"/>
      <c r="YN1308"/>
      <c r="YO1308"/>
      <c r="YP1308"/>
      <c r="YQ1308"/>
      <c r="YR1308"/>
      <c r="YS1308"/>
      <c r="YT1308"/>
      <c r="YU1308"/>
      <c r="YV1308"/>
      <c r="YW1308"/>
      <c r="YX1308"/>
      <c r="YY1308"/>
      <c r="YZ1308"/>
      <c r="ZA1308"/>
      <c r="ZB1308"/>
      <c r="ZC1308"/>
      <c r="ZD1308"/>
      <c r="ZE1308"/>
      <c r="ZF1308"/>
      <c r="ZG1308"/>
      <c r="ZH1308"/>
      <c r="ZI1308"/>
      <c r="ZJ1308"/>
      <c r="ZK1308"/>
      <c r="ZL1308"/>
      <c r="ZM1308"/>
      <c r="ZN1308"/>
      <c r="ZO1308"/>
      <c r="ZP1308"/>
      <c r="ZQ1308"/>
      <c r="ZR1308"/>
      <c r="ZS1308"/>
      <c r="ZT1308"/>
      <c r="ZU1308"/>
      <c r="ZV1308"/>
      <c r="ZW1308"/>
      <c r="ZX1308"/>
      <c r="ZY1308"/>
      <c r="ZZ1308"/>
      <c r="AAA1308"/>
      <c r="AAB1308"/>
      <c r="AAC1308"/>
      <c r="AAD1308"/>
      <c r="AAE1308"/>
      <c r="AAF1308"/>
      <c r="AAG1308"/>
      <c r="AAH1308"/>
      <c r="AAI1308"/>
      <c r="AAJ1308"/>
      <c r="AAK1308"/>
      <c r="AAL1308"/>
      <c r="AAM1308"/>
      <c r="AAN1308"/>
      <c r="AAO1308"/>
      <c r="AAP1308"/>
      <c r="AAQ1308"/>
      <c r="AAR1308"/>
      <c r="AAS1308"/>
      <c r="AAT1308"/>
      <c r="AAU1308"/>
      <c r="AAV1308"/>
      <c r="AAW1308"/>
      <c r="AAX1308"/>
      <c r="AAY1308"/>
      <c r="AAZ1308"/>
      <c r="ABA1308"/>
      <c r="ABB1308"/>
      <c r="ABC1308"/>
      <c r="ABD1308"/>
      <c r="ABE1308"/>
      <c r="ABF1308"/>
      <c r="ABG1308"/>
      <c r="ABH1308"/>
      <c r="ABI1308"/>
      <c r="ABJ1308"/>
      <c r="ABK1308"/>
      <c r="ABL1308"/>
      <c r="ABM1308"/>
      <c r="ABN1308"/>
      <c r="ABO1308"/>
      <c r="ABP1308"/>
      <c r="ABQ1308"/>
      <c r="ABR1308"/>
      <c r="ABS1308"/>
      <c r="ABT1308"/>
      <c r="ABU1308"/>
      <c r="ABV1308"/>
      <c r="ABW1308"/>
      <c r="ABX1308"/>
      <c r="ABY1308"/>
      <c r="ABZ1308"/>
      <c r="ACA1308"/>
      <c r="ACB1308"/>
      <c r="ACC1308"/>
      <c r="ACD1308"/>
      <c r="ACE1308"/>
      <c r="ACF1308"/>
      <c r="ACG1308"/>
      <c r="ACH1308"/>
      <c r="ACI1308"/>
      <c r="ACJ1308"/>
      <c r="ACK1308"/>
      <c r="ACL1308"/>
      <c r="ACM1308"/>
      <c r="ACN1308"/>
      <c r="ACO1308"/>
      <c r="ACP1308"/>
      <c r="ACQ1308"/>
      <c r="ACR1308"/>
      <c r="ACS1308"/>
      <c r="ACT1308"/>
      <c r="ACU1308"/>
      <c r="ACV1308"/>
      <c r="ACW1308"/>
      <c r="ACX1308"/>
      <c r="ACY1308"/>
      <c r="ACZ1308"/>
      <c r="ADA1308"/>
      <c r="ADB1308"/>
      <c r="ADC1308"/>
      <c r="ADD1308"/>
      <c r="ADE1308"/>
      <c r="ADF1308"/>
      <c r="ADG1308"/>
      <c r="ADH1308"/>
      <c r="ADI1308"/>
      <c r="ADJ1308"/>
      <c r="ADK1308"/>
      <c r="ADL1308"/>
      <c r="ADM1308"/>
      <c r="ADN1308"/>
      <c r="ADO1308"/>
      <c r="ADP1308"/>
      <c r="ADQ1308"/>
      <c r="ADR1308"/>
      <c r="ADS1308"/>
      <c r="ADT1308"/>
      <c r="ADU1308"/>
      <c r="ADV1308"/>
      <c r="ADW1308"/>
      <c r="ADX1308"/>
      <c r="ADY1308"/>
      <c r="ADZ1308"/>
      <c r="AEA1308"/>
      <c r="AEB1308"/>
      <c r="AEC1308"/>
      <c r="AED1308"/>
      <c r="AEE1308"/>
      <c r="AEF1308"/>
      <c r="AEG1308"/>
      <c r="AEH1308"/>
      <c r="AEI1308"/>
      <c r="AEJ1308"/>
      <c r="AEK1308"/>
      <c r="AEL1308"/>
      <c r="AEM1308"/>
      <c r="AEN1308"/>
      <c r="AEO1308"/>
      <c r="AEP1308"/>
      <c r="AEQ1308"/>
      <c r="AER1308"/>
      <c r="AES1308"/>
      <c r="AET1308"/>
      <c r="AEU1308"/>
      <c r="AEV1308"/>
      <c r="AEW1308"/>
      <c r="AEX1308"/>
      <c r="AEY1308"/>
      <c r="AEZ1308"/>
      <c r="AFA1308"/>
      <c r="AFB1308"/>
      <c r="AFC1308"/>
      <c r="AFD1308"/>
      <c r="AFE1308"/>
      <c r="AFF1308"/>
      <c r="AFG1308"/>
      <c r="AFH1308"/>
      <c r="AFI1308"/>
      <c r="AFJ1308"/>
      <c r="AFK1308"/>
      <c r="AFL1308"/>
      <c r="AFM1308"/>
      <c r="AFN1308"/>
      <c r="AFO1308"/>
      <c r="AFP1308"/>
      <c r="AFQ1308"/>
      <c r="AFR1308"/>
      <c r="AFS1308"/>
      <c r="AFT1308"/>
      <c r="AFU1308"/>
      <c r="AFV1308"/>
      <c r="AFW1308"/>
      <c r="AFX1308"/>
      <c r="AFY1308"/>
      <c r="AFZ1308"/>
      <c r="AGA1308"/>
      <c r="AGB1308"/>
      <c r="AGC1308"/>
      <c r="AGD1308"/>
      <c r="AGE1308"/>
      <c r="AGF1308"/>
      <c r="AGG1308"/>
      <c r="AGH1308"/>
      <c r="AGI1308"/>
      <c r="AGJ1308"/>
      <c r="AGK1308"/>
      <c r="AGL1308"/>
      <c r="AGM1308"/>
      <c r="AGN1308"/>
      <c r="AGO1308"/>
      <c r="AGP1308"/>
      <c r="AGQ1308"/>
      <c r="AGR1308"/>
      <c r="AGS1308"/>
      <c r="AGT1308"/>
      <c r="AGU1308"/>
      <c r="AGV1308"/>
      <c r="AGW1308"/>
      <c r="AGX1308"/>
      <c r="AGY1308"/>
      <c r="AGZ1308"/>
      <c r="AHA1308"/>
      <c r="AHB1308"/>
      <c r="AHC1308"/>
      <c r="AHD1308"/>
      <c r="AHE1308"/>
      <c r="AHF1308"/>
      <c r="AHG1308"/>
      <c r="AHH1308"/>
      <c r="AHI1308"/>
      <c r="AHJ1308"/>
      <c r="AHK1308"/>
      <c r="AHL1308"/>
      <c r="AHM1308"/>
      <c r="AHN1308"/>
      <c r="AHO1308"/>
      <c r="AHP1308"/>
      <c r="AHQ1308"/>
      <c r="AHR1308"/>
      <c r="AHS1308"/>
      <c r="AHT1308"/>
      <c r="AHU1308"/>
      <c r="AHV1308"/>
      <c r="AHW1308"/>
      <c r="AHX1308"/>
      <c r="AHY1308"/>
      <c r="AHZ1308"/>
      <c r="AIA1308"/>
      <c r="AIB1308"/>
      <c r="AIC1308"/>
      <c r="AID1308"/>
      <c r="AIE1308"/>
      <c r="AIF1308"/>
      <c r="AIG1308"/>
      <c r="AIH1308"/>
      <c r="AII1308"/>
      <c r="AIJ1308"/>
      <c r="AIK1308"/>
      <c r="AIL1308"/>
      <c r="AIM1308"/>
      <c r="AIN1308"/>
      <c r="AIO1308"/>
      <c r="AIP1308"/>
      <c r="AIQ1308"/>
      <c r="AIR1308"/>
      <c r="AIS1308"/>
      <c r="AIT1308"/>
      <c r="AIU1308"/>
      <c r="AIV1308"/>
      <c r="AIW1308"/>
      <c r="AIX1308"/>
      <c r="AIY1308"/>
      <c r="AIZ1308"/>
      <c r="AJA1308"/>
      <c r="AJB1308"/>
      <c r="AJC1308"/>
      <c r="AJD1308"/>
      <c r="AJE1308"/>
      <c r="AJF1308"/>
      <c r="AJG1308"/>
      <c r="AJH1308"/>
      <c r="AJI1308"/>
      <c r="AJJ1308"/>
      <c r="AJK1308"/>
      <c r="AJL1308"/>
      <c r="AJM1308"/>
      <c r="AJN1308"/>
      <c r="AJO1308"/>
      <c r="AJP1308"/>
      <c r="AJQ1308"/>
      <c r="AJR1308"/>
      <c r="AJS1308"/>
      <c r="AJT1308"/>
      <c r="AJU1308"/>
      <c r="AJV1308"/>
      <c r="AJW1308"/>
      <c r="AJX1308"/>
      <c r="AJY1308"/>
      <c r="AJZ1308"/>
      <c r="AKA1308"/>
      <c r="AKB1308"/>
      <c r="AKC1308"/>
      <c r="AKD1308"/>
      <c r="AKE1308"/>
      <c r="AKF1308"/>
      <c r="AKG1308"/>
      <c r="AKH1308"/>
      <c r="AKI1308"/>
      <c r="AKJ1308"/>
      <c r="AKK1308"/>
      <c r="AKL1308"/>
      <c r="AKM1308"/>
      <c r="AKN1308"/>
      <c r="AKO1308"/>
      <c r="AKP1308"/>
      <c r="AKQ1308"/>
      <c r="AKR1308"/>
      <c r="AKS1308"/>
      <c r="AKT1308"/>
      <c r="AKU1308"/>
      <c r="AKV1308"/>
      <c r="AKW1308"/>
      <c r="AKX1308"/>
      <c r="AKY1308"/>
      <c r="AKZ1308"/>
      <c r="ALA1308"/>
      <c r="ALB1308"/>
      <c r="ALC1308"/>
      <c r="ALD1308"/>
      <c r="ALE1308"/>
      <c r="ALF1308"/>
      <c r="ALG1308"/>
      <c r="ALH1308"/>
      <c r="ALI1308"/>
      <c r="ALJ1308"/>
      <c r="ALK1308"/>
      <c r="ALL1308"/>
      <c r="ALM1308"/>
      <c r="ALN1308"/>
      <c r="ALO1308"/>
      <c r="ALP1308"/>
      <c r="ALQ1308"/>
      <c r="ALR1308"/>
      <c r="ALS1308"/>
      <c r="ALT1308"/>
      <c r="ALU1308"/>
      <c r="ALV1308"/>
      <c r="ALW1308"/>
      <c r="ALX1308"/>
      <c r="ALY1308"/>
      <c r="ALZ1308"/>
      <c r="AMA1308"/>
      <c r="AMB1308"/>
      <c r="AMC1308"/>
      <c r="AMD1308"/>
      <c r="AME1308"/>
      <c r="AMF1308"/>
      <c r="AMG1308"/>
      <c r="AMH1308"/>
      <c r="AMI1308"/>
      <c r="AMJ1308"/>
      <c r="AMK1308"/>
      <c r="AML1308"/>
      <c r="AMM1308"/>
      <c r="AMN1308"/>
      <c r="AMO1308"/>
      <c r="AMP1308"/>
      <c r="AMQ1308"/>
      <c r="AMR1308"/>
      <c r="AMS1308"/>
      <c r="AMT1308"/>
      <c r="AMU1308"/>
      <c r="AMV1308"/>
      <c r="AMW1308"/>
      <c r="AMX1308"/>
      <c r="AMY1308"/>
      <c r="AMZ1308"/>
      <c r="ANA1308"/>
      <c r="ANB1308"/>
      <c r="ANC1308"/>
      <c r="AND1308"/>
      <c r="ANE1308"/>
      <c r="ANF1308"/>
      <c r="ANG1308"/>
      <c r="ANH1308"/>
      <c r="ANI1308"/>
      <c r="ANJ1308"/>
      <c r="ANK1308"/>
      <c r="ANL1308"/>
      <c r="ANM1308"/>
      <c r="ANN1308"/>
      <c r="ANO1308"/>
      <c r="ANP1308"/>
      <c r="ANQ1308"/>
      <c r="ANR1308"/>
      <c r="ANS1308"/>
      <c r="ANT1308"/>
      <c r="ANU1308"/>
      <c r="ANV1308"/>
      <c r="ANW1308"/>
      <c r="ANX1308"/>
      <c r="ANY1308"/>
      <c r="ANZ1308"/>
      <c r="AOA1308"/>
      <c r="AOB1308"/>
      <c r="AOC1308"/>
      <c r="AOD1308"/>
      <c r="AOE1308"/>
      <c r="AOF1308"/>
      <c r="AOG1308"/>
      <c r="AOH1308"/>
      <c r="AOI1308"/>
      <c r="AOJ1308"/>
      <c r="AOK1308"/>
      <c r="AOL1308"/>
      <c r="AOM1308"/>
      <c r="AON1308"/>
      <c r="AOO1308"/>
      <c r="AOP1308"/>
      <c r="AOQ1308"/>
      <c r="AOR1308"/>
      <c r="AOS1308"/>
      <c r="AOT1308"/>
      <c r="AOU1308"/>
      <c r="AOV1308"/>
      <c r="AOW1308"/>
      <c r="AOX1308"/>
      <c r="AOY1308"/>
      <c r="AOZ1308"/>
      <c r="APA1308"/>
      <c r="APB1308"/>
      <c r="APC1308"/>
      <c r="APD1308"/>
      <c r="APE1308"/>
      <c r="APF1308"/>
      <c r="APG1308"/>
      <c r="APH1308"/>
      <c r="API1308"/>
      <c r="APJ1308"/>
      <c r="APK1308"/>
      <c r="APL1308"/>
      <c r="APM1308"/>
      <c r="APN1308"/>
      <c r="APO1308"/>
      <c r="APP1308"/>
      <c r="APQ1308"/>
      <c r="APR1308"/>
      <c r="APS1308"/>
      <c r="APT1308"/>
      <c r="APU1308"/>
      <c r="APV1308"/>
      <c r="APW1308"/>
      <c r="APX1308"/>
      <c r="APY1308"/>
      <c r="APZ1308"/>
      <c r="AQA1308"/>
      <c r="AQB1308"/>
      <c r="AQC1308"/>
      <c r="AQD1308"/>
      <c r="AQE1308"/>
      <c r="AQF1308"/>
      <c r="AQG1308"/>
      <c r="AQH1308"/>
      <c r="AQI1308"/>
      <c r="AQJ1308"/>
      <c r="AQK1308"/>
      <c r="AQL1308"/>
      <c r="AQM1308"/>
      <c r="AQN1308"/>
      <c r="AQO1308"/>
      <c r="AQP1308"/>
      <c r="AQQ1308"/>
      <c r="AQR1308"/>
      <c r="AQS1308"/>
      <c r="AQT1308"/>
      <c r="AQU1308"/>
      <c r="AQV1308"/>
      <c r="AQW1308"/>
      <c r="AQX1308"/>
      <c r="AQY1308"/>
      <c r="AQZ1308"/>
      <c r="ARA1308"/>
      <c r="ARB1308"/>
      <c r="ARC1308"/>
      <c r="ARD1308"/>
      <c r="ARE1308"/>
      <c r="ARF1308"/>
      <c r="ARG1308"/>
      <c r="ARH1308"/>
      <c r="ARI1308"/>
      <c r="ARJ1308"/>
      <c r="ARK1308"/>
      <c r="ARL1308"/>
      <c r="ARM1308"/>
      <c r="ARN1308"/>
      <c r="ARO1308"/>
      <c r="ARP1308"/>
      <c r="ARQ1308"/>
      <c r="ARR1308"/>
      <c r="ARS1308"/>
      <c r="ART1308"/>
      <c r="ARU1308"/>
      <c r="ARV1308"/>
      <c r="ARW1308"/>
      <c r="ARX1308"/>
      <c r="ARY1308"/>
      <c r="ARZ1308"/>
      <c r="ASA1308"/>
      <c r="ASB1308"/>
      <c r="ASC1308"/>
      <c r="ASD1308"/>
      <c r="ASE1308"/>
      <c r="ASF1308"/>
      <c r="ASG1308"/>
      <c r="ASH1308"/>
      <c r="ASI1308"/>
      <c r="ASJ1308"/>
      <c r="ASK1308"/>
      <c r="ASL1308"/>
      <c r="ASM1308"/>
      <c r="ASN1308"/>
      <c r="ASO1308"/>
      <c r="ASP1308"/>
      <c r="ASQ1308"/>
      <c r="ASR1308"/>
      <c r="ASS1308"/>
      <c r="AST1308"/>
      <c r="ASU1308"/>
      <c r="ASV1308"/>
      <c r="ASW1308"/>
      <c r="ASX1308"/>
      <c r="ASY1308"/>
      <c r="ASZ1308"/>
      <c r="ATA1308"/>
      <c r="ATB1308"/>
      <c r="ATC1308"/>
      <c r="ATD1308"/>
      <c r="ATE1308"/>
      <c r="ATF1308"/>
      <c r="ATG1308"/>
      <c r="ATH1308"/>
      <c r="ATI1308"/>
      <c r="ATJ1308"/>
      <c r="ATK1308"/>
      <c r="ATL1308"/>
      <c r="ATM1308"/>
      <c r="ATN1308"/>
      <c r="ATO1308"/>
      <c r="ATP1308"/>
      <c r="ATQ1308"/>
      <c r="ATR1308"/>
      <c r="ATS1308"/>
      <c r="ATT1308"/>
      <c r="ATU1308"/>
      <c r="ATV1308"/>
      <c r="ATW1308"/>
      <c r="ATX1308"/>
      <c r="ATY1308"/>
      <c r="ATZ1308"/>
      <c r="AUA1308"/>
      <c r="AUB1308"/>
      <c r="AUC1308"/>
      <c r="AUD1308"/>
      <c r="AUE1308"/>
      <c r="AUF1308"/>
      <c r="AUG1308"/>
      <c r="AUH1308"/>
      <c r="AUI1308"/>
      <c r="AUJ1308"/>
      <c r="AUK1308"/>
      <c r="AUL1308"/>
      <c r="AUM1308"/>
      <c r="AUN1308"/>
      <c r="AUO1308"/>
      <c r="AUP1308"/>
      <c r="AUQ1308"/>
      <c r="AUR1308"/>
      <c r="AUS1308"/>
      <c r="AUT1308"/>
      <c r="AUU1308"/>
      <c r="AUV1308"/>
      <c r="AUW1308"/>
      <c r="AUX1308"/>
      <c r="AUY1308"/>
      <c r="AUZ1308"/>
      <c r="AVA1308"/>
      <c r="AVB1308"/>
      <c r="AVC1308"/>
      <c r="AVD1308"/>
      <c r="AVE1308"/>
      <c r="AVF1308"/>
      <c r="AVG1308"/>
      <c r="AVH1308"/>
      <c r="AVI1308"/>
      <c r="AVJ1308"/>
      <c r="AVK1308"/>
      <c r="AVL1308"/>
      <c r="AVM1308"/>
      <c r="AVN1308"/>
      <c r="AVO1308"/>
      <c r="AVP1308"/>
      <c r="AVQ1308"/>
      <c r="AVR1308"/>
      <c r="AVS1308"/>
      <c r="AVT1308"/>
      <c r="AVU1308"/>
      <c r="AVV1308"/>
      <c r="AVW1308"/>
      <c r="AVX1308"/>
      <c r="AVY1308"/>
      <c r="AVZ1308"/>
      <c r="AWA1308"/>
      <c r="AWB1308"/>
      <c r="AWC1308"/>
      <c r="AWD1308"/>
      <c r="AWE1308"/>
      <c r="AWF1308"/>
      <c r="AWG1308"/>
      <c r="AWH1308"/>
      <c r="AWI1308"/>
      <c r="AWJ1308"/>
      <c r="AWK1308"/>
      <c r="AWL1308"/>
      <c r="AWM1308"/>
      <c r="AWN1308"/>
      <c r="AWO1308"/>
      <c r="AWP1308"/>
      <c r="AWQ1308"/>
      <c r="AWR1308"/>
      <c r="AWS1308"/>
      <c r="AWT1308"/>
      <c r="AWU1308"/>
      <c r="AWV1308"/>
      <c r="AWW1308"/>
      <c r="AWX1308"/>
      <c r="AWY1308"/>
      <c r="AWZ1308"/>
      <c r="AXA1308"/>
      <c r="AXB1308"/>
      <c r="AXC1308"/>
      <c r="AXD1308"/>
      <c r="AXE1308"/>
      <c r="AXF1308"/>
      <c r="AXG1308"/>
      <c r="AXH1308"/>
      <c r="AXI1308"/>
      <c r="AXJ1308"/>
      <c r="AXK1308"/>
      <c r="AXL1308"/>
      <c r="AXM1308"/>
      <c r="AXN1308"/>
      <c r="AXO1308"/>
      <c r="AXP1308"/>
      <c r="AXQ1308"/>
      <c r="AXR1308"/>
      <c r="AXS1308"/>
      <c r="AXT1308"/>
      <c r="AXU1308"/>
      <c r="AXV1308"/>
      <c r="AXW1308"/>
      <c r="AXX1308"/>
      <c r="AXY1308"/>
      <c r="AXZ1308"/>
      <c r="AYA1308"/>
      <c r="AYB1308"/>
      <c r="AYC1308"/>
      <c r="AYD1308"/>
      <c r="AYE1308"/>
      <c r="AYF1308"/>
      <c r="AYG1308"/>
      <c r="AYH1308"/>
      <c r="AYI1308"/>
      <c r="AYJ1308"/>
      <c r="AYK1308"/>
      <c r="AYL1308"/>
      <c r="AYM1308"/>
      <c r="AYN1308"/>
      <c r="AYO1308"/>
      <c r="AYP1308"/>
      <c r="AYQ1308"/>
      <c r="AYR1308"/>
      <c r="AYS1308"/>
      <c r="AYT1308"/>
      <c r="AYU1308"/>
      <c r="AYV1308"/>
      <c r="AYW1308"/>
      <c r="AYX1308"/>
      <c r="AYY1308"/>
      <c r="AYZ1308"/>
      <c r="AZA1308"/>
      <c r="AZB1308"/>
      <c r="AZC1308"/>
      <c r="AZD1308"/>
      <c r="AZE1308"/>
      <c r="AZF1308"/>
      <c r="AZG1308"/>
      <c r="AZH1308"/>
      <c r="AZI1308"/>
      <c r="AZJ1308"/>
      <c r="AZK1308"/>
      <c r="AZL1308"/>
      <c r="AZM1308"/>
      <c r="AZN1308"/>
      <c r="AZO1308"/>
      <c r="AZP1308"/>
      <c r="AZQ1308"/>
      <c r="AZR1308"/>
      <c r="AZS1308"/>
      <c r="AZT1308"/>
      <c r="AZU1308"/>
      <c r="AZV1308"/>
      <c r="AZW1308"/>
      <c r="AZX1308"/>
      <c r="AZY1308"/>
      <c r="AZZ1308"/>
      <c r="BAA1308"/>
      <c r="BAB1308"/>
      <c r="BAC1308"/>
      <c r="BAD1308"/>
      <c r="BAE1308"/>
      <c r="BAF1308"/>
      <c r="BAG1308"/>
      <c r="BAH1308"/>
      <c r="BAI1308"/>
      <c r="BAJ1308"/>
      <c r="BAK1308"/>
      <c r="BAL1308"/>
      <c r="BAM1308"/>
      <c r="BAN1308"/>
      <c r="BAO1308"/>
      <c r="BAP1308"/>
      <c r="BAQ1308"/>
      <c r="BAR1308"/>
      <c r="BAS1308"/>
      <c r="BAT1308"/>
      <c r="BAU1308"/>
      <c r="BAV1308"/>
      <c r="BAW1308"/>
      <c r="BAX1308"/>
      <c r="BAY1308"/>
      <c r="BAZ1308"/>
      <c r="BBA1308"/>
      <c r="BBB1308"/>
      <c r="BBC1308"/>
      <c r="BBD1308"/>
      <c r="BBE1308"/>
      <c r="BBF1308"/>
      <c r="BBG1308"/>
      <c r="BBH1308"/>
      <c r="BBI1308"/>
      <c r="BBJ1308"/>
      <c r="BBK1308"/>
      <c r="BBL1308"/>
      <c r="BBM1308"/>
      <c r="BBN1308"/>
      <c r="BBO1308"/>
      <c r="BBP1308"/>
      <c r="BBQ1308"/>
      <c r="BBR1308"/>
      <c r="BBS1308"/>
      <c r="BBT1308"/>
      <c r="BBU1308"/>
      <c r="BBV1308"/>
      <c r="BBW1308"/>
      <c r="BBX1308"/>
      <c r="BBY1308"/>
      <c r="BBZ1308"/>
      <c r="BCA1308"/>
      <c r="BCB1308"/>
      <c r="BCC1308"/>
      <c r="BCD1308"/>
      <c r="BCE1308"/>
      <c r="BCF1308"/>
      <c r="BCG1308"/>
      <c r="BCH1308"/>
      <c r="BCI1308"/>
      <c r="BCJ1308"/>
      <c r="BCK1308"/>
      <c r="BCL1308"/>
      <c r="BCM1308"/>
      <c r="BCN1308"/>
      <c r="BCO1308"/>
      <c r="BCP1308"/>
      <c r="BCQ1308"/>
      <c r="BCR1308"/>
      <c r="BCS1308"/>
      <c r="BCT1308"/>
      <c r="BCU1308"/>
      <c r="BCV1308"/>
      <c r="BCW1308"/>
      <c r="BCX1308"/>
      <c r="BCY1308"/>
      <c r="BCZ1308"/>
      <c r="BDA1308"/>
      <c r="BDB1308"/>
      <c r="BDC1308"/>
      <c r="BDD1308"/>
      <c r="BDE1308"/>
      <c r="BDF1308"/>
      <c r="BDG1308"/>
      <c r="BDH1308"/>
      <c r="BDI1308"/>
      <c r="BDJ1308"/>
      <c r="BDK1308"/>
      <c r="BDL1308"/>
      <c r="BDM1308"/>
      <c r="BDN1308"/>
      <c r="BDO1308"/>
      <c r="BDP1308"/>
      <c r="BDQ1308"/>
      <c r="BDR1308"/>
      <c r="BDS1308"/>
      <c r="BDT1308"/>
      <c r="BDU1308"/>
      <c r="BDV1308"/>
      <c r="BDW1308"/>
      <c r="BDX1308"/>
      <c r="BDY1308"/>
      <c r="BDZ1308"/>
      <c r="BEA1308"/>
      <c r="BEB1308"/>
      <c r="BEC1308"/>
      <c r="BED1308"/>
      <c r="BEE1308"/>
      <c r="BEF1308"/>
      <c r="BEG1308"/>
      <c r="BEH1308"/>
      <c r="BEI1308"/>
      <c r="BEJ1308"/>
      <c r="BEK1308"/>
      <c r="BEL1308"/>
      <c r="BEM1308"/>
      <c r="BEN1308"/>
      <c r="BEO1308"/>
      <c r="BEP1308"/>
      <c r="BEQ1308"/>
      <c r="BER1308"/>
      <c r="BES1308"/>
      <c r="BET1308"/>
      <c r="BEU1308"/>
      <c r="BEV1308"/>
      <c r="BEW1308"/>
      <c r="BEX1308"/>
      <c r="BEY1308"/>
      <c r="BEZ1308"/>
      <c r="BFA1308"/>
      <c r="BFB1308"/>
      <c r="BFC1308"/>
      <c r="BFD1308"/>
      <c r="BFE1308"/>
      <c r="BFF1308"/>
      <c r="BFG1308"/>
      <c r="BFH1308"/>
      <c r="BFI1308"/>
      <c r="BFJ1308"/>
      <c r="BFK1308"/>
      <c r="BFL1308"/>
      <c r="BFM1308"/>
      <c r="BFN1308"/>
      <c r="BFO1308"/>
      <c r="BFP1308"/>
      <c r="BFQ1308"/>
      <c r="BFR1308"/>
      <c r="BFS1308"/>
      <c r="BFT1308"/>
      <c r="BFU1308"/>
      <c r="BFV1308"/>
      <c r="BFW1308"/>
      <c r="BFX1308"/>
      <c r="BFY1308"/>
      <c r="BFZ1308"/>
      <c r="BGA1308"/>
      <c r="BGB1308"/>
      <c r="BGC1308"/>
      <c r="BGD1308"/>
      <c r="BGE1308"/>
      <c r="BGF1308"/>
      <c r="BGG1308"/>
      <c r="BGH1308"/>
      <c r="BGI1308"/>
      <c r="BGJ1308"/>
      <c r="BGK1308"/>
      <c r="BGL1308"/>
      <c r="BGM1308"/>
      <c r="BGN1308"/>
      <c r="BGO1308"/>
      <c r="BGP1308"/>
      <c r="BGQ1308"/>
      <c r="BGR1308"/>
      <c r="BGS1308"/>
      <c r="BGT1308"/>
      <c r="BGU1308"/>
      <c r="BGV1308"/>
      <c r="BGW1308"/>
      <c r="BGX1308"/>
      <c r="BGY1308"/>
      <c r="BGZ1308"/>
      <c r="BHA1308"/>
      <c r="BHB1308"/>
      <c r="BHC1308"/>
      <c r="BHD1308"/>
      <c r="BHE1308"/>
      <c r="BHF1308"/>
      <c r="BHG1308"/>
      <c r="BHH1308"/>
      <c r="BHI1308"/>
      <c r="BHJ1308"/>
      <c r="BHK1308"/>
      <c r="BHL1308"/>
      <c r="BHM1308"/>
      <c r="BHN1308"/>
      <c r="BHO1308"/>
      <c r="BHP1308"/>
      <c r="BHQ1308"/>
      <c r="BHR1308"/>
      <c r="BHS1308"/>
      <c r="BHT1308"/>
      <c r="BHU1308"/>
      <c r="BHV1308"/>
      <c r="BHW1308"/>
      <c r="BHX1308"/>
      <c r="BHY1308"/>
      <c r="BHZ1308"/>
      <c r="BIA1308"/>
      <c r="BIB1308"/>
      <c r="BIC1308"/>
      <c r="BID1308"/>
      <c r="BIE1308"/>
      <c r="BIF1308"/>
      <c r="BIG1308"/>
      <c r="BIH1308"/>
      <c r="BII1308"/>
      <c r="BIJ1308"/>
      <c r="BIK1308"/>
      <c r="BIL1308"/>
      <c r="BIM1308"/>
      <c r="BIN1308"/>
      <c r="BIO1308"/>
      <c r="BIP1308"/>
      <c r="BIQ1308"/>
      <c r="BIR1308"/>
      <c r="BIS1308"/>
      <c r="BIT1308"/>
      <c r="BIU1308"/>
      <c r="BIV1308"/>
      <c r="BIW1308"/>
      <c r="BIX1308"/>
      <c r="BIY1308"/>
      <c r="BIZ1308"/>
      <c r="BJA1308"/>
      <c r="BJB1308"/>
      <c r="BJC1308"/>
      <c r="BJD1308"/>
      <c r="BJE1308"/>
      <c r="BJF1308"/>
      <c r="BJG1308"/>
      <c r="BJH1308"/>
      <c r="BJI1308"/>
      <c r="BJJ1308"/>
      <c r="BJK1308"/>
      <c r="BJL1308"/>
      <c r="BJM1308"/>
      <c r="BJN1308"/>
      <c r="BJO1308"/>
      <c r="BJP1308"/>
      <c r="BJQ1308"/>
      <c r="BJR1308"/>
      <c r="BJS1308"/>
      <c r="BJT1308"/>
      <c r="BJU1308"/>
      <c r="BJV1308"/>
      <c r="BJW1308"/>
      <c r="BJX1308"/>
      <c r="BJY1308"/>
      <c r="BJZ1308"/>
      <c r="BKA1308"/>
      <c r="BKB1308"/>
      <c r="BKC1308"/>
      <c r="BKD1308"/>
      <c r="BKE1308"/>
      <c r="BKF1308"/>
      <c r="BKG1308"/>
      <c r="BKH1308"/>
      <c r="BKI1308"/>
      <c r="BKJ1308"/>
      <c r="BKK1308"/>
      <c r="BKL1308"/>
      <c r="BKM1308"/>
      <c r="BKN1308"/>
      <c r="BKO1308"/>
      <c r="BKP1308"/>
      <c r="BKQ1308"/>
      <c r="BKR1308"/>
      <c r="BKS1308"/>
      <c r="BKT1308"/>
      <c r="BKU1308"/>
      <c r="BKV1308"/>
      <c r="BKW1308"/>
      <c r="BKX1308"/>
      <c r="BKY1308"/>
      <c r="BKZ1308"/>
      <c r="BLA1308"/>
      <c r="BLB1308"/>
      <c r="BLC1308"/>
      <c r="BLD1308"/>
      <c r="BLE1308"/>
      <c r="BLF1308"/>
      <c r="BLG1308"/>
      <c r="BLH1308"/>
      <c r="BLI1308"/>
      <c r="BLJ1308"/>
      <c r="BLK1308"/>
      <c r="BLL1308"/>
      <c r="BLM1308"/>
      <c r="BLN1308"/>
      <c r="BLO1308"/>
      <c r="BLP1308"/>
      <c r="BLQ1308"/>
      <c r="BLR1308"/>
      <c r="BLS1308"/>
      <c r="BLT1308"/>
      <c r="BLU1308"/>
      <c r="BLV1308"/>
      <c r="BLW1308"/>
      <c r="BLX1308"/>
      <c r="BLY1308"/>
      <c r="BLZ1308"/>
      <c r="BMA1308"/>
      <c r="BMB1308"/>
      <c r="BMC1308"/>
      <c r="BMD1308"/>
      <c r="BME1308"/>
      <c r="BMF1308"/>
      <c r="BMG1308"/>
      <c r="BMH1308"/>
      <c r="BMI1308"/>
      <c r="BMJ1308"/>
      <c r="BMK1308"/>
      <c r="BML1308"/>
      <c r="BMM1308"/>
      <c r="BMN1308"/>
      <c r="BMO1308"/>
      <c r="BMP1308"/>
      <c r="BMQ1308"/>
      <c r="BMR1308"/>
      <c r="BMS1308"/>
      <c r="BMT1308"/>
      <c r="BMU1308"/>
      <c r="BMV1308"/>
      <c r="BMW1308"/>
      <c r="BMX1308"/>
      <c r="BMY1308"/>
      <c r="BMZ1308"/>
      <c r="BNA1308"/>
      <c r="BNB1308"/>
      <c r="BNC1308"/>
      <c r="BND1308"/>
      <c r="BNE1308"/>
      <c r="BNF1308"/>
      <c r="BNG1308"/>
      <c r="BNH1308"/>
      <c r="BNI1308"/>
      <c r="BNJ1308"/>
      <c r="BNK1308"/>
      <c r="BNL1308"/>
      <c r="BNM1308"/>
      <c r="BNN1308"/>
      <c r="BNO1308"/>
      <c r="BNP1308"/>
      <c r="BNQ1308"/>
      <c r="BNR1308"/>
      <c r="BNS1308"/>
      <c r="BNT1308"/>
      <c r="BNU1308"/>
      <c r="BNV1308"/>
      <c r="BNW1308"/>
      <c r="BNX1308"/>
      <c r="BNY1308"/>
      <c r="BNZ1308"/>
      <c r="BOA1308"/>
      <c r="BOB1308"/>
      <c r="BOC1308"/>
      <c r="BOD1308"/>
      <c r="BOE1308"/>
      <c r="BOF1308"/>
      <c r="BOG1308"/>
      <c r="BOH1308"/>
      <c r="BOI1308"/>
      <c r="BOJ1308"/>
      <c r="BOK1308"/>
      <c r="BOL1308"/>
      <c r="BOM1308"/>
      <c r="BON1308"/>
      <c r="BOO1308"/>
      <c r="BOP1308"/>
      <c r="BOQ1308"/>
      <c r="BOR1308"/>
      <c r="BOS1308"/>
      <c r="BOT1308"/>
      <c r="BOU1308"/>
      <c r="BOV1308"/>
      <c r="BOW1308"/>
      <c r="BOX1308"/>
      <c r="BOY1308"/>
      <c r="BOZ1308"/>
      <c r="BPA1308"/>
      <c r="BPB1308"/>
      <c r="BPC1308"/>
      <c r="BPD1308"/>
      <c r="BPE1308"/>
      <c r="BPF1308"/>
      <c r="BPG1308"/>
      <c r="BPH1308"/>
      <c r="BPI1308"/>
      <c r="BPJ1308"/>
      <c r="BPK1308"/>
      <c r="BPL1308"/>
      <c r="BPM1308"/>
      <c r="BPN1308"/>
      <c r="BPO1308"/>
      <c r="BPP1308"/>
      <c r="BPQ1308"/>
      <c r="BPR1308"/>
      <c r="BPS1308"/>
      <c r="BPT1308"/>
      <c r="BPU1308"/>
      <c r="BPV1308"/>
      <c r="BPW1308"/>
      <c r="BPX1308"/>
      <c r="BPY1308"/>
      <c r="BPZ1308"/>
      <c r="BQA1308"/>
      <c r="BQB1308"/>
      <c r="BQC1308"/>
      <c r="BQD1308"/>
      <c r="BQE1308"/>
      <c r="BQF1308"/>
      <c r="BQG1308"/>
      <c r="BQH1308"/>
      <c r="BQI1308"/>
      <c r="BQJ1308"/>
      <c r="BQK1308"/>
      <c r="BQL1308"/>
      <c r="BQM1308"/>
      <c r="BQN1308"/>
      <c r="BQO1308"/>
      <c r="BQP1308"/>
      <c r="BQQ1308"/>
      <c r="BQR1308"/>
      <c r="BQS1308"/>
      <c r="BQT1308"/>
      <c r="BQU1308"/>
      <c r="BQV1308"/>
      <c r="BQW1308"/>
      <c r="BQX1308"/>
      <c r="BQY1308"/>
      <c r="BQZ1308"/>
      <c r="BRA1308"/>
      <c r="BRB1308"/>
      <c r="BRC1308"/>
      <c r="BRD1308"/>
      <c r="BRE1308"/>
      <c r="BRF1308"/>
      <c r="BRG1308"/>
      <c r="BRH1308"/>
      <c r="BRI1308"/>
      <c r="BRJ1308"/>
      <c r="BRK1308"/>
      <c r="BRL1308"/>
      <c r="BRM1308"/>
      <c r="BRN1308"/>
      <c r="BRO1308"/>
      <c r="BRP1308"/>
      <c r="BRQ1308"/>
      <c r="BRR1308"/>
      <c r="BRS1308"/>
      <c r="BRT1308"/>
      <c r="BRU1308"/>
      <c r="BRV1308"/>
      <c r="BRW1308"/>
      <c r="BRX1308"/>
      <c r="BRY1308"/>
      <c r="BRZ1308"/>
      <c r="BSA1308"/>
      <c r="BSB1308"/>
      <c r="BSC1308"/>
      <c r="BSD1308"/>
      <c r="BSE1308"/>
      <c r="BSF1308"/>
      <c r="BSG1308"/>
      <c r="BSH1308"/>
      <c r="BSI1308"/>
      <c r="BSJ1308"/>
      <c r="BSK1308"/>
      <c r="BSL1308"/>
      <c r="BSM1308"/>
      <c r="BSN1308"/>
      <c r="BSO1308"/>
      <c r="BSP1308"/>
      <c r="BSQ1308"/>
      <c r="BSR1308"/>
      <c r="BSS1308"/>
      <c r="BST1308"/>
      <c r="BSU1308"/>
      <c r="BSV1308"/>
      <c r="BSW1308"/>
      <c r="BSX1308"/>
      <c r="BSY1308"/>
      <c r="BSZ1308"/>
      <c r="BTA1308"/>
      <c r="BTB1308"/>
      <c r="BTC1308"/>
      <c r="BTD1308"/>
      <c r="BTE1308"/>
      <c r="BTF1308"/>
      <c r="BTG1308"/>
      <c r="BTH1308"/>
      <c r="BTI1308"/>
      <c r="BTJ1308"/>
      <c r="BTK1308"/>
      <c r="BTL1308"/>
      <c r="BTM1308"/>
      <c r="BTN1308"/>
      <c r="BTO1308"/>
      <c r="BTP1308"/>
      <c r="BTQ1308"/>
      <c r="BTR1308"/>
      <c r="BTS1308"/>
      <c r="BTT1308"/>
      <c r="BTU1308"/>
      <c r="BTV1308"/>
      <c r="BTW1308"/>
      <c r="BTX1308"/>
      <c r="BTY1308"/>
      <c r="BTZ1308"/>
      <c r="BUA1308"/>
      <c r="BUB1308"/>
      <c r="BUC1308"/>
      <c r="BUD1308"/>
      <c r="BUE1308"/>
      <c r="BUF1308"/>
      <c r="BUG1308"/>
      <c r="BUH1308"/>
      <c r="BUI1308"/>
      <c r="BUJ1308"/>
      <c r="BUK1308"/>
      <c r="BUL1308"/>
      <c r="BUM1308"/>
      <c r="BUN1308"/>
      <c r="BUO1308"/>
      <c r="BUP1308"/>
      <c r="BUQ1308"/>
      <c r="BUR1308"/>
      <c r="BUS1308"/>
      <c r="BUT1308"/>
      <c r="BUU1308"/>
      <c r="BUV1308"/>
      <c r="BUW1308"/>
      <c r="BUX1308"/>
      <c r="BUY1308"/>
      <c r="BUZ1308"/>
      <c r="BVA1308"/>
      <c r="BVB1308"/>
      <c r="BVC1308"/>
      <c r="BVD1308"/>
      <c r="BVE1308"/>
      <c r="BVF1308"/>
      <c r="BVG1308"/>
      <c r="BVH1308"/>
      <c r="BVI1308"/>
      <c r="BVJ1308"/>
      <c r="BVK1308"/>
      <c r="BVL1308"/>
      <c r="BVM1308"/>
      <c r="BVN1308"/>
      <c r="BVO1308"/>
      <c r="BVP1308"/>
      <c r="BVQ1308"/>
      <c r="BVR1308"/>
      <c r="BVS1308"/>
      <c r="BVT1308"/>
      <c r="BVU1308"/>
      <c r="BVV1308"/>
      <c r="BVW1308"/>
      <c r="BVX1308"/>
      <c r="BVY1308"/>
      <c r="BVZ1308"/>
      <c r="BWA1308"/>
      <c r="BWB1308"/>
      <c r="BWC1308"/>
      <c r="BWD1308"/>
      <c r="BWE1308"/>
      <c r="BWF1308"/>
      <c r="BWG1308"/>
      <c r="BWH1308"/>
      <c r="BWI1308"/>
      <c r="BWJ1308"/>
      <c r="BWK1308"/>
      <c r="BWL1308"/>
      <c r="BWM1308"/>
      <c r="BWN1308"/>
      <c r="BWO1308"/>
      <c r="BWP1308"/>
      <c r="BWQ1308"/>
      <c r="BWR1308"/>
      <c r="BWS1308"/>
      <c r="BWT1308"/>
      <c r="BWU1308"/>
      <c r="BWV1308"/>
      <c r="BWW1308"/>
      <c r="BWX1308"/>
      <c r="BWY1308"/>
      <c r="BWZ1308"/>
      <c r="BXA1308"/>
      <c r="BXB1308"/>
      <c r="BXC1308"/>
      <c r="BXD1308"/>
      <c r="BXE1308"/>
      <c r="BXF1308"/>
      <c r="BXG1308"/>
      <c r="BXH1308"/>
      <c r="BXI1308"/>
      <c r="BXJ1308"/>
      <c r="BXK1308"/>
      <c r="BXL1308"/>
      <c r="BXM1308"/>
      <c r="BXN1308"/>
      <c r="BXO1308"/>
      <c r="BXP1308"/>
      <c r="BXQ1308"/>
      <c r="BXR1308"/>
      <c r="BXS1308"/>
      <c r="BXT1308"/>
      <c r="BXU1308"/>
      <c r="BXV1308"/>
      <c r="BXW1308"/>
      <c r="BXX1308"/>
      <c r="BXY1308"/>
      <c r="BXZ1308"/>
      <c r="BYA1308"/>
      <c r="BYB1308"/>
      <c r="BYC1308"/>
      <c r="BYD1308"/>
      <c r="BYE1308"/>
      <c r="BYF1308"/>
      <c r="BYG1308"/>
      <c r="BYH1308"/>
      <c r="BYI1308"/>
      <c r="BYJ1308"/>
      <c r="BYK1308"/>
      <c r="BYL1308"/>
      <c r="BYM1308"/>
      <c r="BYN1308"/>
      <c r="BYO1308"/>
      <c r="BYP1308"/>
      <c r="BYQ1308"/>
      <c r="BYR1308"/>
      <c r="BYS1308"/>
      <c r="BYT1308"/>
      <c r="BYU1308"/>
      <c r="BYV1308"/>
      <c r="BYW1308"/>
      <c r="BYX1308"/>
      <c r="BYY1308"/>
      <c r="BYZ1308"/>
      <c r="BZA1308"/>
      <c r="BZB1308"/>
      <c r="BZC1308"/>
      <c r="BZD1308"/>
      <c r="BZE1308"/>
      <c r="BZF1308"/>
      <c r="BZG1308"/>
      <c r="BZH1308"/>
      <c r="BZI1308"/>
      <c r="BZJ1308"/>
      <c r="BZK1308"/>
      <c r="BZL1308"/>
      <c r="BZM1308"/>
      <c r="BZN1308"/>
      <c r="BZO1308"/>
      <c r="BZP1308"/>
      <c r="BZQ1308"/>
      <c r="BZR1308"/>
      <c r="BZS1308"/>
      <c r="BZT1308"/>
      <c r="BZU1308"/>
      <c r="BZV1308"/>
      <c r="BZW1308"/>
      <c r="BZX1308"/>
      <c r="BZY1308"/>
      <c r="BZZ1308"/>
      <c r="CAA1308"/>
      <c r="CAB1308"/>
      <c r="CAC1308"/>
      <c r="CAD1308"/>
      <c r="CAE1308"/>
      <c r="CAF1308"/>
      <c r="CAG1308"/>
      <c r="CAH1308"/>
      <c r="CAI1308"/>
      <c r="CAJ1308"/>
      <c r="CAK1308"/>
      <c r="CAL1308"/>
      <c r="CAM1308"/>
      <c r="CAN1308"/>
      <c r="CAO1308"/>
      <c r="CAP1308"/>
      <c r="CAQ1308"/>
      <c r="CAR1308"/>
      <c r="CAS1308"/>
      <c r="CAT1308"/>
      <c r="CAU1308"/>
      <c r="CAV1308"/>
      <c r="CAW1308"/>
      <c r="CAX1308"/>
      <c r="CAY1308"/>
      <c r="CAZ1308"/>
      <c r="CBA1308"/>
      <c r="CBB1308"/>
      <c r="CBC1308"/>
      <c r="CBD1308"/>
      <c r="CBE1308"/>
      <c r="CBF1308"/>
      <c r="CBG1308"/>
      <c r="CBH1308"/>
      <c r="CBI1308"/>
      <c r="CBJ1308"/>
      <c r="CBK1308"/>
      <c r="CBL1308"/>
      <c r="CBM1308"/>
      <c r="CBN1308"/>
      <c r="CBO1308"/>
      <c r="CBP1308"/>
      <c r="CBQ1308"/>
      <c r="CBR1308"/>
      <c r="CBS1308"/>
      <c r="CBT1308"/>
      <c r="CBU1308"/>
      <c r="CBV1308"/>
      <c r="CBW1308"/>
      <c r="CBX1308"/>
      <c r="CBY1308"/>
      <c r="CBZ1308"/>
      <c r="CCA1308"/>
      <c r="CCB1308"/>
      <c r="CCC1308"/>
      <c r="CCD1308"/>
      <c r="CCE1308"/>
      <c r="CCF1308"/>
      <c r="CCG1308"/>
      <c r="CCH1308"/>
      <c r="CCI1308"/>
      <c r="CCJ1308"/>
      <c r="CCK1308"/>
      <c r="CCL1308"/>
      <c r="CCM1308"/>
      <c r="CCN1308"/>
      <c r="CCO1308"/>
      <c r="CCP1308"/>
      <c r="CCQ1308"/>
      <c r="CCR1308"/>
      <c r="CCS1308"/>
      <c r="CCT1308"/>
      <c r="CCU1308"/>
      <c r="CCV1308"/>
      <c r="CCW1308"/>
      <c r="CCX1308"/>
      <c r="CCY1308"/>
      <c r="CCZ1308"/>
      <c r="CDA1308"/>
      <c r="CDB1308"/>
      <c r="CDC1308"/>
      <c r="CDD1308"/>
      <c r="CDE1308"/>
      <c r="CDF1308"/>
      <c r="CDG1308"/>
      <c r="CDH1308"/>
      <c r="CDI1308"/>
      <c r="CDJ1308"/>
      <c r="CDK1308"/>
      <c r="CDL1308"/>
      <c r="CDM1308"/>
      <c r="CDN1308"/>
      <c r="CDO1308"/>
      <c r="CDP1308"/>
      <c r="CDQ1308"/>
      <c r="CDR1308"/>
      <c r="CDS1308"/>
      <c r="CDT1308"/>
      <c r="CDU1308"/>
      <c r="CDV1308"/>
      <c r="CDW1308"/>
      <c r="CDX1308"/>
      <c r="CDY1308"/>
      <c r="CDZ1308"/>
      <c r="CEA1308"/>
      <c r="CEB1308"/>
      <c r="CEC1308"/>
      <c r="CED1308"/>
      <c r="CEE1308"/>
      <c r="CEF1308"/>
      <c r="CEG1308"/>
      <c r="CEH1308"/>
      <c r="CEI1308"/>
      <c r="CEJ1308"/>
      <c r="CEK1308"/>
      <c r="CEL1308"/>
      <c r="CEM1308"/>
      <c r="CEN1308"/>
      <c r="CEO1308"/>
      <c r="CEP1308"/>
      <c r="CEQ1308"/>
      <c r="CER1308"/>
      <c r="CES1308"/>
      <c r="CET1308"/>
      <c r="CEU1308"/>
      <c r="CEV1308"/>
      <c r="CEW1308"/>
      <c r="CEX1308"/>
      <c r="CEY1308"/>
      <c r="CEZ1308"/>
      <c r="CFA1308"/>
      <c r="CFB1308"/>
      <c r="CFC1308"/>
      <c r="CFD1308"/>
      <c r="CFE1308"/>
      <c r="CFF1308"/>
      <c r="CFG1308"/>
      <c r="CFH1308"/>
      <c r="CFI1308"/>
      <c r="CFJ1308"/>
      <c r="CFK1308"/>
      <c r="CFL1308"/>
      <c r="CFM1308"/>
      <c r="CFN1308"/>
      <c r="CFO1308"/>
      <c r="CFP1308"/>
      <c r="CFQ1308"/>
      <c r="CFR1308"/>
      <c r="CFS1308"/>
      <c r="CFT1308"/>
      <c r="CFU1308"/>
      <c r="CFV1308"/>
      <c r="CFW1308"/>
      <c r="CFX1308"/>
      <c r="CFY1308"/>
      <c r="CFZ1308"/>
      <c r="CGA1308"/>
      <c r="CGB1308"/>
      <c r="CGC1308"/>
      <c r="CGD1308"/>
      <c r="CGE1308"/>
      <c r="CGF1308"/>
      <c r="CGG1308"/>
      <c r="CGH1308"/>
      <c r="CGI1308"/>
      <c r="CGJ1308"/>
      <c r="CGK1308"/>
      <c r="CGL1308"/>
      <c r="CGM1308"/>
      <c r="CGN1308"/>
      <c r="CGO1308"/>
      <c r="CGP1308"/>
      <c r="CGQ1308"/>
      <c r="CGR1308"/>
      <c r="CGS1308"/>
      <c r="CGT1308"/>
      <c r="CGU1308"/>
      <c r="CGV1308"/>
      <c r="CGW1308"/>
      <c r="CGX1308"/>
      <c r="CGY1308"/>
      <c r="CGZ1308"/>
      <c r="CHA1308"/>
      <c r="CHB1308"/>
      <c r="CHC1308"/>
      <c r="CHD1308"/>
      <c r="CHE1308"/>
      <c r="CHF1308"/>
      <c r="CHG1308"/>
      <c r="CHH1308"/>
      <c r="CHI1308"/>
      <c r="CHJ1308"/>
      <c r="CHK1308"/>
      <c r="CHL1308"/>
      <c r="CHM1308"/>
      <c r="CHN1308"/>
      <c r="CHO1308"/>
      <c r="CHP1308"/>
      <c r="CHQ1308"/>
      <c r="CHR1308"/>
      <c r="CHS1308"/>
      <c r="CHT1308"/>
      <c r="CHU1308"/>
      <c r="CHV1308"/>
      <c r="CHW1308"/>
      <c r="CHX1308"/>
      <c r="CHY1308"/>
      <c r="CHZ1308"/>
      <c r="CIA1308"/>
      <c r="CIB1308"/>
      <c r="CIC1308"/>
      <c r="CID1308"/>
      <c r="CIE1308"/>
      <c r="CIF1308"/>
      <c r="CIG1308"/>
      <c r="CIH1308"/>
      <c r="CII1308"/>
      <c r="CIJ1308"/>
      <c r="CIK1308"/>
      <c r="CIL1308"/>
      <c r="CIM1308"/>
      <c r="CIN1308"/>
      <c r="CIO1308"/>
      <c r="CIP1308"/>
      <c r="CIQ1308"/>
      <c r="CIR1308"/>
      <c r="CIS1308"/>
      <c r="CIT1308"/>
      <c r="CIU1308"/>
      <c r="CIV1308"/>
      <c r="CIW1308"/>
      <c r="CIX1308"/>
      <c r="CIY1308"/>
      <c r="CIZ1308"/>
      <c r="CJA1308"/>
      <c r="CJB1308"/>
      <c r="CJC1308"/>
      <c r="CJD1308"/>
      <c r="CJE1308"/>
      <c r="CJF1308"/>
      <c r="CJG1308"/>
      <c r="CJH1308"/>
      <c r="CJI1308"/>
      <c r="CJJ1308"/>
      <c r="CJK1308"/>
      <c r="CJL1308"/>
      <c r="CJM1308"/>
      <c r="CJN1308"/>
      <c r="CJO1308"/>
      <c r="CJP1308"/>
      <c r="CJQ1308"/>
      <c r="CJR1308"/>
      <c r="CJS1308"/>
      <c r="CJT1308"/>
      <c r="CJU1308"/>
      <c r="CJV1308"/>
      <c r="CJW1308"/>
      <c r="CJX1308"/>
      <c r="CJY1308"/>
      <c r="CJZ1308"/>
      <c r="CKA1308"/>
      <c r="CKB1308"/>
      <c r="CKC1308"/>
      <c r="CKD1308"/>
      <c r="CKE1308"/>
      <c r="CKF1308"/>
      <c r="CKG1308"/>
      <c r="CKH1308"/>
      <c r="CKI1308"/>
      <c r="CKJ1308"/>
      <c r="CKK1308"/>
      <c r="CKL1308"/>
      <c r="CKM1308"/>
      <c r="CKN1308"/>
      <c r="CKO1308"/>
      <c r="CKP1308"/>
      <c r="CKQ1308"/>
      <c r="CKR1308"/>
      <c r="CKS1308"/>
      <c r="CKT1308"/>
      <c r="CKU1308"/>
      <c r="CKV1308"/>
      <c r="CKW1308"/>
      <c r="CKX1308"/>
      <c r="CKY1308"/>
      <c r="CKZ1308"/>
      <c r="CLA1308"/>
      <c r="CLB1308"/>
      <c r="CLC1308"/>
      <c r="CLD1308"/>
      <c r="CLE1308"/>
      <c r="CLF1308"/>
      <c r="CLG1308"/>
      <c r="CLH1308"/>
      <c r="CLI1308"/>
      <c r="CLJ1308"/>
      <c r="CLK1308"/>
      <c r="CLL1308"/>
      <c r="CLM1308"/>
      <c r="CLN1308"/>
      <c r="CLO1308"/>
      <c r="CLP1308"/>
      <c r="CLQ1308"/>
      <c r="CLR1308"/>
      <c r="CLS1308"/>
      <c r="CLT1308"/>
      <c r="CLU1308"/>
      <c r="CLV1308"/>
      <c r="CLW1308"/>
      <c r="CLX1308"/>
      <c r="CLY1308"/>
      <c r="CLZ1308"/>
      <c r="CMA1308"/>
      <c r="CMB1308"/>
      <c r="CMC1308"/>
      <c r="CMD1308"/>
      <c r="CME1308"/>
      <c r="CMF1308"/>
      <c r="CMG1308"/>
      <c r="CMH1308"/>
      <c r="CMI1308"/>
      <c r="CMJ1308"/>
      <c r="CMK1308"/>
      <c r="CML1308"/>
      <c r="CMM1308"/>
      <c r="CMN1308"/>
      <c r="CMO1308"/>
      <c r="CMP1308"/>
      <c r="CMQ1308"/>
      <c r="CMR1308"/>
      <c r="CMS1308"/>
      <c r="CMT1308"/>
      <c r="CMU1308"/>
      <c r="CMV1308"/>
      <c r="CMW1308"/>
      <c r="CMX1308"/>
      <c r="CMY1308"/>
      <c r="CMZ1308"/>
      <c r="CNA1308"/>
      <c r="CNB1308"/>
      <c r="CNC1308"/>
      <c r="CND1308"/>
      <c r="CNE1308"/>
      <c r="CNF1308"/>
      <c r="CNG1308"/>
      <c r="CNH1308"/>
      <c r="CNI1308"/>
      <c r="CNJ1308"/>
      <c r="CNK1308"/>
      <c r="CNL1308"/>
      <c r="CNM1308"/>
      <c r="CNN1308"/>
      <c r="CNO1308"/>
      <c r="CNP1308"/>
      <c r="CNQ1308"/>
      <c r="CNR1308"/>
      <c r="CNS1308"/>
      <c r="CNT1308"/>
      <c r="CNU1308"/>
      <c r="CNV1308"/>
      <c r="CNW1308"/>
      <c r="CNX1308"/>
      <c r="CNY1308"/>
      <c r="CNZ1308"/>
      <c r="COA1308"/>
      <c r="COB1308"/>
      <c r="COC1308"/>
      <c r="COD1308"/>
      <c r="COE1308"/>
      <c r="COF1308"/>
      <c r="COG1308"/>
      <c r="COH1308"/>
      <c r="COI1308"/>
      <c r="COJ1308"/>
      <c r="COK1308"/>
      <c r="COL1308"/>
      <c r="COM1308"/>
      <c r="CON1308"/>
      <c r="COO1308"/>
      <c r="COP1308"/>
      <c r="COQ1308"/>
      <c r="COR1308"/>
      <c r="COS1308"/>
      <c r="COT1308"/>
      <c r="COU1308"/>
      <c r="COV1308"/>
      <c r="COW1308"/>
      <c r="COX1308"/>
      <c r="COY1308"/>
      <c r="COZ1308"/>
      <c r="CPA1308"/>
      <c r="CPB1308"/>
      <c r="CPC1308"/>
      <c r="CPD1308"/>
      <c r="CPE1308"/>
      <c r="CPF1308"/>
      <c r="CPG1308"/>
      <c r="CPH1308"/>
      <c r="CPI1308"/>
      <c r="CPJ1308"/>
      <c r="CPK1308"/>
      <c r="CPL1308"/>
      <c r="CPM1308"/>
      <c r="CPN1308"/>
      <c r="CPO1308"/>
      <c r="CPP1308"/>
      <c r="CPQ1308"/>
      <c r="CPR1308"/>
      <c r="CPS1308"/>
      <c r="CPT1308"/>
      <c r="CPU1308"/>
      <c r="CPV1308"/>
      <c r="CPW1308"/>
      <c r="CPX1308"/>
      <c r="CPY1308"/>
      <c r="CPZ1308"/>
      <c r="CQA1308"/>
      <c r="CQB1308"/>
      <c r="CQC1308"/>
      <c r="CQD1308"/>
      <c r="CQE1308"/>
      <c r="CQF1308"/>
      <c r="CQG1308"/>
      <c r="CQH1308"/>
      <c r="CQI1308"/>
      <c r="CQJ1308"/>
      <c r="CQK1308"/>
      <c r="CQL1308"/>
      <c r="CQM1308"/>
      <c r="CQN1308"/>
      <c r="CQO1308"/>
      <c r="CQP1308"/>
      <c r="CQQ1308"/>
      <c r="CQR1308"/>
      <c r="CQS1308"/>
      <c r="CQT1308"/>
      <c r="CQU1308"/>
      <c r="CQV1308"/>
      <c r="CQW1308"/>
      <c r="CQX1308"/>
      <c r="CQY1308"/>
      <c r="CQZ1308"/>
      <c r="CRA1308"/>
      <c r="CRB1308"/>
      <c r="CRC1308"/>
      <c r="CRD1308"/>
      <c r="CRE1308"/>
      <c r="CRF1308"/>
      <c r="CRG1308"/>
      <c r="CRH1308"/>
      <c r="CRI1308"/>
      <c r="CRJ1308"/>
      <c r="CRK1308"/>
      <c r="CRL1308"/>
      <c r="CRM1308"/>
      <c r="CRN1308"/>
      <c r="CRO1308"/>
      <c r="CRP1308"/>
      <c r="CRQ1308"/>
      <c r="CRR1308"/>
      <c r="CRS1308"/>
      <c r="CRT1308"/>
      <c r="CRU1308"/>
      <c r="CRV1308"/>
      <c r="CRW1308"/>
      <c r="CRX1308"/>
      <c r="CRY1308"/>
      <c r="CRZ1308"/>
      <c r="CSA1308"/>
      <c r="CSB1308"/>
      <c r="CSC1308"/>
      <c r="CSD1308"/>
      <c r="CSE1308"/>
      <c r="CSF1308"/>
      <c r="CSG1308"/>
      <c r="CSH1308"/>
      <c r="CSI1308"/>
      <c r="CSJ1308"/>
      <c r="CSK1308"/>
      <c r="CSL1308"/>
      <c r="CSM1308"/>
      <c r="CSN1308"/>
      <c r="CSO1308"/>
      <c r="CSP1308"/>
      <c r="CSQ1308"/>
      <c r="CSR1308"/>
      <c r="CSS1308"/>
      <c r="CST1308"/>
      <c r="CSU1308"/>
      <c r="CSV1308"/>
      <c r="CSW1308"/>
      <c r="CSX1308"/>
      <c r="CSY1308"/>
      <c r="CSZ1308"/>
      <c r="CTA1308"/>
      <c r="CTB1308"/>
      <c r="CTC1308"/>
      <c r="CTD1308"/>
      <c r="CTE1308"/>
      <c r="CTF1308"/>
      <c r="CTG1308"/>
      <c r="CTH1308"/>
      <c r="CTI1308"/>
      <c r="CTJ1308"/>
      <c r="CTK1308"/>
      <c r="CTL1308"/>
      <c r="CTM1308"/>
      <c r="CTN1308"/>
      <c r="CTO1308"/>
      <c r="CTP1308"/>
      <c r="CTQ1308"/>
      <c r="CTR1308"/>
      <c r="CTS1308"/>
      <c r="CTT1308"/>
      <c r="CTU1308"/>
      <c r="CTV1308"/>
      <c r="CTW1308"/>
      <c r="CTX1308"/>
      <c r="CTY1308"/>
      <c r="CTZ1308"/>
      <c r="CUA1308"/>
      <c r="CUB1308"/>
      <c r="CUC1308"/>
      <c r="CUD1308"/>
      <c r="CUE1308"/>
      <c r="CUF1308"/>
      <c r="CUG1308"/>
      <c r="CUH1308"/>
      <c r="CUI1308"/>
      <c r="CUJ1308"/>
      <c r="CUK1308"/>
      <c r="CUL1308"/>
      <c r="CUM1308"/>
      <c r="CUN1308"/>
      <c r="CUO1308"/>
      <c r="CUP1308"/>
      <c r="CUQ1308"/>
      <c r="CUR1308"/>
      <c r="CUS1308"/>
      <c r="CUT1308"/>
      <c r="CUU1308"/>
      <c r="CUV1308"/>
      <c r="CUW1308"/>
      <c r="CUX1308"/>
      <c r="CUY1308"/>
      <c r="CUZ1308"/>
      <c r="CVA1308"/>
      <c r="CVB1308"/>
      <c r="CVC1308"/>
      <c r="CVD1308"/>
      <c r="CVE1308"/>
      <c r="CVF1308"/>
      <c r="CVG1308"/>
      <c r="CVH1308"/>
      <c r="CVI1308"/>
      <c r="CVJ1308"/>
      <c r="CVK1308"/>
      <c r="CVL1308"/>
      <c r="CVM1308"/>
      <c r="CVN1308"/>
      <c r="CVO1308"/>
      <c r="CVP1308"/>
      <c r="CVQ1308"/>
      <c r="CVR1308"/>
      <c r="CVS1308"/>
      <c r="CVT1308"/>
      <c r="CVU1308"/>
      <c r="CVV1308"/>
      <c r="CVW1308"/>
      <c r="CVX1308"/>
      <c r="CVY1308"/>
      <c r="CVZ1308"/>
      <c r="CWA1308"/>
      <c r="CWB1308"/>
      <c r="CWC1308"/>
      <c r="CWD1308"/>
      <c r="CWE1308"/>
      <c r="CWF1308"/>
      <c r="CWG1308"/>
      <c r="CWH1308"/>
      <c r="CWI1308"/>
      <c r="CWJ1308"/>
      <c r="CWK1308"/>
      <c r="CWL1308"/>
      <c r="CWM1308"/>
      <c r="CWN1308"/>
      <c r="CWO1308"/>
      <c r="CWP1308"/>
      <c r="CWQ1308"/>
      <c r="CWR1308"/>
      <c r="CWS1308"/>
      <c r="CWT1308"/>
      <c r="CWU1308"/>
      <c r="CWV1308"/>
      <c r="CWW1308"/>
      <c r="CWX1308"/>
      <c r="CWY1308"/>
      <c r="CWZ1308"/>
      <c r="CXA1308"/>
      <c r="CXB1308"/>
      <c r="CXC1308"/>
      <c r="CXD1308"/>
      <c r="CXE1308"/>
      <c r="CXF1308"/>
      <c r="CXG1308"/>
      <c r="CXH1308"/>
      <c r="CXI1308"/>
      <c r="CXJ1308"/>
      <c r="CXK1308"/>
      <c r="CXL1308"/>
      <c r="CXM1308"/>
      <c r="CXN1308"/>
      <c r="CXO1308"/>
      <c r="CXP1308"/>
      <c r="CXQ1308"/>
      <c r="CXR1308"/>
      <c r="CXS1308"/>
      <c r="CXT1308"/>
      <c r="CXU1308"/>
      <c r="CXV1308"/>
      <c r="CXW1308"/>
      <c r="CXX1308"/>
      <c r="CXY1308"/>
      <c r="CXZ1308"/>
      <c r="CYA1308"/>
      <c r="CYB1308"/>
      <c r="CYC1308"/>
      <c r="CYD1308"/>
      <c r="CYE1308"/>
      <c r="CYF1308"/>
      <c r="CYG1308"/>
      <c r="CYH1308"/>
      <c r="CYI1308"/>
      <c r="CYJ1308"/>
      <c r="CYK1308"/>
      <c r="CYL1308"/>
      <c r="CYM1308"/>
      <c r="CYN1308"/>
      <c r="CYO1308"/>
      <c r="CYP1308"/>
      <c r="CYQ1308"/>
      <c r="CYR1308"/>
      <c r="CYS1308"/>
      <c r="CYT1308"/>
      <c r="CYU1308"/>
      <c r="CYV1308"/>
      <c r="CYW1308"/>
      <c r="CYX1308"/>
      <c r="CYY1308"/>
      <c r="CYZ1308"/>
      <c r="CZA1308"/>
      <c r="CZB1308"/>
      <c r="CZC1308"/>
      <c r="CZD1308"/>
      <c r="CZE1308"/>
      <c r="CZF1308"/>
      <c r="CZG1308"/>
      <c r="CZH1308"/>
      <c r="CZI1308"/>
      <c r="CZJ1308"/>
      <c r="CZK1308"/>
      <c r="CZL1308"/>
      <c r="CZM1308"/>
      <c r="CZN1308"/>
      <c r="CZO1308"/>
      <c r="CZP1308"/>
      <c r="CZQ1308"/>
      <c r="CZR1308"/>
      <c r="CZS1308"/>
      <c r="CZT1308"/>
      <c r="CZU1308"/>
      <c r="CZV1308"/>
      <c r="CZW1308"/>
      <c r="CZX1308"/>
      <c r="CZY1308"/>
      <c r="CZZ1308"/>
      <c r="DAA1308"/>
      <c r="DAB1308"/>
      <c r="DAC1308"/>
      <c r="DAD1308"/>
      <c r="DAE1308"/>
      <c r="DAF1308"/>
      <c r="DAG1308"/>
      <c r="DAH1308"/>
      <c r="DAI1308"/>
      <c r="DAJ1308"/>
      <c r="DAK1308"/>
      <c r="DAL1308"/>
      <c r="DAM1308"/>
      <c r="DAN1308"/>
      <c r="DAO1308"/>
      <c r="DAP1308"/>
      <c r="DAQ1308"/>
      <c r="DAR1308"/>
      <c r="DAS1308"/>
      <c r="DAT1308"/>
      <c r="DAU1308"/>
      <c r="DAV1308"/>
      <c r="DAW1308"/>
      <c r="DAX1308"/>
      <c r="DAY1308"/>
      <c r="DAZ1308"/>
      <c r="DBA1308"/>
      <c r="DBB1308"/>
      <c r="DBC1308"/>
      <c r="DBD1308"/>
      <c r="DBE1308"/>
      <c r="DBF1308"/>
      <c r="DBG1308"/>
      <c r="DBH1308"/>
      <c r="DBI1308"/>
      <c r="DBJ1308"/>
      <c r="DBK1308"/>
      <c r="DBL1308"/>
      <c r="DBM1308"/>
      <c r="DBN1308"/>
      <c r="DBO1308"/>
      <c r="DBP1308"/>
      <c r="DBQ1308"/>
      <c r="DBR1308"/>
      <c r="DBS1308"/>
      <c r="DBT1308"/>
      <c r="DBU1308"/>
      <c r="DBV1308"/>
      <c r="DBW1308"/>
      <c r="DBX1308"/>
      <c r="DBY1308"/>
      <c r="DBZ1308"/>
      <c r="DCA1308"/>
      <c r="DCB1308"/>
      <c r="DCC1308"/>
      <c r="DCD1308"/>
      <c r="DCE1308"/>
      <c r="DCF1308"/>
      <c r="DCG1308"/>
      <c r="DCH1308"/>
      <c r="DCI1308"/>
      <c r="DCJ1308"/>
      <c r="DCK1308"/>
      <c r="DCL1308"/>
      <c r="DCM1308"/>
      <c r="DCN1308"/>
      <c r="DCO1308"/>
      <c r="DCP1308"/>
      <c r="DCQ1308"/>
      <c r="DCR1308"/>
      <c r="DCS1308"/>
      <c r="DCT1308"/>
      <c r="DCU1308"/>
      <c r="DCV1308"/>
      <c r="DCW1308"/>
      <c r="DCX1308"/>
      <c r="DCY1308"/>
      <c r="DCZ1308"/>
      <c r="DDA1308"/>
      <c r="DDB1308"/>
      <c r="DDC1308"/>
      <c r="DDD1308"/>
      <c r="DDE1308"/>
      <c r="DDF1308"/>
      <c r="DDG1308"/>
      <c r="DDH1308"/>
      <c r="DDI1308"/>
      <c r="DDJ1308"/>
      <c r="DDK1308"/>
      <c r="DDL1308"/>
      <c r="DDM1308"/>
      <c r="DDN1308"/>
      <c r="DDO1308"/>
      <c r="DDP1308"/>
      <c r="DDQ1308"/>
      <c r="DDR1308"/>
      <c r="DDS1308"/>
      <c r="DDT1308"/>
      <c r="DDU1308"/>
      <c r="DDV1308"/>
      <c r="DDW1308"/>
      <c r="DDX1308"/>
      <c r="DDY1308"/>
      <c r="DDZ1308"/>
      <c r="DEA1308"/>
      <c r="DEB1308"/>
      <c r="DEC1308"/>
      <c r="DED1308"/>
      <c r="DEE1308"/>
      <c r="DEF1308"/>
      <c r="DEG1308"/>
      <c r="DEH1308"/>
      <c r="DEI1308"/>
      <c r="DEJ1308"/>
      <c r="DEK1308"/>
      <c r="DEL1308"/>
      <c r="DEM1308"/>
      <c r="DEN1308"/>
      <c r="DEO1308"/>
      <c r="DEP1308"/>
      <c r="DEQ1308"/>
      <c r="DER1308"/>
      <c r="DES1308"/>
      <c r="DET1308"/>
      <c r="DEU1308"/>
      <c r="DEV1308"/>
      <c r="DEW1308"/>
      <c r="DEX1308"/>
      <c r="DEY1308"/>
      <c r="DEZ1308"/>
      <c r="DFA1308"/>
      <c r="DFB1308"/>
      <c r="DFC1308"/>
      <c r="DFD1308"/>
      <c r="DFE1308"/>
      <c r="DFF1308"/>
      <c r="DFG1308"/>
      <c r="DFH1308"/>
      <c r="DFI1308"/>
      <c r="DFJ1308"/>
      <c r="DFK1308"/>
      <c r="DFL1308"/>
      <c r="DFM1308"/>
      <c r="DFN1308"/>
      <c r="DFO1308"/>
      <c r="DFP1308"/>
      <c r="DFQ1308"/>
      <c r="DFR1308"/>
      <c r="DFS1308"/>
      <c r="DFT1308"/>
      <c r="DFU1308"/>
      <c r="DFV1308"/>
      <c r="DFW1308"/>
      <c r="DFX1308"/>
      <c r="DFY1308"/>
      <c r="DFZ1308"/>
      <c r="DGA1308"/>
      <c r="DGB1308"/>
      <c r="DGC1308"/>
      <c r="DGD1308"/>
      <c r="DGE1308"/>
      <c r="DGF1308"/>
      <c r="DGG1308"/>
      <c r="DGH1308"/>
      <c r="DGI1308"/>
      <c r="DGJ1308"/>
      <c r="DGK1308"/>
      <c r="DGL1308"/>
      <c r="DGM1308"/>
      <c r="DGN1308"/>
      <c r="DGO1308"/>
      <c r="DGP1308"/>
      <c r="DGQ1308"/>
      <c r="DGR1308"/>
      <c r="DGS1308"/>
      <c r="DGT1308"/>
      <c r="DGU1308"/>
      <c r="DGV1308"/>
      <c r="DGW1308"/>
      <c r="DGX1308"/>
      <c r="DGY1308"/>
      <c r="DGZ1308"/>
      <c r="DHA1308"/>
      <c r="DHB1308"/>
      <c r="DHC1308"/>
      <c r="DHD1308"/>
      <c r="DHE1308"/>
      <c r="DHF1308"/>
      <c r="DHG1308"/>
      <c r="DHH1308"/>
      <c r="DHI1308"/>
      <c r="DHJ1308"/>
      <c r="DHK1308"/>
      <c r="DHL1308"/>
      <c r="DHM1308"/>
      <c r="DHN1308"/>
      <c r="DHO1308"/>
      <c r="DHP1308"/>
      <c r="DHQ1308"/>
      <c r="DHR1308"/>
      <c r="DHS1308"/>
      <c r="DHT1308"/>
      <c r="DHU1308"/>
      <c r="DHV1308"/>
      <c r="DHW1308"/>
      <c r="DHX1308"/>
      <c r="DHY1308"/>
      <c r="DHZ1308"/>
      <c r="DIA1308"/>
      <c r="DIB1308"/>
      <c r="DIC1308"/>
      <c r="DID1308"/>
      <c r="DIE1308"/>
      <c r="DIF1308"/>
      <c r="DIG1308"/>
      <c r="DIH1308"/>
      <c r="DII1308"/>
      <c r="DIJ1308"/>
      <c r="DIK1308"/>
      <c r="DIL1308"/>
      <c r="DIM1308"/>
      <c r="DIN1308"/>
      <c r="DIO1308"/>
      <c r="DIP1308"/>
      <c r="DIQ1308"/>
      <c r="DIR1308"/>
      <c r="DIS1308"/>
      <c r="DIT1308"/>
      <c r="DIU1308"/>
      <c r="DIV1308"/>
      <c r="DIW1308"/>
      <c r="DIX1308"/>
      <c r="DIY1308"/>
      <c r="DIZ1308"/>
      <c r="DJA1308"/>
      <c r="DJB1308"/>
      <c r="DJC1308"/>
      <c r="DJD1308"/>
      <c r="DJE1308"/>
      <c r="DJF1308"/>
      <c r="DJG1308"/>
      <c r="DJH1308"/>
      <c r="DJI1308"/>
      <c r="DJJ1308"/>
      <c r="DJK1308"/>
      <c r="DJL1308"/>
      <c r="DJM1308"/>
      <c r="DJN1308"/>
      <c r="DJO1308"/>
      <c r="DJP1308"/>
      <c r="DJQ1308"/>
      <c r="DJR1308"/>
      <c r="DJS1308"/>
      <c r="DJT1308"/>
      <c r="DJU1308"/>
      <c r="DJV1308"/>
      <c r="DJW1308"/>
      <c r="DJX1308"/>
      <c r="DJY1308"/>
      <c r="DJZ1308"/>
      <c r="DKA1308"/>
      <c r="DKB1308"/>
      <c r="DKC1308"/>
      <c r="DKD1308"/>
      <c r="DKE1308"/>
      <c r="DKF1308"/>
      <c r="DKG1308"/>
      <c r="DKH1308"/>
      <c r="DKI1308"/>
      <c r="DKJ1308"/>
      <c r="DKK1308"/>
      <c r="DKL1308"/>
      <c r="DKM1308"/>
      <c r="DKN1308"/>
      <c r="DKO1308"/>
      <c r="DKP1308"/>
      <c r="DKQ1308"/>
      <c r="DKR1308"/>
      <c r="DKS1308"/>
      <c r="DKT1308"/>
      <c r="DKU1308"/>
      <c r="DKV1308"/>
      <c r="DKW1308"/>
      <c r="DKX1308"/>
      <c r="DKY1308"/>
      <c r="DKZ1308"/>
      <c r="DLA1308"/>
      <c r="DLB1308"/>
      <c r="DLC1308"/>
      <c r="DLD1308"/>
      <c r="DLE1308"/>
      <c r="DLF1308"/>
      <c r="DLG1308"/>
      <c r="DLH1308"/>
      <c r="DLI1308"/>
      <c r="DLJ1308"/>
      <c r="DLK1308"/>
      <c r="DLL1308"/>
      <c r="DLM1308"/>
      <c r="DLN1308"/>
      <c r="DLO1308"/>
      <c r="DLP1308"/>
      <c r="DLQ1308"/>
      <c r="DLR1308"/>
      <c r="DLS1308"/>
      <c r="DLT1308"/>
      <c r="DLU1308"/>
      <c r="DLV1308"/>
      <c r="DLW1308"/>
      <c r="DLX1308"/>
      <c r="DLY1308"/>
      <c r="DLZ1308"/>
      <c r="DMA1308"/>
      <c r="DMB1308"/>
      <c r="DMC1308"/>
      <c r="DMD1308"/>
      <c r="DME1308"/>
      <c r="DMF1308"/>
      <c r="DMG1308"/>
      <c r="DMH1308"/>
      <c r="DMI1308"/>
      <c r="DMJ1308"/>
      <c r="DMK1308"/>
      <c r="DML1308"/>
      <c r="DMM1308"/>
      <c r="DMN1308"/>
      <c r="DMO1308"/>
      <c r="DMP1308"/>
      <c r="DMQ1308"/>
      <c r="DMR1308"/>
      <c r="DMS1308"/>
      <c r="DMT1308"/>
      <c r="DMU1308"/>
      <c r="DMV1308"/>
      <c r="DMW1308"/>
      <c r="DMX1308"/>
      <c r="DMY1308"/>
      <c r="DMZ1308"/>
      <c r="DNA1308"/>
      <c r="DNB1308"/>
      <c r="DNC1308"/>
      <c r="DND1308"/>
      <c r="DNE1308"/>
      <c r="DNF1308"/>
      <c r="DNG1308"/>
      <c r="DNH1308"/>
      <c r="DNI1308"/>
      <c r="DNJ1308"/>
      <c r="DNK1308"/>
      <c r="DNL1308"/>
      <c r="DNM1308"/>
      <c r="DNN1308"/>
      <c r="DNO1308"/>
      <c r="DNP1308"/>
      <c r="DNQ1308"/>
      <c r="DNR1308"/>
      <c r="DNS1308"/>
      <c r="DNT1308"/>
      <c r="DNU1308"/>
      <c r="DNV1308"/>
      <c r="DNW1308"/>
      <c r="DNX1308"/>
      <c r="DNY1308"/>
      <c r="DNZ1308"/>
      <c r="DOA1308"/>
      <c r="DOB1308"/>
      <c r="DOC1308"/>
      <c r="DOD1308"/>
      <c r="DOE1308"/>
      <c r="DOF1308"/>
      <c r="DOG1308"/>
      <c r="DOH1308"/>
      <c r="DOI1308"/>
      <c r="DOJ1308"/>
      <c r="DOK1308"/>
      <c r="DOL1308"/>
      <c r="DOM1308"/>
      <c r="DON1308"/>
      <c r="DOO1308"/>
      <c r="DOP1308"/>
      <c r="DOQ1308"/>
      <c r="DOR1308"/>
      <c r="DOS1308"/>
      <c r="DOT1308"/>
      <c r="DOU1308"/>
      <c r="DOV1308"/>
      <c r="DOW1308"/>
      <c r="DOX1308"/>
      <c r="DOY1308"/>
      <c r="DOZ1308"/>
      <c r="DPA1308"/>
      <c r="DPB1308"/>
      <c r="DPC1308"/>
      <c r="DPD1308"/>
      <c r="DPE1308"/>
      <c r="DPF1308"/>
      <c r="DPG1308"/>
      <c r="DPH1308"/>
      <c r="DPI1308"/>
      <c r="DPJ1308"/>
      <c r="DPK1308"/>
      <c r="DPL1308"/>
      <c r="DPM1308"/>
      <c r="DPN1308"/>
      <c r="DPO1308"/>
      <c r="DPP1308"/>
      <c r="DPQ1308"/>
      <c r="DPR1308"/>
      <c r="DPS1308"/>
      <c r="DPT1308"/>
      <c r="DPU1308"/>
      <c r="DPV1308"/>
      <c r="DPW1308"/>
      <c r="DPX1308"/>
      <c r="DPY1308"/>
      <c r="DPZ1308"/>
      <c r="DQA1308"/>
      <c r="DQB1308"/>
      <c r="DQC1308"/>
      <c r="DQD1308"/>
      <c r="DQE1308"/>
      <c r="DQF1308"/>
      <c r="DQG1308"/>
      <c r="DQH1308"/>
      <c r="DQI1308"/>
      <c r="DQJ1308"/>
      <c r="DQK1308"/>
      <c r="DQL1308"/>
      <c r="DQM1308"/>
      <c r="DQN1308"/>
      <c r="DQO1308"/>
      <c r="DQP1308"/>
      <c r="DQQ1308"/>
      <c r="DQR1308"/>
      <c r="DQS1308"/>
      <c r="DQT1308"/>
      <c r="DQU1308"/>
      <c r="DQV1308"/>
      <c r="DQW1308"/>
      <c r="DQX1308"/>
      <c r="DQY1308"/>
      <c r="DQZ1308"/>
      <c r="DRA1308"/>
      <c r="DRB1308"/>
      <c r="DRC1308"/>
      <c r="DRD1308"/>
      <c r="DRE1308"/>
      <c r="DRF1308"/>
      <c r="DRG1308"/>
      <c r="DRH1308"/>
      <c r="DRI1308"/>
      <c r="DRJ1308"/>
      <c r="DRK1308"/>
      <c r="DRL1308"/>
      <c r="DRM1308"/>
      <c r="DRN1308"/>
      <c r="DRO1308"/>
      <c r="DRP1308"/>
      <c r="DRQ1308"/>
      <c r="DRR1308"/>
      <c r="DRS1308"/>
      <c r="DRT1308"/>
      <c r="DRU1308"/>
      <c r="DRV1308"/>
      <c r="DRW1308"/>
      <c r="DRX1308"/>
      <c r="DRY1308"/>
      <c r="DRZ1308"/>
      <c r="DSA1308"/>
      <c r="DSB1308"/>
      <c r="DSC1308"/>
      <c r="DSD1308"/>
      <c r="DSE1308"/>
      <c r="DSF1308"/>
      <c r="DSG1308"/>
      <c r="DSH1308"/>
      <c r="DSI1308"/>
      <c r="DSJ1308"/>
      <c r="DSK1308"/>
      <c r="DSL1308"/>
      <c r="DSM1308"/>
      <c r="DSN1308"/>
      <c r="DSO1308"/>
      <c r="DSP1308"/>
      <c r="DSQ1308"/>
      <c r="DSR1308"/>
      <c r="DSS1308"/>
      <c r="DST1308"/>
      <c r="DSU1308"/>
      <c r="DSV1308"/>
      <c r="DSW1308"/>
      <c r="DSX1308"/>
      <c r="DSY1308"/>
      <c r="DSZ1308"/>
      <c r="DTA1308"/>
      <c r="DTB1308"/>
      <c r="DTC1308"/>
      <c r="DTD1308"/>
      <c r="DTE1308"/>
      <c r="DTF1308"/>
      <c r="DTG1308"/>
      <c r="DTH1308"/>
      <c r="DTI1308"/>
      <c r="DTJ1308"/>
      <c r="DTK1308"/>
      <c r="DTL1308"/>
      <c r="DTM1308"/>
      <c r="DTN1308"/>
      <c r="DTO1308"/>
      <c r="DTP1308"/>
      <c r="DTQ1308"/>
      <c r="DTR1308"/>
      <c r="DTS1308"/>
      <c r="DTT1308"/>
      <c r="DTU1308"/>
      <c r="DTV1308"/>
      <c r="DTW1308"/>
      <c r="DTX1308"/>
      <c r="DTY1308"/>
      <c r="DTZ1308"/>
      <c r="DUA1308"/>
      <c r="DUB1308"/>
      <c r="DUC1308"/>
      <c r="DUD1308"/>
      <c r="DUE1308"/>
      <c r="DUF1308"/>
      <c r="DUG1308"/>
      <c r="DUH1308"/>
      <c r="DUI1308"/>
      <c r="DUJ1308"/>
      <c r="DUK1308"/>
      <c r="DUL1308"/>
      <c r="DUM1308"/>
      <c r="DUN1308"/>
      <c r="DUO1308"/>
      <c r="DUP1308"/>
      <c r="DUQ1308"/>
      <c r="DUR1308"/>
      <c r="DUS1308"/>
      <c r="DUT1308"/>
      <c r="DUU1308"/>
      <c r="DUV1308"/>
      <c r="DUW1308"/>
      <c r="DUX1308"/>
      <c r="DUY1308"/>
      <c r="DUZ1308"/>
      <c r="DVA1308"/>
      <c r="DVB1308"/>
      <c r="DVC1308"/>
      <c r="DVD1308"/>
      <c r="DVE1308"/>
      <c r="DVF1308"/>
      <c r="DVG1308"/>
      <c r="DVH1308"/>
      <c r="DVI1308"/>
      <c r="DVJ1308"/>
      <c r="DVK1308"/>
      <c r="DVL1308"/>
      <c r="DVM1308"/>
      <c r="DVN1308"/>
      <c r="DVO1308"/>
      <c r="DVP1308"/>
      <c r="DVQ1308"/>
      <c r="DVR1308"/>
      <c r="DVS1308"/>
      <c r="DVT1308"/>
      <c r="DVU1308"/>
      <c r="DVV1308"/>
      <c r="DVW1308"/>
      <c r="DVX1308"/>
      <c r="DVY1308"/>
      <c r="DVZ1308"/>
      <c r="DWA1308"/>
      <c r="DWB1308"/>
      <c r="DWC1308"/>
      <c r="DWD1308"/>
      <c r="DWE1308"/>
      <c r="DWF1308"/>
      <c r="DWG1308"/>
      <c r="DWH1308"/>
      <c r="DWI1308"/>
      <c r="DWJ1308"/>
      <c r="DWK1308"/>
      <c r="DWL1308"/>
      <c r="DWM1308"/>
      <c r="DWN1308"/>
      <c r="DWO1308"/>
      <c r="DWP1308"/>
      <c r="DWQ1308"/>
      <c r="DWR1308"/>
      <c r="DWS1308"/>
      <c r="DWT1308"/>
      <c r="DWU1308"/>
      <c r="DWV1308"/>
      <c r="DWW1308"/>
      <c r="DWX1308"/>
      <c r="DWY1308"/>
      <c r="DWZ1308"/>
      <c r="DXA1308"/>
      <c r="DXB1308"/>
      <c r="DXC1308"/>
      <c r="DXD1308"/>
      <c r="DXE1308"/>
      <c r="DXF1308"/>
      <c r="DXG1308"/>
      <c r="DXH1308"/>
      <c r="DXI1308"/>
      <c r="DXJ1308"/>
      <c r="DXK1308"/>
      <c r="DXL1308"/>
      <c r="DXM1308"/>
      <c r="DXN1308"/>
      <c r="DXO1308"/>
      <c r="DXP1308"/>
      <c r="DXQ1308"/>
      <c r="DXR1308"/>
      <c r="DXS1308"/>
      <c r="DXT1308"/>
      <c r="DXU1308"/>
      <c r="DXV1308"/>
      <c r="DXW1308"/>
      <c r="DXX1308"/>
      <c r="DXY1308"/>
      <c r="DXZ1308"/>
      <c r="DYA1308"/>
      <c r="DYB1308"/>
      <c r="DYC1308"/>
      <c r="DYD1308"/>
      <c r="DYE1308"/>
      <c r="DYF1308"/>
      <c r="DYG1308"/>
      <c r="DYH1308"/>
      <c r="DYI1308"/>
      <c r="DYJ1308"/>
      <c r="DYK1308"/>
      <c r="DYL1308"/>
      <c r="DYM1308"/>
      <c r="DYN1308"/>
      <c r="DYO1308"/>
      <c r="DYP1308"/>
      <c r="DYQ1308"/>
      <c r="DYR1308"/>
      <c r="DYS1308"/>
      <c r="DYT1308"/>
      <c r="DYU1308"/>
      <c r="DYV1308"/>
      <c r="DYW1308"/>
      <c r="DYX1308"/>
      <c r="DYY1308"/>
      <c r="DYZ1308"/>
      <c r="DZA1308"/>
      <c r="DZB1308"/>
      <c r="DZC1308"/>
      <c r="DZD1308"/>
      <c r="DZE1308"/>
      <c r="DZF1308"/>
      <c r="DZG1308"/>
      <c r="DZH1308"/>
      <c r="DZI1308"/>
      <c r="DZJ1308"/>
      <c r="DZK1308"/>
      <c r="DZL1308"/>
      <c r="DZM1308"/>
      <c r="DZN1308"/>
      <c r="DZO1308"/>
      <c r="DZP1308"/>
      <c r="DZQ1308"/>
      <c r="DZR1308"/>
      <c r="DZS1308"/>
      <c r="DZT1308"/>
      <c r="DZU1308"/>
      <c r="DZV1308"/>
      <c r="DZW1308"/>
      <c r="DZX1308"/>
      <c r="DZY1308"/>
      <c r="DZZ1308"/>
      <c r="EAA1308"/>
      <c r="EAB1308"/>
      <c r="EAC1308"/>
      <c r="EAD1308"/>
      <c r="EAE1308"/>
      <c r="EAF1308"/>
      <c r="EAG1308"/>
      <c r="EAH1308"/>
      <c r="EAI1308"/>
      <c r="EAJ1308"/>
      <c r="EAK1308"/>
      <c r="EAL1308"/>
      <c r="EAM1308"/>
      <c r="EAN1308"/>
      <c r="EAO1308"/>
      <c r="EAP1308"/>
      <c r="EAQ1308"/>
      <c r="EAR1308"/>
      <c r="EAS1308"/>
      <c r="EAT1308"/>
      <c r="EAU1308"/>
      <c r="EAV1308"/>
      <c r="EAW1308"/>
      <c r="EAX1308"/>
      <c r="EAY1308"/>
      <c r="EAZ1308"/>
      <c r="EBA1308"/>
      <c r="EBB1308"/>
      <c r="EBC1308"/>
      <c r="EBD1308"/>
      <c r="EBE1308"/>
      <c r="EBF1308"/>
      <c r="EBG1308"/>
      <c r="EBH1308"/>
      <c r="EBI1308"/>
      <c r="EBJ1308"/>
      <c r="EBK1308"/>
      <c r="EBL1308"/>
      <c r="EBM1308"/>
      <c r="EBN1308"/>
      <c r="EBO1308"/>
      <c r="EBP1308"/>
      <c r="EBQ1308"/>
      <c r="EBR1308"/>
      <c r="EBS1308"/>
      <c r="EBT1308"/>
      <c r="EBU1308"/>
      <c r="EBV1308"/>
      <c r="EBW1308"/>
      <c r="EBX1308"/>
      <c r="EBY1308"/>
      <c r="EBZ1308"/>
      <c r="ECA1308"/>
      <c r="ECB1308"/>
      <c r="ECC1308"/>
      <c r="ECD1308"/>
      <c r="ECE1308"/>
      <c r="ECF1308"/>
      <c r="ECG1308"/>
      <c r="ECH1308"/>
      <c r="ECI1308"/>
      <c r="ECJ1308"/>
      <c r="ECK1308"/>
      <c r="ECL1308"/>
      <c r="ECM1308"/>
      <c r="ECN1308"/>
      <c r="ECO1308"/>
      <c r="ECP1308"/>
      <c r="ECQ1308"/>
      <c r="ECR1308"/>
      <c r="ECS1308"/>
      <c r="ECT1308"/>
      <c r="ECU1308"/>
      <c r="ECV1308"/>
      <c r="ECW1308"/>
      <c r="ECX1308"/>
      <c r="ECY1308"/>
      <c r="ECZ1308"/>
      <c r="EDA1308"/>
      <c r="EDB1308"/>
      <c r="EDC1308"/>
      <c r="EDD1308"/>
      <c r="EDE1308"/>
      <c r="EDF1308"/>
      <c r="EDG1308"/>
      <c r="EDH1308"/>
      <c r="EDI1308"/>
      <c r="EDJ1308"/>
      <c r="EDK1308"/>
      <c r="EDL1308"/>
      <c r="EDM1308"/>
      <c r="EDN1308"/>
      <c r="EDO1308"/>
      <c r="EDP1308"/>
      <c r="EDQ1308"/>
      <c r="EDR1308"/>
      <c r="EDS1308"/>
      <c r="EDT1308"/>
      <c r="EDU1308"/>
      <c r="EDV1308"/>
      <c r="EDW1308"/>
      <c r="EDX1308"/>
      <c r="EDY1308"/>
      <c r="EDZ1308"/>
      <c r="EEA1308"/>
      <c r="EEB1308"/>
      <c r="EEC1308"/>
      <c r="EED1308"/>
      <c r="EEE1308"/>
      <c r="EEF1308"/>
      <c r="EEG1308"/>
      <c r="EEH1308"/>
      <c r="EEI1308"/>
      <c r="EEJ1308"/>
      <c r="EEK1308"/>
      <c r="EEL1308"/>
      <c r="EEM1308"/>
      <c r="EEN1308"/>
      <c r="EEO1308"/>
      <c r="EEP1308"/>
      <c r="EEQ1308"/>
      <c r="EER1308"/>
      <c r="EES1308"/>
      <c r="EET1308"/>
      <c r="EEU1308"/>
      <c r="EEV1308"/>
      <c r="EEW1308"/>
      <c r="EEX1308"/>
      <c r="EEY1308"/>
      <c r="EEZ1308"/>
      <c r="EFA1308"/>
      <c r="EFB1308"/>
      <c r="EFC1308"/>
      <c r="EFD1308"/>
      <c r="EFE1308"/>
      <c r="EFF1308"/>
      <c r="EFG1308"/>
      <c r="EFH1308"/>
      <c r="EFI1308"/>
      <c r="EFJ1308"/>
      <c r="EFK1308"/>
      <c r="EFL1308"/>
      <c r="EFM1308"/>
      <c r="EFN1308"/>
      <c r="EFO1308"/>
      <c r="EFP1308"/>
      <c r="EFQ1308"/>
      <c r="EFR1308"/>
      <c r="EFS1308"/>
      <c r="EFT1308"/>
      <c r="EFU1308"/>
      <c r="EFV1308"/>
      <c r="EFW1308"/>
      <c r="EFX1308"/>
      <c r="EFY1308"/>
      <c r="EFZ1308"/>
      <c r="EGA1308"/>
      <c r="EGB1308"/>
      <c r="EGC1308"/>
      <c r="EGD1308"/>
      <c r="EGE1308"/>
      <c r="EGF1308"/>
      <c r="EGG1308"/>
      <c r="EGH1308"/>
      <c r="EGI1308"/>
      <c r="EGJ1308"/>
      <c r="EGK1308"/>
      <c r="EGL1308"/>
      <c r="EGM1308"/>
      <c r="EGN1308"/>
      <c r="EGO1308"/>
      <c r="EGP1308"/>
      <c r="EGQ1308"/>
      <c r="EGR1308"/>
      <c r="EGS1308"/>
      <c r="EGT1308"/>
      <c r="EGU1308"/>
      <c r="EGV1308"/>
      <c r="EGW1308"/>
      <c r="EGX1308"/>
      <c r="EGY1308"/>
      <c r="EGZ1308"/>
      <c r="EHA1308"/>
      <c r="EHB1308"/>
      <c r="EHC1308"/>
      <c r="EHD1308"/>
      <c r="EHE1308"/>
      <c r="EHF1308"/>
      <c r="EHG1308"/>
      <c r="EHH1308"/>
      <c r="EHI1308"/>
      <c r="EHJ1308"/>
      <c r="EHK1308"/>
      <c r="EHL1308"/>
      <c r="EHM1308"/>
      <c r="EHN1308"/>
      <c r="EHO1308"/>
      <c r="EHP1308"/>
      <c r="EHQ1308"/>
      <c r="EHR1308"/>
      <c r="EHS1308"/>
      <c r="EHT1308"/>
      <c r="EHU1308"/>
      <c r="EHV1308"/>
      <c r="EHW1308"/>
      <c r="EHX1308"/>
      <c r="EHY1308"/>
      <c r="EHZ1308"/>
      <c r="EIA1308"/>
      <c r="EIB1308"/>
      <c r="EIC1308"/>
      <c r="EID1308"/>
      <c r="EIE1308"/>
      <c r="EIF1308"/>
      <c r="EIG1308"/>
      <c r="EIH1308"/>
      <c r="EII1308"/>
      <c r="EIJ1308"/>
      <c r="EIK1308"/>
      <c r="EIL1308"/>
      <c r="EIM1308"/>
      <c r="EIN1308"/>
      <c r="EIO1308"/>
      <c r="EIP1308"/>
      <c r="EIQ1308"/>
      <c r="EIR1308"/>
      <c r="EIS1308"/>
      <c r="EIT1308"/>
      <c r="EIU1308"/>
      <c r="EIV1308"/>
      <c r="EIW1308"/>
      <c r="EIX1308"/>
      <c r="EIY1308"/>
      <c r="EIZ1308"/>
      <c r="EJA1308"/>
      <c r="EJB1308"/>
      <c r="EJC1308"/>
      <c r="EJD1308"/>
      <c r="EJE1308"/>
      <c r="EJF1308"/>
      <c r="EJG1308"/>
      <c r="EJH1308"/>
      <c r="EJI1308"/>
      <c r="EJJ1308"/>
      <c r="EJK1308"/>
      <c r="EJL1308"/>
      <c r="EJM1308"/>
      <c r="EJN1308"/>
      <c r="EJO1308"/>
      <c r="EJP1308"/>
      <c r="EJQ1308"/>
      <c r="EJR1308"/>
      <c r="EJS1308"/>
      <c r="EJT1308"/>
      <c r="EJU1308"/>
      <c r="EJV1308"/>
      <c r="EJW1308"/>
      <c r="EJX1308"/>
      <c r="EJY1308"/>
      <c r="EJZ1308"/>
      <c r="EKA1308"/>
      <c r="EKB1308"/>
      <c r="EKC1308"/>
      <c r="EKD1308"/>
      <c r="EKE1308"/>
      <c r="EKF1308"/>
      <c r="EKG1308"/>
      <c r="EKH1308"/>
      <c r="EKI1308"/>
      <c r="EKJ1308"/>
      <c r="EKK1308"/>
      <c r="EKL1308"/>
      <c r="EKM1308"/>
      <c r="EKN1308"/>
      <c r="EKO1308"/>
      <c r="EKP1308"/>
      <c r="EKQ1308"/>
      <c r="EKR1308"/>
      <c r="EKS1308"/>
      <c r="EKT1308"/>
      <c r="EKU1308"/>
      <c r="EKV1308"/>
      <c r="EKW1308"/>
      <c r="EKX1308"/>
      <c r="EKY1308"/>
      <c r="EKZ1308"/>
      <c r="ELA1308"/>
      <c r="ELB1308"/>
      <c r="ELC1308"/>
      <c r="ELD1308"/>
      <c r="ELE1308"/>
      <c r="ELF1308"/>
      <c r="ELG1308"/>
      <c r="ELH1308"/>
      <c r="ELI1308"/>
      <c r="ELJ1308"/>
      <c r="ELK1308"/>
      <c r="ELL1308"/>
      <c r="ELM1308"/>
      <c r="ELN1308"/>
      <c r="ELO1308"/>
      <c r="ELP1308"/>
      <c r="ELQ1308"/>
      <c r="ELR1308"/>
      <c r="ELS1308"/>
      <c r="ELT1308"/>
      <c r="ELU1308"/>
      <c r="ELV1308"/>
      <c r="ELW1308"/>
      <c r="ELX1308"/>
      <c r="ELY1308"/>
      <c r="ELZ1308"/>
      <c r="EMA1308"/>
      <c r="EMB1308"/>
      <c r="EMC1308"/>
      <c r="EMD1308"/>
      <c r="EME1308"/>
      <c r="EMF1308"/>
      <c r="EMG1308"/>
      <c r="EMH1308"/>
      <c r="EMI1308"/>
      <c r="EMJ1308"/>
      <c r="EMK1308"/>
      <c r="EML1308"/>
      <c r="EMM1308"/>
      <c r="EMN1308"/>
      <c r="EMO1308"/>
      <c r="EMP1308"/>
      <c r="EMQ1308"/>
      <c r="EMR1308"/>
      <c r="EMS1308"/>
      <c r="EMT1308"/>
      <c r="EMU1308"/>
      <c r="EMV1308"/>
      <c r="EMW1308"/>
      <c r="EMX1308"/>
      <c r="EMY1308"/>
      <c r="EMZ1308"/>
      <c r="ENA1308"/>
      <c r="ENB1308"/>
      <c r="ENC1308"/>
      <c r="END1308"/>
      <c r="ENE1308"/>
      <c r="ENF1308"/>
      <c r="ENG1308"/>
      <c r="ENH1308"/>
      <c r="ENI1308"/>
      <c r="ENJ1308"/>
      <c r="ENK1308"/>
      <c r="ENL1308"/>
      <c r="ENM1308"/>
      <c r="ENN1308"/>
      <c r="ENO1308"/>
      <c r="ENP1308"/>
      <c r="ENQ1308"/>
      <c r="ENR1308"/>
      <c r="ENS1308"/>
      <c r="ENT1308"/>
      <c r="ENU1308"/>
      <c r="ENV1308"/>
      <c r="ENW1308"/>
      <c r="ENX1308"/>
      <c r="ENY1308"/>
      <c r="ENZ1308"/>
      <c r="EOA1308"/>
      <c r="EOB1308"/>
      <c r="EOC1308"/>
      <c r="EOD1308"/>
      <c r="EOE1308"/>
      <c r="EOF1308"/>
      <c r="EOG1308"/>
      <c r="EOH1308"/>
      <c r="EOI1308"/>
      <c r="EOJ1308"/>
      <c r="EOK1308"/>
      <c r="EOL1308"/>
      <c r="EOM1308"/>
      <c r="EON1308"/>
      <c r="EOO1308"/>
      <c r="EOP1308"/>
      <c r="EOQ1308"/>
      <c r="EOR1308"/>
      <c r="EOS1308"/>
      <c r="EOT1308"/>
      <c r="EOU1308"/>
      <c r="EOV1308"/>
      <c r="EOW1308"/>
      <c r="EOX1308"/>
      <c r="EOY1308"/>
      <c r="EOZ1308"/>
      <c r="EPA1308"/>
      <c r="EPB1308"/>
      <c r="EPC1308"/>
      <c r="EPD1308"/>
      <c r="EPE1308"/>
      <c r="EPF1308"/>
      <c r="EPG1308"/>
      <c r="EPH1308"/>
      <c r="EPI1308"/>
      <c r="EPJ1308"/>
      <c r="EPK1308"/>
      <c r="EPL1308"/>
      <c r="EPM1308"/>
      <c r="EPN1308"/>
      <c r="EPO1308"/>
      <c r="EPP1308"/>
      <c r="EPQ1308"/>
      <c r="EPR1308"/>
      <c r="EPS1308"/>
      <c r="EPT1308"/>
      <c r="EPU1308"/>
      <c r="EPV1308"/>
      <c r="EPW1308"/>
      <c r="EPX1308"/>
      <c r="EPY1308"/>
      <c r="EPZ1308"/>
      <c r="EQA1308"/>
      <c r="EQB1308"/>
      <c r="EQC1308"/>
      <c r="EQD1308"/>
      <c r="EQE1308"/>
      <c r="EQF1308"/>
      <c r="EQG1308"/>
      <c r="EQH1308"/>
      <c r="EQI1308"/>
      <c r="EQJ1308"/>
      <c r="EQK1308"/>
      <c r="EQL1308"/>
      <c r="EQM1308"/>
      <c r="EQN1308"/>
      <c r="EQO1308"/>
      <c r="EQP1308"/>
      <c r="EQQ1308"/>
      <c r="EQR1308"/>
      <c r="EQS1308"/>
      <c r="EQT1308"/>
      <c r="EQU1308"/>
      <c r="EQV1308"/>
      <c r="EQW1308"/>
      <c r="EQX1308"/>
      <c r="EQY1308"/>
      <c r="EQZ1308"/>
      <c r="ERA1308"/>
      <c r="ERB1308"/>
      <c r="ERC1308"/>
      <c r="ERD1308"/>
      <c r="ERE1308"/>
      <c r="ERF1308"/>
      <c r="ERG1308"/>
      <c r="ERH1308"/>
      <c r="ERI1308"/>
      <c r="ERJ1308"/>
      <c r="ERK1308"/>
      <c r="ERL1308"/>
      <c r="ERM1308"/>
      <c r="ERN1308"/>
      <c r="ERO1308"/>
      <c r="ERP1308"/>
      <c r="ERQ1308"/>
      <c r="ERR1308"/>
      <c r="ERS1308"/>
      <c r="ERT1308"/>
      <c r="ERU1308"/>
      <c r="ERV1308"/>
      <c r="ERW1308"/>
      <c r="ERX1308"/>
      <c r="ERY1308"/>
      <c r="ERZ1308"/>
      <c r="ESA1308"/>
      <c r="ESB1308"/>
      <c r="ESC1308"/>
      <c r="ESD1308"/>
      <c r="ESE1308"/>
      <c r="ESF1308"/>
      <c r="ESG1308"/>
      <c r="ESH1308"/>
      <c r="ESI1308"/>
      <c r="ESJ1308"/>
      <c r="ESK1308"/>
      <c r="ESL1308"/>
      <c r="ESM1308"/>
      <c r="ESN1308"/>
      <c r="ESO1308"/>
      <c r="ESP1308"/>
      <c r="ESQ1308"/>
      <c r="ESR1308"/>
      <c r="ESS1308"/>
      <c r="EST1308"/>
      <c r="ESU1308"/>
      <c r="ESV1308"/>
      <c r="ESW1308"/>
      <c r="ESX1308"/>
      <c r="ESY1308"/>
      <c r="ESZ1308"/>
      <c r="ETA1308"/>
      <c r="ETB1308"/>
      <c r="ETC1308"/>
      <c r="ETD1308"/>
      <c r="ETE1308"/>
      <c r="ETF1308"/>
      <c r="ETG1308"/>
      <c r="ETH1308"/>
      <c r="ETI1308"/>
      <c r="ETJ1308"/>
      <c r="ETK1308"/>
      <c r="ETL1308"/>
      <c r="ETM1308"/>
      <c r="ETN1308"/>
      <c r="ETO1308"/>
      <c r="ETP1308"/>
      <c r="ETQ1308"/>
      <c r="ETR1308"/>
      <c r="ETS1308"/>
      <c r="ETT1308"/>
      <c r="ETU1308"/>
      <c r="ETV1308"/>
      <c r="ETW1308"/>
      <c r="ETX1308"/>
      <c r="ETY1308"/>
      <c r="ETZ1308"/>
      <c r="EUA1308"/>
      <c r="EUB1308"/>
      <c r="EUC1308"/>
      <c r="EUD1308"/>
      <c r="EUE1308"/>
      <c r="EUF1308"/>
      <c r="EUG1308"/>
      <c r="EUH1308"/>
      <c r="EUI1308"/>
      <c r="EUJ1308"/>
      <c r="EUK1308"/>
      <c r="EUL1308"/>
      <c r="EUM1308"/>
      <c r="EUN1308"/>
      <c r="EUO1308"/>
      <c r="EUP1308"/>
      <c r="EUQ1308"/>
      <c r="EUR1308"/>
      <c r="EUS1308"/>
      <c r="EUT1308"/>
      <c r="EUU1308"/>
      <c r="EUV1308"/>
      <c r="EUW1308"/>
      <c r="EUX1308"/>
      <c r="EUY1308"/>
      <c r="EUZ1308"/>
      <c r="EVA1308"/>
      <c r="EVB1308"/>
      <c r="EVC1308"/>
      <c r="EVD1308"/>
      <c r="EVE1308"/>
      <c r="EVF1308"/>
      <c r="EVG1308"/>
      <c r="EVH1308"/>
      <c r="EVI1308"/>
      <c r="EVJ1308"/>
      <c r="EVK1308"/>
      <c r="EVL1308"/>
      <c r="EVM1308"/>
      <c r="EVN1308"/>
      <c r="EVO1308"/>
      <c r="EVP1308"/>
      <c r="EVQ1308"/>
      <c r="EVR1308"/>
      <c r="EVS1308"/>
      <c r="EVT1308"/>
      <c r="EVU1308"/>
      <c r="EVV1308"/>
      <c r="EVW1308"/>
      <c r="EVX1308"/>
      <c r="EVY1308"/>
      <c r="EVZ1308"/>
      <c r="EWA1308"/>
      <c r="EWB1308"/>
      <c r="EWC1308"/>
      <c r="EWD1308"/>
      <c r="EWE1308"/>
      <c r="EWF1308"/>
      <c r="EWG1308"/>
      <c r="EWH1308"/>
      <c r="EWI1308"/>
      <c r="EWJ1308"/>
      <c r="EWK1308"/>
      <c r="EWL1308"/>
      <c r="EWM1308"/>
      <c r="EWN1308"/>
      <c r="EWO1308"/>
      <c r="EWP1308"/>
      <c r="EWQ1308"/>
      <c r="EWR1308"/>
      <c r="EWS1308"/>
      <c r="EWT1308"/>
      <c r="EWU1308"/>
      <c r="EWV1308"/>
      <c r="EWW1308"/>
      <c r="EWX1308"/>
      <c r="EWY1308"/>
      <c r="EWZ1308"/>
      <c r="EXA1308"/>
      <c r="EXB1308"/>
      <c r="EXC1308"/>
      <c r="EXD1308"/>
      <c r="EXE1308"/>
      <c r="EXF1308"/>
      <c r="EXG1308"/>
      <c r="EXH1308"/>
      <c r="EXI1308"/>
      <c r="EXJ1308"/>
      <c r="EXK1308"/>
      <c r="EXL1308"/>
      <c r="EXM1308"/>
      <c r="EXN1308"/>
      <c r="EXO1308"/>
      <c r="EXP1308"/>
      <c r="EXQ1308"/>
      <c r="EXR1308"/>
      <c r="EXS1308"/>
      <c r="EXT1308"/>
      <c r="EXU1308"/>
      <c r="EXV1308"/>
      <c r="EXW1308"/>
      <c r="EXX1308"/>
      <c r="EXY1308"/>
      <c r="EXZ1308"/>
      <c r="EYA1308"/>
      <c r="EYB1308"/>
      <c r="EYC1308"/>
      <c r="EYD1308"/>
      <c r="EYE1308"/>
      <c r="EYF1308"/>
      <c r="EYG1308"/>
      <c r="EYH1308"/>
      <c r="EYI1308"/>
      <c r="EYJ1308"/>
      <c r="EYK1308"/>
      <c r="EYL1308"/>
      <c r="EYM1308"/>
      <c r="EYN1308"/>
      <c r="EYO1308"/>
      <c r="EYP1308"/>
      <c r="EYQ1308"/>
      <c r="EYR1308"/>
      <c r="EYS1308"/>
      <c r="EYT1308"/>
      <c r="EYU1308"/>
      <c r="EYV1308"/>
      <c r="EYW1308"/>
      <c r="EYX1308"/>
      <c r="EYY1308"/>
      <c r="EYZ1308"/>
      <c r="EZA1308"/>
      <c r="EZB1308"/>
      <c r="EZC1308"/>
      <c r="EZD1308"/>
      <c r="EZE1308"/>
      <c r="EZF1308"/>
      <c r="EZG1308"/>
      <c r="EZH1308"/>
      <c r="EZI1308"/>
      <c r="EZJ1308"/>
      <c r="EZK1308"/>
      <c r="EZL1308"/>
      <c r="EZM1308"/>
      <c r="EZN1308"/>
      <c r="EZO1308"/>
      <c r="EZP1308"/>
      <c r="EZQ1308"/>
      <c r="EZR1308"/>
      <c r="EZS1308"/>
      <c r="EZT1308"/>
      <c r="EZU1308"/>
      <c r="EZV1308"/>
      <c r="EZW1308"/>
      <c r="EZX1308"/>
      <c r="EZY1308"/>
      <c r="EZZ1308"/>
      <c r="FAA1308"/>
      <c r="FAB1308"/>
      <c r="FAC1308"/>
      <c r="FAD1308"/>
      <c r="FAE1308"/>
      <c r="FAF1308"/>
      <c r="FAG1308"/>
      <c r="FAH1308"/>
      <c r="FAI1308"/>
      <c r="FAJ1308"/>
      <c r="FAK1308"/>
      <c r="FAL1308"/>
      <c r="FAM1308"/>
      <c r="FAN1308"/>
      <c r="FAO1308"/>
      <c r="FAP1308"/>
      <c r="FAQ1308"/>
      <c r="FAR1308"/>
      <c r="FAS1308"/>
      <c r="FAT1308"/>
      <c r="FAU1308"/>
      <c r="FAV1308"/>
      <c r="FAW1308"/>
      <c r="FAX1308"/>
      <c r="FAY1308"/>
      <c r="FAZ1308"/>
      <c r="FBA1308"/>
      <c r="FBB1308"/>
      <c r="FBC1308"/>
      <c r="FBD1308"/>
      <c r="FBE1308"/>
      <c r="FBF1308"/>
      <c r="FBG1308"/>
      <c r="FBH1308"/>
      <c r="FBI1308"/>
      <c r="FBJ1308"/>
      <c r="FBK1308"/>
      <c r="FBL1308"/>
      <c r="FBM1308"/>
      <c r="FBN1308"/>
      <c r="FBO1308"/>
      <c r="FBP1308"/>
      <c r="FBQ1308"/>
      <c r="FBR1308"/>
      <c r="FBS1308"/>
      <c r="FBT1308"/>
      <c r="FBU1308"/>
      <c r="FBV1308"/>
      <c r="FBW1308"/>
      <c r="FBX1308"/>
      <c r="FBY1308"/>
      <c r="FBZ1308"/>
      <c r="FCA1308"/>
      <c r="FCB1308"/>
      <c r="FCC1308"/>
      <c r="FCD1308"/>
      <c r="FCE1308"/>
      <c r="FCF1308"/>
      <c r="FCG1308"/>
      <c r="FCH1308"/>
      <c r="FCI1308"/>
      <c r="FCJ1308"/>
      <c r="FCK1308"/>
      <c r="FCL1308"/>
      <c r="FCM1308"/>
      <c r="FCN1308"/>
      <c r="FCO1308"/>
      <c r="FCP1308"/>
      <c r="FCQ1308"/>
      <c r="FCR1308"/>
      <c r="FCS1308"/>
      <c r="FCT1308"/>
      <c r="FCU1308"/>
      <c r="FCV1308"/>
      <c r="FCW1308"/>
      <c r="FCX1308"/>
      <c r="FCY1308"/>
      <c r="FCZ1308"/>
      <c r="FDA1308"/>
      <c r="FDB1308"/>
      <c r="FDC1308"/>
      <c r="FDD1308"/>
      <c r="FDE1308"/>
      <c r="FDF1308"/>
      <c r="FDG1308"/>
      <c r="FDH1308"/>
      <c r="FDI1308"/>
      <c r="FDJ1308"/>
      <c r="FDK1308"/>
      <c r="FDL1308"/>
      <c r="FDM1308"/>
      <c r="FDN1308"/>
      <c r="FDO1308"/>
      <c r="FDP1308"/>
      <c r="FDQ1308"/>
      <c r="FDR1308"/>
      <c r="FDS1308"/>
      <c r="FDT1308"/>
      <c r="FDU1308"/>
      <c r="FDV1308"/>
      <c r="FDW1308"/>
      <c r="FDX1308"/>
      <c r="FDY1308"/>
      <c r="FDZ1308"/>
      <c r="FEA1308"/>
      <c r="FEB1308"/>
      <c r="FEC1308"/>
      <c r="FED1308"/>
      <c r="FEE1308"/>
      <c r="FEF1308"/>
      <c r="FEG1308"/>
      <c r="FEH1308"/>
      <c r="FEI1308"/>
      <c r="FEJ1308"/>
      <c r="FEK1308"/>
      <c r="FEL1308"/>
      <c r="FEM1308"/>
      <c r="FEN1308"/>
      <c r="FEO1308"/>
      <c r="FEP1308"/>
      <c r="FEQ1308"/>
      <c r="FER1308"/>
      <c r="FES1308"/>
      <c r="FET1308"/>
      <c r="FEU1308"/>
      <c r="FEV1308"/>
      <c r="FEW1308"/>
      <c r="FEX1308"/>
      <c r="FEY1308"/>
      <c r="FEZ1308"/>
      <c r="FFA1308"/>
      <c r="FFB1308"/>
      <c r="FFC1308"/>
      <c r="FFD1308"/>
      <c r="FFE1308"/>
      <c r="FFF1308"/>
      <c r="FFG1308"/>
      <c r="FFH1308"/>
      <c r="FFI1308"/>
      <c r="FFJ1308"/>
      <c r="FFK1308"/>
      <c r="FFL1308"/>
      <c r="FFM1308"/>
      <c r="FFN1308"/>
      <c r="FFO1308"/>
      <c r="FFP1308"/>
      <c r="FFQ1308"/>
      <c r="FFR1308"/>
      <c r="FFS1308"/>
      <c r="FFT1308"/>
      <c r="FFU1308"/>
      <c r="FFV1308"/>
      <c r="FFW1308"/>
      <c r="FFX1308"/>
      <c r="FFY1308"/>
      <c r="FFZ1308"/>
      <c r="FGA1308"/>
      <c r="FGB1308"/>
      <c r="FGC1308"/>
      <c r="FGD1308"/>
      <c r="FGE1308"/>
      <c r="FGF1308"/>
      <c r="FGG1308"/>
      <c r="FGH1308"/>
      <c r="FGI1308"/>
      <c r="FGJ1308"/>
      <c r="FGK1308"/>
      <c r="FGL1308"/>
      <c r="FGM1308"/>
      <c r="FGN1308"/>
      <c r="FGO1308"/>
      <c r="FGP1308"/>
      <c r="FGQ1308"/>
      <c r="FGR1308"/>
      <c r="FGS1308"/>
      <c r="FGT1308"/>
      <c r="FGU1308"/>
      <c r="FGV1308"/>
      <c r="FGW1308"/>
      <c r="FGX1308"/>
      <c r="FGY1308"/>
      <c r="FGZ1308"/>
      <c r="FHA1308"/>
      <c r="FHB1308"/>
      <c r="FHC1308"/>
      <c r="FHD1308"/>
      <c r="FHE1308"/>
      <c r="FHF1308"/>
      <c r="FHG1308"/>
      <c r="FHH1308"/>
      <c r="FHI1308"/>
      <c r="FHJ1308"/>
      <c r="FHK1308"/>
      <c r="FHL1308"/>
      <c r="FHM1308"/>
      <c r="FHN1308"/>
      <c r="FHO1308"/>
      <c r="FHP1308"/>
      <c r="FHQ1308"/>
      <c r="FHR1308"/>
      <c r="FHS1308"/>
      <c r="FHT1308"/>
      <c r="FHU1308"/>
      <c r="FHV1308"/>
      <c r="FHW1308"/>
      <c r="FHX1308"/>
      <c r="FHY1308"/>
      <c r="FHZ1308"/>
      <c r="FIA1308"/>
      <c r="FIB1308"/>
      <c r="FIC1308"/>
      <c r="FID1308"/>
      <c r="FIE1308"/>
      <c r="FIF1308"/>
      <c r="FIG1308"/>
      <c r="FIH1308"/>
      <c r="FII1308"/>
      <c r="FIJ1308"/>
      <c r="FIK1308"/>
      <c r="FIL1308"/>
      <c r="FIM1308"/>
      <c r="FIN1308"/>
      <c r="FIO1308"/>
      <c r="FIP1308"/>
      <c r="FIQ1308"/>
      <c r="FIR1308"/>
      <c r="FIS1308"/>
      <c r="FIT1308"/>
      <c r="FIU1308"/>
      <c r="FIV1308"/>
      <c r="FIW1308"/>
      <c r="FIX1308"/>
      <c r="FIY1308"/>
      <c r="FIZ1308"/>
      <c r="FJA1308"/>
      <c r="FJB1308"/>
      <c r="FJC1308"/>
      <c r="FJD1308"/>
      <c r="FJE1308"/>
      <c r="FJF1308"/>
      <c r="FJG1308"/>
      <c r="FJH1308"/>
      <c r="FJI1308"/>
      <c r="FJJ1308"/>
      <c r="FJK1308"/>
      <c r="FJL1308"/>
      <c r="FJM1308"/>
      <c r="FJN1308"/>
      <c r="FJO1308"/>
      <c r="FJP1308"/>
      <c r="FJQ1308"/>
      <c r="FJR1308"/>
      <c r="FJS1308"/>
      <c r="FJT1308"/>
      <c r="FJU1308"/>
      <c r="FJV1308"/>
      <c r="FJW1308"/>
      <c r="FJX1308"/>
      <c r="FJY1308"/>
      <c r="FJZ1308"/>
      <c r="FKA1308"/>
      <c r="FKB1308"/>
      <c r="FKC1308"/>
      <c r="FKD1308"/>
      <c r="FKE1308"/>
      <c r="FKF1308"/>
      <c r="FKG1308"/>
      <c r="FKH1308"/>
      <c r="FKI1308"/>
      <c r="FKJ1308"/>
      <c r="FKK1308"/>
      <c r="FKL1308"/>
      <c r="FKM1308"/>
      <c r="FKN1308"/>
      <c r="FKO1308"/>
      <c r="FKP1308"/>
      <c r="FKQ1308"/>
      <c r="FKR1308"/>
      <c r="FKS1308"/>
      <c r="FKT1308"/>
      <c r="FKU1308"/>
      <c r="FKV1308"/>
      <c r="FKW1308"/>
      <c r="FKX1308"/>
      <c r="FKY1308"/>
      <c r="FKZ1308"/>
      <c r="FLA1308"/>
      <c r="FLB1308"/>
      <c r="FLC1308"/>
      <c r="FLD1308"/>
      <c r="FLE1308"/>
      <c r="FLF1308"/>
      <c r="FLG1308"/>
      <c r="FLH1308"/>
      <c r="FLI1308"/>
      <c r="FLJ1308"/>
      <c r="FLK1308"/>
      <c r="FLL1308"/>
      <c r="FLM1308"/>
      <c r="FLN1308"/>
      <c r="FLO1308"/>
      <c r="FLP1308"/>
      <c r="FLQ1308"/>
      <c r="FLR1308"/>
      <c r="FLS1308"/>
      <c r="FLT1308"/>
      <c r="FLU1308"/>
      <c r="FLV1308"/>
      <c r="FLW1308"/>
      <c r="FLX1308"/>
      <c r="FLY1308"/>
      <c r="FLZ1308"/>
      <c r="FMA1308"/>
      <c r="FMB1308"/>
      <c r="FMC1308"/>
      <c r="FMD1308"/>
      <c r="FME1308"/>
      <c r="FMF1308"/>
      <c r="FMG1308"/>
      <c r="FMH1308"/>
      <c r="FMI1308"/>
      <c r="FMJ1308"/>
      <c r="FMK1308"/>
      <c r="FML1308"/>
      <c r="FMM1308"/>
      <c r="FMN1308"/>
      <c r="FMO1308"/>
      <c r="FMP1308"/>
      <c r="FMQ1308"/>
      <c r="FMR1308"/>
      <c r="FMS1308"/>
      <c r="FMT1308"/>
      <c r="FMU1308"/>
      <c r="FMV1308"/>
      <c r="FMW1308"/>
      <c r="FMX1308"/>
      <c r="FMY1308"/>
      <c r="FMZ1308"/>
      <c r="FNA1308"/>
      <c r="FNB1308"/>
      <c r="FNC1308"/>
      <c r="FND1308"/>
      <c r="FNE1308"/>
      <c r="FNF1308"/>
      <c r="FNG1308"/>
      <c r="FNH1308"/>
      <c r="FNI1308"/>
      <c r="FNJ1308"/>
      <c r="FNK1308"/>
      <c r="FNL1308"/>
      <c r="FNM1308"/>
      <c r="FNN1308"/>
      <c r="FNO1308"/>
      <c r="FNP1308"/>
      <c r="FNQ1308"/>
      <c r="FNR1308"/>
      <c r="FNS1308"/>
      <c r="FNT1308"/>
      <c r="FNU1308"/>
      <c r="FNV1308"/>
      <c r="FNW1308"/>
      <c r="FNX1308"/>
      <c r="FNY1308"/>
      <c r="FNZ1308"/>
      <c r="FOA1308"/>
      <c r="FOB1308"/>
      <c r="FOC1308"/>
      <c r="FOD1308"/>
      <c r="FOE1308"/>
      <c r="FOF1308"/>
      <c r="FOG1308"/>
      <c r="FOH1308"/>
      <c r="FOI1308"/>
      <c r="FOJ1308"/>
      <c r="FOK1308"/>
      <c r="FOL1308"/>
      <c r="FOM1308"/>
      <c r="FON1308"/>
      <c r="FOO1308"/>
      <c r="FOP1308"/>
      <c r="FOQ1308"/>
      <c r="FOR1308"/>
      <c r="FOS1308"/>
      <c r="FOT1308"/>
      <c r="FOU1308"/>
      <c r="FOV1308"/>
      <c r="FOW1308"/>
      <c r="FOX1308"/>
      <c r="FOY1308"/>
      <c r="FOZ1308"/>
      <c r="FPA1308"/>
      <c r="FPB1308"/>
      <c r="FPC1308"/>
      <c r="FPD1308"/>
      <c r="FPE1308"/>
      <c r="FPF1308"/>
      <c r="FPG1308"/>
      <c r="FPH1308"/>
      <c r="FPI1308"/>
      <c r="FPJ1308"/>
      <c r="FPK1308"/>
      <c r="FPL1308"/>
      <c r="FPM1308"/>
      <c r="FPN1308"/>
      <c r="FPO1308"/>
      <c r="FPP1308"/>
      <c r="FPQ1308"/>
      <c r="FPR1308"/>
      <c r="FPS1308"/>
      <c r="FPT1308"/>
      <c r="FPU1308"/>
      <c r="FPV1308"/>
      <c r="FPW1308"/>
      <c r="FPX1308"/>
      <c r="FPY1308"/>
      <c r="FPZ1308"/>
      <c r="FQA1308"/>
      <c r="FQB1308"/>
      <c r="FQC1308"/>
      <c r="FQD1308"/>
      <c r="FQE1308"/>
      <c r="FQF1308"/>
      <c r="FQG1308"/>
      <c r="FQH1308"/>
      <c r="FQI1308"/>
      <c r="FQJ1308"/>
      <c r="FQK1308"/>
      <c r="FQL1308"/>
      <c r="FQM1308"/>
      <c r="FQN1308"/>
      <c r="FQO1308"/>
      <c r="FQP1308"/>
      <c r="FQQ1308"/>
      <c r="FQR1308"/>
      <c r="FQS1308"/>
      <c r="FQT1308"/>
      <c r="FQU1308"/>
      <c r="FQV1308"/>
      <c r="FQW1308"/>
      <c r="FQX1308"/>
      <c r="FQY1308"/>
      <c r="FQZ1308"/>
      <c r="FRA1308"/>
      <c r="FRB1308"/>
      <c r="FRC1308"/>
      <c r="FRD1308"/>
      <c r="FRE1308"/>
      <c r="FRF1308"/>
      <c r="FRG1308"/>
      <c r="FRH1308"/>
      <c r="FRI1308"/>
      <c r="FRJ1308"/>
      <c r="FRK1308"/>
      <c r="FRL1308"/>
      <c r="FRM1308"/>
      <c r="FRN1308"/>
      <c r="FRO1308"/>
      <c r="FRP1308"/>
      <c r="FRQ1308"/>
      <c r="FRR1308"/>
      <c r="FRS1308"/>
      <c r="FRT1308"/>
      <c r="FRU1308"/>
      <c r="FRV1308"/>
      <c r="FRW1308"/>
      <c r="FRX1308"/>
      <c r="FRY1308"/>
      <c r="FRZ1308"/>
      <c r="FSA1308"/>
      <c r="FSB1308"/>
      <c r="FSC1308"/>
      <c r="FSD1308"/>
      <c r="FSE1308"/>
      <c r="FSF1308"/>
      <c r="FSG1308"/>
      <c r="FSH1308"/>
      <c r="FSI1308"/>
      <c r="FSJ1308"/>
      <c r="FSK1308"/>
      <c r="FSL1308"/>
      <c r="FSM1308"/>
      <c r="FSN1308"/>
      <c r="FSO1308"/>
      <c r="FSP1308"/>
      <c r="FSQ1308"/>
      <c r="FSR1308"/>
      <c r="FSS1308"/>
      <c r="FST1308"/>
      <c r="FSU1308"/>
      <c r="FSV1308"/>
      <c r="FSW1308"/>
      <c r="FSX1308"/>
      <c r="FSY1308"/>
      <c r="FSZ1308"/>
      <c r="FTA1308"/>
      <c r="FTB1308"/>
      <c r="FTC1308"/>
      <c r="FTD1308"/>
      <c r="FTE1308"/>
      <c r="FTF1308"/>
      <c r="FTG1308"/>
      <c r="FTH1308"/>
      <c r="FTI1308"/>
      <c r="FTJ1308"/>
      <c r="FTK1308"/>
      <c r="FTL1308"/>
      <c r="FTM1308"/>
      <c r="FTN1308"/>
      <c r="FTO1308"/>
      <c r="FTP1308"/>
      <c r="FTQ1308"/>
      <c r="FTR1308"/>
      <c r="FTS1308"/>
      <c r="FTT1308"/>
      <c r="FTU1308"/>
      <c r="FTV1308"/>
      <c r="FTW1308"/>
      <c r="FTX1308"/>
      <c r="FTY1308"/>
      <c r="FTZ1308"/>
      <c r="FUA1308"/>
      <c r="FUB1308"/>
      <c r="FUC1308"/>
      <c r="FUD1308"/>
      <c r="FUE1308"/>
      <c r="FUF1308"/>
      <c r="FUG1308"/>
      <c r="FUH1308"/>
      <c r="FUI1308"/>
      <c r="FUJ1308"/>
      <c r="FUK1308"/>
      <c r="FUL1308"/>
      <c r="FUM1308"/>
      <c r="FUN1308"/>
      <c r="FUO1308"/>
      <c r="FUP1308"/>
      <c r="FUQ1308"/>
      <c r="FUR1308"/>
      <c r="FUS1308"/>
      <c r="FUT1308"/>
      <c r="FUU1308"/>
      <c r="FUV1308"/>
      <c r="FUW1308"/>
      <c r="FUX1308"/>
      <c r="FUY1308"/>
      <c r="FUZ1308"/>
      <c r="FVA1308"/>
      <c r="FVB1308"/>
      <c r="FVC1308"/>
      <c r="FVD1308"/>
      <c r="FVE1308"/>
      <c r="FVF1308"/>
      <c r="FVG1308"/>
      <c r="FVH1308"/>
      <c r="FVI1308"/>
      <c r="FVJ1308"/>
      <c r="FVK1308"/>
      <c r="FVL1308"/>
      <c r="FVM1308"/>
      <c r="FVN1308"/>
      <c r="FVO1308"/>
      <c r="FVP1308"/>
      <c r="FVQ1308"/>
      <c r="FVR1308"/>
      <c r="FVS1308"/>
      <c r="FVT1308"/>
      <c r="FVU1308"/>
      <c r="FVV1308"/>
      <c r="FVW1308"/>
      <c r="FVX1308"/>
      <c r="FVY1308"/>
      <c r="FVZ1308"/>
      <c r="FWA1308"/>
      <c r="FWB1308"/>
      <c r="FWC1308"/>
      <c r="FWD1308"/>
      <c r="FWE1308"/>
      <c r="FWF1308"/>
      <c r="FWG1308"/>
      <c r="FWH1308"/>
      <c r="FWI1308"/>
      <c r="FWJ1308"/>
      <c r="FWK1308"/>
      <c r="FWL1308"/>
      <c r="FWM1308"/>
      <c r="FWN1308"/>
      <c r="FWO1308"/>
      <c r="FWP1308"/>
      <c r="FWQ1308"/>
      <c r="FWR1308"/>
      <c r="FWS1308"/>
      <c r="FWT1308"/>
      <c r="FWU1308"/>
      <c r="FWV1308"/>
      <c r="FWW1308"/>
      <c r="FWX1308"/>
      <c r="FWY1308"/>
      <c r="FWZ1308"/>
      <c r="FXA1308"/>
      <c r="FXB1308"/>
      <c r="FXC1308"/>
      <c r="FXD1308"/>
      <c r="FXE1308"/>
      <c r="FXF1308"/>
      <c r="FXG1308"/>
      <c r="FXH1308"/>
      <c r="FXI1308"/>
      <c r="FXJ1308"/>
      <c r="FXK1308"/>
      <c r="FXL1308"/>
      <c r="FXM1308"/>
      <c r="FXN1308"/>
      <c r="FXO1308"/>
      <c r="FXP1308"/>
      <c r="FXQ1308"/>
      <c r="FXR1308"/>
      <c r="FXS1308"/>
      <c r="FXT1308"/>
      <c r="FXU1308"/>
      <c r="FXV1308"/>
      <c r="FXW1308"/>
      <c r="FXX1308"/>
      <c r="FXY1308"/>
      <c r="FXZ1308"/>
      <c r="FYA1308"/>
      <c r="FYB1308"/>
      <c r="FYC1308"/>
      <c r="FYD1308"/>
      <c r="FYE1308"/>
      <c r="FYF1308"/>
      <c r="FYG1308"/>
      <c r="FYH1308"/>
      <c r="FYI1308"/>
      <c r="FYJ1308"/>
      <c r="FYK1308"/>
      <c r="FYL1308"/>
      <c r="FYM1308"/>
      <c r="FYN1308"/>
      <c r="FYO1308"/>
      <c r="FYP1308"/>
      <c r="FYQ1308"/>
      <c r="FYR1308"/>
      <c r="FYS1308"/>
      <c r="FYT1308"/>
      <c r="FYU1308"/>
      <c r="FYV1308"/>
      <c r="FYW1308"/>
      <c r="FYX1308"/>
      <c r="FYY1308"/>
      <c r="FYZ1308"/>
      <c r="FZA1308"/>
      <c r="FZB1308"/>
      <c r="FZC1308"/>
      <c r="FZD1308"/>
      <c r="FZE1308"/>
      <c r="FZF1308"/>
      <c r="FZG1308"/>
      <c r="FZH1308"/>
      <c r="FZI1308"/>
      <c r="FZJ1308"/>
      <c r="FZK1308"/>
      <c r="FZL1308"/>
      <c r="FZM1308"/>
      <c r="FZN1308"/>
      <c r="FZO1308"/>
      <c r="FZP1308"/>
      <c r="FZQ1308"/>
      <c r="FZR1308"/>
      <c r="FZS1308"/>
      <c r="FZT1308"/>
      <c r="FZU1308"/>
      <c r="FZV1308"/>
      <c r="FZW1308"/>
      <c r="FZX1308"/>
      <c r="FZY1308"/>
      <c r="FZZ1308"/>
      <c r="GAA1308"/>
      <c r="GAB1308"/>
      <c r="GAC1308"/>
      <c r="GAD1308"/>
      <c r="GAE1308"/>
      <c r="GAF1308"/>
      <c r="GAG1308"/>
      <c r="GAH1308"/>
      <c r="GAI1308"/>
      <c r="GAJ1308"/>
      <c r="GAK1308"/>
      <c r="GAL1308"/>
      <c r="GAM1308"/>
      <c r="GAN1308"/>
      <c r="GAO1308"/>
      <c r="GAP1308"/>
      <c r="GAQ1308"/>
      <c r="GAR1308"/>
      <c r="GAS1308"/>
      <c r="GAT1308"/>
      <c r="GAU1308"/>
      <c r="GAV1308"/>
      <c r="GAW1308"/>
      <c r="GAX1308"/>
      <c r="GAY1308"/>
      <c r="GAZ1308"/>
      <c r="GBA1308"/>
      <c r="GBB1308"/>
      <c r="GBC1308"/>
      <c r="GBD1308"/>
      <c r="GBE1308"/>
      <c r="GBF1308"/>
      <c r="GBG1308"/>
      <c r="GBH1308"/>
      <c r="GBI1308"/>
      <c r="GBJ1308"/>
      <c r="GBK1308"/>
      <c r="GBL1308"/>
      <c r="GBM1308"/>
      <c r="GBN1308"/>
      <c r="GBO1308"/>
      <c r="GBP1308"/>
      <c r="GBQ1308"/>
      <c r="GBR1308"/>
      <c r="GBS1308"/>
      <c r="GBT1308"/>
      <c r="GBU1308"/>
      <c r="GBV1308"/>
      <c r="GBW1308"/>
      <c r="GBX1308"/>
      <c r="GBY1308"/>
      <c r="GBZ1308"/>
      <c r="GCA1308"/>
      <c r="GCB1308"/>
      <c r="GCC1308"/>
      <c r="GCD1308"/>
      <c r="GCE1308"/>
      <c r="GCF1308"/>
      <c r="GCG1308"/>
      <c r="GCH1308"/>
      <c r="GCI1308"/>
      <c r="GCJ1308"/>
      <c r="GCK1308"/>
      <c r="GCL1308"/>
      <c r="GCM1308"/>
      <c r="GCN1308"/>
      <c r="GCO1308"/>
      <c r="GCP1308"/>
      <c r="GCQ1308"/>
      <c r="GCR1308"/>
      <c r="GCS1308"/>
      <c r="GCT1308"/>
      <c r="GCU1308"/>
      <c r="GCV1308"/>
      <c r="GCW1308"/>
      <c r="GCX1308"/>
      <c r="GCY1308"/>
      <c r="GCZ1308"/>
      <c r="GDA1308"/>
      <c r="GDB1308"/>
      <c r="GDC1308"/>
      <c r="GDD1308"/>
      <c r="GDE1308"/>
      <c r="GDF1308"/>
      <c r="GDG1308"/>
      <c r="GDH1308"/>
      <c r="GDI1308"/>
      <c r="GDJ1308"/>
      <c r="GDK1308"/>
      <c r="GDL1308"/>
      <c r="GDM1308"/>
      <c r="GDN1308"/>
      <c r="GDO1308"/>
      <c r="GDP1308"/>
      <c r="GDQ1308"/>
      <c r="GDR1308"/>
      <c r="GDS1308"/>
      <c r="GDT1308"/>
      <c r="GDU1308"/>
      <c r="GDV1308"/>
      <c r="GDW1308"/>
      <c r="GDX1308"/>
      <c r="GDY1308"/>
      <c r="GDZ1308"/>
      <c r="GEA1308"/>
      <c r="GEB1308"/>
      <c r="GEC1308"/>
      <c r="GED1308"/>
      <c r="GEE1308"/>
      <c r="GEF1308"/>
      <c r="GEG1308"/>
      <c r="GEH1308"/>
      <c r="GEI1308"/>
      <c r="GEJ1308"/>
      <c r="GEK1308"/>
      <c r="GEL1308"/>
      <c r="GEM1308"/>
      <c r="GEN1308"/>
      <c r="GEO1308"/>
      <c r="GEP1308"/>
      <c r="GEQ1308"/>
      <c r="GER1308"/>
      <c r="GES1308"/>
      <c r="GET1308"/>
      <c r="GEU1308"/>
      <c r="GEV1308"/>
      <c r="GEW1308"/>
      <c r="GEX1308"/>
      <c r="GEY1308"/>
      <c r="GEZ1308"/>
      <c r="GFA1308"/>
      <c r="GFB1308"/>
      <c r="GFC1308"/>
      <c r="GFD1308"/>
      <c r="GFE1308"/>
      <c r="GFF1308"/>
      <c r="GFG1308"/>
      <c r="GFH1308"/>
      <c r="GFI1308"/>
      <c r="GFJ1308"/>
      <c r="GFK1308"/>
      <c r="GFL1308"/>
      <c r="GFM1308"/>
      <c r="GFN1308"/>
      <c r="GFO1308"/>
      <c r="GFP1308"/>
      <c r="GFQ1308"/>
      <c r="GFR1308"/>
      <c r="GFS1308"/>
      <c r="GFT1308"/>
      <c r="GFU1308"/>
      <c r="GFV1308"/>
      <c r="GFW1308"/>
      <c r="GFX1308"/>
      <c r="GFY1308"/>
      <c r="GFZ1308"/>
      <c r="GGA1308"/>
      <c r="GGB1308"/>
      <c r="GGC1308"/>
      <c r="GGD1308"/>
      <c r="GGE1308"/>
      <c r="GGF1308"/>
      <c r="GGG1308"/>
      <c r="GGH1308"/>
      <c r="GGI1308"/>
      <c r="GGJ1308"/>
      <c r="GGK1308"/>
      <c r="GGL1308"/>
      <c r="GGM1308"/>
      <c r="GGN1308"/>
      <c r="GGO1308"/>
      <c r="GGP1308"/>
      <c r="GGQ1308"/>
      <c r="GGR1308"/>
      <c r="GGS1308"/>
      <c r="GGT1308"/>
      <c r="GGU1308"/>
      <c r="GGV1308"/>
      <c r="GGW1308"/>
      <c r="GGX1308"/>
      <c r="GGY1308"/>
      <c r="GGZ1308"/>
      <c r="GHA1308"/>
      <c r="GHB1308"/>
      <c r="GHC1308"/>
      <c r="GHD1308"/>
      <c r="GHE1308"/>
      <c r="GHF1308"/>
      <c r="GHG1308"/>
      <c r="GHH1308"/>
      <c r="GHI1308"/>
      <c r="GHJ1308"/>
      <c r="GHK1308"/>
      <c r="GHL1308"/>
      <c r="GHM1308"/>
      <c r="GHN1308"/>
      <c r="GHO1308"/>
      <c r="GHP1308"/>
      <c r="GHQ1308"/>
      <c r="GHR1308"/>
      <c r="GHS1308"/>
      <c r="GHT1308"/>
      <c r="GHU1308"/>
      <c r="GHV1308"/>
      <c r="GHW1308"/>
      <c r="GHX1308"/>
      <c r="GHY1308"/>
      <c r="GHZ1308"/>
      <c r="GIA1308"/>
      <c r="GIB1308"/>
      <c r="GIC1308"/>
      <c r="GID1308"/>
      <c r="GIE1308"/>
      <c r="GIF1308"/>
      <c r="GIG1308"/>
      <c r="GIH1308"/>
      <c r="GII1308"/>
      <c r="GIJ1308"/>
      <c r="GIK1308"/>
      <c r="GIL1308"/>
      <c r="GIM1308"/>
      <c r="GIN1308"/>
      <c r="GIO1308"/>
      <c r="GIP1308"/>
      <c r="GIQ1308"/>
      <c r="GIR1308"/>
      <c r="GIS1308"/>
      <c r="GIT1308"/>
      <c r="GIU1308"/>
      <c r="GIV1308"/>
      <c r="GIW1308"/>
      <c r="GIX1308"/>
      <c r="GIY1308"/>
      <c r="GIZ1308"/>
      <c r="GJA1308"/>
      <c r="GJB1308"/>
      <c r="GJC1308"/>
      <c r="GJD1308"/>
      <c r="GJE1308"/>
      <c r="GJF1308"/>
      <c r="GJG1308"/>
      <c r="GJH1308"/>
      <c r="GJI1308"/>
      <c r="GJJ1308"/>
      <c r="GJK1308"/>
      <c r="GJL1308"/>
      <c r="GJM1308"/>
      <c r="GJN1308"/>
      <c r="GJO1308"/>
      <c r="GJP1308"/>
      <c r="GJQ1308"/>
      <c r="GJR1308"/>
      <c r="GJS1308"/>
      <c r="GJT1308"/>
      <c r="GJU1308"/>
      <c r="GJV1308"/>
      <c r="GJW1308"/>
      <c r="GJX1308"/>
      <c r="GJY1308"/>
      <c r="GJZ1308"/>
      <c r="GKA1308"/>
      <c r="GKB1308"/>
      <c r="GKC1308"/>
      <c r="GKD1308"/>
      <c r="GKE1308"/>
      <c r="GKF1308"/>
      <c r="GKG1308"/>
      <c r="GKH1308"/>
      <c r="GKI1308"/>
      <c r="GKJ1308"/>
      <c r="GKK1308"/>
      <c r="GKL1308"/>
      <c r="GKM1308"/>
      <c r="GKN1308"/>
      <c r="GKO1308"/>
      <c r="GKP1308"/>
      <c r="GKQ1308"/>
      <c r="GKR1308"/>
      <c r="GKS1308"/>
      <c r="GKT1308"/>
      <c r="GKU1308"/>
      <c r="GKV1308"/>
      <c r="GKW1308"/>
      <c r="GKX1308"/>
      <c r="GKY1308"/>
      <c r="GKZ1308"/>
      <c r="GLA1308"/>
      <c r="GLB1308"/>
      <c r="GLC1308"/>
      <c r="GLD1308"/>
      <c r="GLE1308"/>
      <c r="GLF1308"/>
      <c r="GLG1308"/>
      <c r="GLH1308"/>
      <c r="GLI1308"/>
      <c r="GLJ1308"/>
      <c r="GLK1308"/>
      <c r="GLL1308"/>
      <c r="GLM1308"/>
      <c r="GLN1308"/>
      <c r="GLO1308"/>
      <c r="GLP1308"/>
      <c r="GLQ1308"/>
      <c r="GLR1308"/>
      <c r="GLS1308"/>
      <c r="GLT1308"/>
      <c r="GLU1308"/>
      <c r="GLV1308"/>
      <c r="GLW1308"/>
      <c r="GLX1308"/>
      <c r="GLY1308"/>
      <c r="GLZ1308"/>
      <c r="GMA1308"/>
      <c r="GMB1308"/>
      <c r="GMC1308"/>
      <c r="GMD1308"/>
      <c r="GME1308"/>
      <c r="GMF1308"/>
      <c r="GMG1308"/>
      <c r="GMH1308"/>
      <c r="GMI1308"/>
      <c r="GMJ1308"/>
      <c r="GMK1308"/>
      <c r="GML1308"/>
      <c r="GMM1308"/>
      <c r="GMN1308"/>
      <c r="GMO1308"/>
      <c r="GMP1308"/>
      <c r="GMQ1308"/>
      <c r="GMR1308"/>
      <c r="GMS1308"/>
      <c r="GMT1308"/>
      <c r="GMU1308"/>
      <c r="GMV1308"/>
      <c r="GMW1308"/>
      <c r="GMX1308"/>
      <c r="GMY1308"/>
      <c r="GMZ1308"/>
      <c r="GNA1308"/>
      <c r="GNB1308"/>
      <c r="GNC1308"/>
      <c r="GND1308"/>
      <c r="GNE1308"/>
      <c r="GNF1308"/>
      <c r="GNG1308"/>
      <c r="GNH1308"/>
      <c r="GNI1308"/>
      <c r="GNJ1308"/>
      <c r="GNK1308"/>
      <c r="GNL1308"/>
      <c r="GNM1308"/>
      <c r="GNN1308"/>
      <c r="GNO1308"/>
      <c r="GNP1308"/>
      <c r="GNQ1308"/>
      <c r="GNR1308"/>
      <c r="GNS1308"/>
      <c r="GNT1308"/>
      <c r="GNU1308"/>
      <c r="GNV1308"/>
      <c r="GNW1308"/>
      <c r="GNX1308"/>
      <c r="GNY1308"/>
      <c r="GNZ1308"/>
      <c r="GOA1308"/>
      <c r="GOB1308"/>
      <c r="GOC1308"/>
      <c r="GOD1308"/>
      <c r="GOE1308"/>
      <c r="GOF1308"/>
      <c r="GOG1308"/>
      <c r="GOH1308"/>
      <c r="GOI1308"/>
      <c r="GOJ1308"/>
      <c r="GOK1308"/>
      <c r="GOL1308"/>
      <c r="GOM1308"/>
      <c r="GON1308"/>
      <c r="GOO1308"/>
      <c r="GOP1308"/>
      <c r="GOQ1308"/>
      <c r="GOR1308"/>
      <c r="GOS1308"/>
      <c r="GOT1308"/>
      <c r="GOU1308"/>
      <c r="GOV1308"/>
      <c r="GOW1308"/>
      <c r="GOX1308"/>
      <c r="GOY1308"/>
      <c r="GOZ1308"/>
      <c r="GPA1308"/>
      <c r="GPB1308"/>
      <c r="GPC1308"/>
      <c r="GPD1308"/>
      <c r="GPE1308"/>
      <c r="GPF1308"/>
      <c r="GPG1308"/>
      <c r="GPH1308"/>
      <c r="GPI1308"/>
      <c r="GPJ1308"/>
      <c r="GPK1308"/>
      <c r="GPL1308"/>
      <c r="GPM1308"/>
      <c r="GPN1308"/>
      <c r="GPO1308"/>
      <c r="GPP1308"/>
      <c r="GPQ1308"/>
      <c r="GPR1308"/>
      <c r="GPS1308"/>
      <c r="GPT1308"/>
      <c r="GPU1308"/>
      <c r="GPV1308"/>
      <c r="GPW1308"/>
      <c r="GPX1308"/>
      <c r="GPY1308"/>
      <c r="GPZ1308"/>
      <c r="GQA1308"/>
      <c r="GQB1308"/>
      <c r="GQC1308"/>
      <c r="GQD1308"/>
      <c r="GQE1308"/>
      <c r="GQF1308"/>
      <c r="GQG1308"/>
      <c r="GQH1308"/>
      <c r="GQI1308"/>
      <c r="GQJ1308"/>
      <c r="GQK1308"/>
      <c r="GQL1308"/>
      <c r="GQM1308"/>
      <c r="GQN1308"/>
      <c r="GQO1308"/>
      <c r="GQP1308"/>
      <c r="GQQ1308"/>
      <c r="GQR1308"/>
      <c r="GQS1308"/>
      <c r="GQT1308"/>
      <c r="GQU1308"/>
      <c r="GQV1308"/>
      <c r="GQW1308"/>
      <c r="GQX1308"/>
      <c r="GQY1308"/>
      <c r="GQZ1308"/>
      <c r="GRA1308"/>
      <c r="GRB1308"/>
      <c r="GRC1308"/>
      <c r="GRD1308"/>
      <c r="GRE1308"/>
      <c r="GRF1308"/>
      <c r="GRG1308"/>
      <c r="GRH1308"/>
      <c r="GRI1308"/>
      <c r="GRJ1308"/>
      <c r="GRK1308"/>
      <c r="GRL1308"/>
      <c r="GRM1308"/>
      <c r="GRN1308"/>
      <c r="GRO1308"/>
      <c r="GRP1308"/>
      <c r="GRQ1308"/>
      <c r="GRR1308"/>
      <c r="GRS1308"/>
      <c r="GRT1308"/>
      <c r="GRU1308"/>
      <c r="GRV1308"/>
      <c r="GRW1308"/>
      <c r="GRX1308"/>
      <c r="GRY1308"/>
      <c r="GRZ1308"/>
      <c r="GSA1308"/>
      <c r="GSB1308"/>
      <c r="GSC1308"/>
      <c r="GSD1308"/>
      <c r="GSE1308"/>
      <c r="GSF1308"/>
      <c r="GSG1308"/>
      <c r="GSH1308"/>
      <c r="GSI1308"/>
      <c r="GSJ1308"/>
      <c r="GSK1308"/>
      <c r="GSL1308"/>
      <c r="GSM1308"/>
      <c r="GSN1308"/>
      <c r="GSO1308"/>
      <c r="GSP1308"/>
      <c r="GSQ1308"/>
      <c r="GSR1308"/>
      <c r="GSS1308"/>
      <c r="GST1308"/>
      <c r="GSU1308"/>
      <c r="GSV1308"/>
      <c r="GSW1308"/>
      <c r="GSX1308"/>
      <c r="GSY1308"/>
      <c r="GSZ1308"/>
      <c r="GTA1308"/>
      <c r="GTB1308"/>
      <c r="GTC1308"/>
      <c r="GTD1308"/>
      <c r="GTE1308"/>
      <c r="GTF1308"/>
      <c r="GTG1308"/>
      <c r="GTH1308"/>
      <c r="GTI1308"/>
      <c r="GTJ1308"/>
      <c r="GTK1308"/>
      <c r="GTL1308"/>
      <c r="GTM1308"/>
      <c r="GTN1308"/>
      <c r="GTO1308"/>
      <c r="GTP1308"/>
      <c r="GTQ1308"/>
      <c r="GTR1308"/>
      <c r="GTS1308"/>
      <c r="GTT1308"/>
      <c r="GTU1308"/>
      <c r="GTV1308"/>
      <c r="GTW1308"/>
      <c r="GTX1308"/>
      <c r="GTY1308"/>
      <c r="GTZ1308"/>
      <c r="GUA1308"/>
      <c r="GUB1308"/>
      <c r="GUC1308"/>
      <c r="GUD1308"/>
      <c r="GUE1308"/>
      <c r="GUF1308"/>
      <c r="GUG1308"/>
      <c r="GUH1308"/>
      <c r="GUI1308"/>
      <c r="GUJ1308"/>
      <c r="GUK1308"/>
      <c r="GUL1308"/>
      <c r="GUM1308"/>
      <c r="GUN1308"/>
      <c r="GUO1308"/>
      <c r="GUP1308"/>
      <c r="GUQ1308"/>
      <c r="GUR1308"/>
      <c r="GUS1308"/>
      <c r="GUT1308"/>
      <c r="GUU1308"/>
      <c r="GUV1308"/>
      <c r="GUW1308"/>
      <c r="GUX1308"/>
      <c r="GUY1308"/>
      <c r="GUZ1308"/>
      <c r="GVA1308"/>
      <c r="GVB1308"/>
      <c r="GVC1308"/>
      <c r="GVD1308"/>
      <c r="GVE1308"/>
      <c r="GVF1308"/>
      <c r="GVG1308"/>
      <c r="GVH1308"/>
      <c r="GVI1308"/>
      <c r="GVJ1308"/>
      <c r="GVK1308"/>
      <c r="GVL1308"/>
      <c r="GVM1308"/>
      <c r="GVN1308"/>
      <c r="GVO1308"/>
      <c r="GVP1308"/>
      <c r="GVQ1308"/>
      <c r="GVR1308"/>
      <c r="GVS1308"/>
      <c r="GVT1308"/>
      <c r="GVU1308"/>
      <c r="GVV1308"/>
      <c r="GVW1308"/>
      <c r="GVX1308"/>
      <c r="GVY1308"/>
      <c r="GVZ1308"/>
      <c r="GWA1308"/>
      <c r="GWB1308"/>
      <c r="GWC1308"/>
      <c r="GWD1308"/>
      <c r="GWE1308"/>
      <c r="GWF1308"/>
      <c r="GWG1308"/>
      <c r="GWH1308"/>
      <c r="GWI1308"/>
      <c r="GWJ1308"/>
      <c r="GWK1308"/>
      <c r="GWL1308"/>
      <c r="GWM1308"/>
      <c r="GWN1308"/>
      <c r="GWO1308"/>
      <c r="GWP1308"/>
      <c r="GWQ1308"/>
      <c r="GWR1308"/>
      <c r="GWS1308"/>
      <c r="GWT1308"/>
      <c r="GWU1308"/>
      <c r="GWV1308"/>
      <c r="GWW1308"/>
      <c r="GWX1308"/>
      <c r="GWY1308"/>
      <c r="GWZ1308"/>
      <c r="GXA1308"/>
      <c r="GXB1308"/>
      <c r="GXC1308"/>
      <c r="GXD1308"/>
      <c r="GXE1308"/>
      <c r="GXF1308"/>
      <c r="GXG1308"/>
      <c r="GXH1308"/>
      <c r="GXI1308"/>
      <c r="GXJ1308"/>
      <c r="GXK1308"/>
      <c r="GXL1308"/>
      <c r="GXM1308"/>
      <c r="GXN1308"/>
      <c r="GXO1308"/>
      <c r="GXP1308"/>
      <c r="GXQ1308"/>
      <c r="GXR1308"/>
      <c r="GXS1308"/>
      <c r="GXT1308"/>
      <c r="GXU1308"/>
      <c r="GXV1308"/>
      <c r="GXW1308"/>
      <c r="GXX1308"/>
      <c r="GXY1308"/>
      <c r="GXZ1308"/>
      <c r="GYA1308"/>
      <c r="GYB1308"/>
      <c r="GYC1308"/>
      <c r="GYD1308"/>
      <c r="GYE1308"/>
      <c r="GYF1308"/>
      <c r="GYG1308"/>
      <c r="GYH1308"/>
      <c r="GYI1308"/>
      <c r="GYJ1308"/>
      <c r="GYK1308"/>
      <c r="GYL1308"/>
      <c r="GYM1308"/>
      <c r="GYN1308"/>
      <c r="GYO1308"/>
      <c r="GYP1308"/>
      <c r="GYQ1308"/>
      <c r="GYR1308"/>
      <c r="GYS1308"/>
      <c r="GYT1308"/>
      <c r="GYU1308"/>
      <c r="GYV1308"/>
      <c r="GYW1308"/>
      <c r="GYX1308"/>
      <c r="GYY1308"/>
      <c r="GYZ1308"/>
      <c r="GZA1308"/>
      <c r="GZB1308"/>
      <c r="GZC1308"/>
      <c r="GZD1308"/>
      <c r="GZE1308"/>
      <c r="GZF1308"/>
      <c r="GZG1308"/>
      <c r="GZH1308"/>
      <c r="GZI1308"/>
      <c r="GZJ1308"/>
      <c r="GZK1308"/>
      <c r="GZL1308"/>
      <c r="GZM1308"/>
      <c r="GZN1308"/>
      <c r="GZO1308"/>
      <c r="GZP1308"/>
      <c r="GZQ1308"/>
      <c r="GZR1308"/>
      <c r="GZS1308"/>
      <c r="GZT1308"/>
      <c r="GZU1308"/>
      <c r="GZV1308"/>
      <c r="GZW1308"/>
      <c r="GZX1308"/>
      <c r="GZY1308"/>
      <c r="GZZ1308"/>
      <c r="HAA1308"/>
      <c r="HAB1308"/>
      <c r="HAC1308"/>
      <c r="HAD1308"/>
      <c r="HAE1308"/>
      <c r="HAF1308"/>
      <c r="HAG1308"/>
      <c r="HAH1308"/>
      <c r="HAI1308"/>
      <c r="HAJ1308"/>
      <c r="HAK1308"/>
      <c r="HAL1308"/>
      <c r="HAM1308"/>
      <c r="HAN1308"/>
      <c r="HAO1308"/>
      <c r="HAP1308"/>
      <c r="HAQ1308"/>
      <c r="HAR1308"/>
      <c r="HAS1308"/>
      <c r="HAT1308"/>
      <c r="HAU1308"/>
      <c r="HAV1308"/>
      <c r="HAW1308"/>
      <c r="HAX1308"/>
      <c r="HAY1308"/>
      <c r="HAZ1308"/>
      <c r="HBA1308"/>
      <c r="HBB1308"/>
      <c r="HBC1308"/>
      <c r="HBD1308"/>
      <c r="HBE1308"/>
      <c r="HBF1308"/>
      <c r="HBG1308"/>
      <c r="HBH1308"/>
      <c r="HBI1308"/>
      <c r="HBJ1308"/>
      <c r="HBK1308"/>
      <c r="HBL1308"/>
      <c r="HBM1308"/>
      <c r="HBN1308"/>
      <c r="HBO1308"/>
      <c r="HBP1308"/>
      <c r="HBQ1308"/>
      <c r="HBR1308"/>
      <c r="HBS1308"/>
      <c r="HBT1308"/>
      <c r="HBU1308"/>
      <c r="HBV1308"/>
      <c r="HBW1308"/>
      <c r="HBX1308"/>
      <c r="HBY1308"/>
      <c r="HBZ1308"/>
      <c r="HCA1308"/>
      <c r="HCB1308"/>
      <c r="HCC1308"/>
      <c r="HCD1308"/>
      <c r="HCE1308"/>
      <c r="HCF1308"/>
      <c r="HCG1308"/>
      <c r="HCH1308"/>
      <c r="HCI1308"/>
      <c r="HCJ1308"/>
      <c r="HCK1308"/>
      <c r="HCL1308"/>
      <c r="HCM1308"/>
      <c r="HCN1308"/>
      <c r="HCO1308"/>
      <c r="HCP1308"/>
      <c r="HCQ1308"/>
      <c r="HCR1308"/>
      <c r="HCS1308"/>
      <c r="HCT1308"/>
      <c r="HCU1308"/>
      <c r="HCV1308"/>
      <c r="HCW1308"/>
      <c r="HCX1308"/>
      <c r="HCY1308"/>
      <c r="HCZ1308"/>
      <c r="HDA1308"/>
      <c r="HDB1308"/>
      <c r="HDC1308"/>
      <c r="HDD1308"/>
      <c r="HDE1308"/>
      <c r="HDF1308"/>
      <c r="HDG1308"/>
      <c r="HDH1308"/>
      <c r="HDI1308"/>
      <c r="HDJ1308"/>
      <c r="HDK1308"/>
      <c r="HDL1308"/>
      <c r="HDM1308"/>
      <c r="HDN1308"/>
      <c r="HDO1308"/>
      <c r="HDP1308"/>
      <c r="HDQ1308"/>
      <c r="HDR1308"/>
      <c r="HDS1308"/>
      <c r="HDT1308"/>
      <c r="HDU1308"/>
      <c r="HDV1308"/>
      <c r="HDW1308"/>
      <c r="HDX1308"/>
      <c r="HDY1308"/>
      <c r="HDZ1308"/>
      <c r="HEA1308"/>
      <c r="HEB1308"/>
      <c r="HEC1308"/>
      <c r="HED1308"/>
      <c r="HEE1308"/>
      <c r="HEF1308"/>
      <c r="HEG1308"/>
      <c r="HEH1308"/>
      <c r="HEI1308"/>
      <c r="HEJ1308"/>
      <c r="HEK1308"/>
      <c r="HEL1308"/>
      <c r="HEM1308"/>
      <c r="HEN1308"/>
      <c r="HEO1308"/>
      <c r="HEP1308"/>
      <c r="HEQ1308"/>
      <c r="HER1308"/>
      <c r="HES1308"/>
      <c r="HET1308"/>
      <c r="HEU1308"/>
      <c r="HEV1308"/>
      <c r="HEW1308"/>
      <c r="HEX1308"/>
      <c r="HEY1308"/>
      <c r="HEZ1308"/>
      <c r="HFA1308"/>
      <c r="HFB1308"/>
      <c r="HFC1308"/>
      <c r="HFD1308"/>
      <c r="HFE1308"/>
      <c r="HFF1308"/>
      <c r="HFG1308"/>
      <c r="HFH1308"/>
      <c r="HFI1308"/>
      <c r="HFJ1308"/>
      <c r="HFK1308"/>
      <c r="HFL1308"/>
      <c r="HFM1308"/>
      <c r="HFN1308"/>
      <c r="HFO1308"/>
      <c r="HFP1308"/>
      <c r="HFQ1308"/>
      <c r="HFR1308"/>
      <c r="HFS1308"/>
      <c r="HFT1308"/>
      <c r="HFU1308"/>
      <c r="HFV1308"/>
      <c r="HFW1308"/>
      <c r="HFX1308"/>
      <c r="HFY1308"/>
      <c r="HFZ1308"/>
      <c r="HGA1308"/>
      <c r="HGB1308"/>
      <c r="HGC1308"/>
      <c r="HGD1308"/>
      <c r="HGE1308"/>
      <c r="HGF1308"/>
      <c r="HGG1308"/>
      <c r="HGH1308"/>
      <c r="HGI1308"/>
      <c r="HGJ1308"/>
      <c r="HGK1308"/>
      <c r="HGL1308"/>
      <c r="HGM1308"/>
      <c r="HGN1308"/>
      <c r="HGO1308"/>
      <c r="HGP1308"/>
      <c r="HGQ1308"/>
      <c r="HGR1308"/>
      <c r="HGS1308"/>
      <c r="HGT1308"/>
      <c r="HGU1308"/>
      <c r="HGV1308"/>
      <c r="HGW1308"/>
      <c r="HGX1308"/>
      <c r="HGY1308"/>
      <c r="HGZ1308"/>
      <c r="HHA1308"/>
      <c r="HHB1308"/>
      <c r="HHC1308"/>
      <c r="HHD1308"/>
      <c r="HHE1308"/>
      <c r="HHF1308"/>
      <c r="HHG1308"/>
      <c r="HHH1308"/>
      <c r="HHI1308"/>
      <c r="HHJ1308"/>
      <c r="HHK1308"/>
      <c r="HHL1308"/>
      <c r="HHM1308"/>
      <c r="HHN1308"/>
      <c r="HHO1308"/>
      <c r="HHP1308"/>
      <c r="HHQ1308"/>
      <c r="HHR1308"/>
      <c r="HHS1308"/>
      <c r="HHT1308"/>
      <c r="HHU1308"/>
      <c r="HHV1308"/>
      <c r="HHW1308"/>
      <c r="HHX1308"/>
      <c r="HHY1308"/>
      <c r="HHZ1308"/>
      <c r="HIA1308"/>
      <c r="HIB1308"/>
      <c r="HIC1308"/>
      <c r="HID1308"/>
      <c r="HIE1308"/>
      <c r="HIF1308"/>
      <c r="HIG1308"/>
      <c r="HIH1308"/>
      <c r="HII1308"/>
      <c r="HIJ1308"/>
      <c r="HIK1308"/>
      <c r="HIL1308"/>
      <c r="HIM1308"/>
      <c r="HIN1308"/>
      <c r="HIO1308"/>
      <c r="HIP1308"/>
      <c r="HIQ1308"/>
      <c r="HIR1308"/>
      <c r="HIS1308"/>
      <c r="HIT1308"/>
      <c r="HIU1308"/>
      <c r="HIV1308"/>
      <c r="HIW1308"/>
      <c r="HIX1308"/>
      <c r="HIY1308"/>
      <c r="HIZ1308"/>
      <c r="HJA1308"/>
      <c r="HJB1308"/>
      <c r="HJC1308"/>
      <c r="HJD1308"/>
      <c r="HJE1308"/>
      <c r="HJF1308"/>
      <c r="HJG1308"/>
      <c r="HJH1308"/>
      <c r="HJI1308"/>
      <c r="HJJ1308"/>
      <c r="HJK1308"/>
      <c r="HJL1308"/>
      <c r="HJM1308"/>
      <c r="HJN1308"/>
      <c r="HJO1308"/>
      <c r="HJP1308"/>
      <c r="HJQ1308"/>
      <c r="HJR1308"/>
      <c r="HJS1308"/>
      <c r="HJT1308"/>
      <c r="HJU1308"/>
      <c r="HJV1308"/>
      <c r="HJW1308"/>
      <c r="HJX1308"/>
      <c r="HJY1308"/>
      <c r="HJZ1308"/>
      <c r="HKA1308"/>
      <c r="HKB1308"/>
      <c r="HKC1308"/>
      <c r="HKD1308"/>
      <c r="HKE1308"/>
      <c r="HKF1308"/>
      <c r="HKG1308"/>
      <c r="HKH1308"/>
      <c r="HKI1308"/>
      <c r="HKJ1308"/>
      <c r="HKK1308"/>
      <c r="HKL1308"/>
      <c r="HKM1308"/>
      <c r="HKN1308"/>
      <c r="HKO1308"/>
      <c r="HKP1308"/>
      <c r="HKQ1308"/>
      <c r="HKR1308"/>
      <c r="HKS1308"/>
      <c r="HKT1308"/>
      <c r="HKU1308"/>
      <c r="HKV1308"/>
      <c r="HKW1308"/>
      <c r="HKX1308"/>
      <c r="HKY1308"/>
      <c r="HKZ1308"/>
      <c r="HLA1308"/>
      <c r="HLB1308"/>
      <c r="HLC1308"/>
      <c r="HLD1308"/>
      <c r="HLE1308"/>
      <c r="HLF1308"/>
      <c r="HLG1308"/>
      <c r="HLH1308"/>
      <c r="HLI1308"/>
      <c r="HLJ1308"/>
      <c r="HLK1308"/>
      <c r="HLL1308"/>
      <c r="HLM1308"/>
      <c r="HLN1308"/>
      <c r="HLO1308"/>
      <c r="HLP1308"/>
      <c r="HLQ1308"/>
      <c r="HLR1308"/>
      <c r="HLS1308"/>
      <c r="HLT1308"/>
      <c r="HLU1308"/>
      <c r="HLV1308"/>
      <c r="HLW1308"/>
      <c r="HLX1308"/>
      <c r="HLY1308"/>
      <c r="HLZ1308"/>
      <c r="HMA1308"/>
      <c r="HMB1308"/>
      <c r="HMC1308"/>
      <c r="HMD1308"/>
      <c r="HME1308"/>
      <c r="HMF1308"/>
      <c r="HMG1308"/>
      <c r="HMH1308"/>
      <c r="HMI1308"/>
      <c r="HMJ1308"/>
      <c r="HMK1308"/>
      <c r="HML1308"/>
      <c r="HMM1308"/>
      <c r="HMN1308"/>
      <c r="HMO1308"/>
      <c r="HMP1308"/>
      <c r="HMQ1308"/>
      <c r="HMR1308"/>
      <c r="HMS1308"/>
      <c r="HMT1308"/>
      <c r="HMU1308"/>
      <c r="HMV1308"/>
      <c r="HMW1308"/>
      <c r="HMX1308"/>
      <c r="HMY1308"/>
      <c r="HMZ1308"/>
      <c r="HNA1308"/>
      <c r="HNB1308"/>
      <c r="HNC1308"/>
      <c r="HND1308"/>
      <c r="HNE1308"/>
      <c r="HNF1308"/>
      <c r="HNG1308"/>
      <c r="HNH1308"/>
      <c r="HNI1308"/>
      <c r="HNJ1308"/>
      <c r="HNK1308"/>
      <c r="HNL1308"/>
      <c r="HNM1308"/>
      <c r="HNN1308"/>
      <c r="HNO1308"/>
      <c r="HNP1308"/>
      <c r="HNQ1308"/>
      <c r="HNR1308"/>
      <c r="HNS1308"/>
      <c r="HNT1308"/>
      <c r="HNU1308"/>
      <c r="HNV1308"/>
      <c r="HNW1308"/>
      <c r="HNX1308"/>
      <c r="HNY1308"/>
      <c r="HNZ1308"/>
      <c r="HOA1308"/>
      <c r="HOB1308"/>
      <c r="HOC1308"/>
      <c r="HOD1308"/>
      <c r="HOE1308"/>
      <c r="HOF1308"/>
      <c r="HOG1308"/>
      <c r="HOH1308"/>
      <c r="HOI1308"/>
      <c r="HOJ1308"/>
      <c r="HOK1308"/>
      <c r="HOL1308"/>
      <c r="HOM1308"/>
      <c r="HON1308"/>
      <c r="HOO1308"/>
      <c r="HOP1308"/>
      <c r="HOQ1308"/>
      <c r="HOR1308"/>
      <c r="HOS1308"/>
      <c r="HOT1308"/>
      <c r="HOU1308"/>
      <c r="HOV1308"/>
      <c r="HOW1308"/>
      <c r="HOX1308"/>
      <c r="HOY1308"/>
      <c r="HOZ1308"/>
      <c r="HPA1308"/>
      <c r="HPB1308"/>
      <c r="HPC1308"/>
      <c r="HPD1308"/>
      <c r="HPE1308"/>
      <c r="HPF1308"/>
      <c r="HPG1308"/>
      <c r="HPH1308"/>
      <c r="HPI1308"/>
      <c r="HPJ1308"/>
      <c r="HPK1308"/>
      <c r="HPL1308"/>
      <c r="HPM1308"/>
      <c r="HPN1308"/>
      <c r="HPO1308"/>
      <c r="HPP1308"/>
      <c r="HPQ1308"/>
      <c r="HPR1308"/>
      <c r="HPS1308"/>
      <c r="HPT1308"/>
      <c r="HPU1308"/>
      <c r="HPV1308"/>
      <c r="HPW1308"/>
      <c r="HPX1308"/>
      <c r="HPY1308"/>
      <c r="HPZ1308"/>
      <c r="HQA1308"/>
      <c r="HQB1308"/>
      <c r="HQC1308"/>
      <c r="HQD1308"/>
      <c r="HQE1308"/>
      <c r="HQF1308"/>
      <c r="HQG1308"/>
      <c r="HQH1308"/>
      <c r="HQI1308"/>
      <c r="HQJ1308"/>
      <c r="HQK1308"/>
      <c r="HQL1308"/>
      <c r="HQM1308"/>
      <c r="HQN1308"/>
      <c r="HQO1308"/>
      <c r="HQP1308"/>
      <c r="HQQ1308"/>
      <c r="HQR1308"/>
      <c r="HQS1308"/>
      <c r="HQT1308"/>
      <c r="HQU1308"/>
      <c r="HQV1308"/>
      <c r="HQW1308"/>
      <c r="HQX1308"/>
      <c r="HQY1308"/>
      <c r="HQZ1308"/>
      <c r="HRA1308"/>
      <c r="HRB1308"/>
      <c r="HRC1308"/>
      <c r="HRD1308"/>
      <c r="HRE1308"/>
      <c r="HRF1308"/>
      <c r="HRG1308"/>
      <c r="HRH1308"/>
      <c r="HRI1308"/>
      <c r="HRJ1308"/>
      <c r="HRK1308"/>
      <c r="HRL1308"/>
      <c r="HRM1308"/>
      <c r="HRN1308"/>
      <c r="HRO1308"/>
      <c r="HRP1308"/>
      <c r="HRQ1308"/>
      <c r="HRR1308"/>
      <c r="HRS1308"/>
      <c r="HRT1308"/>
      <c r="HRU1308"/>
      <c r="HRV1308"/>
      <c r="HRW1308"/>
      <c r="HRX1308"/>
      <c r="HRY1308"/>
      <c r="HRZ1308"/>
      <c r="HSA1308"/>
      <c r="HSB1308"/>
      <c r="HSC1308"/>
      <c r="HSD1308"/>
      <c r="HSE1308"/>
      <c r="HSF1308"/>
      <c r="HSG1308"/>
      <c r="HSH1308"/>
      <c r="HSI1308"/>
      <c r="HSJ1308"/>
      <c r="HSK1308"/>
      <c r="HSL1308"/>
      <c r="HSM1308"/>
      <c r="HSN1308"/>
      <c r="HSO1308"/>
      <c r="HSP1308"/>
      <c r="HSQ1308"/>
      <c r="HSR1308"/>
      <c r="HSS1308"/>
      <c r="HST1308"/>
      <c r="HSU1308"/>
      <c r="HSV1308"/>
      <c r="HSW1308"/>
      <c r="HSX1308"/>
      <c r="HSY1308"/>
      <c r="HSZ1308"/>
      <c r="HTA1308"/>
      <c r="HTB1308"/>
      <c r="HTC1308"/>
      <c r="HTD1308"/>
      <c r="HTE1308"/>
      <c r="HTF1308"/>
      <c r="HTG1308"/>
      <c r="HTH1308"/>
      <c r="HTI1308"/>
      <c r="HTJ1308"/>
      <c r="HTK1308"/>
      <c r="HTL1308"/>
      <c r="HTM1308"/>
      <c r="HTN1308"/>
      <c r="HTO1308"/>
      <c r="HTP1308"/>
      <c r="HTQ1308"/>
      <c r="HTR1308"/>
      <c r="HTS1308"/>
      <c r="HTT1308"/>
      <c r="HTU1308"/>
      <c r="HTV1308"/>
      <c r="HTW1308"/>
      <c r="HTX1308"/>
      <c r="HTY1308"/>
      <c r="HTZ1308"/>
      <c r="HUA1308"/>
      <c r="HUB1308"/>
      <c r="HUC1308"/>
      <c r="HUD1308"/>
      <c r="HUE1308"/>
      <c r="HUF1308"/>
      <c r="HUG1308"/>
      <c r="HUH1308"/>
      <c r="HUI1308"/>
      <c r="HUJ1308"/>
      <c r="HUK1308"/>
      <c r="HUL1308"/>
      <c r="HUM1308"/>
      <c r="HUN1308"/>
      <c r="HUO1308"/>
      <c r="HUP1308"/>
      <c r="HUQ1308"/>
      <c r="HUR1308"/>
      <c r="HUS1308"/>
      <c r="HUT1308"/>
      <c r="HUU1308"/>
      <c r="HUV1308"/>
      <c r="HUW1308"/>
      <c r="HUX1308"/>
      <c r="HUY1308"/>
      <c r="HUZ1308"/>
      <c r="HVA1308"/>
      <c r="HVB1308"/>
      <c r="HVC1308"/>
      <c r="HVD1308"/>
      <c r="HVE1308"/>
      <c r="HVF1308"/>
      <c r="HVG1308"/>
      <c r="HVH1308"/>
      <c r="HVI1308"/>
      <c r="HVJ1308"/>
      <c r="HVK1308"/>
      <c r="HVL1308"/>
      <c r="HVM1308"/>
      <c r="HVN1308"/>
      <c r="HVO1308"/>
      <c r="HVP1308"/>
      <c r="HVQ1308"/>
      <c r="HVR1308"/>
      <c r="HVS1308"/>
      <c r="HVT1308"/>
      <c r="HVU1308"/>
      <c r="HVV1308"/>
      <c r="HVW1308"/>
      <c r="HVX1308"/>
      <c r="HVY1308"/>
      <c r="HVZ1308"/>
      <c r="HWA1308"/>
      <c r="HWB1308"/>
      <c r="HWC1308"/>
      <c r="HWD1308"/>
      <c r="HWE1308"/>
      <c r="HWF1308"/>
      <c r="HWG1308"/>
      <c r="HWH1308"/>
      <c r="HWI1308"/>
      <c r="HWJ1308"/>
      <c r="HWK1308"/>
      <c r="HWL1308"/>
      <c r="HWM1308"/>
      <c r="HWN1308"/>
      <c r="HWO1308"/>
      <c r="HWP1308"/>
      <c r="HWQ1308"/>
      <c r="HWR1308"/>
      <c r="HWS1308"/>
      <c r="HWT1308"/>
      <c r="HWU1308"/>
      <c r="HWV1308"/>
      <c r="HWW1308"/>
      <c r="HWX1308"/>
      <c r="HWY1308"/>
      <c r="HWZ1308"/>
      <c r="HXA1308"/>
      <c r="HXB1308"/>
      <c r="HXC1308"/>
      <c r="HXD1308"/>
      <c r="HXE1308"/>
      <c r="HXF1308"/>
      <c r="HXG1308"/>
      <c r="HXH1308"/>
      <c r="HXI1308"/>
      <c r="HXJ1308"/>
      <c r="HXK1308"/>
      <c r="HXL1308"/>
      <c r="HXM1308"/>
      <c r="HXN1308"/>
      <c r="HXO1308"/>
      <c r="HXP1308"/>
      <c r="HXQ1308"/>
      <c r="HXR1308"/>
      <c r="HXS1308"/>
      <c r="HXT1308"/>
      <c r="HXU1308"/>
      <c r="HXV1308"/>
      <c r="HXW1308"/>
      <c r="HXX1308"/>
      <c r="HXY1308"/>
      <c r="HXZ1308"/>
      <c r="HYA1308"/>
      <c r="HYB1308"/>
      <c r="HYC1308"/>
      <c r="HYD1308"/>
      <c r="HYE1308"/>
      <c r="HYF1308"/>
      <c r="HYG1308"/>
      <c r="HYH1308"/>
      <c r="HYI1308"/>
      <c r="HYJ1308"/>
      <c r="HYK1308"/>
      <c r="HYL1308"/>
      <c r="HYM1308"/>
      <c r="HYN1308"/>
      <c r="HYO1308"/>
      <c r="HYP1308"/>
      <c r="HYQ1308"/>
      <c r="HYR1308"/>
      <c r="HYS1308"/>
      <c r="HYT1308"/>
      <c r="HYU1308"/>
      <c r="HYV1308"/>
      <c r="HYW1308"/>
      <c r="HYX1308"/>
      <c r="HYY1308"/>
      <c r="HYZ1308"/>
      <c r="HZA1308"/>
      <c r="HZB1308"/>
      <c r="HZC1308"/>
      <c r="HZD1308"/>
      <c r="HZE1308"/>
      <c r="HZF1308"/>
      <c r="HZG1308"/>
      <c r="HZH1308"/>
      <c r="HZI1308"/>
      <c r="HZJ1308"/>
      <c r="HZK1308"/>
      <c r="HZL1308"/>
      <c r="HZM1308"/>
      <c r="HZN1308"/>
      <c r="HZO1308"/>
      <c r="HZP1308"/>
      <c r="HZQ1308"/>
      <c r="HZR1308"/>
      <c r="HZS1308"/>
      <c r="HZT1308"/>
      <c r="HZU1308"/>
      <c r="HZV1308"/>
      <c r="HZW1308"/>
      <c r="HZX1308"/>
      <c r="HZY1308"/>
      <c r="HZZ1308"/>
      <c r="IAA1308"/>
      <c r="IAB1308"/>
      <c r="IAC1308"/>
      <c r="IAD1308"/>
      <c r="IAE1308"/>
      <c r="IAF1308"/>
      <c r="IAG1308"/>
      <c r="IAH1308"/>
      <c r="IAI1308"/>
      <c r="IAJ1308"/>
      <c r="IAK1308"/>
      <c r="IAL1308"/>
      <c r="IAM1308"/>
      <c r="IAN1308"/>
      <c r="IAO1308"/>
      <c r="IAP1308"/>
      <c r="IAQ1308"/>
      <c r="IAR1308"/>
      <c r="IAS1308"/>
      <c r="IAT1308"/>
      <c r="IAU1308"/>
      <c r="IAV1308"/>
      <c r="IAW1308"/>
      <c r="IAX1308"/>
      <c r="IAY1308"/>
      <c r="IAZ1308"/>
      <c r="IBA1308"/>
      <c r="IBB1308"/>
      <c r="IBC1308"/>
      <c r="IBD1308"/>
      <c r="IBE1308"/>
      <c r="IBF1308"/>
      <c r="IBG1308"/>
      <c r="IBH1308"/>
      <c r="IBI1308"/>
      <c r="IBJ1308"/>
      <c r="IBK1308"/>
      <c r="IBL1308"/>
      <c r="IBM1308"/>
      <c r="IBN1308"/>
      <c r="IBO1308"/>
      <c r="IBP1308"/>
      <c r="IBQ1308"/>
      <c r="IBR1308"/>
      <c r="IBS1308"/>
      <c r="IBT1308"/>
      <c r="IBU1308"/>
      <c r="IBV1308"/>
      <c r="IBW1308"/>
      <c r="IBX1308"/>
      <c r="IBY1308"/>
      <c r="IBZ1308"/>
      <c r="ICA1308"/>
      <c r="ICB1308"/>
      <c r="ICC1308"/>
      <c r="ICD1308"/>
      <c r="ICE1308"/>
      <c r="ICF1308"/>
      <c r="ICG1308"/>
      <c r="ICH1308"/>
      <c r="ICI1308"/>
      <c r="ICJ1308"/>
      <c r="ICK1308"/>
      <c r="ICL1308"/>
      <c r="ICM1308"/>
      <c r="ICN1308"/>
      <c r="ICO1308"/>
      <c r="ICP1308"/>
      <c r="ICQ1308"/>
      <c r="ICR1308"/>
      <c r="ICS1308"/>
      <c r="ICT1308"/>
      <c r="ICU1308"/>
      <c r="ICV1308"/>
      <c r="ICW1308"/>
      <c r="ICX1308"/>
      <c r="ICY1308"/>
      <c r="ICZ1308"/>
      <c r="IDA1308"/>
      <c r="IDB1308"/>
      <c r="IDC1308"/>
      <c r="IDD1308"/>
      <c r="IDE1308"/>
      <c r="IDF1308"/>
      <c r="IDG1308"/>
      <c r="IDH1308"/>
      <c r="IDI1308"/>
      <c r="IDJ1308"/>
      <c r="IDK1308"/>
      <c r="IDL1308"/>
      <c r="IDM1308"/>
      <c r="IDN1308"/>
      <c r="IDO1308"/>
      <c r="IDP1308"/>
      <c r="IDQ1308"/>
      <c r="IDR1308"/>
      <c r="IDS1308"/>
      <c r="IDT1308"/>
      <c r="IDU1308"/>
      <c r="IDV1308"/>
      <c r="IDW1308"/>
      <c r="IDX1308"/>
      <c r="IDY1308"/>
      <c r="IDZ1308"/>
      <c r="IEA1308"/>
      <c r="IEB1308"/>
      <c r="IEC1308"/>
      <c r="IED1308"/>
      <c r="IEE1308"/>
      <c r="IEF1308"/>
      <c r="IEG1308"/>
      <c r="IEH1308"/>
      <c r="IEI1308"/>
      <c r="IEJ1308"/>
      <c r="IEK1308"/>
      <c r="IEL1308"/>
      <c r="IEM1308"/>
      <c r="IEN1308"/>
      <c r="IEO1308"/>
      <c r="IEP1308"/>
      <c r="IEQ1308"/>
      <c r="IER1308"/>
      <c r="IES1308"/>
      <c r="IET1308"/>
      <c r="IEU1308"/>
      <c r="IEV1308"/>
      <c r="IEW1308"/>
      <c r="IEX1308"/>
      <c r="IEY1308"/>
      <c r="IEZ1308"/>
      <c r="IFA1308"/>
      <c r="IFB1308"/>
      <c r="IFC1308"/>
      <c r="IFD1308"/>
      <c r="IFE1308"/>
      <c r="IFF1308"/>
      <c r="IFG1308"/>
      <c r="IFH1308"/>
      <c r="IFI1308"/>
      <c r="IFJ1308"/>
      <c r="IFK1308"/>
      <c r="IFL1308"/>
      <c r="IFM1308"/>
      <c r="IFN1308"/>
      <c r="IFO1308"/>
      <c r="IFP1308"/>
      <c r="IFQ1308"/>
      <c r="IFR1308"/>
      <c r="IFS1308"/>
      <c r="IFT1308"/>
      <c r="IFU1308"/>
      <c r="IFV1308"/>
      <c r="IFW1308"/>
      <c r="IFX1308"/>
      <c r="IFY1308"/>
      <c r="IFZ1308"/>
      <c r="IGA1308"/>
      <c r="IGB1308"/>
      <c r="IGC1308"/>
      <c r="IGD1308"/>
      <c r="IGE1308"/>
      <c r="IGF1308"/>
      <c r="IGG1308"/>
      <c r="IGH1308"/>
      <c r="IGI1308"/>
      <c r="IGJ1308"/>
      <c r="IGK1308"/>
      <c r="IGL1308"/>
      <c r="IGM1308"/>
      <c r="IGN1308"/>
      <c r="IGO1308"/>
      <c r="IGP1308"/>
      <c r="IGQ1308"/>
      <c r="IGR1308"/>
      <c r="IGS1308"/>
      <c r="IGT1308"/>
      <c r="IGU1308"/>
      <c r="IGV1308"/>
      <c r="IGW1308"/>
      <c r="IGX1308"/>
      <c r="IGY1308"/>
      <c r="IGZ1308"/>
      <c r="IHA1308"/>
      <c r="IHB1308"/>
      <c r="IHC1308"/>
      <c r="IHD1308"/>
      <c r="IHE1308"/>
      <c r="IHF1308"/>
      <c r="IHG1308"/>
      <c r="IHH1308"/>
      <c r="IHI1308"/>
      <c r="IHJ1308"/>
      <c r="IHK1308"/>
      <c r="IHL1308"/>
      <c r="IHM1308"/>
      <c r="IHN1308"/>
      <c r="IHO1308"/>
      <c r="IHP1308"/>
      <c r="IHQ1308"/>
      <c r="IHR1308"/>
      <c r="IHS1308"/>
      <c r="IHT1308"/>
      <c r="IHU1308"/>
      <c r="IHV1308"/>
      <c r="IHW1308"/>
      <c r="IHX1308"/>
      <c r="IHY1308"/>
      <c r="IHZ1308"/>
      <c r="IIA1308"/>
      <c r="IIB1308"/>
      <c r="IIC1308"/>
      <c r="IID1308"/>
      <c r="IIE1308"/>
      <c r="IIF1308"/>
      <c r="IIG1308"/>
      <c r="IIH1308"/>
      <c r="III1308"/>
      <c r="IIJ1308"/>
      <c r="IIK1308"/>
      <c r="IIL1308"/>
      <c r="IIM1308"/>
      <c r="IIN1308"/>
      <c r="IIO1308"/>
      <c r="IIP1308"/>
      <c r="IIQ1308"/>
      <c r="IIR1308"/>
      <c r="IIS1308"/>
      <c r="IIT1308"/>
      <c r="IIU1308"/>
      <c r="IIV1308"/>
      <c r="IIW1308"/>
      <c r="IIX1308"/>
      <c r="IIY1308"/>
      <c r="IIZ1308"/>
      <c r="IJA1308"/>
      <c r="IJB1308"/>
      <c r="IJC1308"/>
      <c r="IJD1308"/>
      <c r="IJE1308"/>
      <c r="IJF1308"/>
      <c r="IJG1308"/>
      <c r="IJH1308"/>
      <c r="IJI1308"/>
      <c r="IJJ1308"/>
      <c r="IJK1308"/>
      <c r="IJL1308"/>
      <c r="IJM1308"/>
      <c r="IJN1308"/>
      <c r="IJO1308"/>
      <c r="IJP1308"/>
      <c r="IJQ1308"/>
      <c r="IJR1308"/>
      <c r="IJS1308"/>
      <c r="IJT1308"/>
      <c r="IJU1308"/>
      <c r="IJV1308"/>
      <c r="IJW1308"/>
      <c r="IJX1308"/>
      <c r="IJY1308"/>
      <c r="IJZ1308"/>
      <c r="IKA1308"/>
      <c r="IKB1308"/>
      <c r="IKC1308"/>
      <c r="IKD1308"/>
      <c r="IKE1308"/>
      <c r="IKF1308"/>
      <c r="IKG1308"/>
      <c r="IKH1308"/>
      <c r="IKI1308"/>
      <c r="IKJ1308"/>
      <c r="IKK1308"/>
      <c r="IKL1308"/>
      <c r="IKM1308"/>
      <c r="IKN1308"/>
      <c r="IKO1308"/>
      <c r="IKP1308"/>
      <c r="IKQ1308"/>
      <c r="IKR1308"/>
      <c r="IKS1308"/>
      <c r="IKT1308"/>
      <c r="IKU1308"/>
      <c r="IKV1308"/>
      <c r="IKW1308"/>
      <c r="IKX1308"/>
      <c r="IKY1308"/>
      <c r="IKZ1308"/>
      <c r="ILA1308"/>
      <c r="ILB1308"/>
      <c r="ILC1308"/>
      <c r="ILD1308"/>
      <c r="ILE1308"/>
      <c r="ILF1308"/>
      <c r="ILG1308"/>
      <c r="ILH1308"/>
      <c r="ILI1308"/>
      <c r="ILJ1308"/>
      <c r="ILK1308"/>
      <c r="ILL1308"/>
      <c r="ILM1308"/>
      <c r="ILN1308"/>
      <c r="ILO1308"/>
      <c r="ILP1308"/>
      <c r="ILQ1308"/>
      <c r="ILR1308"/>
      <c r="ILS1308"/>
      <c r="ILT1308"/>
      <c r="ILU1308"/>
      <c r="ILV1308"/>
      <c r="ILW1308"/>
      <c r="ILX1308"/>
      <c r="ILY1308"/>
      <c r="ILZ1308"/>
      <c r="IMA1308"/>
      <c r="IMB1308"/>
      <c r="IMC1308"/>
      <c r="IMD1308"/>
      <c r="IME1308"/>
      <c r="IMF1308"/>
      <c r="IMG1308"/>
      <c r="IMH1308"/>
      <c r="IMI1308"/>
      <c r="IMJ1308"/>
      <c r="IMK1308"/>
      <c r="IML1308"/>
      <c r="IMM1308"/>
      <c r="IMN1308"/>
      <c r="IMO1308"/>
      <c r="IMP1308"/>
      <c r="IMQ1308"/>
      <c r="IMR1308"/>
      <c r="IMS1308"/>
      <c r="IMT1308"/>
      <c r="IMU1308"/>
      <c r="IMV1308"/>
      <c r="IMW1308"/>
      <c r="IMX1308"/>
      <c r="IMY1308"/>
      <c r="IMZ1308"/>
      <c r="INA1308"/>
      <c r="INB1308"/>
      <c r="INC1308"/>
      <c r="IND1308"/>
      <c r="INE1308"/>
      <c r="INF1308"/>
      <c r="ING1308"/>
      <c r="INH1308"/>
      <c r="INI1308"/>
      <c r="INJ1308"/>
      <c r="INK1308"/>
      <c r="INL1308"/>
      <c r="INM1308"/>
      <c r="INN1308"/>
      <c r="INO1308"/>
      <c r="INP1308"/>
      <c r="INQ1308"/>
      <c r="INR1308"/>
      <c r="INS1308"/>
      <c r="INT1308"/>
      <c r="INU1308"/>
      <c r="INV1308"/>
      <c r="INW1308"/>
      <c r="INX1308"/>
      <c r="INY1308"/>
      <c r="INZ1308"/>
      <c r="IOA1308"/>
      <c r="IOB1308"/>
      <c r="IOC1308"/>
      <c r="IOD1308"/>
      <c r="IOE1308"/>
      <c r="IOF1308"/>
      <c r="IOG1308"/>
      <c r="IOH1308"/>
      <c r="IOI1308"/>
      <c r="IOJ1308"/>
      <c r="IOK1308"/>
      <c r="IOL1308"/>
      <c r="IOM1308"/>
      <c r="ION1308"/>
      <c r="IOO1308"/>
      <c r="IOP1308"/>
      <c r="IOQ1308"/>
      <c r="IOR1308"/>
      <c r="IOS1308"/>
      <c r="IOT1308"/>
      <c r="IOU1308"/>
      <c r="IOV1308"/>
      <c r="IOW1308"/>
      <c r="IOX1308"/>
      <c r="IOY1308"/>
      <c r="IOZ1308"/>
      <c r="IPA1308"/>
      <c r="IPB1308"/>
      <c r="IPC1308"/>
      <c r="IPD1308"/>
      <c r="IPE1308"/>
      <c r="IPF1308"/>
      <c r="IPG1308"/>
      <c r="IPH1308"/>
      <c r="IPI1308"/>
      <c r="IPJ1308"/>
      <c r="IPK1308"/>
      <c r="IPL1308"/>
      <c r="IPM1308"/>
      <c r="IPN1308"/>
      <c r="IPO1308"/>
      <c r="IPP1308"/>
      <c r="IPQ1308"/>
      <c r="IPR1308"/>
      <c r="IPS1308"/>
      <c r="IPT1308"/>
      <c r="IPU1308"/>
      <c r="IPV1308"/>
      <c r="IPW1308"/>
      <c r="IPX1308"/>
      <c r="IPY1308"/>
      <c r="IPZ1308"/>
      <c r="IQA1308"/>
      <c r="IQB1308"/>
      <c r="IQC1308"/>
      <c r="IQD1308"/>
      <c r="IQE1308"/>
      <c r="IQF1308"/>
      <c r="IQG1308"/>
      <c r="IQH1308"/>
      <c r="IQI1308"/>
      <c r="IQJ1308"/>
      <c r="IQK1308"/>
      <c r="IQL1308"/>
      <c r="IQM1308"/>
      <c r="IQN1308"/>
      <c r="IQO1308"/>
      <c r="IQP1308"/>
      <c r="IQQ1308"/>
      <c r="IQR1308"/>
      <c r="IQS1308"/>
      <c r="IQT1308"/>
      <c r="IQU1308"/>
      <c r="IQV1308"/>
      <c r="IQW1308"/>
      <c r="IQX1308"/>
      <c r="IQY1308"/>
      <c r="IQZ1308"/>
      <c r="IRA1308"/>
      <c r="IRB1308"/>
      <c r="IRC1308"/>
      <c r="IRD1308"/>
      <c r="IRE1308"/>
      <c r="IRF1308"/>
      <c r="IRG1308"/>
      <c r="IRH1308"/>
      <c r="IRI1308"/>
      <c r="IRJ1308"/>
      <c r="IRK1308"/>
      <c r="IRL1308"/>
      <c r="IRM1308"/>
      <c r="IRN1308"/>
      <c r="IRO1308"/>
      <c r="IRP1308"/>
      <c r="IRQ1308"/>
      <c r="IRR1308"/>
      <c r="IRS1308"/>
      <c r="IRT1308"/>
      <c r="IRU1308"/>
      <c r="IRV1308"/>
      <c r="IRW1308"/>
      <c r="IRX1308"/>
      <c r="IRY1308"/>
      <c r="IRZ1308"/>
      <c r="ISA1308"/>
      <c r="ISB1308"/>
      <c r="ISC1308"/>
      <c r="ISD1308"/>
      <c r="ISE1308"/>
      <c r="ISF1308"/>
      <c r="ISG1308"/>
      <c r="ISH1308"/>
      <c r="ISI1308"/>
      <c r="ISJ1308"/>
      <c r="ISK1308"/>
      <c r="ISL1308"/>
      <c r="ISM1308"/>
      <c r="ISN1308"/>
      <c r="ISO1308"/>
      <c r="ISP1308"/>
      <c r="ISQ1308"/>
      <c r="ISR1308"/>
      <c r="ISS1308"/>
      <c r="IST1308"/>
      <c r="ISU1308"/>
      <c r="ISV1308"/>
      <c r="ISW1308"/>
      <c r="ISX1308"/>
      <c r="ISY1308"/>
      <c r="ISZ1308"/>
      <c r="ITA1308"/>
      <c r="ITB1308"/>
      <c r="ITC1308"/>
      <c r="ITD1308"/>
      <c r="ITE1308"/>
      <c r="ITF1308"/>
      <c r="ITG1308"/>
      <c r="ITH1308"/>
      <c r="ITI1308"/>
      <c r="ITJ1308"/>
      <c r="ITK1308"/>
      <c r="ITL1308"/>
      <c r="ITM1308"/>
      <c r="ITN1308"/>
      <c r="ITO1308"/>
      <c r="ITP1308"/>
      <c r="ITQ1308"/>
      <c r="ITR1308"/>
      <c r="ITS1308"/>
      <c r="ITT1308"/>
      <c r="ITU1308"/>
      <c r="ITV1308"/>
      <c r="ITW1308"/>
      <c r="ITX1308"/>
      <c r="ITY1308"/>
      <c r="ITZ1308"/>
      <c r="IUA1308"/>
      <c r="IUB1308"/>
      <c r="IUC1308"/>
      <c r="IUD1308"/>
      <c r="IUE1308"/>
      <c r="IUF1308"/>
      <c r="IUG1308"/>
      <c r="IUH1308"/>
      <c r="IUI1308"/>
      <c r="IUJ1308"/>
      <c r="IUK1308"/>
      <c r="IUL1308"/>
      <c r="IUM1308"/>
      <c r="IUN1308"/>
      <c r="IUO1308"/>
      <c r="IUP1308"/>
      <c r="IUQ1308"/>
      <c r="IUR1308"/>
      <c r="IUS1308"/>
      <c r="IUT1308"/>
      <c r="IUU1308"/>
      <c r="IUV1308"/>
      <c r="IUW1308"/>
      <c r="IUX1308"/>
      <c r="IUY1308"/>
      <c r="IUZ1308"/>
      <c r="IVA1308"/>
      <c r="IVB1308"/>
      <c r="IVC1308"/>
      <c r="IVD1308"/>
      <c r="IVE1308"/>
      <c r="IVF1308"/>
      <c r="IVG1308"/>
      <c r="IVH1308"/>
      <c r="IVI1308"/>
      <c r="IVJ1308"/>
      <c r="IVK1308"/>
      <c r="IVL1308"/>
      <c r="IVM1308"/>
      <c r="IVN1308"/>
      <c r="IVO1308"/>
      <c r="IVP1308"/>
      <c r="IVQ1308"/>
      <c r="IVR1308"/>
      <c r="IVS1308"/>
      <c r="IVT1308"/>
      <c r="IVU1308"/>
      <c r="IVV1308"/>
      <c r="IVW1308"/>
      <c r="IVX1308"/>
      <c r="IVY1308"/>
      <c r="IVZ1308"/>
      <c r="IWA1308"/>
      <c r="IWB1308"/>
      <c r="IWC1308"/>
      <c r="IWD1308"/>
      <c r="IWE1308"/>
      <c r="IWF1308"/>
      <c r="IWG1308"/>
      <c r="IWH1308"/>
      <c r="IWI1308"/>
      <c r="IWJ1308"/>
      <c r="IWK1308"/>
      <c r="IWL1308"/>
      <c r="IWM1308"/>
      <c r="IWN1308"/>
      <c r="IWO1308"/>
      <c r="IWP1308"/>
      <c r="IWQ1308"/>
      <c r="IWR1308"/>
      <c r="IWS1308"/>
      <c r="IWT1308"/>
      <c r="IWU1308"/>
      <c r="IWV1308"/>
      <c r="IWW1308"/>
      <c r="IWX1308"/>
      <c r="IWY1308"/>
      <c r="IWZ1308"/>
      <c r="IXA1308"/>
      <c r="IXB1308"/>
      <c r="IXC1308"/>
      <c r="IXD1308"/>
      <c r="IXE1308"/>
      <c r="IXF1308"/>
      <c r="IXG1308"/>
      <c r="IXH1308"/>
      <c r="IXI1308"/>
      <c r="IXJ1308"/>
      <c r="IXK1308"/>
      <c r="IXL1308"/>
      <c r="IXM1308"/>
      <c r="IXN1308"/>
      <c r="IXO1308"/>
      <c r="IXP1308"/>
      <c r="IXQ1308"/>
      <c r="IXR1308"/>
      <c r="IXS1308"/>
      <c r="IXT1308"/>
      <c r="IXU1308"/>
      <c r="IXV1308"/>
      <c r="IXW1308"/>
      <c r="IXX1308"/>
      <c r="IXY1308"/>
      <c r="IXZ1308"/>
      <c r="IYA1308"/>
      <c r="IYB1308"/>
      <c r="IYC1308"/>
      <c r="IYD1308"/>
      <c r="IYE1308"/>
      <c r="IYF1308"/>
      <c r="IYG1308"/>
      <c r="IYH1308"/>
      <c r="IYI1308"/>
      <c r="IYJ1308"/>
      <c r="IYK1308"/>
      <c r="IYL1308"/>
      <c r="IYM1308"/>
      <c r="IYN1308"/>
      <c r="IYO1308"/>
      <c r="IYP1308"/>
      <c r="IYQ1308"/>
      <c r="IYR1308"/>
      <c r="IYS1308"/>
      <c r="IYT1308"/>
      <c r="IYU1308"/>
      <c r="IYV1308"/>
      <c r="IYW1308"/>
      <c r="IYX1308"/>
      <c r="IYY1308"/>
      <c r="IYZ1308"/>
      <c r="IZA1308"/>
      <c r="IZB1308"/>
      <c r="IZC1308"/>
      <c r="IZD1308"/>
      <c r="IZE1308"/>
      <c r="IZF1308"/>
      <c r="IZG1308"/>
      <c r="IZH1308"/>
      <c r="IZI1308"/>
      <c r="IZJ1308"/>
      <c r="IZK1308"/>
      <c r="IZL1308"/>
      <c r="IZM1308"/>
      <c r="IZN1308"/>
      <c r="IZO1308"/>
      <c r="IZP1308"/>
      <c r="IZQ1308"/>
      <c r="IZR1308"/>
      <c r="IZS1308"/>
      <c r="IZT1308"/>
      <c r="IZU1308"/>
      <c r="IZV1308"/>
      <c r="IZW1308"/>
      <c r="IZX1308"/>
      <c r="IZY1308"/>
      <c r="IZZ1308"/>
      <c r="JAA1308"/>
      <c r="JAB1308"/>
      <c r="JAC1308"/>
      <c r="JAD1308"/>
      <c r="JAE1308"/>
      <c r="JAF1308"/>
      <c r="JAG1308"/>
      <c r="JAH1308"/>
      <c r="JAI1308"/>
      <c r="JAJ1308"/>
      <c r="JAK1308"/>
      <c r="JAL1308"/>
      <c r="JAM1308"/>
      <c r="JAN1308"/>
      <c r="JAO1308"/>
      <c r="JAP1308"/>
      <c r="JAQ1308"/>
      <c r="JAR1308"/>
      <c r="JAS1308"/>
      <c r="JAT1308"/>
      <c r="JAU1308"/>
      <c r="JAV1308"/>
      <c r="JAW1308"/>
      <c r="JAX1308"/>
      <c r="JAY1308"/>
      <c r="JAZ1308"/>
      <c r="JBA1308"/>
      <c r="JBB1308"/>
      <c r="JBC1308"/>
      <c r="JBD1308"/>
      <c r="JBE1308"/>
      <c r="JBF1308"/>
      <c r="JBG1308"/>
      <c r="JBH1308"/>
      <c r="JBI1308"/>
      <c r="JBJ1308"/>
      <c r="JBK1308"/>
      <c r="JBL1308"/>
      <c r="JBM1308"/>
      <c r="JBN1308"/>
      <c r="JBO1308"/>
      <c r="JBP1308"/>
      <c r="JBQ1308"/>
      <c r="JBR1308"/>
      <c r="JBS1308"/>
      <c r="JBT1308"/>
      <c r="JBU1308"/>
      <c r="JBV1308"/>
      <c r="JBW1308"/>
      <c r="JBX1308"/>
      <c r="JBY1308"/>
      <c r="JBZ1308"/>
      <c r="JCA1308"/>
      <c r="JCB1308"/>
      <c r="JCC1308"/>
      <c r="JCD1308"/>
      <c r="JCE1308"/>
      <c r="JCF1308"/>
      <c r="JCG1308"/>
      <c r="JCH1308"/>
      <c r="JCI1308"/>
      <c r="JCJ1308"/>
      <c r="JCK1308"/>
      <c r="JCL1308"/>
      <c r="JCM1308"/>
      <c r="JCN1308"/>
      <c r="JCO1308"/>
      <c r="JCP1308"/>
      <c r="JCQ1308"/>
      <c r="JCR1308"/>
      <c r="JCS1308"/>
      <c r="JCT1308"/>
      <c r="JCU1308"/>
      <c r="JCV1308"/>
      <c r="JCW1308"/>
      <c r="JCX1308"/>
      <c r="JCY1308"/>
      <c r="JCZ1308"/>
      <c r="JDA1308"/>
      <c r="JDB1308"/>
      <c r="JDC1308"/>
      <c r="JDD1308"/>
      <c r="JDE1308"/>
      <c r="JDF1308"/>
      <c r="JDG1308"/>
      <c r="JDH1308"/>
      <c r="JDI1308"/>
      <c r="JDJ1308"/>
      <c r="JDK1308"/>
      <c r="JDL1308"/>
      <c r="JDM1308"/>
      <c r="JDN1308"/>
      <c r="JDO1308"/>
      <c r="JDP1308"/>
      <c r="JDQ1308"/>
      <c r="JDR1308"/>
      <c r="JDS1308"/>
      <c r="JDT1308"/>
      <c r="JDU1308"/>
      <c r="JDV1308"/>
      <c r="JDW1308"/>
      <c r="JDX1308"/>
      <c r="JDY1308"/>
      <c r="JDZ1308"/>
      <c r="JEA1308"/>
      <c r="JEB1308"/>
      <c r="JEC1308"/>
      <c r="JED1308"/>
      <c r="JEE1308"/>
      <c r="JEF1308"/>
      <c r="JEG1308"/>
      <c r="JEH1308"/>
      <c r="JEI1308"/>
      <c r="JEJ1308"/>
      <c r="JEK1308"/>
      <c r="JEL1308"/>
      <c r="JEM1308"/>
      <c r="JEN1308"/>
      <c r="JEO1308"/>
      <c r="JEP1308"/>
      <c r="JEQ1308"/>
      <c r="JER1308"/>
      <c r="JES1308"/>
      <c r="JET1308"/>
      <c r="JEU1308"/>
      <c r="JEV1308"/>
      <c r="JEW1308"/>
      <c r="JEX1308"/>
      <c r="JEY1308"/>
      <c r="JEZ1308"/>
      <c r="JFA1308"/>
      <c r="JFB1308"/>
      <c r="JFC1308"/>
      <c r="JFD1308"/>
      <c r="JFE1308"/>
      <c r="JFF1308"/>
      <c r="JFG1308"/>
      <c r="JFH1308"/>
      <c r="JFI1308"/>
      <c r="JFJ1308"/>
      <c r="JFK1308"/>
      <c r="JFL1308"/>
      <c r="JFM1308"/>
      <c r="JFN1308"/>
      <c r="JFO1308"/>
      <c r="JFP1308"/>
      <c r="JFQ1308"/>
      <c r="JFR1308"/>
      <c r="JFS1308"/>
      <c r="JFT1308"/>
      <c r="JFU1308"/>
      <c r="JFV1308"/>
      <c r="JFW1308"/>
      <c r="JFX1308"/>
      <c r="JFY1308"/>
      <c r="JFZ1308"/>
      <c r="JGA1308"/>
      <c r="JGB1308"/>
      <c r="JGC1308"/>
      <c r="JGD1308"/>
      <c r="JGE1308"/>
      <c r="JGF1308"/>
      <c r="JGG1308"/>
      <c r="JGH1308"/>
      <c r="JGI1308"/>
      <c r="JGJ1308"/>
      <c r="JGK1308"/>
      <c r="JGL1308"/>
      <c r="JGM1308"/>
      <c r="JGN1308"/>
      <c r="JGO1308"/>
      <c r="JGP1308"/>
      <c r="JGQ1308"/>
      <c r="JGR1308"/>
      <c r="JGS1308"/>
      <c r="JGT1308"/>
      <c r="JGU1308"/>
      <c r="JGV1308"/>
      <c r="JGW1308"/>
      <c r="JGX1308"/>
      <c r="JGY1308"/>
      <c r="JGZ1308"/>
      <c r="JHA1308"/>
      <c r="JHB1308"/>
      <c r="JHC1308"/>
      <c r="JHD1308"/>
      <c r="JHE1308"/>
      <c r="JHF1308"/>
      <c r="JHG1308"/>
      <c r="JHH1308"/>
      <c r="JHI1308"/>
      <c r="JHJ1308"/>
      <c r="JHK1308"/>
      <c r="JHL1308"/>
      <c r="JHM1308"/>
      <c r="JHN1308"/>
      <c r="JHO1308"/>
      <c r="JHP1308"/>
      <c r="JHQ1308"/>
      <c r="JHR1308"/>
      <c r="JHS1308"/>
      <c r="JHT1308"/>
      <c r="JHU1308"/>
      <c r="JHV1308"/>
      <c r="JHW1308"/>
      <c r="JHX1308"/>
      <c r="JHY1308"/>
      <c r="JHZ1308"/>
      <c r="JIA1308"/>
      <c r="JIB1308"/>
      <c r="JIC1308"/>
      <c r="JID1308"/>
      <c r="JIE1308"/>
      <c r="JIF1308"/>
      <c r="JIG1308"/>
      <c r="JIH1308"/>
      <c r="JII1308"/>
      <c r="JIJ1308"/>
      <c r="JIK1308"/>
      <c r="JIL1308"/>
      <c r="JIM1308"/>
      <c r="JIN1308"/>
      <c r="JIO1308"/>
      <c r="JIP1308"/>
      <c r="JIQ1308"/>
      <c r="JIR1308"/>
      <c r="JIS1308"/>
      <c r="JIT1308"/>
      <c r="JIU1308"/>
      <c r="JIV1308"/>
      <c r="JIW1308"/>
      <c r="JIX1308"/>
      <c r="JIY1308"/>
      <c r="JIZ1308"/>
      <c r="JJA1308"/>
      <c r="JJB1308"/>
      <c r="JJC1308"/>
      <c r="JJD1308"/>
      <c r="JJE1308"/>
      <c r="JJF1308"/>
      <c r="JJG1308"/>
      <c r="JJH1308"/>
      <c r="JJI1308"/>
      <c r="JJJ1308"/>
      <c r="JJK1308"/>
      <c r="JJL1308"/>
      <c r="JJM1308"/>
      <c r="JJN1308"/>
      <c r="JJO1308"/>
      <c r="JJP1308"/>
      <c r="JJQ1308"/>
      <c r="JJR1308"/>
      <c r="JJS1308"/>
      <c r="JJT1308"/>
      <c r="JJU1308"/>
      <c r="JJV1308"/>
      <c r="JJW1308"/>
      <c r="JJX1308"/>
      <c r="JJY1308"/>
      <c r="JJZ1308"/>
      <c r="JKA1308"/>
      <c r="JKB1308"/>
      <c r="JKC1308"/>
      <c r="JKD1308"/>
      <c r="JKE1308"/>
      <c r="JKF1308"/>
      <c r="JKG1308"/>
      <c r="JKH1308"/>
      <c r="JKI1308"/>
      <c r="JKJ1308"/>
      <c r="JKK1308"/>
      <c r="JKL1308"/>
      <c r="JKM1308"/>
      <c r="JKN1308"/>
      <c r="JKO1308"/>
      <c r="JKP1308"/>
      <c r="JKQ1308"/>
      <c r="JKR1308"/>
      <c r="JKS1308"/>
      <c r="JKT1308"/>
      <c r="JKU1308"/>
      <c r="JKV1308"/>
      <c r="JKW1308"/>
      <c r="JKX1308"/>
      <c r="JKY1308"/>
      <c r="JKZ1308"/>
      <c r="JLA1308"/>
      <c r="JLB1308"/>
      <c r="JLC1308"/>
      <c r="JLD1308"/>
      <c r="JLE1308"/>
      <c r="JLF1308"/>
      <c r="JLG1308"/>
      <c r="JLH1308"/>
      <c r="JLI1308"/>
      <c r="JLJ1308"/>
      <c r="JLK1308"/>
      <c r="JLL1308"/>
      <c r="JLM1308"/>
      <c r="JLN1308"/>
      <c r="JLO1308"/>
      <c r="JLP1308"/>
      <c r="JLQ1308"/>
      <c r="JLR1308"/>
      <c r="JLS1308"/>
      <c r="JLT1308"/>
      <c r="JLU1308"/>
      <c r="JLV1308"/>
      <c r="JLW1308"/>
      <c r="JLX1308"/>
      <c r="JLY1308"/>
      <c r="JLZ1308"/>
      <c r="JMA1308"/>
      <c r="JMB1308"/>
      <c r="JMC1308"/>
      <c r="JMD1308"/>
      <c r="JME1308"/>
      <c r="JMF1308"/>
      <c r="JMG1308"/>
      <c r="JMH1308"/>
      <c r="JMI1308"/>
      <c r="JMJ1308"/>
      <c r="JMK1308"/>
      <c r="JML1308"/>
      <c r="JMM1308"/>
      <c r="JMN1308"/>
      <c r="JMO1308"/>
      <c r="JMP1308"/>
      <c r="JMQ1308"/>
      <c r="JMR1308"/>
      <c r="JMS1308"/>
      <c r="JMT1308"/>
      <c r="JMU1308"/>
      <c r="JMV1308"/>
      <c r="JMW1308"/>
      <c r="JMX1308"/>
      <c r="JMY1308"/>
      <c r="JMZ1308"/>
      <c r="JNA1308"/>
      <c r="JNB1308"/>
      <c r="JNC1308"/>
      <c r="JND1308"/>
      <c r="JNE1308"/>
      <c r="JNF1308"/>
      <c r="JNG1308"/>
      <c r="JNH1308"/>
      <c r="JNI1308"/>
      <c r="JNJ1308"/>
      <c r="JNK1308"/>
      <c r="JNL1308"/>
      <c r="JNM1308"/>
      <c r="JNN1308"/>
      <c r="JNO1308"/>
      <c r="JNP1308"/>
      <c r="JNQ1308"/>
      <c r="JNR1308"/>
      <c r="JNS1308"/>
      <c r="JNT1308"/>
      <c r="JNU1308"/>
      <c r="JNV1308"/>
      <c r="JNW1308"/>
      <c r="JNX1308"/>
      <c r="JNY1308"/>
      <c r="JNZ1308"/>
      <c r="JOA1308"/>
      <c r="JOB1308"/>
      <c r="JOC1308"/>
      <c r="JOD1308"/>
      <c r="JOE1308"/>
      <c r="JOF1308"/>
      <c r="JOG1308"/>
      <c r="JOH1308"/>
      <c r="JOI1308"/>
      <c r="JOJ1308"/>
      <c r="JOK1308"/>
      <c r="JOL1308"/>
      <c r="JOM1308"/>
      <c r="JON1308"/>
      <c r="JOO1308"/>
      <c r="JOP1308"/>
      <c r="JOQ1308"/>
      <c r="JOR1308"/>
      <c r="JOS1308"/>
      <c r="JOT1308"/>
      <c r="JOU1308"/>
      <c r="JOV1308"/>
      <c r="JOW1308"/>
      <c r="JOX1308"/>
      <c r="JOY1308"/>
      <c r="JOZ1308"/>
      <c r="JPA1308"/>
      <c r="JPB1308"/>
      <c r="JPC1308"/>
      <c r="JPD1308"/>
      <c r="JPE1308"/>
      <c r="JPF1308"/>
      <c r="JPG1308"/>
      <c r="JPH1308"/>
      <c r="JPI1308"/>
      <c r="JPJ1308"/>
      <c r="JPK1308"/>
      <c r="JPL1308"/>
      <c r="JPM1308"/>
      <c r="JPN1308"/>
      <c r="JPO1308"/>
      <c r="JPP1308"/>
      <c r="JPQ1308"/>
      <c r="JPR1308"/>
      <c r="JPS1308"/>
      <c r="JPT1308"/>
      <c r="JPU1308"/>
      <c r="JPV1308"/>
      <c r="JPW1308"/>
      <c r="JPX1308"/>
      <c r="JPY1308"/>
      <c r="JPZ1308"/>
      <c r="JQA1308"/>
      <c r="JQB1308"/>
      <c r="JQC1308"/>
      <c r="JQD1308"/>
      <c r="JQE1308"/>
      <c r="JQF1308"/>
      <c r="JQG1308"/>
      <c r="JQH1308"/>
      <c r="JQI1308"/>
      <c r="JQJ1308"/>
      <c r="JQK1308"/>
      <c r="JQL1308"/>
      <c r="JQM1308"/>
      <c r="JQN1308"/>
      <c r="JQO1308"/>
      <c r="JQP1308"/>
      <c r="JQQ1308"/>
      <c r="JQR1308"/>
      <c r="JQS1308"/>
      <c r="JQT1308"/>
      <c r="JQU1308"/>
      <c r="JQV1308"/>
      <c r="JQW1308"/>
      <c r="JQX1308"/>
      <c r="JQY1308"/>
      <c r="JQZ1308"/>
      <c r="JRA1308"/>
      <c r="JRB1308"/>
      <c r="JRC1308"/>
      <c r="JRD1308"/>
      <c r="JRE1308"/>
      <c r="JRF1308"/>
      <c r="JRG1308"/>
      <c r="JRH1308"/>
      <c r="JRI1308"/>
      <c r="JRJ1308"/>
      <c r="JRK1308"/>
      <c r="JRL1308"/>
      <c r="JRM1308"/>
      <c r="JRN1308"/>
      <c r="JRO1308"/>
      <c r="JRP1308"/>
      <c r="JRQ1308"/>
      <c r="JRR1308"/>
      <c r="JRS1308"/>
      <c r="JRT1308"/>
      <c r="JRU1308"/>
      <c r="JRV1308"/>
      <c r="JRW1308"/>
      <c r="JRX1308"/>
      <c r="JRY1308"/>
      <c r="JRZ1308"/>
      <c r="JSA1308"/>
      <c r="JSB1308"/>
      <c r="JSC1308"/>
      <c r="JSD1308"/>
      <c r="JSE1308"/>
      <c r="JSF1308"/>
      <c r="JSG1308"/>
      <c r="JSH1308"/>
      <c r="JSI1308"/>
      <c r="JSJ1308"/>
      <c r="JSK1308"/>
      <c r="JSL1308"/>
      <c r="JSM1308"/>
      <c r="JSN1308"/>
      <c r="JSO1308"/>
      <c r="JSP1308"/>
      <c r="JSQ1308"/>
      <c r="JSR1308"/>
      <c r="JSS1308"/>
      <c r="JST1308"/>
      <c r="JSU1308"/>
      <c r="JSV1308"/>
      <c r="JSW1308"/>
      <c r="JSX1308"/>
      <c r="JSY1308"/>
      <c r="JSZ1308"/>
      <c r="JTA1308"/>
      <c r="JTB1308"/>
      <c r="JTC1308"/>
      <c r="JTD1308"/>
      <c r="JTE1308"/>
      <c r="JTF1308"/>
      <c r="JTG1308"/>
      <c r="JTH1308"/>
      <c r="JTI1308"/>
      <c r="JTJ1308"/>
      <c r="JTK1308"/>
      <c r="JTL1308"/>
      <c r="JTM1308"/>
      <c r="JTN1308"/>
      <c r="JTO1308"/>
      <c r="JTP1308"/>
      <c r="JTQ1308"/>
      <c r="JTR1308"/>
      <c r="JTS1308"/>
      <c r="JTT1308"/>
      <c r="JTU1308"/>
      <c r="JTV1308"/>
      <c r="JTW1308"/>
      <c r="JTX1308"/>
      <c r="JTY1308"/>
      <c r="JTZ1308"/>
      <c r="JUA1308"/>
      <c r="JUB1308"/>
      <c r="JUC1308"/>
      <c r="JUD1308"/>
      <c r="JUE1308"/>
      <c r="JUF1308"/>
      <c r="JUG1308"/>
      <c r="JUH1308"/>
      <c r="JUI1308"/>
      <c r="JUJ1308"/>
      <c r="JUK1308"/>
      <c r="JUL1308"/>
      <c r="JUM1308"/>
      <c r="JUN1308"/>
      <c r="JUO1308"/>
      <c r="JUP1308"/>
      <c r="JUQ1308"/>
      <c r="JUR1308"/>
      <c r="JUS1308"/>
      <c r="JUT1308"/>
      <c r="JUU1308"/>
      <c r="JUV1308"/>
      <c r="JUW1308"/>
      <c r="JUX1308"/>
      <c r="JUY1308"/>
      <c r="JUZ1308"/>
      <c r="JVA1308"/>
      <c r="JVB1308"/>
      <c r="JVC1308"/>
      <c r="JVD1308"/>
      <c r="JVE1308"/>
      <c r="JVF1308"/>
      <c r="JVG1308"/>
      <c r="JVH1308"/>
      <c r="JVI1308"/>
      <c r="JVJ1308"/>
      <c r="JVK1308"/>
      <c r="JVL1308"/>
      <c r="JVM1308"/>
      <c r="JVN1308"/>
      <c r="JVO1308"/>
      <c r="JVP1308"/>
      <c r="JVQ1308"/>
      <c r="JVR1308"/>
      <c r="JVS1308"/>
      <c r="JVT1308"/>
      <c r="JVU1308"/>
      <c r="JVV1308"/>
      <c r="JVW1308"/>
      <c r="JVX1308"/>
      <c r="JVY1308"/>
      <c r="JVZ1308"/>
      <c r="JWA1308"/>
      <c r="JWB1308"/>
      <c r="JWC1308"/>
      <c r="JWD1308"/>
      <c r="JWE1308"/>
      <c r="JWF1308"/>
      <c r="JWG1308"/>
      <c r="JWH1308"/>
      <c r="JWI1308"/>
      <c r="JWJ1308"/>
      <c r="JWK1308"/>
      <c r="JWL1308"/>
      <c r="JWM1308"/>
      <c r="JWN1308"/>
      <c r="JWO1308"/>
      <c r="JWP1308"/>
      <c r="JWQ1308"/>
      <c r="JWR1308"/>
      <c r="JWS1308"/>
      <c r="JWT1308"/>
      <c r="JWU1308"/>
      <c r="JWV1308"/>
      <c r="JWW1308"/>
      <c r="JWX1308"/>
      <c r="JWY1308"/>
      <c r="JWZ1308"/>
      <c r="JXA1308"/>
      <c r="JXB1308"/>
      <c r="JXC1308"/>
      <c r="JXD1308"/>
      <c r="JXE1308"/>
      <c r="JXF1308"/>
      <c r="JXG1308"/>
      <c r="JXH1308"/>
      <c r="JXI1308"/>
      <c r="JXJ1308"/>
      <c r="JXK1308"/>
      <c r="JXL1308"/>
      <c r="JXM1308"/>
      <c r="JXN1308"/>
      <c r="JXO1308"/>
      <c r="JXP1308"/>
      <c r="JXQ1308"/>
      <c r="JXR1308"/>
      <c r="JXS1308"/>
      <c r="JXT1308"/>
      <c r="JXU1308"/>
      <c r="JXV1308"/>
      <c r="JXW1308"/>
      <c r="JXX1308"/>
      <c r="JXY1308"/>
      <c r="JXZ1308"/>
      <c r="JYA1308"/>
      <c r="JYB1308"/>
      <c r="JYC1308"/>
      <c r="JYD1308"/>
      <c r="JYE1308"/>
      <c r="JYF1308"/>
      <c r="JYG1308"/>
      <c r="JYH1308"/>
      <c r="JYI1308"/>
      <c r="JYJ1308"/>
      <c r="JYK1308"/>
      <c r="JYL1308"/>
      <c r="JYM1308"/>
      <c r="JYN1308"/>
      <c r="JYO1308"/>
      <c r="JYP1308"/>
      <c r="JYQ1308"/>
      <c r="JYR1308"/>
      <c r="JYS1308"/>
      <c r="JYT1308"/>
      <c r="JYU1308"/>
      <c r="JYV1308"/>
      <c r="JYW1308"/>
      <c r="JYX1308"/>
      <c r="JYY1308"/>
      <c r="JYZ1308"/>
      <c r="JZA1308"/>
      <c r="JZB1308"/>
      <c r="JZC1308"/>
      <c r="JZD1308"/>
      <c r="JZE1308"/>
      <c r="JZF1308"/>
      <c r="JZG1308"/>
      <c r="JZH1308"/>
      <c r="JZI1308"/>
      <c r="JZJ1308"/>
      <c r="JZK1308"/>
      <c r="JZL1308"/>
      <c r="JZM1308"/>
      <c r="JZN1308"/>
      <c r="JZO1308"/>
      <c r="JZP1308"/>
      <c r="JZQ1308"/>
      <c r="JZR1308"/>
      <c r="JZS1308"/>
      <c r="JZT1308"/>
      <c r="JZU1308"/>
      <c r="JZV1308"/>
      <c r="JZW1308"/>
      <c r="JZX1308"/>
      <c r="JZY1308"/>
      <c r="JZZ1308"/>
      <c r="KAA1308"/>
      <c r="KAB1308"/>
      <c r="KAC1308"/>
      <c r="KAD1308"/>
      <c r="KAE1308"/>
      <c r="KAF1308"/>
      <c r="KAG1308"/>
      <c r="KAH1308"/>
      <c r="KAI1308"/>
      <c r="KAJ1308"/>
      <c r="KAK1308"/>
      <c r="KAL1308"/>
      <c r="KAM1308"/>
      <c r="KAN1308"/>
      <c r="KAO1308"/>
      <c r="KAP1308"/>
      <c r="KAQ1308"/>
      <c r="KAR1308"/>
      <c r="KAS1308"/>
      <c r="KAT1308"/>
      <c r="KAU1308"/>
      <c r="KAV1308"/>
      <c r="KAW1308"/>
      <c r="KAX1308"/>
      <c r="KAY1308"/>
      <c r="KAZ1308"/>
      <c r="KBA1308"/>
      <c r="KBB1308"/>
      <c r="KBC1308"/>
      <c r="KBD1308"/>
      <c r="KBE1308"/>
      <c r="KBF1308"/>
      <c r="KBG1308"/>
      <c r="KBH1308"/>
      <c r="KBI1308"/>
      <c r="KBJ1308"/>
      <c r="KBK1308"/>
      <c r="KBL1308"/>
      <c r="KBM1308"/>
      <c r="KBN1308"/>
      <c r="KBO1308"/>
      <c r="KBP1308"/>
      <c r="KBQ1308"/>
      <c r="KBR1308"/>
      <c r="KBS1308"/>
      <c r="KBT1308"/>
      <c r="KBU1308"/>
      <c r="KBV1308"/>
      <c r="KBW1308"/>
      <c r="KBX1308"/>
      <c r="KBY1308"/>
      <c r="KBZ1308"/>
      <c r="KCA1308"/>
      <c r="KCB1308"/>
      <c r="KCC1308"/>
      <c r="KCD1308"/>
      <c r="KCE1308"/>
      <c r="KCF1308"/>
      <c r="KCG1308"/>
      <c r="KCH1308"/>
      <c r="KCI1308"/>
      <c r="KCJ1308"/>
      <c r="KCK1308"/>
      <c r="KCL1308"/>
      <c r="KCM1308"/>
      <c r="KCN1308"/>
      <c r="KCO1308"/>
      <c r="KCP1308"/>
      <c r="KCQ1308"/>
      <c r="KCR1308"/>
      <c r="KCS1308"/>
      <c r="KCT1308"/>
      <c r="KCU1308"/>
      <c r="KCV1308"/>
      <c r="KCW1308"/>
      <c r="KCX1308"/>
      <c r="KCY1308"/>
      <c r="KCZ1308"/>
      <c r="KDA1308"/>
      <c r="KDB1308"/>
      <c r="KDC1308"/>
      <c r="KDD1308"/>
      <c r="KDE1308"/>
      <c r="KDF1308"/>
      <c r="KDG1308"/>
      <c r="KDH1308"/>
      <c r="KDI1308"/>
      <c r="KDJ1308"/>
      <c r="KDK1308"/>
      <c r="KDL1308"/>
      <c r="KDM1308"/>
      <c r="KDN1308"/>
      <c r="KDO1308"/>
      <c r="KDP1308"/>
      <c r="KDQ1308"/>
      <c r="KDR1308"/>
      <c r="KDS1308"/>
      <c r="KDT1308"/>
      <c r="KDU1308"/>
      <c r="KDV1308"/>
      <c r="KDW1308"/>
      <c r="KDX1308"/>
      <c r="KDY1308"/>
      <c r="KDZ1308"/>
      <c r="KEA1308"/>
      <c r="KEB1308"/>
      <c r="KEC1308"/>
      <c r="KED1308"/>
      <c r="KEE1308"/>
      <c r="KEF1308"/>
      <c r="KEG1308"/>
      <c r="KEH1308"/>
      <c r="KEI1308"/>
      <c r="KEJ1308"/>
      <c r="KEK1308"/>
      <c r="KEL1308"/>
      <c r="KEM1308"/>
      <c r="KEN1308"/>
      <c r="KEO1308"/>
      <c r="KEP1308"/>
      <c r="KEQ1308"/>
      <c r="KER1308"/>
      <c r="KES1308"/>
      <c r="KET1308"/>
      <c r="KEU1308"/>
      <c r="KEV1308"/>
      <c r="KEW1308"/>
      <c r="KEX1308"/>
      <c r="KEY1308"/>
      <c r="KEZ1308"/>
      <c r="KFA1308"/>
      <c r="KFB1308"/>
      <c r="KFC1308"/>
      <c r="KFD1308"/>
      <c r="KFE1308"/>
      <c r="KFF1308"/>
      <c r="KFG1308"/>
      <c r="KFH1308"/>
      <c r="KFI1308"/>
      <c r="KFJ1308"/>
      <c r="KFK1308"/>
      <c r="KFL1308"/>
      <c r="KFM1308"/>
      <c r="KFN1308"/>
      <c r="KFO1308"/>
      <c r="KFP1308"/>
      <c r="KFQ1308"/>
      <c r="KFR1308"/>
      <c r="KFS1308"/>
      <c r="KFT1308"/>
      <c r="KFU1308"/>
      <c r="KFV1308"/>
      <c r="KFW1308"/>
      <c r="KFX1308"/>
      <c r="KFY1308"/>
      <c r="KFZ1308"/>
      <c r="KGA1308"/>
      <c r="KGB1308"/>
      <c r="KGC1308"/>
      <c r="KGD1308"/>
      <c r="KGE1308"/>
      <c r="KGF1308"/>
      <c r="KGG1308"/>
      <c r="KGH1308"/>
      <c r="KGI1308"/>
      <c r="KGJ1308"/>
      <c r="KGK1308"/>
      <c r="KGL1308"/>
      <c r="KGM1308"/>
      <c r="KGN1308"/>
      <c r="KGO1308"/>
      <c r="KGP1308"/>
      <c r="KGQ1308"/>
      <c r="KGR1308"/>
      <c r="KGS1308"/>
      <c r="KGT1308"/>
      <c r="KGU1308"/>
      <c r="KGV1308"/>
      <c r="KGW1308"/>
      <c r="KGX1308"/>
      <c r="KGY1308"/>
      <c r="KGZ1308"/>
      <c r="KHA1308"/>
      <c r="KHB1308"/>
      <c r="KHC1308"/>
      <c r="KHD1308"/>
      <c r="KHE1308"/>
      <c r="KHF1308"/>
      <c r="KHG1308"/>
      <c r="KHH1308"/>
      <c r="KHI1308"/>
      <c r="KHJ1308"/>
      <c r="KHK1308"/>
      <c r="KHL1308"/>
      <c r="KHM1308"/>
      <c r="KHN1308"/>
      <c r="KHO1308"/>
      <c r="KHP1308"/>
      <c r="KHQ1308"/>
      <c r="KHR1308"/>
      <c r="KHS1308"/>
      <c r="KHT1308"/>
      <c r="KHU1308"/>
      <c r="KHV1308"/>
      <c r="KHW1308"/>
      <c r="KHX1308"/>
      <c r="KHY1308"/>
      <c r="KHZ1308"/>
      <c r="KIA1308"/>
      <c r="KIB1308"/>
      <c r="KIC1308"/>
      <c r="KID1308"/>
      <c r="KIE1308"/>
      <c r="KIF1308"/>
      <c r="KIG1308"/>
      <c r="KIH1308"/>
      <c r="KII1308"/>
      <c r="KIJ1308"/>
      <c r="KIK1308"/>
      <c r="KIL1308"/>
      <c r="KIM1308"/>
      <c r="KIN1308"/>
      <c r="KIO1308"/>
      <c r="KIP1308"/>
      <c r="KIQ1308"/>
      <c r="KIR1308"/>
      <c r="KIS1308"/>
      <c r="KIT1308"/>
      <c r="KIU1308"/>
      <c r="KIV1308"/>
      <c r="KIW1308"/>
      <c r="KIX1308"/>
      <c r="KIY1308"/>
      <c r="KIZ1308"/>
      <c r="KJA1308"/>
      <c r="KJB1308"/>
      <c r="KJC1308"/>
      <c r="KJD1308"/>
      <c r="KJE1308"/>
      <c r="KJF1308"/>
      <c r="KJG1308"/>
      <c r="KJH1308"/>
      <c r="KJI1308"/>
      <c r="KJJ1308"/>
      <c r="KJK1308"/>
      <c r="KJL1308"/>
      <c r="KJM1308"/>
      <c r="KJN1308"/>
      <c r="KJO1308"/>
      <c r="KJP1308"/>
      <c r="KJQ1308"/>
      <c r="KJR1308"/>
      <c r="KJS1308"/>
      <c r="KJT1308"/>
      <c r="KJU1308"/>
      <c r="KJV1308"/>
      <c r="KJW1308"/>
      <c r="KJX1308"/>
      <c r="KJY1308"/>
      <c r="KJZ1308"/>
      <c r="KKA1308"/>
      <c r="KKB1308"/>
      <c r="KKC1308"/>
      <c r="KKD1308"/>
      <c r="KKE1308"/>
      <c r="KKF1308"/>
      <c r="KKG1308"/>
      <c r="KKH1308"/>
      <c r="KKI1308"/>
      <c r="KKJ1308"/>
      <c r="KKK1308"/>
      <c r="KKL1308"/>
      <c r="KKM1308"/>
      <c r="KKN1308"/>
      <c r="KKO1308"/>
      <c r="KKP1308"/>
      <c r="KKQ1308"/>
      <c r="KKR1308"/>
      <c r="KKS1308"/>
      <c r="KKT1308"/>
      <c r="KKU1308"/>
      <c r="KKV1308"/>
      <c r="KKW1308"/>
      <c r="KKX1308"/>
      <c r="KKY1308"/>
      <c r="KKZ1308"/>
      <c r="KLA1308"/>
      <c r="KLB1308"/>
      <c r="KLC1308"/>
      <c r="KLD1308"/>
      <c r="KLE1308"/>
      <c r="KLF1308"/>
      <c r="KLG1308"/>
      <c r="KLH1308"/>
      <c r="KLI1308"/>
      <c r="KLJ1308"/>
      <c r="KLK1308"/>
      <c r="KLL1308"/>
      <c r="KLM1308"/>
      <c r="KLN1308"/>
      <c r="KLO1308"/>
      <c r="KLP1308"/>
      <c r="KLQ1308"/>
      <c r="KLR1308"/>
      <c r="KLS1308"/>
      <c r="KLT1308"/>
      <c r="KLU1308"/>
      <c r="KLV1308"/>
      <c r="KLW1308"/>
      <c r="KLX1308"/>
      <c r="KLY1308"/>
      <c r="KLZ1308"/>
      <c r="KMA1308"/>
      <c r="KMB1308"/>
      <c r="KMC1308"/>
      <c r="KMD1308"/>
      <c r="KME1308"/>
      <c r="KMF1308"/>
      <c r="KMG1308"/>
      <c r="KMH1308"/>
      <c r="KMI1308"/>
      <c r="KMJ1308"/>
      <c r="KMK1308"/>
      <c r="KML1308"/>
      <c r="KMM1308"/>
      <c r="KMN1308"/>
      <c r="KMO1308"/>
      <c r="KMP1308"/>
      <c r="KMQ1308"/>
      <c r="KMR1308"/>
      <c r="KMS1308"/>
      <c r="KMT1308"/>
      <c r="KMU1308"/>
      <c r="KMV1308"/>
      <c r="KMW1308"/>
      <c r="KMX1308"/>
      <c r="KMY1308"/>
      <c r="KMZ1308"/>
      <c r="KNA1308"/>
      <c r="KNB1308"/>
      <c r="KNC1308"/>
      <c r="KND1308"/>
      <c r="KNE1308"/>
      <c r="KNF1308"/>
      <c r="KNG1308"/>
      <c r="KNH1308"/>
      <c r="KNI1308"/>
      <c r="KNJ1308"/>
      <c r="KNK1308"/>
      <c r="KNL1308"/>
      <c r="KNM1308"/>
      <c r="KNN1308"/>
      <c r="KNO1308"/>
      <c r="KNP1308"/>
      <c r="KNQ1308"/>
      <c r="KNR1308"/>
      <c r="KNS1308"/>
      <c r="KNT1308"/>
      <c r="KNU1308"/>
      <c r="KNV1308"/>
      <c r="KNW1308"/>
      <c r="KNX1308"/>
      <c r="KNY1308"/>
      <c r="KNZ1308"/>
      <c r="KOA1308"/>
      <c r="KOB1308"/>
      <c r="KOC1308"/>
      <c r="KOD1308"/>
      <c r="KOE1308"/>
      <c r="KOF1308"/>
      <c r="KOG1308"/>
      <c r="KOH1308"/>
      <c r="KOI1308"/>
      <c r="KOJ1308"/>
      <c r="KOK1308"/>
      <c r="KOL1308"/>
      <c r="KOM1308"/>
      <c r="KON1308"/>
      <c r="KOO1308"/>
      <c r="KOP1308"/>
      <c r="KOQ1308"/>
      <c r="KOR1308"/>
      <c r="KOS1308"/>
      <c r="KOT1308"/>
      <c r="KOU1308"/>
      <c r="KOV1308"/>
      <c r="KOW1308"/>
      <c r="KOX1308"/>
      <c r="KOY1308"/>
      <c r="KOZ1308"/>
      <c r="KPA1308"/>
      <c r="KPB1308"/>
      <c r="KPC1308"/>
      <c r="KPD1308"/>
      <c r="KPE1308"/>
      <c r="KPF1308"/>
      <c r="KPG1308"/>
      <c r="KPH1308"/>
      <c r="KPI1308"/>
      <c r="KPJ1308"/>
      <c r="KPK1308"/>
      <c r="KPL1308"/>
      <c r="KPM1308"/>
      <c r="KPN1308"/>
      <c r="KPO1308"/>
      <c r="KPP1308"/>
      <c r="KPQ1308"/>
      <c r="KPR1308"/>
      <c r="KPS1308"/>
      <c r="KPT1308"/>
      <c r="KPU1308"/>
      <c r="KPV1308"/>
      <c r="KPW1308"/>
      <c r="KPX1308"/>
      <c r="KPY1308"/>
      <c r="KPZ1308"/>
      <c r="KQA1308"/>
      <c r="KQB1308"/>
      <c r="KQC1308"/>
      <c r="KQD1308"/>
      <c r="KQE1308"/>
      <c r="KQF1308"/>
      <c r="KQG1308"/>
      <c r="KQH1308"/>
      <c r="KQI1308"/>
      <c r="KQJ1308"/>
      <c r="KQK1308"/>
      <c r="KQL1308"/>
      <c r="KQM1308"/>
      <c r="KQN1308"/>
      <c r="KQO1308"/>
      <c r="KQP1308"/>
      <c r="KQQ1308"/>
      <c r="KQR1308"/>
      <c r="KQS1308"/>
      <c r="KQT1308"/>
      <c r="KQU1308"/>
      <c r="KQV1308"/>
      <c r="KQW1308"/>
      <c r="KQX1308"/>
      <c r="KQY1308"/>
      <c r="KQZ1308"/>
      <c r="KRA1308"/>
      <c r="KRB1308"/>
      <c r="KRC1308"/>
      <c r="KRD1308"/>
      <c r="KRE1308"/>
      <c r="KRF1308"/>
      <c r="KRG1308"/>
      <c r="KRH1308"/>
      <c r="KRI1308"/>
      <c r="KRJ1308"/>
      <c r="KRK1308"/>
      <c r="KRL1308"/>
      <c r="KRM1308"/>
      <c r="KRN1308"/>
      <c r="KRO1308"/>
      <c r="KRP1308"/>
      <c r="KRQ1308"/>
      <c r="KRR1308"/>
      <c r="KRS1308"/>
      <c r="KRT1308"/>
      <c r="KRU1308"/>
      <c r="KRV1308"/>
      <c r="KRW1308"/>
      <c r="KRX1308"/>
      <c r="KRY1308"/>
      <c r="KRZ1308"/>
      <c r="KSA1308"/>
      <c r="KSB1308"/>
      <c r="KSC1308"/>
      <c r="KSD1308"/>
      <c r="KSE1308"/>
      <c r="KSF1308"/>
      <c r="KSG1308"/>
      <c r="KSH1308"/>
      <c r="KSI1308"/>
      <c r="KSJ1308"/>
      <c r="KSK1308"/>
      <c r="KSL1308"/>
      <c r="KSM1308"/>
      <c r="KSN1308"/>
      <c r="KSO1308"/>
      <c r="KSP1308"/>
      <c r="KSQ1308"/>
      <c r="KSR1308"/>
      <c r="KSS1308"/>
      <c r="KST1308"/>
      <c r="KSU1308"/>
      <c r="KSV1308"/>
      <c r="KSW1308"/>
      <c r="KSX1308"/>
      <c r="KSY1308"/>
      <c r="KSZ1308"/>
      <c r="KTA1308"/>
      <c r="KTB1308"/>
      <c r="KTC1308"/>
      <c r="KTD1308"/>
      <c r="KTE1308"/>
      <c r="KTF1308"/>
      <c r="KTG1308"/>
      <c r="KTH1308"/>
      <c r="KTI1308"/>
      <c r="KTJ1308"/>
      <c r="KTK1308"/>
      <c r="KTL1308"/>
      <c r="KTM1308"/>
      <c r="KTN1308"/>
      <c r="KTO1308"/>
      <c r="KTP1308"/>
      <c r="KTQ1308"/>
      <c r="KTR1308"/>
      <c r="KTS1308"/>
      <c r="KTT1308"/>
      <c r="KTU1308"/>
      <c r="KTV1308"/>
      <c r="KTW1308"/>
      <c r="KTX1308"/>
      <c r="KTY1308"/>
      <c r="KTZ1308"/>
      <c r="KUA1308"/>
      <c r="KUB1308"/>
      <c r="KUC1308"/>
      <c r="KUD1308"/>
      <c r="KUE1308"/>
      <c r="KUF1308"/>
      <c r="KUG1308"/>
      <c r="KUH1308"/>
      <c r="KUI1308"/>
      <c r="KUJ1308"/>
      <c r="KUK1308"/>
      <c r="KUL1308"/>
      <c r="KUM1308"/>
      <c r="KUN1308"/>
      <c r="KUO1308"/>
      <c r="KUP1308"/>
      <c r="KUQ1308"/>
      <c r="KUR1308"/>
      <c r="KUS1308"/>
      <c r="KUT1308"/>
      <c r="KUU1308"/>
      <c r="KUV1308"/>
      <c r="KUW1308"/>
      <c r="KUX1308"/>
      <c r="KUY1308"/>
      <c r="KUZ1308"/>
      <c r="KVA1308"/>
      <c r="KVB1308"/>
      <c r="KVC1308"/>
      <c r="KVD1308"/>
      <c r="KVE1308"/>
      <c r="KVF1308"/>
      <c r="KVG1308"/>
      <c r="KVH1308"/>
      <c r="KVI1308"/>
      <c r="KVJ1308"/>
      <c r="KVK1308"/>
      <c r="KVL1308"/>
      <c r="KVM1308"/>
      <c r="KVN1308"/>
      <c r="KVO1308"/>
      <c r="KVP1308"/>
      <c r="KVQ1308"/>
      <c r="KVR1308"/>
      <c r="KVS1308"/>
      <c r="KVT1308"/>
      <c r="KVU1308"/>
      <c r="KVV1308"/>
      <c r="KVW1308"/>
      <c r="KVX1308"/>
      <c r="KVY1308"/>
      <c r="KVZ1308"/>
      <c r="KWA1308"/>
      <c r="KWB1308"/>
      <c r="KWC1308"/>
      <c r="KWD1308"/>
      <c r="KWE1308"/>
      <c r="KWF1308"/>
      <c r="KWG1308"/>
      <c r="KWH1308"/>
      <c r="KWI1308"/>
      <c r="KWJ1308"/>
      <c r="KWK1308"/>
      <c r="KWL1308"/>
      <c r="KWM1308"/>
      <c r="KWN1308"/>
      <c r="KWO1308"/>
      <c r="KWP1308"/>
      <c r="KWQ1308"/>
      <c r="KWR1308"/>
      <c r="KWS1308"/>
      <c r="KWT1308"/>
      <c r="KWU1308"/>
      <c r="KWV1308"/>
      <c r="KWW1308"/>
      <c r="KWX1308"/>
      <c r="KWY1308"/>
      <c r="KWZ1308"/>
      <c r="KXA1308"/>
      <c r="KXB1308"/>
      <c r="KXC1308"/>
      <c r="KXD1308"/>
      <c r="KXE1308"/>
      <c r="KXF1308"/>
      <c r="KXG1308"/>
      <c r="KXH1308"/>
      <c r="KXI1308"/>
      <c r="KXJ1308"/>
      <c r="KXK1308"/>
      <c r="KXL1308"/>
      <c r="KXM1308"/>
      <c r="KXN1308"/>
      <c r="KXO1308"/>
      <c r="KXP1308"/>
      <c r="KXQ1308"/>
      <c r="KXR1308"/>
      <c r="KXS1308"/>
      <c r="KXT1308"/>
      <c r="KXU1308"/>
      <c r="KXV1308"/>
      <c r="KXW1308"/>
      <c r="KXX1308"/>
      <c r="KXY1308"/>
      <c r="KXZ1308"/>
      <c r="KYA1308"/>
      <c r="KYB1308"/>
      <c r="KYC1308"/>
      <c r="KYD1308"/>
      <c r="KYE1308"/>
      <c r="KYF1308"/>
      <c r="KYG1308"/>
      <c r="KYH1308"/>
      <c r="KYI1308"/>
      <c r="KYJ1308"/>
      <c r="KYK1308"/>
      <c r="KYL1308"/>
      <c r="KYM1308"/>
      <c r="KYN1308"/>
      <c r="KYO1308"/>
      <c r="KYP1308"/>
      <c r="KYQ1308"/>
      <c r="KYR1308"/>
      <c r="KYS1308"/>
      <c r="KYT1308"/>
      <c r="KYU1308"/>
      <c r="KYV1308"/>
      <c r="KYW1308"/>
      <c r="KYX1308"/>
      <c r="KYY1308"/>
      <c r="KYZ1308"/>
      <c r="KZA1308"/>
      <c r="KZB1308"/>
      <c r="KZC1308"/>
      <c r="KZD1308"/>
      <c r="KZE1308"/>
      <c r="KZF1308"/>
      <c r="KZG1308"/>
      <c r="KZH1308"/>
      <c r="KZI1308"/>
      <c r="KZJ1308"/>
      <c r="KZK1308"/>
      <c r="KZL1308"/>
      <c r="KZM1308"/>
      <c r="KZN1308"/>
      <c r="KZO1308"/>
      <c r="KZP1308"/>
      <c r="KZQ1308"/>
      <c r="KZR1308"/>
      <c r="KZS1308"/>
      <c r="KZT1308"/>
      <c r="KZU1308"/>
      <c r="KZV1308"/>
      <c r="KZW1308"/>
      <c r="KZX1308"/>
      <c r="KZY1308"/>
      <c r="KZZ1308"/>
      <c r="LAA1308"/>
      <c r="LAB1308"/>
      <c r="LAC1308"/>
      <c r="LAD1308"/>
      <c r="LAE1308"/>
      <c r="LAF1308"/>
      <c r="LAG1308"/>
      <c r="LAH1308"/>
      <c r="LAI1308"/>
      <c r="LAJ1308"/>
      <c r="LAK1308"/>
      <c r="LAL1308"/>
      <c r="LAM1308"/>
      <c r="LAN1308"/>
      <c r="LAO1308"/>
      <c r="LAP1308"/>
      <c r="LAQ1308"/>
      <c r="LAR1308"/>
      <c r="LAS1308"/>
      <c r="LAT1308"/>
      <c r="LAU1308"/>
      <c r="LAV1308"/>
      <c r="LAW1308"/>
      <c r="LAX1308"/>
      <c r="LAY1308"/>
      <c r="LAZ1308"/>
      <c r="LBA1308"/>
      <c r="LBB1308"/>
      <c r="LBC1308"/>
      <c r="LBD1308"/>
      <c r="LBE1308"/>
      <c r="LBF1308"/>
      <c r="LBG1308"/>
      <c r="LBH1308"/>
      <c r="LBI1308"/>
      <c r="LBJ1308"/>
      <c r="LBK1308"/>
      <c r="LBL1308"/>
      <c r="LBM1308"/>
      <c r="LBN1308"/>
      <c r="LBO1308"/>
      <c r="LBP1308"/>
      <c r="LBQ1308"/>
      <c r="LBR1308"/>
      <c r="LBS1308"/>
      <c r="LBT1308"/>
      <c r="LBU1308"/>
      <c r="LBV1308"/>
      <c r="LBW1308"/>
      <c r="LBX1308"/>
      <c r="LBY1308"/>
      <c r="LBZ1308"/>
      <c r="LCA1308"/>
      <c r="LCB1308"/>
      <c r="LCC1308"/>
      <c r="LCD1308"/>
      <c r="LCE1308"/>
      <c r="LCF1308"/>
      <c r="LCG1308"/>
      <c r="LCH1308"/>
      <c r="LCI1308"/>
      <c r="LCJ1308"/>
      <c r="LCK1308"/>
      <c r="LCL1308"/>
      <c r="LCM1308"/>
      <c r="LCN1308"/>
      <c r="LCO1308"/>
      <c r="LCP1308"/>
      <c r="LCQ1308"/>
      <c r="LCR1308"/>
      <c r="LCS1308"/>
      <c r="LCT1308"/>
      <c r="LCU1308"/>
      <c r="LCV1308"/>
      <c r="LCW1308"/>
      <c r="LCX1308"/>
      <c r="LCY1308"/>
      <c r="LCZ1308"/>
      <c r="LDA1308"/>
      <c r="LDB1308"/>
      <c r="LDC1308"/>
      <c r="LDD1308"/>
      <c r="LDE1308"/>
      <c r="LDF1308"/>
      <c r="LDG1308"/>
      <c r="LDH1308"/>
      <c r="LDI1308"/>
      <c r="LDJ1308"/>
      <c r="LDK1308"/>
      <c r="LDL1308"/>
      <c r="LDM1308"/>
      <c r="LDN1308"/>
      <c r="LDO1308"/>
      <c r="LDP1308"/>
      <c r="LDQ1308"/>
      <c r="LDR1308"/>
      <c r="LDS1308"/>
      <c r="LDT1308"/>
      <c r="LDU1308"/>
      <c r="LDV1308"/>
      <c r="LDW1308"/>
      <c r="LDX1308"/>
      <c r="LDY1308"/>
      <c r="LDZ1308"/>
      <c r="LEA1308"/>
      <c r="LEB1308"/>
      <c r="LEC1308"/>
      <c r="LED1308"/>
      <c r="LEE1308"/>
      <c r="LEF1308"/>
      <c r="LEG1308"/>
      <c r="LEH1308"/>
      <c r="LEI1308"/>
      <c r="LEJ1308"/>
      <c r="LEK1308"/>
      <c r="LEL1308"/>
      <c r="LEM1308"/>
      <c r="LEN1308"/>
      <c r="LEO1308"/>
      <c r="LEP1308"/>
      <c r="LEQ1308"/>
      <c r="LER1308"/>
      <c r="LES1308"/>
      <c r="LET1308"/>
      <c r="LEU1308"/>
      <c r="LEV1308"/>
      <c r="LEW1308"/>
      <c r="LEX1308"/>
      <c r="LEY1308"/>
      <c r="LEZ1308"/>
      <c r="LFA1308"/>
      <c r="LFB1308"/>
      <c r="LFC1308"/>
      <c r="LFD1308"/>
      <c r="LFE1308"/>
      <c r="LFF1308"/>
      <c r="LFG1308"/>
      <c r="LFH1308"/>
      <c r="LFI1308"/>
      <c r="LFJ1308"/>
      <c r="LFK1308"/>
      <c r="LFL1308"/>
      <c r="LFM1308"/>
      <c r="LFN1308"/>
      <c r="LFO1308"/>
      <c r="LFP1308"/>
      <c r="LFQ1308"/>
      <c r="LFR1308"/>
      <c r="LFS1308"/>
      <c r="LFT1308"/>
      <c r="LFU1308"/>
      <c r="LFV1308"/>
      <c r="LFW1308"/>
      <c r="LFX1308"/>
      <c r="LFY1308"/>
      <c r="LFZ1308"/>
      <c r="LGA1308"/>
      <c r="LGB1308"/>
      <c r="LGC1308"/>
      <c r="LGD1308"/>
      <c r="LGE1308"/>
      <c r="LGF1308"/>
      <c r="LGG1308"/>
      <c r="LGH1308"/>
      <c r="LGI1308"/>
      <c r="LGJ1308"/>
      <c r="LGK1308"/>
      <c r="LGL1308"/>
      <c r="LGM1308"/>
      <c r="LGN1308"/>
      <c r="LGO1308"/>
      <c r="LGP1308"/>
      <c r="LGQ1308"/>
      <c r="LGR1308"/>
      <c r="LGS1308"/>
      <c r="LGT1308"/>
      <c r="LGU1308"/>
      <c r="LGV1308"/>
      <c r="LGW1308"/>
      <c r="LGX1308"/>
      <c r="LGY1308"/>
      <c r="LGZ1308"/>
      <c r="LHA1308"/>
      <c r="LHB1308"/>
      <c r="LHC1308"/>
      <c r="LHD1308"/>
      <c r="LHE1308"/>
      <c r="LHF1308"/>
      <c r="LHG1308"/>
      <c r="LHH1308"/>
      <c r="LHI1308"/>
      <c r="LHJ1308"/>
      <c r="LHK1308"/>
      <c r="LHL1308"/>
      <c r="LHM1308"/>
      <c r="LHN1308"/>
      <c r="LHO1308"/>
      <c r="LHP1308"/>
      <c r="LHQ1308"/>
      <c r="LHR1308"/>
      <c r="LHS1308"/>
      <c r="LHT1308"/>
      <c r="LHU1308"/>
      <c r="LHV1308"/>
      <c r="LHW1308"/>
      <c r="LHX1308"/>
      <c r="LHY1308"/>
      <c r="LHZ1308"/>
      <c r="LIA1308"/>
      <c r="LIB1308"/>
      <c r="LIC1308"/>
      <c r="LID1308"/>
      <c r="LIE1308"/>
      <c r="LIF1308"/>
      <c r="LIG1308"/>
      <c r="LIH1308"/>
      <c r="LII1308"/>
      <c r="LIJ1308"/>
      <c r="LIK1308"/>
      <c r="LIL1308"/>
      <c r="LIM1308"/>
      <c r="LIN1308"/>
      <c r="LIO1308"/>
      <c r="LIP1308"/>
      <c r="LIQ1308"/>
      <c r="LIR1308"/>
      <c r="LIS1308"/>
      <c r="LIT1308"/>
      <c r="LIU1308"/>
      <c r="LIV1308"/>
      <c r="LIW1308"/>
      <c r="LIX1308"/>
      <c r="LIY1308"/>
      <c r="LIZ1308"/>
      <c r="LJA1308"/>
      <c r="LJB1308"/>
      <c r="LJC1308"/>
      <c r="LJD1308"/>
      <c r="LJE1308"/>
      <c r="LJF1308"/>
      <c r="LJG1308"/>
      <c r="LJH1308"/>
      <c r="LJI1308"/>
      <c r="LJJ1308"/>
      <c r="LJK1308"/>
      <c r="LJL1308"/>
      <c r="LJM1308"/>
      <c r="LJN1308"/>
      <c r="LJO1308"/>
      <c r="LJP1308"/>
      <c r="LJQ1308"/>
      <c r="LJR1308"/>
      <c r="LJS1308"/>
      <c r="LJT1308"/>
      <c r="LJU1308"/>
      <c r="LJV1308"/>
      <c r="LJW1308"/>
      <c r="LJX1308"/>
      <c r="LJY1308"/>
      <c r="LJZ1308"/>
      <c r="LKA1308"/>
      <c r="LKB1308"/>
      <c r="LKC1308"/>
      <c r="LKD1308"/>
      <c r="LKE1308"/>
      <c r="LKF1308"/>
      <c r="LKG1308"/>
      <c r="LKH1308"/>
      <c r="LKI1308"/>
      <c r="LKJ1308"/>
      <c r="LKK1308"/>
      <c r="LKL1308"/>
      <c r="LKM1308"/>
      <c r="LKN1308"/>
      <c r="LKO1308"/>
      <c r="LKP1308"/>
      <c r="LKQ1308"/>
      <c r="LKR1308"/>
      <c r="LKS1308"/>
      <c r="LKT1308"/>
      <c r="LKU1308"/>
      <c r="LKV1308"/>
      <c r="LKW1308"/>
      <c r="LKX1308"/>
      <c r="LKY1308"/>
      <c r="LKZ1308"/>
      <c r="LLA1308"/>
      <c r="LLB1308"/>
      <c r="LLC1308"/>
      <c r="LLD1308"/>
      <c r="LLE1308"/>
      <c r="LLF1308"/>
      <c r="LLG1308"/>
      <c r="LLH1308"/>
      <c r="LLI1308"/>
      <c r="LLJ1308"/>
      <c r="LLK1308"/>
      <c r="LLL1308"/>
      <c r="LLM1308"/>
      <c r="LLN1308"/>
      <c r="LLO1308"/>
      <c r="LLP1308"/>
      <c r="LLQ1308"/>
      <c r="LLR1308"/>
      <c r="LLS1308"/>
      <c r="LLT1308"/>
      <c r="LLU1308"/>
      <c r="LLV1308"/>
      <c r="LLW1308"/>
      <c r="LLX1308"/>
      <c r="LLY1308"/>
      <c r="LLZ1308"/>
      <c r="LMA1308"/>
      <c r="LMB1308"/>
      <c r="LMC1308"/>
      <c r="LMD1308"/>
      <c r="LME1308"/>
      <c r="LMF1308"/>
      <c r="LMG1308"/>
      <c r="LMH1308"/>
      <c r="LMI1308"/>
      <c r="LMJ1308"/>
      <c r="LMK1308"/>
      <c r="LML1308"/>
      <c r="LMM1308"/>
      <c r="LMN1308"/>
      <c r="LMO1308"/>
      <c r="LMP1308"/>
      <c r="LMQ1308"/>
      <c r="LMR1308"/>
      <c r="LMS1308"/>
      <c r="LMT1308"/>
      <c r="LMU1308"/>
      <c r="LMV1308"/>
      <c r="LMW1308"/>
      <c r="LMX1308"/>
      <c r="LMY1308"/>
      <c r="LMZ1308"/>
      <c r="LNA1308"/>
      <c r="LNB1308"/>
      <c r="LNC1308"/>
      <c r="LND1308"/>
      <c r="LNE1308"/>
      <c r="LNF1308"/>
      <c r="LNG1308"/>
      <c r="LNH1308"/>
      <c r="LNI1308"/>
      <c r="LNJ1308"/>
      <c r="LNK1308"/>
      <c r="LNL1308"/>
      <c r="LNM1308"/>
      <c r="LNN1308"/>
      <c r="LNO1308"/>
      <c r="LNP1308"/>
      <c r="LNQ1308"/>
      <c r="LNR1308"/>
      <c r="LNS1308"/>
      <c r="LNT1308"/>
      <c r="LNU1308"/>
      <c r="LNV1308"/>
      <c r="LNW1308"/>
      <c r="LNX1308"/>
      <c r="LNY1308"/>
      <c r="LNZ1308"/>
      <c r="LOA1308"/>
      <c r="LOB1308"/>
      <c r="LOC1308"/>
      <c r="LOD1308"/>
      <c r="LOE1308"/>
      <c r="LOF1308"/>
      <c r="LOG1308"/>
      <c r="LOH1308"/>
      <c r="LOI1308"/>
      <c r="LOJ1308"/>
      <c r="LOK1308"/>
      <c r="LOL1308"/>
      <c r="LOM1308"/>
      <c r="LON1308"/>
      <c r="LOO1308"/>
      <c r="LOP1308"/>
      <c r="LOQ1308"/>
      <c r="LOR1308"/>
      <c r="LOS1308"/>
      <c r="LOT1308"/>
      <c r="LOU1308"/>
      <c r="LOV1308"/>
      <c r="LOW1308"/>
      <c r="LOX1308"/>
      <c r="LOY1308"/>
      <c r="LOZ1308"/>
      <c r="LPA1308"/>
      <c r="LPB1308"/>
      <c r="LPC1308"/>
      <c r="LPD1308"/>
      <c r="LPE1308"/>
      <c r="LPF1308"/>
      <c r="LPG1308"/>
      <c r="LPH1308"/>
      <c r="LPI1308"/>
      <c r="LPJ1308"/>
      <c r="LPK1308"/>
      <c r="LPL1308"/>
      <c r="LPM1308"/>
      <c r="LPN1308"/>
      <c r="LPO1308"/>
      <c r="LPP1308"/>
      <c r="LPQ1308"/>
      <c r="LPR1308"/>
      <c r="LPS1308"/>
      <c r="LPT1308"/>
      <c r="LPU1308"/>
      <c r="LPV1308"/>
      <c r="LPW1308"/>
      <c r="LPX1308"/>
      <c r="LPY1308"/>
      <c r="LPZ1308"/>
      <c r="LQA1308"/>
      <c r="LQB1308"/>
      <c r="LQC1308"/>
      <c r="LQD1308"/>
      <c r="LQE1308"/>
      <c r="LQF1308"/>
      <c r="LQG1308"/>
      <c r="LQH1308"/>
      <c r="LQI1308"/>
      <c r="LQJ1308"/>
      <c r="LQK1308"/>
      <c r="LQL1308"/>
      <c r="LQM1308"/>
      <c r="LQN1308"/>
      <c r="LQO1308"/>
      <c r="LQP1308"/>
      <c r="LQQ1308"/>
      <c r="LQR1308"/>
      <c r="LQS1308"/>
      <c r="LQT1308"/>
      <c r="LQU1308"/>
      <c r="LQV1308"/>
      <c r="LQW1308"/>
      <c r="LQX1308"/>
      <c r="LQY1308"/>
      <c r="LQZ1308"/>
      <c r="LRA1308"/>
      <c r="LRB1308"/>
      <c r="LRC1308"/>
      <c r="LRD1308"/>
      <c r="LRE1308"/>
      <c r="LRF1308"/>
      <c r="LRG1308"/>
      <c r="LRH1308"/>
      <c r="LRI1308"/>
      <c r="LRJ1308"/>
      <c r="LRK1308"/>
      <c r="LRL1308"/>
      <c r="LRM1308"/>
      <c r="LRN1308"/>
      <c r="LRO1308"/>
      <c r="LRP1308"/>
      <c r="LRQ1308"/>
      <c r="LRR1308"/>
      <c r="LRS1308"/>
      <c r="LRT1308"/>
      <c r="LRU1308"/>
      <c r="LRV1308"/>
      <c r="LRW1308"/>
      <c r="LRX1308"/>
      <c r="LRY1308"/>
      <c r="LRZ1308"/>
      <c r="LSA1308"/>
      <c r="LSB1308"/>
      <c r="LSC1308"/>
      <c r="LSD1308"/>
      <c r="LSE1308"/>
      <c r="LSF1308"/>
      <c r="LSG1308"/>
      <c r="LSH1308"/>
      <c r="LSI1308"/>
      <c r="LSJ1308"/>
      <c r="LSK1308"/>
      <c r="LSL1308"/>
      <c r="LSM1308"/>
      <c r="LSN1308"/>
      <c r="LSO1308"/>
      <c r="LSP1308"/>
      <c r="LSQ1308"/>
      <c r="LSR1308"/>
      <c r="LSS1308"/>
      <c r="LST1308"/>
      <c r="LSU1308"/>
      <c r="LSV1308"/>
      <c r="LSW1308"/>
      <c r="LSX1308"/>
      <c r="LSY1308"/>
      <c r="LSZ1308"/>
      <c r="LTA1308"/>
      <c r="LTB1308"/>
      <c r="LTC1308"/>
      <c r="LTD1308"/>
      <c r="LTE1308"/>
      <c r="LTF1308"/>
      <c r="LTG1308"/>
      <c r="LTH1308"/>
      <c r="LTI1308"/>
      <c r="LTJ1308"/>
      <c r="LTK1308"/>
      <c r="LTL1308"/>
      <c r="LTM1308"/>
      <c r="LTN1308"/>
      <c r="LTO1308"/>
      <c r="LTP1308"/>
      <c r="LTQ1308"/>
      <c r="LTR1308"/>
      <c r="LTS1308"/>
      <c r="LTT1308"/>
      <c r="LTU1308"/>
      <c r="LTV1308"/>
      <c r="LTW1308"/>
      <c r="LTX1308"/>
      <c r="LTY1308"/>
      <c r="LTZ1308"/>
      <c r="LUA1308"/>
      <c r="LUB1308"/>
      <c r="LUC1308"/>
      <c r="LUD1308"/>
      <c r="LUE1308"/>
      <c r="LUF1308"/>
      <c r="LUG1308"/>
      <c r="LUH1308"/>
      <c r="LUI1308"/>
      <c r="LUJ1308"/>
      <c r="LUK1308"/>
      <c r="LUL1308"/>
      <c r="LUM1308"/>
      <c r="LUN1308"/>
      <c r="LUO1308"/>
      <c r="LUP1308"/>
      <c r="LUQ1308"/>
      <c r="LUR1308"/>
      <c r="LUS1308"/>
      <c r="LUT1308"/>
      <c r="LUU1308"/>
      <c r="LUV1308"/>
      <c r="LUW1308"/>
      <c r="LUX1308"/>
      <c r="LUY1308"/>
      <c r="LUZ1308"/>
      <c r="LVA1308"/>
      <c r="LVB1308"/>
      <c r="LVC1308"/>
      <c r="LVD1308"/>
      <c r="LVE1308"/>
      <c r="LVF1308"/>
      <c r="LVG1308"/>
      <c r="LVH1308"/>
      <c r="LVI1308"/>
      <c r="LVJ1308"/>
      <c r="LVK1308"/>
      <c r="LVL1308"/>
      <c r="LVM1308"/>
      <c r="LVN1308"/>
      <c r="LVO1308"/>
      <c r="LVP1308"/>
      <c r="LVQ1308"/>
      <c r="LVR1308"/>
      <c r="LVS1308"/>
      <c r="LVT1308"/>
      <c r="LVU1308"/>
      <c r="LVV1308"/>
      <c r="LVW1308"/>
      <c r="LVX1308"/>
      <c r="LVY1308"/>
      <c r="LVZ1308"/>
      <c r="LWA1308"/>
      <c r="LWB1308"/>
      <c r="LWC1308"/>
      <c r="LWD1308"/>
      <c r="LWE1308"/>
      <c r="LWF1308"/>
      <c r="LWG1308"/>
      <c r="LWH1308"/>
      <c r="LWI1308"/>
      <c r="LWJ1308"/>
      <c r="LWK1308"/>
      <c r="LWL1308"/>
      <c r="LWM1308"/>
      <c r="LWN1308"/>
      <c r="LWO1308"/>
      <c r="LWP1308"/>
      <c r="LWQ1308"/>
      <c r="LWR1308"/>
      <c r="LWS1308"/>
      <c r="LWT1308"/>
      <c r="LWU1308"/>
      <c r="LWV1308"/>
      <c r="LWW1308"/>
      <c r="LWX1308"/>
      <c r="LWY1308"/>
      <c r="LWZ1308"/>
      <c r="LXA1308"/>
      <c r="LXB1308"/>
      <c r="LXC1308"/>
      <c r="LXD1308"/>
      <c r="LXE1308"/>
      <c r="LXF1308"/>
      <c r="LXG1308"/>
      <c r="LXH1308"/>
      <c r="LXI1308"/>
      <c r="LXJ1308"/>
      <c r="LXK1308"/>
      <c r="LXL1308"/>
      <c r="LXM1308"/>
      <c r="LXN1308"/>
      <c r="LXO1308"/>
      <c r="LXP1308"/>
      <c r="LXQ1308"/>
      <c r="LXR1308"/>
      <c r="LXS1308"/>
      <c r="LXT1308"/>
      <c r="LXU1308"/>
      <c r="LXV1308"/>
      <c r="LXW1308"/>
      <c r="LXX1308"/>
      <c r="LXY1308"/>
      <c r="LXZ1308"/>
      <c r="LYA1308"/>
      <c r="LYB1308"/>
      <c r="LYC1308"/>
      <c r="LYD1308"/>
      <c r="LYE1308"/>
      <c r="LYF1308"/>
      <c r="LYG1308"/>
      <c r="LYH1308"/>
      <c r="LYI1308"/>
      <c r="LYJ1308"/>
      <c r="LYK1308"/>
      <c r="LYL1308"/>
      <c r="LYM1308"/>
      <c r="LYN1308"/>
      <c r="LYO1308"/>
      <c r="LYP1308"/>
      <c r="LYQ1308"/>
      <c r="LYR1308"/>
      <c r="LYS1308"/>
      <c r="LYT1308"/>
      <c r="LYU1308"/>
      <c r="LYV1308"/>
      <c r="LYW1308"/>
      <c r="LYX1308"/>
      <c r="LYY1308"/>
      <c r="LYZ1308"/>
      <c r="LZA1308"/>
      <c r="LZB1308"/>
      <c r="LZC1308"/>
      <c r="LZD1308"/>
      <c r="LZE1308"/>
      <c r="LZF1308"/>
      <c r="LZG1308"/>
      <c r="LZH1308"/>
      <c r="LZI1308"/>
      <c r="LZJ1308"/>
      <c r="LZK1308"/>
      <c r="LZL1308"/>
      <c r="LZM1308"/>
      <c r="LZN1308"/>
      <c r="LZO1308"/>
      <c r="LZP1308"/>
      <c r="LZQ1308"/>
      <c r="LZR1308"/>
      <c r="LZS1308"/>
      <c r="LZT1308"/>
      <c r="LZU1308"/>
      <c r="LZV1308"/>
      <c r="LZW1308"/>
      <c r="LZX1308"/>
      <c r="LZY1308"/>
      <c r="LZZ1308"/>
      <c r="MAA1308"/>
      <c r="MAB1308"/>
      <c r="MAC1308"/>
      <c r="MAD1308"/>
      <c r="MAE1308"/>
      <c r="MAF1308"/>
      <c r="MAG1308"/>
      <c r="MAH1308"/>
      <c r="MAI1308"/>
      <c r="MAJ1308"/>
      <c r="MAK1308"/>
      <c r="MAL1308"/>
      <c r="MAM1308"/>
      <c r="MAN1308"/>
      <c r="MAO1308"/>
      <c r="MAP1308"/>
      <c r="MAQ1308"/>
      <c r="MAR1308"/>
      <c r="MAS1308"/>
      <c r="MAT1308"/>
      <c r="MAU1308"/>
      <c r="MAV1308"/>
      <c r="MAW1308"/>
      <c r="MAX1308"/>
      <c r="MAY1308"/>
      <c r="MAZ1308"/>
      <c r="MBA1308"/>
      <c r="MBB1308"/>
      <c r="MBC1308"/>
      <c r="MBD1308"/>
      <c r="MBE1308"/>
      <c r="MBF1308"/>
      <c r="MBG1308"/>
      <c r="MBH1308"/>
      <c r="MBI1308"/>
      <c r="MBJ1308"/>
      <c r="MBK1308"/>
      <c r="MBL1308"/>
      <c r="MBM1308"/>
      <c r="MBN1308"/>
      <c r="MBO1308"/>
      <c r="MBP1308"/>
      <c r="MBQ1308"/>
      <c r="MBR1308"/>
      <c r="MBS1308"/>
      <c r="MBT1308"/>
      <c r="MBU1308"/>
      <c r="MBV1308"/>
      <c r="MBW1308"/>
      <c r="MBX1308"/>
      <c r="MBY1308"/>
      <c r="MBZ1308"/>
      <c r="MCA1308"/>
      <c r="MCB1308"/>
      <c r="MCC1308"/>
      <c r="MCD1308"/>
      <c r="MCE1308"/>
      <c r="MCF1308"/>
      <c r="MCG1308"/>
      <c r="MCH1308"/>
      <c r="MCI1308"/>
      <c r="MCJ1308"/>
      <c r="MCK1308"/>
      <c r="MCL1308"/>
      <c r="MCM1308"/>
      <c r="MCN1308"/>
      <c r="MCO1308"/>
      <c r="MCP1308"/>
      <c r="MCQ1308"/>
      <c r="MCR1308"/>
      <c r="MCS1308"/>
      <c r="MCT1308"/>
      <c r="MCU1308"/>
      <c r="MCV1308"/>
      <c r="MCW1308"/>
      <c r="MCX1308"/>
      <c r="MCY1308"/>
      <c r="MCZ1308"/>
      <c r="MDA1308"/>
      <c r="MDB1308"/>
      <c r="MDC1308"/>
      <c r="MDD1308"/>
      <c r="MDE1308"/>
      <c r="MDF1308"/>
      <c r="MDG1308"/>
      <c r="MDH1308"/>
      <c r="MDI1308"/>
      <c r="MDJ1308"/>
      <c r="MDK1308"/>
      <c r="MDL1308"/>
      <c r="MDM1308"/>
      <c r="MDN1308"/>
      <c r="MDO1308"/>
      <c r="MDP1308"/>
      <c r="MDQ1308"/>
      <c r="MDR1308"/>
      <c r="MDS1308"/>
      <c r="MDT1308"/>
      <c r="MDU1308"/>
      <c r="MDV1308"/>
      <c r="MDW1308"/>
      <c r="MDX1308"/>
      <c r="MDY1308"/>
      <c r="MDZ1308"/>
      <c r="MEA1308"/>
      <c r="MEB1308"/>
      <c r="MEC1308"/>
      <c r="MED1308"/>
      <c r="MEE1308"/>
      <c r="MEF1308"/>
      <c r="MEG1308"/>
      <c r="MEH1308"/>
      <c r="MEI1308"/>
      <c r="MEJ1308"/>
      <c r="MEK1308"/>
      <c r="MEL1308"/>
      <c r="MEM1308"/>
      <c r="MEN1308"/>
      <c r="MEO1308"/>
      <c r="MEP1308"/>
      <c r="MEQ1308"/>
      <c r="MER1308"/>
      <c r="MES1308"/>
      <c r="MET1308"/>
      <c r="MEU1308"/>
      <c r="MEV1308"/>
      <c r="MEW1308"/>
      <c r="MEX1308"/>
      <c r="MEY1308"/>
      <c r="MEZ1308"/>
      <c r="MFA1308"/>
      <c r="MFB1308"/>
      <c r="MFC1308"/>
      <c r="MFD1308"/>
      <c r="MFE1308"/>
      <c r="MFF1308"/>
      <c r="MFG1308"/>
      <c r="MFH1308"/>
      <c r="MFI1308"/>
      <c r="MFJ1308"/>
      <c r="MFK1308"/>
      <c r="MFL1308"/>
      <c r="MFM1308"/>
      <c r="MFN1308"/>
      <c r="MFO1308"/>
      <c r="MFP1308"/>
      <c r="MFQ1308"/>
      <c r="MFR1308"/>
      <c r="MFS1308"/>
      <c r="MFT1308"/>
      <c r="MFU1308"/>
      <c r="MFV1308"/>
      <c r="MFW1308"/>
      <c r="MFX1308"/>
      <c r="MFY1308"/>
      <c r="MFZ1308"/>
      <c r="MGA1308"/>
      <c r="MGB1308"/>
      <c r="MGC1308"/>
      <c r="MGD1308"/>
      <c r="MGE1308"/>
      <c r="MGF1308"/>
      <c r="MGG1308"/>
      <c r="MGH1308"/>
      <c r="MGI1308"/>
      <c r="MGJ1308"/>
      <c r="MGK1308"/>
      <c r="MGL1308"/>
      <c r="MGM1308"/>
      <c r="MGN1308"/>
      <c r="MGO1308"/>
      <c r="MGP1308"/>
      <c r="MGQ1308"/>
      <c r="MGR1308"/>
      <c r="MGS1308"/>
      <c r="MGT1308"/>
      <c r="MGU1308"/>
      <c r="MGV1308"/>
      <c r="MGW1308"/>
      <c r="MGX1308"/>
      <c r="MGY1308"/>
      <c r="MGZ1308"/>
      <c r="MHA1308"/>
      <c r="MHB1308"/>
      <c r="MHC1308"/>
      <c r="MHD1308"/>
      <c r="MHE1308"/>
      <c r="MHF1308"/>
      <c r="MHG1308"/>
      <c r="MHH1308"/>
      <c r="MHI1308"/>
      <c r="MHJ1308"/>
      <c r="MHK1308"/>
      <c r="MHL1308"/>
      <c r="MHM1308"/>
      <c r="MHN1308"/>
      <c r="MHO1308"/>
      <c r="MHP1308"/>
      <c r="MHQ1308"/>
      <c r="MHR1308"/>
      <c r="MHS1308"/>
      <c r="MHT1308"/>
      <c r="MHU1308"/>
      <c r="MHV1308"/>
      <c r="MHW1308"/>
      <c r="MHX1308"/>
      <c r="MHY1308"/>
      <c r="MHZ1308"/>
      <c r="MIA1308"/>
      <c r="MIB1308"/>
      <c r="MIC1308"/>
      <c r="MID1308"/>
      <c r="MIE1308"/>
      <c r="MIF1308"/>
      <c r="MIG1308"/>
      <c r="MIH1308"/>
      <c r="MII1308"/>
      <c r="MIJ1308"/>
      <c r="MIK1308"/>
      <c r="MIL1308"/>
      <c r="MIM1308"/>
      <c r="MIN1308"/>
      <c r="MIO1308"/>
      <c r="MIP1308"/>
      <c r="MIQ1308"/>
      <c r="MIR1308"/>
      <c r="MIS1308"/>
      <c r="MIT1308"/>
      <c r="MIU1308"/>
      <c r="MIV1308"/>
      <c r="MIW1308"/>
      <c r="MIX1308"/>
      <c r="MIY1308"/>
      <c r="MIZ1308"/>
      <c r="MJA1308"/>
      <c r="MJB1308"/>
      <c r="MJC1308"/>
      <c r="MJD1308"/>
      <c r="MJE1308"/>
      <c r="MJF1308"/>
      <c r="MJG1308"/>
      <c r="MJH1308"/>
      <c r="MJI1308"/>
      <c r="MJJ1308"/>
      <c r="MJK1308"/>
      <c r="MJL1308"/>
      <c r="MJM1308"/>
      <c r="MJN1308"/>
      <c r="MJO1308"/>
      <c r="MJP1308"/>
      <c r="MJQ1308"/>
      <c r="MJR1308"/>
      <c r="MJS1308"/>
      <c r="MJT1308"/>
      <c r="MJU1308"/>
      <c r="MJV1308"/>
      <c r="MJW1308"/>
      <c r="MJX1308"/>
      <c r="MJY1308"/>
      <c r="MJZ1308"/>
      <c r="MKA1308"/>
      <c r="MKB1308"/>
      <c r="MKC1308"/>
      <c r="MKD1308"/>
      <c r="MKE1308"/>
      <c r="MKF1308"/>
      <c r="MKG1308"/>
      <c r="MKH1308"/>
      <c r="MKI1308"/>
      <c r="MKJ1308"/>
      <c r="MKK1308"/>
      <c r="MKL1308"/>
      <c r="MKM1308"/>
      <c r="MKN1308"/>
      <c r="MKO1308"/>
      <c r="MKP1308"/>
      <c r="MKQ1308"/>
      <c r="MKR1308"/>
      <c r="MKS1308"/>
      <c r="MKT1308"/>
      <c r="MKU1308"/>
      <c r="MKV1308"/>
      <c r="MKW1308"/>
      <c r="MKX1308"/>
      <c r="MKY1308"/>
      <c r="MKZ1308"/>
      <c r="MLA1308"/>
      <c r="MLB1308"/>
      <c r="MLC1308"/>
      <c r="MLD1308"/>
      <c r="MLE1308"/>
      <c r="MLF1308"/>
      <c r="MLG1308"/>
      <c r="MLH1308"/>
      <c r="MLI1308"/>
      <c r="MLJ1308"/>
      <c r="MLK1308"/>
      <c r="MLL1308"/>
      <c r="MLM1308"/>
      <c r="MLN1308"/>
      <c r="MLO1308"/>
      <c r="MLP1308"/>
      <c r="MLQ1308"/>
      <c r="MLR1308"/>
      <c r="MLS1308"/>
      <c r="MLT1308"/>
      <c r="MLU1308"/>
      <c r="MLV1308"/>
      <c r="MLW1308"/>
      <c r="MLX1308"/>
      <c r="MLY1308"/>
      <c r="MLZ1308"/>
      <c r="MMA1308"/>
      <c r="MMB1308"/>
      <c r="MMC1308"/>
      <c r="MMD1308"/>
      <c r="MME1308"/>
      <c r="MMF1308"/>
      <c r="MMG1308"/>
      <c r="MMH1308"/>
      <c r="MMI1308"/>
      <c r="MMJ1308"/>
      <c r="MMK1308"/>
      <c r="MML1308"/>
      <c r="MMM1308"/>
      <c r="MMN1308"/>
      <c r="MMO1308"/>
      <c r="MMP1308"/>
      <c r="MMQ1308"/>
      <c r="MMR1308"/>
      <c r="MMS1308"/>
      <c r="MMT1308"/>
      <c r="MMU1308"/>
      <c r="MMV1308"/>
      <c r="MMW1308"/>
      <c r="MMX1308"/>
      <c r="MMY1308"/>
      <c r="MMZ1308"/>
      <c r="MNA1308"/>
      <c r="MNB1308"/>
      <c r="MNC1308"/>
      <c r="MND1308"/>
      <c r="MNE1308"/>
      <c r="MNF1308"/>
      <c r="MNG1308"/>
      <c r="MNH1308"/>
      <c r="MNI1308"/>
      <c r="MNJ1308"/>
      <c r="MNK1308"/>
      <c r="MNL1308"/>
      <c r="MNM1308"/>
      <c r="MNN1308"/>
      <c r="MNO1308"/>
      <c r="MNP1308"/>
      <c r="MNQ1308"/>
      <c r="MNR1308"/>
      <c r="MNS1308"/>
      <c r="MNT1308"/>
      <c r="MNU1308"/>
      <c r="MNV1308"/>
      <c r="MNW1308"/>
      <c r="MNX1308"/>
      <c r="MNY1308"/>
      <c r="MNZ1308"/>
      <c r="MOA1308"/>
      <c r="MOB1308"/>
      <c r="MOC1308"/>
      <c r="MOD1308"/>
      <c r="MOE1308"/>
      <c r="MOF1308"/>
      <c r="MOG1308"/>
      <c r="MOH1308"/>
      <c r="MOI1308"/>
      <c r="MOJ1308"/>
      <c r="MOK1308"/>
      <c r="MOL1308"/>
      <c r="MOM1308"/>
      <c r="MON1308"/>
      <c r="MOO1308"/>
      <c r="MOP1308"/>
      <c r="MOQ1308"/>
      <c r="MOR1308"/>
      <c r="MOS1308"/>
      <c r="MOT1308"/>
      <c r="MOU1308"/>
      <c r="MOV1308"/>
      <c r="MOW1308"/>
      <c r="MOX1308"/>
      <c r="MOY1308"/>
      <c r="MOZ1308"/>
      <c r="MPA1308"/>
      <c r="MPB1308"/>
      <c r="MPC1308"/>
      <c r="MPD1308"/>
      <c r="MPE1308"/>
      <c r="MPF1308"/>
      <c r="MPG1308"/>
      <c r="MPH1308"/>
      <c r="MPI1308"/>
      <c r="MPJ1308"/>
      <c r="MPK1308"/>
      <c r="MPL1308"/>
      <c r="MPM1308"/>
      <c r="MPN1308"/>
      <c r="MPO1308"/>
      <c r="MPP1308"/>
      <c r="MPQ1308"/>
      <c r="MPR1308"/>
      <c r="MPS1308"/>
      <c r="MPT1308"/>
      <c r="MPU1308"/>
      <c r="MPV1308"/>
      <c r="MPW1308"/>
      <c r="MPX1308"/>
      <c r="MPY1308"/>
      <c r="MPZ1308"/>
      <c r="MQA1308"/>
      <c r="MQB1308"/>
      <c r="MQC1308"/>
      <c r="MQD1308"/>
      <c r="MQE1308"/>
      <c r="MQF1308"/>
      <c r="MQG1308"/>
      <c r="MQH1308"/>
      <c r="MQI1308"/>
      <c r="MQJ1308"/>
      <c r="MQK1308"/>
      <c r="MQL1308"/>
      <c r="MQM1308"/>
      <c r="MQN1308"/>
      <c r="MQO1308"/>
      <c r="MQP1308"/>
      <c r="MQQ1308"/>
      <c r="MQR1308"/>
      <c r="MQS1308"/>
      <c r="MQT1308"/>
      <c r="MQU1308"/>
      <c r="MQV1308"/>
      <c r="MQW1308"/>
      <c r="MQX1308"/>
      <c r="MQY1308"/>
      <c r="MQZ1308"/>
      <c r="MRA1308"/>
      <c r="MRB1308"/>
      <c r="MRC1308"/>
      <c r="MRD1308"/>
      <c r="MRE1308"/>
      <c r="MRF1308"/>
      <c r="MRG1308"/>
      <c r="MRH1308"/>
      <c r="MRI1308"/>
      <c r="MRJ1308"/>
      <c r="MRK1308"/>
      <c r="MRL1308"/>
      <c r="MRM1308"/>
      <c r="MRN1308"/>
      <c r="MRO1308"/>
      <c r="MRP1308"/>
      <c r="MRQ1308"/>
      <c r="MRR1308"/>
      <c r="MRS1308"/>
      <c r="MRT1308"/>
      <c r="MRU1308"/>
      <c r="MRV1308"/>
      <c r="MRW1308"/>
      <c r="MRX1308"/>
      <c r="MRY1308"/>
      <c r="MRZ1308"/>
      <c r="MSA1308"/>
      <c r="MSB1308"/>
      <c r="MSC1308"/>
      <c r="MSD1308"/>
      <c r="MSE1308"/>
      <c r="MSF1308"/>
      <c r="MSG1308"/>
      <c r="MSH1308"/>
      <c r="MSI1308"/>
      <c r="MSJ1308"/>
      <c r="MSK1308"/>
      <c r="MSL1308"/>
      <c r="MSM1308"/>
      <c r="MSN1308"/>
      <c r="MSO1308"/>
      <c r="MSP1308"/>
      <c r="MSQ1308"/>
      <c r="MSR1308"/>
      <c r="MSS1308"/>
      <c r="MST1308"/>
      <c r="MSU1308"/>
      <c r="MSV1308"/>
      <c r="MSW1308"/>
      <c r="MSX1308"/>
      <c r="MSY1308"/>
      <c r="MSZ1308"/>
      <c r="MTA1308"/>
      <c r="MTB1308"/>
      <c r="MTC1308"/>
      <c r="MTD1308"/>
      <c r="MTE1308"/>
      <c r="MTF1308"/>
      <c r="MTG1308"/>
      <c r="MTH1308"/>
      <c r="MTI1308"/>
      <c r="MTJ1308"/>
      <c r="MTK1308"/>
      <c r="MTL1308"/>
      <c r="MTM1308"/>
      <c r="MTN1308"/>
      <c r="MTO1308"/>
      <c r="MTP1308"/>
      <c r="MTQ1308"/>
      <c r="MTR1308"/>
      <c r="MTS1308"/>
      <c r="MTT1308"/>
      <c r="MTU1308"/>
      <c r="MTV1308"/>
      <c r="MTW1308"/>
      <c r="MTX1308"/>
      <c r="MTY1308"/>
      <c r="MTZ1308"/>
      <c r="MUA1308"/>
      <c r="MUB1308"/>
      <c r="MUC1308"/>
      <c r="MUD1308"/>
      <c r="MUE1308"/>
      <c r="MUF1308"/>
      <c r="MUG1308"/>
      <c r="MUH1308"/>
      <c r="MUI1308"/>
      <c r="MUJ1308"/>
      <c r="MUK1308"/>
      <c r="MUL1308"/>
      <c r="MUM1308"/>
      <c r="MUN1308"/>
      <c r="MUO1308"/>
      <c r="MUP1308"/>
      <c r="MUQ1308"/>
      <c r="MUR1308"/>
      <c r="MUS1308"/>
      <c r="MUT1308"/>
      <c r="MUU1308"/>
      <c r="MUV1308"/>
      <c r="MUW1308"/>
      <c r="MUX1308"/>
      <c r="MUY1308"/>
      <c r="MUZ1308"/>
      <c r="MVA1308"/>
      <c r="MVB1308"/>
      <c r="MVC1308"/>
      <c r="MVD1308"/>
      <c r="MVE1308"/>
      <c r="MVF1308"/>
      <c r="MVG1308"/>
      <c r="MVH1308"/>
      <c r="MVI1308"/>
      <c r="MVJ1308"/>
      <c r="MVK1308"/>
      <c r="MVL1308"/>
      <c r="MVM1308"/>
      <c r="MVN1308"/>
      <c r="MVO1308"/>
      <c r="MVP1308"/>
      <c r="MVQ1308"/>
      <c r="MVR1308"/>
      <c r="MVS1308"/>
      <c r="MVT1308"/>
      <c r="MVU1308"/>
      <c r="MVV1308"/>
      <c r="MVW1308"/>
      <c r="MVX1308"/>
      <c r="MVY1308"/>
      <c r="MVZ1308"/>
      <c r="MWA1308"/>
      <c r="MWB1308"/>
      <c r="MWC1308"/>
      <c r="MWD1308"/>
      <c r="MWE1308"/>
      <c r="MWF1308"/>
      <c r="MWG1308"/>
      <c r="MWH1308"/>
      <c r="MWI1308"/>
      <c r="MWJ1308"/>
      <c r="MWK1308"/>
      <c r="MWL1308"/>
      <c r="MWM1308"/>
      <c r="MWN1308"/>
      <c r="MWO1308"/>
      <c r="MWP1308"/>
      <c r="MWQ1308"/>
      <c r="MWR1308"/>
      <c r="MWS1308"/>
      <c r="MWT1308"/>
      <c r="MWU1308"/>
      <c r="MWV1308"/>
      <c r="MWW1308"/>
      <c r="MWX1308"/>
      <c r="MWY1308"/>
      <c r="MWZ1308"/>
      <c r="MXA1308"/>
      <c r="MXB1308"/>
      <c r="MXC1308"/>
      <c r="MXD1308"/>
      <c r="MXE1308"/>
      <c r="MXF1308"/>
      <c r="MXG1308"/>
      <c r="MXH1308"/>
      <c r="MXI1308"/>
      <c r="MXJ1308"/>
      <c r="MXK1308"/>
      <c r="MXL1308"/>
      <c r="MXM1308"/>
      <c r="MXN1308"/>
      <c r="MXO1308"/>
      <c r="MXP1308"/>
      <c r="MXQ1308"/>
      <c r="MXR1308"/>
      <c r="MXS1308"/>
      <c r="MXT1308"/>
      <c r="MXU1308"/>
      <c r="MXV1308"/>
      <c r="MXW1308"/>
      <c r="MXX1308"/>
      <c r="MXY1308"/>
      <c r="MXZ1308"/>
      <c r="MYA1308"/>
      <c r="MYB1308"/>
      <c r="MYC1308"/>
      <c r="MYD1308"/>
      <c r="MYE1308"/>
      <c r="MYF1308"/>
      <c r="MYG1308"/>
      <c r="MYH1308"/>
      <c r="MYI1308"/>
      <c r="MYJ1308"/>
      <c r="MYK1308"/>
      <c r="MYL1308"/>
      <c r="MYM1308"/>
      <c r="MYN1308"/>
      <c r="MYO1308"/>
      <c r="MYP1308"/>
      <c r="MYQ1308"/>
      <c r="MYR1308"/>
      <c r="MYS1308"/>
      <c r="MYT1308"/>
      <c r="MYU1308"/>
      <c r="MYV1308"/>
      <c r="MYW1308"/>
      <c r="MYX1308"/>
      <c r="MYY1308"/>
      <c r="MYZ1308"/>
      <c r="MZA1308"/>
      <c r="MZB1308"/>
      <c r="MZC1308"/>
      <c r="MZD1308"/>
      <c r="MZE1308"/>
      <c r="MZF1308"/>
      <c r="MZG1308"/>
      <c r="MZH1308"/>
      <c r="MZI1308"/>
      <c r="MZJ1308"/>
      <c r="MZK1308"/>
      <c r="MZL1308"/>
      <c r="MZM1308"/>
      <c r="MZN1308"/>
      <c r="MZO1308"/>
      <c r="MZP1308"/>
      <c r="MZQ1308"/>
      <c r="MZR1308"/>
      <c r="MZS1308"/>
      <c r="MZT1308"/>
      <c r="MZU1308"/>
      <c r="MZV1308"/>
      <c r="MZW1308"/>
      <c r="MZX1308"/>
      <c r="MZY1308"/>
      <c r="MZZ1308"/>
      <c r="NAA1308"/>
      <c r="NAB1308"/>
      <c r="NAC1308"/>
      <c r="NAD1308"/>
      <c r="NAE1308"/>
      <c r="NAF1308"/>
      <c r="NAG1308"/>
      <c r="NAH1308"/>
      <c r="NAI1308"/>
      <c r="NAJ1308"/>
      <c r="NAK1308"/>
      <c r="NAL1308"/>
      <c r="NAM1308"/>
      <c r="NAN1308"/>
      <c r="NAO1308"/>
      <c r="NAP1308"/>
      <c r="NAQ1308"/>
      <c r="NAR1308"/>
      <c r="NAS1308"/>
      <c r="NAT1308"/>
      <c r="NAU1308"/>
      <c r="NAV1308"/>
      <c r="NAW1308"/>
      <c r="NAX1308"/>
      <c r="NAY1308"/>
      <c r="NAZ1308"/>
      <c r="NBA1308"/>
      <c r="NBB1308"/>
      <c r="NBC1308"/>
      <c r="NBD1308"/>
      <c r="NBE1308"/>
      <c r="NBF1308"/>
      <c r="NBG1308"/>
      <c r="NBH1308"/>
      <c r="NBI1308"/>
      <c r="NBJ1308"/>
      <c r="NBK1308"/>
      <c r="NBL1308"/>
      <c r="NBM1308"/>
      <c r="NBN1308"/>
      <c r="NBO1308"/>
      <c r="NBP1308"/>
      <c r="NBQ1308"/>
      <c r="NBR1308"/>
      <c r="NBS1308"/>
      <c r="NBT1308"/>
      <c r="NBU1308"/>
      <c r="NBV1308"/>
      <c r="NBW1308"/>
      <c r="NBX1308"/>
      <c r="NBY1308"/>
      <c r="NBZ1308"/>
      <c r="NCA1308"/>
      <c r="NCB1308"/>
      <c r="NCC1308"/>
      <c r="NCD1308"/>
      <c r="NCE1308"/>
      <c r="NCF1308"/>
      <c r="NCG1308"/>
      <c r="NCH1308"/>
      <c r="NCI1308"/>
      <c r="NCJ1308"/>
      <c r="NCK1308"/>
      <c r="NCL1308"/>
      <c r="NCM1308"/>
      <c r="NCN1308"/>
      <c r="NCO1308"/>
      <c r="NCP1308"/>
      <c r="NCQ1308"/>
      <c r="NCR1308"/>
      <c r="NCS1308"/>
      <c r="NCT1308"/>
      <c r="NCU1308"/>
      <c r="NCV1308"/>
      <c r="NCW1308"/>
      <c r="NCX1308"/>
      <c r="NCY1308"/>
      <c r="NCZ1308"/>
      <c r="NDA1308"/>
      <c r="NDB1308"/>
      <c r="NDC1308"/>
      <c r="NDD1308"/>
      <c r="NDE1308"/>
      <c r="NDF1308"/>
      <c r="NDG1308"/>
      <c r="NDH1308"/>
      <c r="NDI1308"/>
      <c r="NDJ1308"/>
      <c r="NDK1308"/>
      <c r="NDL1308"/>
      <c r="NDM1308"/>
      <c r="NDN1308"/>
      <c r="NDO1308"/>
      <c r="NDP1308"/>
      <c r="NDQ1308"/>
      <c r="NDR1308"/>
      <c r="NDS1308"/>
      <c r="NDT1308"/>
      <c r="NDU1308"/>
      <c r="NDV1308"/>
      <c r="NDW1308"/>
      <c r="NDX1308"/>
      <c r="NDY1308"/>
      <c r="NDZ1308"/>
      <c r="NEA1308"/>
      <c r="NEB1308"/>
      <c r="NEC1308"/>
      <c r="NED1308"/>
      <c r="NEE1308"/>
      <c r="NEF1308"/>
      <c r="NEG1308"/>
      <c r="NEH1308"/>
      <c r="NEI1308"/>
      <c r="NEJ1308"/>
      <c r="NEK1308"/>
      <c r="NEL1308"/>
      <c r="NEM1308"/>
      <c r="NEN1308"/>
      <c r="NEO1308"/>
      <c r="NEP1308"/>
      <c r="NEQ1308"/>
      <c r="NER1308"/>
      <c r="NES1308"/>
      <c r="NET1308"/>
      <c r="NEU1308"/>
      <c r="NEV1308"/>
      <c r="NEW1308"/>
      <c r="NEX1308"/>
      <c r="NEY1308"/>
      <c r="NEZ1308"/>
      <c r="NFA1308"/>
      <c r="NFB1308"/>
      <c r="NFC1308"/>
      <c r="NFD1308"/>
      <c r="NFE1308"/>
      <c r="NFF1308"/>
      <c r="NFG1308"/>
      <c r="NFH1308"/>
      <c r="NFI1308"/>
      <c r="NFJ1308"/>
      <c r="NFK1308"/>
      <c r="NFL1308"/>
      <c r="NFM1308"/>
      <c r="NFN1308"/>
      <c r="NFO1308"/>
      <c r="NFP1308"/>
      <c r="NFQ1308"/>
      <c r="NFR1308"/>
      <c r="NFS1308"/>
      <c r="NFT1308"/>
      <c r="NFU1308"/>
      <c r="NFV1308"/>
      <c r="NFW1308"/>
      <c r="NFX1308"/>
      <c r="NFY1308"/>
      <c r="NFZ1308"/>
      <c r="NGA1308"/>
      <c r="NGB1308"/>
      <c r="NGC1308"/>
      <c r="NGD1308"/>
      <c r="NGE1308"/>
      <c r="NGF1308"/>
      <c r="NGG1308"/>
      <c r="NGH1308"/>
      <c r="NGI1308"/>
      <c r="NGJ1308"/>
      <c r="NGK1308"/>
      <c r="NGL1308"/>
      <c r="NGM1308"/>
      <c r="NGN1308"/>
      <c r="NGO1308"/>
      <c r="NGP1308"/>
      <c r="NGQ1308"/>
      <c r="NGR1308"/>
      <c r="NGS1308"/>
      <c r="NGT1308"/>
      <c r="NGU1308"/>
      <c r="NGV1308"/>
      <c r="NGW1308"/>
      <c r="NGX1308"/>
      <c r="NGY1308"/>
      <c r="NGZ1308"/>
      <c r="NHA1308"/>
      <c r="NHB1308"/>
      <c r="NHC1308"/>
      <c r="NHD1308"/>
      <c r="NHE1308"/>
      <c r="NHF1308"/>
      <c r="NHG1308"/>
      <c r="NHH1308"/>
      <c r="NHI1308"/>
      <c r="NHJ1308"/>
      <c r="NHK1308"/>
      <c r="NHL1308"/>
      <c r="NHM1308"/>
      <c r="NHN1308"/>
      <c r="NHO1308"/>
      <c r="NHP1308"/>
      <c r="NHQ1308"/>
      <c r="NHR1308"/>
      <c r="NHS1308"/>
      <c r="NHT1308"/>
      <c r="NHU1308"/>
      <c r="NHV1308"/>
      <c r="NHW1308"/>
      <c r="NHX1308"/>
      <c r="NHY1308"/>
      <c r="NHZ1308"/>
      <c r="NIA1308"/>
      <c r="NIB1308"/>
      <c r="NIC1308"/>
      <c r="NID1308"/>
      <c r="NIE1308"/>
      <c r="NIF1308"/>
      <c r="NIG1308"/>
      <c r="NIH1308"/>
      <c r="NII1308"/>
      <c r="NIJ1308"/>
      <c r="NIK1308"/>
      <c r="NIL1308"/>
      <c r="NIM1308"/>
      <c r="NIN1308"/>
      <c r="NIO1308"/>
      <c r="NIP1308"/>
      <c r="NIQ1308"/>
      <c r="NIR1308"/>
      <c r="NIS1308"/>
      <c r="NIT1308"/>
      <c r="NIU1308"/>
      <c r="NIV1308"/>
      <c r="NIW1308"/>
      <c r="NIX1308"/>
      <c r="NIY1308"/>
      <c r="NIZ1308"/>
      <c r="NJA1308"/>
      <c r="NJB1308"/>
      <c r="NJC1308"/>
      <c r="NJD1308"/>
      <c r="NJE1308"/>
      <c r="NJF1308"/>
      <c r="NJG1308"/>
      <c r="NJH1308"/>
      <c r="NJI1308"/>
      <c r="NJJ1308"/>
      <c r="NJK1308"/>
      <c r="NJL1308"/>
      <c r="NJM1308"/>
      <c r="NJN1308"/>
      <c r="NJO1308"/>
      <c r="NJP1308"/>
      <c r="NJQ1308"/>
      <c r="NJR1308"/>
      <c r="NJS1308"/>
      <c r="NJT1308"/>
      <c r="NJU1308"/>
      <c r="NJV1308"/>
      <c r="NJW1308"/>
      <c r="NJX1308"/>
      <c r="NJY1308"/>
      <c r="NJZ1308"/>
      <c r="NKA1308"/>
      <c r="NKB1308"/>
      <c r="NKC1308"/>
      <c r="NKD1308"/>
      <c r="NKE1308"/>
      <c r="NKF1308"/>
      <c r="NKG1308"/>
      <c r="NKH1308"/>
      <c r="NKI1308"/>
      <c r="NKJ1308"/>
      <c r="NKK1308"/>
      <c r="NKL1308"/>
      <c r="NKM1308"/>
      <c r="NKN1308"/>
      <c r="NKO1308"/>
      <c r="NKP1308"/>
      <c r="NKQ1308"/>
      <c r="NKR1308"/>
      <c r="NKS1308"/>
      <c r="NKT1308"/>
      <c r="NKU1308"/>
      <c r="NKV1308"/>
      <c r="NKW1308"/>
      <c r="NKX1308"/>
      <c r="NKY1308"/>
      <c r="NKZ1308"/>
      <c r="NLA1308"/>
      <c r="NLB1308"/>
      <c r="NLC1308"/>
      <c r="NLD1308"/>
      <c r="NLE1308"/>
      <c r="NLF1308"/>
      <c r="NLG1308"/>
      <c r="NLH1308"/>
      <c r="NLI1308"/>
      <c r="NLJ1308"/>
      <c r="NLK1308"/>
      <c r="NLL1308"/>
      <c r="NLM1308"/>
      <c r="NLN1308"/>
      <c r="NLO1308"/>
      <c r="NLP1308"/>
      <c r="NLQ1308"/>
      <c r="NLR1308"/>
      <c r="NLS1308"/>
      <c r="NLT1308"/>
      <c r="NLU1308"/>
      <c r="NLV1308"/>
      <c r="NLW1308"/>
      <c r="NLX1308"/>
      <c r="NLY1308"/>
      <c r="NLZ1308"/>
      <c r="NMA1308"/>
      <c r="NMB1308"/>
      <c r="NMC1308"/>
      <c r="NMD1308"/>
      <c r="NME1308"/>
      <c r="NMF1308"/>
      <c r="NMG1308"/>
      <c r="NMH1308"/>
      <c r="NMI1308"/>
      <c r="NMJ1308"/>
      <c r="NMK1308"/>
      <c r="NML1308"/>
      <c r="NMM1308"/>
      <c r="NMN1308"/>
      <c r="NMO1308"/>
      <c r="NMP1308"/>
      <c r="NMQ1308"/>
      <c r="NMR1308"/>
      <c r="NMS1308"/>
      <c r="NMT1308"/>
      <c r="NMU1308"/>
      <c r="NMV1308"/>
      <c r="NMW1308"/>
      <c r="NMX1308"/>
      <c r="NMY1308"/>
      <c r="NMZ1308"/>
      <c r="NNA1308"/>
      <c r="NNB1308"/>
      <c r="NNC1308"/>
      <c r="NND1308"/>
      <c r="NNE1308"/>
      <c r="NNF1308"/>
      <c r="NNG1308"/>
      <c r="NNH1308"/>
      <c r="NNI1308"/>
      <c r="NNJ1308"/>
      <c r="NNK1308"/>
      <c r="NNL1308"/>
      <c r="NNM1308"/>
      <c r="NNN1308"/>
      <c r="NNO1308"/>
      <c r="NNP1308"/>
      <c r="NNQ1308"/>
      <c r="NNR1308"/>
      <c r="NNS1308"/>
      <c r="NNT1308"/>
      <c r="NNU1308"/>
      <c r="NNV1308"/>
      <c r="NNW1308"/>
      <c r="NNX1308"/>
      <c r="NNY1308"/>
      <c r="NNZ1308"/>
      <c r="NOA1308"/>
      <c r="NOB1308"/>
      <c r="NOC1308"/>
      <c r="NOD1308"/>
      <c r="NOE1308"/>
      <c r="NOF1308"/>
      <c r="NOG1308"/>
      <c r="NOH1308"/>
      <c r="NOI1308"/>
      <c r="NOJ1308"/>
      <c r="NOK1308"/>
      <c r="NOL1308"/>
      <c r="NOM1308"/>
      <c r="NON1308"/>
      <c r="NOO1308"/>
      <c r="NOP1308"/>
      <c r="NOQ1308"/>
      <c r="NOR1308"/>
      <c r="NOS1308"/>
      <c r="NOT1308"/>
      <c r="NOU1308"/>
      <c r="NOV1308"/>
      <c r="NOW1308"/>
      <c r="NOX1308"/>
      <c r="NOY1308"/>
      <c r="NOZ1308"/>
      <c r="NPA1308"/>
      <c r="NPB1308"/>
      <c r="NPC1308"/>
      <c r="NPD1308"/>
      <c r="NPE1308"/>
      <c r="NPF1308"/>
      <c r="NPG1308"/>
      <c r="NPH1308"/>
      <c r="NPI1308"/>
      <c r="NPJ1308"/>
      <c r="NPK1308"/>
      <c r="NPL1308"/>
      <c r="NPM1308"/>
      <c r="NPN1308"/>
      <c r="NPO1308"/>
      <c r="NPP1308"/>
      <c r="NPQ1308"/>
      <c r="NPR1308"/>
      <c r="NPS1308"/>
      <c r="NPT1308"/>
      <c r="NPU1308"/>
      <c r="NPV1308"/>
      <c r="NPW1308"/>
      <c r="NPX1308"/>
      <c r="NPY1308"/>
      <c r="NPZ1308"/>
      <c r="NQA1308"/>
      <c r="NQB1308"/>
      <c r="NQC1308"/>
      <c r="NQD1308"/>
      <c r="NQE1308"/>
      <c r="NQF1308"/>
      <c r="NQG1308"/>
      <c r="NQH1308"/>
      <c r="NQI1308"/>
      <c r="NQJ1308"/>
      <c r="NQK1308"/>
      <c r="NQL1308"/>
      <c r="NQM1308"/>
      <c r="NQN1308"/>
      <c r="NQO1308"/>
      <c r="NQP1308"/>
      <c r="NQQ1308"/>
      <c r="NQR1308"/>
      <c r="NQS1308"/>
      <c r="NQT1308"/>
      <c r="NQU1308"/>
      <c r="NQV1308"/>
      <c r="NQW1308"/>
      <c r="NQX1308"/>
      <c r="NQY1308"/>
      <c r="NQZ1308"/>
      <c r="NRA1308"/>
      <c r="NRB1308"/>
      <c r="NRC1308"/>
      <c r="NRD1308"/>
      <c r="NRE1308"/>
      <c r="NRF1308"/>
      <c r="NRG1308"/>
      <c r="NRH1308"/>
      <c r="NRI1308"/>
      <c r="NRJ1308"/>
      <c r="NRK1308"/>
      <c r="NRL1308"/>
      <c r="NRM1308"/>
      <c r="NRN1308"/>
      <c r="NRO1308"/>
      <c r="NRP1308"/>
      <c r="NRQ1308"/>
      <c r="NRR1308"/>
      <c r="NRS1308"/>
      <c r="NRT1308"/>
      <c r="NRU1308"/>
      <c r="NRV1308"/>
      <c r="NRW1308"/>
      <c r="NRX1308"/>
      <c r="NRY1308"/>
      <c r="NRZ1308"/>
      <c r="NSA1308"/>
      <c r="NSB1308"/>
      <c r="NSC1308"/>
      <c r="NSD1308"/>
      <c r="NSE1308"/>
      <c r="NSF1308"/>
      <c r="NSG1308"/>
      <c r="NSH1308"/>
      <c r="NSI1308"/>
      <c r="NSJ1308"/>
      <c r="NSK1308"/>
      <c r="NSL1308"/>
      <c r="NSM1308"/>
      <c r="NSN1308"/>
      <c r="NSO1308"/>
      <c r="NSP1308"/>
      <c r="NSQ1308"/>
      <c r="NSR1308"/>
      <c r="NSS1308"/>
      <c r="NST1308"/>
      <c r="NSU1308"/>
      <c r="NSV1308"/>
      <c r="NSW1308"/>
      <c r="NSX1308"/>
      <c r="NSY1308"/>
      <c r="NSZ1308"/>
      <c r="NTA1308"/>
      <c r="NTB1308"/>
      <c r="NTC1308"/>
      <c r="NTD1308"/>
      <c r="NTE1308"/>
      <c r="NTF1308"/>
      <c r="NTG1308"/>
      <c r="NTH1308"/>
      <c r="NTI1308"/>
      <c r="NTJ1308"/>
      <c r="NTK1308"/>
      <c r="NTL1308"/>
      <c r="NTM1308"/>
      <c r="NTN1308"/>
      <c r="NTO1308"/>
      <c r="NTP1308"/>
      <c r="NTQ1308"/>
      <c r="NTR1308"/>
      <c r="NTS1308"/>
      <c r="NTT1308"/>
      <c r="NTU1308"/>
      <c r="NTV1308"/>
      <c r="NTW1308"/>
      <c r="NTX1308"/>
      <c r="NTY1308"/>
      <c r="NTZ1308"/>
      <c r="NUA1308"/>
      <c r="NUB1308"/>
      <c r="NUC1308"/>
      <c r="NUD1308"/>
      <c r="NUE1308"/>
      <c r="NUF1308"/>
      <c r="NUG1308"/>
      <c r="NUH1308"/>
      <c r="NUI1308"/>
      <c r="NUJ1308"/>
      <c r="NUK1308"/>
      <c r="NUL1308"/>
      <c r="NUM1308"/>
      <c r="NUN1308"/>
      <c r="NUO1308"/>
      <c r="NUP1308"/>
      <c r="NUQ1308"/>
      <c r="NUR1308"/>
      <c r="NUS1308"/>
      <c r="NUT1308"/>
      <c r="NUU1308"/>
      <c r="NUV1308"/>
      <c r="NUW1308"/>
      <c r="NUX1308"/>
      <c r="NUY1308"/>
      <c r="NUZ1308"/>
      <c r="NVA1308"/>
      <c r="NVB1308"/>
      <c r="NVC1308"/>
      <c r="NVD1308"/>
      <c r="NVE1308"/>
      <c r="NVF1308"/>
      <c r="NVG1308"/>
      <c r="NVH1308"/>
      <c r="NVI1308"/>
      <c r="NVJ1308"/>
      <c r="NVK1308"/>
      <c r="NVL1308"/>
      <c r="NVM1308"/>
      <c r="NVN1308"/>
      <c r="NVO1308"/>
      <c r="NVP1308"/>
      <c r="NVQ1308"/>
      <c r="NVR1308"/>
      <c r="NVS1308"/>
      <c r="NVT1308"/>
      <c r="NVU1308"/>
      <c r="NVV1308"/>
      <c r="NVW1308"/>
      <c r="NVX1308"/>
      <c r="NVY1308"/>
      <c r="NVZ1308"/>
      <c r="NWA1308"/>
      <c r="NWB1308"/>
      <c r="NWC1308"/>
      <c r="NWD1308"/>
      <c r="NWE1308"/>
      <c r="NWF1308"/>
      <c r="NWG1308"/>
      <c r="NWH1308"/>
      <c r="NWI1308"/>
      <c r="NWJ1308"/>
      <c r="NWK1308"/>
      <c r="NWL1308"/>
      <c r="NWM1308"/>
      <c r="NWN1308"/>
      <c r="NWO1308"/>
      <c r="NWP1308"/>
      <c r="NWQ1308"/>
      <c r="NWR1308"/>
      <c r="NWS1308"/>
      <c r="NWT1308"/>
      <c r="NWU1308"/>
      <c r="NWV1308"/>
      <c r="NWW1308"/>
      <c r="NWX1308"/>
      <c r="NWY1308"/>
      <c r="NWZ1308"/>
      <c r="NXA1308"/>
      <c r="NXB1308"/>
      <c r="NXC1308"/>
      <c r="NXD1308"/>
      <c r="NXE1308"/>
      <c r="NXF1308"/>
      <c r="NXG1308"/>
      <c r="NXH1308"/>
      <c r="NXI1308"/>
      <c r="NXJ1308"/>
      <c r="NXK1308"/>
      <c r="NXL1308"/>
      <c r="NXM1308"/>
      <c r="NXN1308"/>
      <c r="NXO1308"/>
      <c r="NXP1308"/>
      <c r="NXQ1308"/>
      <c r="NXR1308"/>
      <c r="NXS1308"/>
      <c r="NXT1308"/>
      <c r="NXU1308"/>
      <c r="NXV1308"/>
      <c r="NXW1308"/>
      <c r="NXX1308"/>
      <c r="NXY1308"/>
      <c r="NXZ1308"/>
      <c r="NYA1308"/>
      <c r="NYB1308"/>
      <c r="NYC1308"/>
      <c r="NYD1308"/>
      <c r="NYE1308"/>
      <c r="NYF1308"/>
      <c r="NYG1308"/>
      <c r="NYH1308"/>
      <c r="NYI1308"/>
      <c r="NYJ1308"/>
      <c r="NYK1308"/>
      <c r="NYL1308"/>
      <c r="NYM1308"/>
      <c r="NYN1308"/>
      <c r="NYO1308"/>
      <c r="NYP1308"/>
      <c r="NYQ1308"/>
      <c r="NYR1308"/>
      <c r="NYS1308"/>
      <c r="NYT1308"/>
      <c r="NYU1308"/>
      <c r="NYV1308"/>
      <c r="NYW1308"/>
      <c r="NYX1308"/>
      <c r="NYY1308"/>
      <c r="NYZ1308"/>
      <c r="NZA1308"/>
      <c r="NZB1308"/>
      <c r="NZC1308"/>
      <c r="NZD1308"/>
      <c r="NZE1308"/>
      <c r="NZF1308"/>
      <c r="NZG1308"/>
      <c r="NZH1308"/>
      <c r="NZI1308"/>
      <c r="NZJ1308"/>
      <c r="NZK1308"/>
      <c r="NZL1308"/>
      <c r="NZM1308"/>
      <c r="NZN1308"/>
      <c r="NZO1308"/>
      <c r="NZP1308"/>
      <c r="NZQ1308"/>
      <c r="NZR1308"/>
      <c r="NZS1308"/>
      <c r="NZT1308"/>
      <c r="NZU1308"/>
      <c r="NZV1308"/>
      <c r="NZW1308"/>
      <c r="NZX1308"/>
      <c r="NZY1308"/>
      <c r="NZZ1308"/>
      <c r="OAA1308"/>
      <c r="OAB1308"/>
      <c r="OAC1308"/>
      <c r="OAD1308"/>
      <c r="OAE1308"/>
      <c r="OAF1308"/>
      <c r="OAG1308"/>
      <c r="OAH1308"/>
      <c r="OAI1308"/>
      <c r="OAJ1308"/>
      <c r="OAK1308"/>
      <c r="OAL1308"/>
      <c r="OAM1308"/>
      <c r="OAN1308"/>
      <c r="OAO1308"/>
      <c r="OAP1308"/>
      <c r="OAQ1308"/>
      <c r="OAR1308"/>
      <c r="OAS1308"/>
      <c r="OAT1308"/>
      <c r="OAU1308"/>
      <c r="OAV1308"/>
      <c r="OAW1308"/>
      <c r="OAX1308"/>
      <c r="OAY1308"/>
      <c r="OAZ1308"/>
      <c r="OBA1308"/>
      <c r="OBB1308"/>
      <c r="OBC1308"/>
      <c r="OBD1308"/>
      <c r="OBE1308"/>
      <c r="OBF1308"/>
      <c r="OBG1308"/>
      <c r="OBH1308"/>
      <c r="OBI1308"/>
      <c r="OBJ1308"/>
      <c r="OBK1308"/>
      <c r="OBL1308"/>
      <c r="OBM1308"/>
      <c r="OBN1308"/>
      <c r="OBO1308"/>
      <c r="OBP1308"/>
      <c r="OBQ1308"/>
      <c r="OBR1308"/>
      <c r="OBS1308"/>
      <c r="OBT1308"/>
      <c r="OBU1308"/>
      <c r="OBV1308"/>
      <c r="OBW1308"/>
      <c r="OBX1308"/>
      <c r="OBY1308"/>
      <c r="OBZ1308"/>
      <c r="OCA1308"/>
      <c r="OCB1308"/>
      <c r="OCC1308"/>
      <c r="OCD1308"/>
      <c r="OCE1308"/>
      <c r="OCF1308"/>
      <c r="OCG1308"/>
      <c r="OCH1308"/>
      <c r="OCI1308"/>
      <c r="OCJ1308"/>
      <c r="OCK1308"/>
      <c r="OCL1308"/>
      <c r="OCM1308"/>
      <c r="OCN1308"/>
      <c r="OCO1308"/>
      <c r="OCP1308"/>
      <c r="OCQ1308"/>
      <c r="OCR1308"/>
      <c r="OCS1308"/>
      <c r="OCT1308"/>
      <c r="OCU1308"/>
      <c r="OCV1308"/>
      <c r="OCW1308"/>
      <c r="OCX1308"/>
      <c r="OCY1308"/>
      <c r="OCZ1308"/>
      <c r="ODA1308"/>
      <c r="ODB1308"/>
      <c r="ODC1308"/>
      <c r="ODD1308"/>
      <c r="ODE1308"/>
      <c r="ODF1308"/>
      <c r="ODG1308"/>
      <c r="ODH1308"/>
      <c r="ODI1308"/>
      <c r="ODJ1308"/>
      <c r="ODK1308"/>
      <c r="ODL1308"/>
      <c r="ODM1308"/>
      <c r="ODN1308"/>
      <c r="ODO1308"/>
      <c r="ODP1308"/>
      <c r="ODQ1308"/>
      <c r="ODR1308"/>
      <c r="ODS1308"/>
      <c r="ODT1308"/>
      <c r="ODU1308"/>
      <c r="ODV1308"/>
      <c r="ODW1308"/>
      <c r="ODX1308"/>
      <c r="ODY1308"/>
      <c r="ODZ1308"/>
      <c r="OEA1308"/>
      <c r="OEB1308"/>
      <c r="OEC1308"/>
      <c r="OED1308"/>
      <c r="OEE1308"/>
      <c r="OEF1308"/>
      <c r="OEG1308"/>
      <c r="OEH1308"/>
      <c r="OEI1308"/>
      <c r="OEJ1308"/>
      <c r="OEK1308"/>
      <c r="OEL1308"/>
      <c r="OEM1308"/>
      <c r="OEN1308"/>
      <c r="OEO1308"/>
      <c r="OEP1308"/>
      <c r="OEQ1308"/>
      <c r="OER1308"/>
      <c r="OES1308"/>
      <c r="OET1308"/>
      <c r="OEU1308"/>
      <c r="OEV1308"/>
      <c r="OEW1308"/>
      <c r="OEX1308"/>
      <c r="OEY1308"/>
      <c r="OEZ1308"/>
      <c r="OFA1308"/>
      <c r="OFB1308"/>
      <c r="OFC1308"/>
      <c r="OFD1308"/>
      <c r="OFE1308"/>
      <c r="OFF1308"/>
      <c r="OFG1308"/>
      <c r="OFH1308"/>
      <c r="OFI1308"/>
      <c r="OFJ1308"/>
      <c r="OFK1308"/>
      <c r="OFL1308"/>
      <c r="OFM1308"/>
      <c r="OFN1308"/>
      <c r="OFO1308"/>
      <c r="OFP1308"/>
      <c r="OFQ1308"/>
      <c r="OFR1308"/>
      <c r="OFS1308"/>
      <c r="OFT1308"/>
      <c r="OFU1308"/>
      <c r="OFV1308"/>
      <c r="OFW1308"/>
      <c r="OFX1308"/>
      <c r="OFY1308"/>
      <c r="OFZ1308"/>
      <c r="OGA1308"/>
      <c r="OGB1308"/>
      <c r="OGC1308"/>
      <c r="OGD1308"/>
      <c r="OGE1308"/>
      <c r="OGF1308"/>
      <c r="OGG1308"/>
      <c r="OGH1308"/>
      <c r="OGI1308"/>
      <c r="OGJ1308"/>
      <c r="OGK1308"/>
      <c r="OGL1308"/>
      <c r="OGM1308"/>
      <c r="OGN1308"/>
      <c r="OGO1308"/>
      <c r="OGP1308"/>
      <c r="OGQ1308"/>
      <c r="OGR1308"/>
      <c r="OGS1308"/>
      <c r="OGT1308"/>
      <c r="OGU1308"/>
      <c r="OGV1308"/>
      <c r="OGW1308"/>
      <c r="OGX1308"/>
      <c r="OGY1308"/>
      <c r="OGZ1308"/>
      <c r="OHA1308"/>
      <c r="OHB1308"/>
      <c r="OHC1308"/>
      <c r="OHD1308"/>
      <c r="OHE1308"/>
      <c r="OHF1308"/>
      <c r="OHG1308"/>
      <c r="OHH1308"/>
      <c r="OHI1308"/>
      <c r="OHJ1308"/>
      <c r="OHK1308"/>
      <c r="OHL1308"/>
      <c r="OHM1308"/>
      <c r="OHN1308"/>
      <c r="OHO1308"/>
      <c r="OHP1308"/>
      <c r="OHQ1308"/>
      <c r="OHR1308"/>
      <c r="OHS1308"/>
      <c r="OHT1308"/>
      <c r="OHU1308"/>
      <c r="OHV1308"/>
      <c r="OHW1308"/>
      <c r="OHX1308"/>
      <c r="OHY1308"/>
      <c r="OHZ1308"/>
      <c r="OIA1308"/>
      <c r="OIB1308"/>
      <c r="OIC1308"/>
      <c r="OID1308"/>
      <c r="OIE1308"/>
      <c r="OIF1308"/>
      <c r="OIG1308"/>
      <c r="OIH1308"/>
      <c r="OII1308"/>
      <c r="OIJ1308"/>
      <c r="OIK1308"/>
      <c r="OIL1308"/>
      <c r="OIM1308"/>
      <c r="OIN1308"/>
      <c r="OIO1308"/>
      <c r="OIP1308"/>
      <c r="OIQ1308"/>
      <c r="OIR1308"/>
      <c r="OIS1308"/>
      <c r="OIT1308"/>
      <c r="OIU1308"/>
      <c r="OIV1308"/>
      <c r="OIW1308"/>
      <c r="OIX1308"/>
      <c r="OIY1308"/>
      <c r="OIZ1308"/>
      <c r="OJA1308"/>
      <c r="OJB1308"/>
      <c r="OJC1308"/>
      <c r="OJD1308"/>
      <c r="OJE1308"/>
      <c r="OJF1308"/>
      <c r="OJG1308"/>
      <c r="OJH1308"/>
      <c r="OJI1308"/>
      <c r="OJJ1308"/>
      <c r="OJK1308"/>
      <c r="OJL1308"/>
      <c r="OJM1308"/>
      <c r="OJN1308"/>
      <c r="OJO1308"/>
      <c r="OJP1308"/>
      <c r="OJQ1308"/>
      <c r="OJR1308"/>
      <c r="OJS1308"/>
      <c r="OJT1308"/>
      <c r="OJU1308"/>
      <c r="OJV1308"/>
      <c r="OJW1308"/>
      <c r="OJX1308"/>
      <c r="OJY1308"/>
      <c r="OJZ1308"/>
      <c r="OKA1308"/>
      <c r="OKB1308"/>
      <c r="OKC1308"/>
      <c r="OKD1308"/>
      <c r="OKE1308"/>
      <c r="OKF1308"/>
      <c r="OKG1308"/>
      <c r="OKH1308"/>
      <c r="OKI1308"/>
      <c r="OKJ1308"/>
      <c r="OKK1308"/>
      <c r="OKL1308"/>
      <c r="OKM1308"/>
      <c r="OKN1308"/>
      <c r="OKO1308"/>
      <c r="OKP1308"/>
      <c r="OKQ1308"/>
      <c r="OKR1308"/>
      <c r="OKS1308"/>
      <c r="OKT1308"/>
      <c r="OKU1308"/>
      <c r="OKV1308"/>
      <c r="OKW1308"/>
      <c r="OKX1308"/>
      <c r="OKY1308"/>
      <c r="OKZ1308"/>
      <c r="OLA1308"/>
      <c r="OLB1308"/>
      <c r="OLC1308"/>
      <c r="OLD1308"/>
      <c r="OLE1308"/>
      <c r="OLF1308"/>
      <c r="OLG1308"/>
      <c r="OLH1308"/>
      <c r="OLI1308"/>
      <c r="OLJ1308"/>
      <c r="OLK1308"/>
      <c r="OLL1308"/>
      <c r="OLM1308"/>
      <c r="OLN1308"/>
      <c r="OLO1308"/>
      <c r="OLP1308"/>
      <c r="OLQ1308"/>
      <c r="OLR1308"/>
      <c r="OLS1308"/>
      <c r="OLT1308"/>
      <c r="OLU1308"/>
      <c r="OLV1308"/>
      <c r="OLW1308"/>
      <c r="OLX1308"/>
      <c r="OLY1308"/>
      <c r="OLZ1308"/>
      <c r="OMA1308"/>
      <c r="OMB1308"/>
      <c r="OMC1308"/>
      <c r="OMD1308"/>
      <c r="OME1308"/>
      <c r="OMF1308"/>
      <c r="OMG1308"/>
      <c r="OMH1308"/>
      <c r="OMI1308"/>
      <c r="OMJ1308"/>
      <c r="OMK1308"/>
      <c r="OML1308"/>
      <c r="OMM1308"/>
      <c r="OMN1308"/>
      <c r="OMO1308"/>
      <c r="OMP1308"/>
      <c r="OMQ1308"/>
      <c r="OMR1308"/>
      <c r="OMS1308"/>
      <c r="OMT1308"/>
      <c r="OMU1308"/>
      <c r="OMV1308"/>
      <c r="OMW1308"/>
      <c r="OMX1308"/>
      <c r="OMY1308"/>
      <c r="OMZ1308"/>
      <c r="ONA1308"/>
      <c r="ONB1308"/>
      <c r="ONC1308"/>
      <c r="OND1308"/>
      <c r="ONE1308"/>
      <c r="ONF1308"/>
      <c r="ONG1308"/>
      <c r="ONH1308"/>
      <c r="ONI1308"/>
      <c r="ONJ1308"/>
      <c r="ONK1308"/>
      <c r="ONL1308"/>
      <c r="ONM1308"/>
      <c r="ONN1308"/>
      <c r="ONO1308"/>
      <c r="ONP1308"/>
      <c r="ONQ1308"/>
      <c r="ONR1308"/>
      <c r="ONS1308"/>
      <c r="ONT1308"/>
      <c r="ONU1308"/>
      <c r="ONV1308"/>
      <c r="ONW1308"/>
      <c r="ONX1308"/>
      <c r="ONY1308"/>
      <c r="ONZ1308"/>
      <c r="OOA1308"/>
      <c r="OOB1308"/>
      <c r="OOC1308"/>
      <c r="OOD1308"/>
      <c r="OOE1308"/>
      <c r="OOF1308"/>
      <c r="OOG1308"/>
      <c r="OOH1308"/>
      <c r="OOI1308"/>
      <c r="OOJ1308"/>
      <c r="OOK1308"/>
      <c r="OOL1308"/>
      <c r="OOM1308"/>
      <c r="OON1308"/>
      <c r="OOO1308"/>
      <c r="OOP1308"/>
      <c r="OOQ1308"/>
      <c r="OOR1308"/>
      <c r="OOS1308"/>
      <c r="OOT1308"/>
      <c r="OOU1308"/>
      <c r="OOV1308"/>
      <c r="OOW1308"/>
      <c r="OOX1308"/>
      <c r="OOY1308"/>
      <c r="OOZ1308"/>
      <c r="OPA1308"/>
      <c r="OPB1308"/>
      <c r="OPC1308"/>
      <c r="OPD1308"/>
      <c r="OPE1308"/>
      <c r="OPF1308"/>
      <c r="OPG1308"/>
      <c r="OPH1308"/>
      <c r="OPI1308"/>
      <c r="OPJ1308"/>
      <c r="OPK1308"/>
      <c r="OPL1308"/>
      <c r="OPM1308"/>
      <c r="OPN1308"/>
      <c r="OPO1308"/>
      <c r="OPP1308"/>
      <c r="OPQ1308"/>
      <c r="OPR1308"/>
      <c r="OPS1308"/>
      <c r="OPT1308"/>
      <c r="OPU1308"/>
      <c r="OPV1308"/>
      <c r="OPW1308"/>
      <c r="OPX1308"/>
      <c r="OPY1308"/>
      <c r="OPZ1308"/>
      <c r="OQA1308"/>
      <c r="OQB1308"/>
      <c r="OQC1308"/>
      <c r="OQD1308"/>
      <c r="OQE1308"/>
      <c r="OQF1308"/>
      <c r="OQG1308"/>
      <c r="OQH1308"/>
      <c r="OQI1308"/>
      <c r="OQJ1308"/>
      <c r="OQK1308"/>
      <c r="OQL1308"/>
      <c r="OQM1308"/>
      <c r="OQN1308"/>
      <c r="OQO1308"/>
      <c r="OQP1308"/>
      <c r="OQQ1308"/>
      <c r="OQR1308"/>
      <c r="OQS1308"/>
      <c r="OQT1308"/>
      <c r="OQU1308"/>
      <c r="OQV1308"/>
      <c r="OQW1308"/>
      <c r="OQX1308"/>
      <c r="OQY1308"/>
      <c r="OQZ1308"/>
      <c r="ORA1308"/>
      <c r="ORB1308"/>
      <c r="ORC1308"/>
      <c r="ORD1308"/>
      <c r="ORE1308"/>
      <c r="ORF1308"/>
      <c r="ORG1308"/>
      <c r="ORH1308"/>
      <c r="ORI1308"/>
      <c r="ORJ1308"/>
      <c r="ORK1308"/>
      <c r="ORL1308"/>
      <c r="ORM1308"/>
      <c r="ORN1308"/>
      <c r="ORO1308"/>
      <c r="ORP1308"/>
      <c r="ORQ1308"/>
      <c r="ORR1308"/>
      <c r="ORS1308"/>
      <c r="ORT1308"/>
      <c r="ORU1308"/>
      <c r="ORV1308"/>
      <c r="ORW1308"/>
      <c r="ORX1308"/>
      <c r="ORY1308"/>
      <c r="ORZ1308"/>
      <c r="OSA1308"/>
      <c r="OSB1308"/>
      <c r="OSC1308"/>
      <c r="OSD1308"/>
      <c r="OSE1308"/>
      <c r="OSF1308"/>
      <c r="OSG1308"/>
      <c r="OSH1308"/>
      <c r="OSI1308"/>
      <c r="OSJ1308"/>
      <c r="OSK1308"/>
      <c r="OSL1308"/>
      <c r="OSM1308"/>
      <c r="OSN1308"/>
      <c r="OSO1308"/>
      <c r="OSP1308"/>
      <c r="OSQ1308"/>
      <c r="OSR1308"/>
      <c r="OSS1308"/>
      <c r="OST1308"/>
      <c r="OSU1308"/>
      <c r="OSV1308"/>
      <c r="OSW1308"/>
      <c r="OSX1308"/>
      <c r="OSY1308"/>
      <c r="OSZ1308"/>
      <c r="OTA1308"/>
      <c r="OTB1308"/>
      <c r="OTC1308"/>
      <c r="OTD1308"/>
      <c r="OTE1308"/>
      <c r="OTF1308"/>
      <c r="OTG1308"/>
      <c r="OTH1308"/>
      <c r="OTI1308"/>
      <c r="OTJ1308"/>
      <c r="OTK1308"/>
      <c r="OTL1308"/>
      <c r="OTM1308"/>
      <c r="OTN1308"/>
      <c r="OTO1308"/>
      <c r="OTP1308"/>
      <c r="OTQ1308"/>
      <c r="OTR1308"/>
      <c r="OTS1308"/>
      <c r="OTT1308"/>
      <c r="OTU1308"/>
      <c r="OTV1308"/>
      <c r="OTW1308"/>
      <c r="OTX1308"/>
      <c r="OTY1308"/>
      <c r="OTZ1308"/>
      <c r="OUA1308"/>
      <c r="OUB1308"/>
      <c r="OUC1308"/>
      <c r="OUD1308"/>
      <c r="OUE1308"/>
      <c r="OUF1308"/>
      <c r="OUG1308"/>
      <c r="OUH1308"/>
      <c r="OUI1308"/>
      <c r="OUJ1308"/>
      <c r="OUK1308"/>
      <c r="OUL1308"/>
      <c r="OUM1308"/>
      <c r="OUN1308"/>
      <c r="OUO1308"/>
      <c r="OUP1308"/>
      <c r="OUQ1308"/>
      <c r="OUR1308"/>
      <c r="OUS1308"/>
      <c r="OUT1308"/>
      <c r="OUU1308"/>
      <c r="OUV1308"/>
      <c r="OUW1308"/>
      <c r="OUX1308"/>
      <c r="OUY1308"/>
      <c r="OUZ1308"/>
      <c r="OVA1308"/>
      <c r="OVB1308"/>
      <c r="OVC1308"/>
      <c r="OVD1308"/>
      <c r="OVE1308"/>
      <c r="OVF1308"/>
      <c r="OVG1308"/>
      <c r="OVH1308"/>
      <c r="OVI1308"/>
      <c r="OVJ1308"/>
      <c r="OVK1308"/>
      <c r="OVL1308"/>
      <c r="OVM1308"/>
      <c r="OVN1308"/>
      <c r="OVO1308"/>
      <c r="OVP1308"/>
      <c r="OVQ1308"/>
      <c r="OVR1308"/>
      <c r="OVS1308"/>
      <c r="OVT1308"/>
      <c r="OVU1308"/>
      <c r="OVV1308"/>
      <c r="OVW1308"/>
      <c r="OVX1308"/>
      <c r="OVY1308"/>
      <c r="OVZ1308"/>
      <c r="OWA1308"/>
      <c r="OWB1308"/>
      <c r="OWC1308"/>
      <c r="OWD1308"/>
      <c r="OWE1308"/>
      <c r="OWF1308"/>
      <c r="OWG1308"/>
      <c r="OWH1308"/>
      <c r="OWI1308"/>
      <c r="OWJ1308"/>
      <c r="OWK1308"/>
      <c r="OWL1308"/>
      <c r="OWM1308"/>
      <c r="OWN1308"/>
      <c r="OWO1308"/>
      <c r="OWP1308"/>
      <c r="OWQ1308"/>
      <c r="OWR1308"/>
      <c r="OWS1308"/>
      <c r="OWT1308"/>
      <c r="OWU1308"/>
      <c r="OWV1308"/>
      <c r="OWW1308"/>
      <c r="OWX1308"/>
      <c r="OWY1308"/>
      <c r="OWZ1308"/>
      <c r="OXA1308"/>
      <c r="OXB1308"/>
      <c r="OXC1308"/>
      <c r="OXD1308"/>
      <c r="OXE1308"/>
      <c r="OXF1308"/>
      <c r="OXG1308"/>
      <c r="OXH1308"/>
      <c r="OXI1308"/>
      <c r="OXJ1308"/>
      <c r="OXK1308"/>
      <c r="OXL1308"/>
      <c r="OXM1308"/>
      <c r="OXN1308"/>
      <c r="OXO1308"/>
      <c r="OXP1308"/>
      <c r="OXQ1308"/>
      <c r="OXR1308"/>
      <c r="OXS1308"/>
      <c r="OXT1308"/>
      <c r="OXU1308"/>
      <c r="OXV1308"/>
      <c r="OXW1308"/>
      <c r="OXX1308"/>
      <c r="OXY1308"/>
      <c r="OXZ1308"/>
      <c r="OYA1308"/>
      <c r="OYB1308"/>
      <c r="OYC1308"/>
      <c r="OYD1308"/>
      <c r="OYE1308"/>
      <c r="OYF1308"/>
      <c r="OYG1308"/>
      <c r="OYH1308"/>
      <c r="OYI1308"/>
      <c r="OYJ1308"/>
      <c r="OYK1308"/>
      <c r="OYL1308"/>
      <c r="OYM1308"/>
      <c r="OYN1308"/>
      <c r="OYO1308"/>
      <c r="OYP1308"/>
      <c r="OYQ1308"/>
      <c r="OYR1308"/>
      <c r="OYS1308"/>
      <c r="OYT1308"/>
      <c r="OYU1308"/>
      <c r="OYV1308"/>
      <c r="OYW1308"/>
      <c r="OYX1308"/>
      <c r="OYY1308"/>
      <c r="OYZ1308"/>
      <c r="OZA1308"/>
      <c r="OZB1308"/>
      <c r="OZC1308"/>
      <c r="OZD1308"/>
      <c r="OZE1308"/>
      <c r="OZF1308"/>
      <c r="OZG1308"/>
      <c r="OZH1308"/>
      <c r="OZI1308"/>
      <c r="OZJ1308"/>
      <c r="OZK1308"/>
      <c r="OZL1308"/>
      <c r="OZM1308"/>
      <c r="OZN1308"/>
      <c r="OZO1308"/>
      <c r="OZP1308"/>
      <c r="OZQ1308"/>
      <c r="OZR1308"/>
      <c r="OZS1308"/>
      <c r="OZT1308"/>
      <c r="OZU1308"/>
      <c r="OZV1308"/>
      <c r="OZW1308"/>
      <c r="OZX1308"/>
      <c r="OZY1308"/>
      <c r="OZZ1308"/>
      <c r="PAA1308"/>
      <c r="PAB1308"/>
      <c r="PAC1308"/>
      <c r="PAD1308"/>
      <c r="PAE1308"/>
      <c r="PAF1308"/>
      <c r="PAG1308"/>
      <c r="PAH1308"/>
      <c r="PAI1308"/>
      <c r="PAJ1308"/>
      <c r="PAK1308"/>
      <c r="PAL1308"/>
      <c r="PAM1308"/>
      <c r="PAN1308"/>
      <c r="PAO1308"/>
      <c r="PAP1308"/>
      <c r="PAQ1308"/>
      <c r="PAR1308"/>
      <c r="PAS1308"/>
      <c r="PAT1308"/>
      <c r="PAU1308"/>
      <c r="PAV1308"/>
      <c r="PAW1308"/>
      <c r="PAX1308"/>
      <c r="PAY1308"/>
      <c r="PAZ1308"/>
      <c r="PBA1308"/>
      <c r="PBB1308"/>
      <c r="PBC1308"/>
      <c r="PBD1308"/>
      <c r="PBE1308"/>
      <c r="PBF1308"/>
      <c r="PBG1308"/>
      <c r="PBH1308"/>
      <c r="PBI1308"/>
      <c r="PBJ1308"/>
      <c r="PBK1308"/>
      <c r="PBL1308"/>
      <c r="PBM1308"/>
      <c r="PBN1308"/>
      <c r="PBO1308"/>
      <c r="PBP1308"/>
      <c r="PBQ1308"/>
      <c r="PBR1308"/>
      <c r="PBS1308"/>
      <c r="PBT1308"/>
      <c r="PBU1308"/>
      <c r="PBV1308"/>
      <c r="PBW1308"/>
      <c r="PBX1308"/>
      <c r="PBY1308"/>
      <c r="PBZ1308"/>
      <c r="PCA1308"/>
      <c r="PCB1308"/>
      <c r="PCC1308"/>
      <c r="PCD1308"/>
      <c r="PCE1308"/>
      <c r="PCF1308"/>
      <c r="PCG1308"/>
      <c r="PCH1308"/>
      <c r="PCI1308"/>
      <c r="PCJ1308"/>
      <c r="PCK1308"/>
      <c r="PCL1308"/>
      <c r="PCM1308"/>
      <c r="PCN1308"/>
      <c r="PCO1308"/>
      <c r="PCP1308"/>
      <c r="PCQ1308"/>
      <c r="PCR1308"/>
      <c r="PCS1308"/>
      <c r="PCT1308"/>
      <c r="PCU1308"/>
      <c r="PCV1308"/>
      <c r="PCW1308"/>
      <c r="PCX1308"/>
      <c r="PCY1308"/>
      <c r="PCZ1308"/>
      <c r="PDA1308"/>
      <c r="PDB1308"/>
      <c r="PDC1308"/>
      <c r="PDD1308"/>
      <c r="PDE1308"/>
      <c r="PDF1308"/>
      <c r="PDG1308"/>
      <c r="PDH1308"/>
      <c r="PDI1308"/>
      <c r="PDJ1308"/>
      <c r="PDK1308"/>
      <c r="PDL1308"/>
      <c r="PDM1308"/>
      <c r="PDN1308"/>
      <c r="PDO1308"/>
      <c r="PDP1308"/>
      <c r="PDQ1308"/>
      <c r="PDR1308"/>
      <c r="PDS1308"/>
      <c r="PDT1308"/>
      <c r="PDU1308"/>
      <c r="PDV1308"/>
      <c r="PDW1308"/>
      <c r="PDX1308"/>
      <c r="PDY1308"/>
      <c r="PDZ1308"/>
      <c r="PEA1308"/>
      <c r="PEB1308"/>
      <c r="PEC1308"/>
      <c r="PED1308"/>
      <c r="PEE1308"/>
      <c r="PEF1308"/>
      <c r="PEG1308"/>
      <c r="PEH1308"/>
      <c r="PEI1308"/>
      <c r="PEJ1308"/>
      <c r="PEK1308"/>
      <c r="PEL1308"/>
      <c r="PEM1308"/>
      <c r="PEN1308"/>
      <c r="PEO1308"/>
      <c r="PEP1308"/>
      <c r="PEQ1308"/>
      <c r="PER1308"/>
      <c r="PES1308"/>
      <c r="PET1308"/>
      <c r="PEU1308"/>
      <c r="PEV1308"/>
      <c r="PEW1308"/>
      <c r="PEX1308"/>
      <c r="PEY1308"/>
      <c r="PEZ1308"/>
      <c r="PFA1308"/>
      <c r="PFB1308"/>
      <c r="PFC1308"/>
      <c r="PFD1308"/>
      <c r="PFE1308"/>
      <c r="PFF1308"/>
      <c r="PFG1308"/>
      <c r="PFH1308"/>
      <c r="PFI1308"/>
      <c r="PFJ1308"/>
      <c r="PFK1308"/>
      <c r="PFL1308"/>
      <c r="PFM1308"/>
      <c r="PFN1308"/>
      <c r="PFO1308"/>
      <c r="PFP1308"/>
      <c r="PFQ1308"/>
      <c r="PFR1308"/>
      <c r="PFS1308"/>
      <c r="PFT1308"/>
      <c r="PFU1308"/>
      <c r="PFV1308"/>
      <c r="PFW1308"/>
      <c r="PFX1308"/>
      <c r="PFY1308"/>
      <c r="PFZ1308"/>
      <c r="PGA1308"/>
      <c r="PGB1308"/>
      <c r="PGC1308"/>
      <c r="PGD1308"/>
      <c r="PGE1308"/>
      <c r="PGF1308"/>
      <c r="PGG1308"/>
      <c r="PGH1308"/>
      <c r="PGI1308"/>
      <c r="PGJ1308"/>
      <c r="PGK1308"/>
      <c r="PGL1308"/>
      <c r="PGM1308"/>
      <c r="PGN1308"/>
      <c r="PGO1308"/>
      <c r="PGP1308"/>
      <c r="PGQ1308"/>
      <c r="PGR1308"/>
      <c r="PGS1308"/>
      <c r="PGT1308"/>
      <c r="PGU1308"/>
      <c r="PGV1308"/>
      <c r="PGW1308"/>
      <c r="PGX1308"/>
      <c r="PGY1308"/>
      <c r="PGZ1308"/>
      <c r="PHA1308"/>
      <c r="PHB1308"/>
      <c r="PHC1308"/>
      <c r="PHD1308"/>
      <c r="PHE1308"/>
      <c r="PHF1308"/>
      <c r="PHG1308"/>
      <c r="PHH1308"/>
      <c r="PHI1308"/>
      <c r="PHJ1308"/>
      <c r="PHK1308"/>
      <c r="PHL1308"/>
      <c r="PHM1308"/>
      <c r="PHN1308"/>
      <c r="PHO1308"/>
      <c r="PHP1308"/>
      <c r="PHQ1308"/>
      <c r="PHR1308"/>
      <c r="PHS1308"/>
      <c r="PHT1308"/>
      <c r="PHU1308"/>
      <c r="PHV1308"/>
      <c r="PHW1308"/>
      <c r="PHX1308"/>
      <c r="PHY1308"/>
      <c r="PHZ1308"/>
      <c r="PIA1308"/>
      <c r="PIB1308"/>
      <c r="PIC1308"/>
      <c r="PID1308"/>
      <c r="PIE1308"/>
      <c r="PIF1308"/>
      <c r="PIG1308"/>
      <c r="PIH1308"/>
      <c r="PII1308"/>
      <c r="PIJ1308"/>
      <c r="PIK1308"/>
      <c r="PIL1308"/>
      <c r="PIM1308"/>
      <c r="PIN1308"/>
      <c r="PIO1308"/>
      <c r="PIP1308"/>
      <c r="PIQ1308"/>
      <c r="PIR1308"/>
      <c r="PIS1308"/>
      <c r="PIT1308"/>
      <c r="PIU1308"/>
      <c r="PIV1308"/>
      <c r="PIW1308"/>
      <c r="PIX1308"/>
      <c r="PIY1308"/>
      <c r="PIZ1308"/>
      <c r="PJA1308"/>
      <c r="PJB1308"/>
      <c r="PJC1308"/>
      <c r="PJD1308"/>
      <c r="PJE1308"/>
      <c r="PJF1308"/>
      <c r="PJG1308"/>
      <c r="PJH1308"/>
      <c r="PJI1308"/>
      <c r="PJJ1308"/>
      <c r="PJK1308"/>
      <c r="PJL1308"/>
      <c r="PJM1308"/>
      <c r="PJN1308"/>
      <c r="PJO1308"/>
      <c r="PJP1308"/>
      <c r="PJQ1308"/>
      <c r="PJR1308"/>
      <c r="PJS1308"/>
      <c r="PJT1308"/>
      <c r="PJU1308"/>
      <c r="PJV1308"/>
      <c r="PJW1308"/>
      <c r="PJX1308"/>
      <c r="PJY1308"/>
      <c r="PJZ1308"/>
      <c r="PKA1308"/>
      <c r="PKB1308"/>
      <c r="PKC1308"/>
      <c r="PKD1308"/>
      <c r="PKE1308"/>
      <c r="PKF1308"/>
      <c r="PKG1308"/>
      <c r="PKH1308"/>
      <c r="PKI1308"/>
      <c r="PKJ1308"/>
      <c r="PKK1308"/>
      <c r="PKL1308"/>
      <c r="PKM1308"/>
      <c r="PKN1308"/>
      <c r="PKO1308"/>
      <c r="PKP1308"/>
      <c r="PKQ1308"/>
      <c r="PKR1308"/>
      <c r="PKS1308"/>
      <c r="PKT1308"/>
      <c r="PKU1308"/>
      <c r="PKV1308"/>
      <c r="PKW1308"/>
      <c r="PKX1308"/>
      <c r="PKY1308"/>
      <c r="PKZ1308"/>
      <c r="PLA1308"/>
      <c r="PLB1308"/>
      <c r="PLC1308"/>
      <c r="PLD1308"/>
      <c r="PLE1308"/>
      <c r="PLF1308"/>
      <c r="PLG1308"/>
      <c r="PLH1308"/>
      <c r="PLI1308"/>
      <c r="PLJ1308"/>
      <c r="PLK1308"/>
      <c r="PLL1308"/>
      <c r="PLM1308"/>
      <c r="PLN1308"/>
      <c r="PLO1308"/>
      <c r="PLP1308"/>
      <c r="PLQ1308"/>
      <c r="PLR1308"/>
      <c r="PLS1308"/>
      <c r="PLT1308"/>
      <c r="PLU1308"/>
      <c r="PLV1308"/>
      <c r="PLW1308"/>
      <c r="PLX1308"/>
      <c r="PLY1308"/>
      <c r="PLZ1308"/>
      <c r="PMA1308"/>
      <c r="PMB1308"/>
      <c r="PMC1308"/>
      <c r="PMD1308"/>
      <c r="PME1308"/>
      <c r="PMF1308"/>
      <c r="PMG1308"/>
      <c r="PMH1308"/>
      <c r="PMI1308"/>
      <c r="PMJ1308"/>
      <c r="PMK1308"/>
      <c r="PML1308"/>
      <c r="PMM1308"/>
      <c r="PMN1308"/>
      <c r="PMO1308"/>
      <c r="PMP1308"/>
      <c r="PMQ1308"/>
      <c r="PMR1308"/>
      <c r="PMS1308"/>
      <c r="PMT1308"/>
      <c r="PMU1308"/>
      <c r="PMV1308"/>
      <c r="PMW1308"/>
      <c r="PMX1308"/>
      <c r="PMY1308"/>
      <c r="PMZ1308"/>
      <c r="PNA1308"/>
      <c r="PNB1308"/>
      <c r="PNC1308"/>
      <c r="PND1308"/>
      <c r="PNE1308"/>
      <c r="PNF1308"/>
      <c r="PNG1308"/>
      <c r="PNH1308"/>
      <c r="PNI1308"/>
      <c r="PNJ1308"/>
      <c r="PNK1308"/>
      <c r="PNL1308"/>
      <c r="PNM1308"/>
      <c r="PNN1308"/>
      <c r="PNO1308"/>
      <c r="PNP1308"/>
      <c r="PNQ1308"/>
      <c r="PNR1308"/>
      <c r="PNS1308"/>
      <c r="PNT1308"/>
      <c r="PNU1308"/>
      <c r="PNV1308"/>
      <c r="PNW1308"/>
      <c r="PNX1308"/>
      <c r="PNY1308"/>
      <c r="PNZ1308"/>
      <c r="POA1308"/>
      <c r="POB1308"/>
      <c r="POC1308"/>
      <c r="POD1308"/>
      <c r="POE1308"/>
      <c r="POF1308"/>
      <c r="POG1308"/>
      <c r="POH1308"/>
      <c r="POI1308"/>
      <c r="POJ1308"/>
      <c r="POK1308"/>
      <c r="POL1308"/>
      <c r="POM1308"/>
      <c r="PON1308"/>
      <c r="POO1308"/>
      <c r="POP1308"/>
      <c r="POQ1308"/>
      <c r="POR1308"/>
      <c r="POS1308"/>
      <c r="POT1308"/>
      <c r="POU1308"/>
      <c r="POV1308"/>
      <c r="POW1308"/>
      <c r="POX1308"/>
      <c r="POY1308"/>
      <c r="POZ1308"/>
      <c r="PPA1308"/>
      <c r="PPB1308"/>
      <c r="PPC1308"/>
      <c r="PPD1308"/>
      <c r="PPE1308"/>
      <c r="PPF1308"/>
      <c r="PPG1308"/>
      <c r="PPH1308"/>
      <c r="PPI1308"/>
      <c r="PPJ1308"/>
      <c r="PPK1308"/>
      <c r="PPL1308"/>
      <c r="PPM1308"/>
      <c r="PPN1308"/>
      <c r="PPO1308"/>
      <c r="PPP1308"/>
      <c r="PPQ1308"/>
      <c r="PPR1308"/>
      <c r="PPS1308"/>
      <c r="PPT1308"/>
      <c r="PPU1308"/>
      <c r="PPV1308"/>
      <c r="PPW1308"/>
      <c r="PPX1308"/>
      <c r="PPY1308"/>
      <c r="PPZ1308"/>
      <c r="PQA1308"/>
      <c r="PQB1308"/>
      <c r="PQC1308"/>
      <c r="PQD1308"/>
      <c r="PQE1308"/>
      <c r="PQF1308"/>
      <c r="PQG1308"/>
      <c r="PQH1308"/>
      <c r="PQI1308"/>
      <c r="PQJ1308"/>
      <c r="PQK1308"/>
      <c r="PQL1308"/>
      <c r="PQM1308"/>
      <c r="PQN1308"/>
      <c r="PQO1308"/>
      <c r="PQP1308"/>
      <c r="PQQ1308"/>
      <c r="PQR1308"/>
      <c r="PQS1308"/>
      <c r="PQT1308"/>
      <c r="PQU1308"/>
      <c r="PQV1308"/>
      <c r="PQW1308"/>
      <c r="PQX1308"/>
      <c r="PQY1308"/>
      <c r="PQZ1308"/>
      <c r="PRA1308"/>
      <c r="PRB1308"/>
      <c r="PRC1308"/>
      <c r="PRD1308"/>
      <c r="PRE1308"/>
      <c r="PRF1308"/>
      <c r="PRG1308"/>
      <c r="PRH1308"/>
      <c r="PRI1308"/>
      <c r="PRJ1308"/>
      <c r="PRK1308"/>
      <c r="PRL1308"/>
      <c r="PRM1308"/>
      <c r="PRN1308"/>
      <c r="PRO1308"/>
      <c r="PRP1308"/>
      <c r="PRQ1308"/>
      <c r="PRR1308"/>
      <c r="PRS1308"/>
      <c r="PRT1308"/>
      <c r="PRU1308"/>
      <c r="PRV1308"/>
      <c r="PRW1308"/>
      <c r="PRX1308"/>
      <c r="PRY1308"/>
      <c r="PRZ1308"/>
      <c r="PSA1308"/>
      <c r="PSB1308"/>
      <c r="PSC1308"/>
      <c r="PSD1308"/>
      <c r="PSE1308"/>
      <c r="PSF1308"/>
      <c r="PSG1308"/>
      <c r="PSH1308"/>
      <c r="PSI1308"/>
      <c r="PSJ1308"/>
      <c r="PSK1308"/>
      <c r="PSL1308"/>
      <c r="PSM1308"/>
      <c r="PSN1308"/>
      <c r="PSO1308"/>
      <c r="PSP1308"/>
      <c r="PSQ1308"/>
      <c r="PSR1308"/>
      <c r="PSS1308"/>
      <c r="PST1308"/>
      <c r="PSU1308"/>
      <c r="PSV1308"/>
      <c r="PSW1308"/>
      <c r="PSX1308"/>
      <c r="PSY1308"/>
      <c r="PSZ1308"/>
      <c r="PTA1308"/>
      <c r="PTB1308"/>
      <c r="PTC1308"/>
      <c r="PTD1308"/>
      <c r="PTE1308"/>
      <c r="PTF1308"/>
      <c r="PTG1308"/>
      <c r="PTH1308"/>
      <c r="PTI1308"/>
      <c r="PTJ1308"/>
      <c r="PTK1308"/>
      <c r="PTL1308"/>
      <c r="PTM1308"/>
      <c r="PTN1308"/>
      <c r="PTO1308"/>
      <c r="PTP1308"/>
      <c r="PTQ1308"/>
      <c r="PTR1308"/>
      <c r="PTS1308"/>
      <c r="PTT1308"/>
      <c r="PTU1308"/>
      <c r="PTV1308"/>
      <c r="PTW1308"/>
      <c r="PTX1308"/>
      <c r="PTY1308"/>
      <c r="PTZ1308"/>
      <c r="PUA1308"/>
      <c r="PUB1308"/>
      <c r="PUC1308"/>
      <c r="PUD1308"/>
      <c r="PUE1308"/>
      <c r="PUF1308"/>
      <c r="PUG1308"/>
      <c r="PUH1308"/>
      <c r="PUI1308"/>
      <c r="PUJ1308"/>
      <c r="PUK1308"/>
      <c r="PUL1308"/>
      <c r="PUM1308"/>
      <c r="PUN1308"/>
      <c r="PUO1308"/>
      <c r="PUP1308"/>
      <c r="PUQ1308"/>
      <c r="PUR1308"/>
      <c r="PUS1308"/>
      <c r="PUT1308"/>
      <c r="PUU1308"/>
      <c r="PUV1308"/>
      <c r="PUW1308"/>
      <c r="PUX1308"/>
      <c r="PUY1308"/>
      <c r="PUZ1308"/>
      <c r="PVA1308"/>
      <c r="PVB1308"/>
      <c r="PVC1308"/>
      <c r="PVD1308"/>
      <c r="PVE1308"/>
      <c r="PVF1308"/>
      <c r="PVG1308"/>
      <c r="PVH1308"/>
      <c r="PVI1308"/>
      <c r="PVJ1308"/>
      <c r="PVK1308"/>
      <c r="PVL1308"/>
      <c r="PVM1308"/>
      <c r="PVN1308"/>
      <c r="PVO1308"/>
      <c r="PVP1308"/>
      <c r="PVQ1308"/>
      <c r="PVR1308"/>
      <c r="PVS1308"/>
      <c r="PVT1308"/>
      <c r="PVU1308"/>
      <c r="PVV1308"/>
      <c r="PVW1308"/>
      <c r="PVX1308"/>
      <c r="PVY1308"/>
      <c r="PVZ1308"/>
      <c r="PWA1308"/>
      <c r="PWB1308"/>
      <c r="PWC1308"/>
      <c r="PWD1308"/>
      <c r="PWE1308"/>
      <c r="PWF1308"/>
      <c r="PWG1308"/>
      <c r="PWH1308"/>
      <c r="PWI1308"/>
      <c r="PWJ1308"/>
      <c r="PWK1308"/>
      <c r="PWL1308"/>
      <c r="PWM1308"/>
      <c r="PWN1308"/>
      <c r="PWO1308"/>
      <c r="PWP1308"/>
      <c r="PWQ1308"/>
      <c r="PWR1308"/>
      <c r="PWS1308"/>
      <c r="PWT1308"/>
      <c r="PWU1308"/>
      <c r="PWV1308"/>
      <c r="PWW1308"/>
      <c r="PWX1308"/>
      <c r="PWY1308"/>
      <c r="PWZ1308"/>
      <c r="PXA1308"/>
      <c r="PXB1308"/>
      <c r="PXC1308"/>
      <c r="PXD1308"/>
      <c r="PXE1308"/>
      <c r="PXF1308"/>
      <c r="PXG1308"/>
      <c r="PXH1308"/>
      <c r="PXI1308"/>
      <c r="PXJ1308"/>
      <c r="PXK1308"/>
      <c r="PXL1308"/>
      <c r="PXM1308"/>
      <c r="PXN1308"/>
      <c r="PXO1308"/>
      <c r="PXP1308"/>
      <c r="PXQ1308"/>
      <c r="PXR1308"/>
      <c r="PXS1308"/>
      <c r="PXT1308"/>
      <c r="PXU1308"/>
      <c r="PXV1308"/>
      <c r="PXW1308"/>
      <c r="PXX1308"/>
      <c r="PXY1308"/>
      <c r="PXZ1308"/>
      <c r="PYA1308"/>
      <c r="PYB1308"/>
      <c r="PYC1308"/>
      <c r="PYD1308"/>
      <c r="PYE1308"/>
      <c r="PYF1308"/>
      <c r="PYG1308"/>
      <c r="PYH1308"/>
      <c r="PYI1308"/>
      <c r="PYJ1308"/>
      <c r="PYK1308"/>
      <c r="PYL1308"/>
      <c r="PYM1308"/>
      <c r="PYN1308"/>
      <c r="PYO1308"/>
      <c r="PYP1308"/>
      <c r="PYQ1308"/>
      <c r="PYR1308"/>
      <c r="PYS1308"/>
      <c r="PYT1308"/>
      <c r="PYU1308"/>
      <c r="PYV1308"/>
      <c r="PYW1308"/>
      <c r="PYX1308"/>
      <c r="PYY1308"/>
      <c r="PYZ1308"/>
      <c r="PZA1308"/>
      <c r="PZB1308"/>
      <c r="PZC1308"/>
      <c r="PZD1308"/>
      <c r="PZE1308"/>
      <c r="PZF1308"/>
      <c r="PZG1308"/>
      <c r="PZH1308"/>
      <c r="PZI1308"/>
      <c r="PZJ1308"/>
      <c r="PZK1308"/>
      <c r="PZL1308"/>
      <c r="PZM1308"/>
      <c r="PZN1308"/>
      <c r="PZO1308"/>
      <c r="PZP1308"/>
      <c r="PZQ1308"/>
      <c r="PZR1308"/>
      <c r="PZS1308"/>
      <c r="PZT1308"/>
      <c r="PZU1308"/>
      <c r="PZV1308"/>
      <c r="PZW1308"/>
      <c r="PZX1308"/>
      <c r="PZY1308"/>
      <c r="PZZ1308"/>
      <c r="QAA1308"/>
      <c r="QAB1308"/>
      <c r="QAC1308"/>
      <c r="QAD1308"/>
      <c r="QAE1308"/>
      <c r="QAF1308"/>
      <c r="QAG1308"/>
      <c r="QAH1308"/>
      <c r="QAI1308"/>
      <c r="QAJ1308"/>
      <c r="QAK1308"/>
      <c r="QAL1308"/>
      <c r="QAM1308"/>
      <c r="QAN1308"/>
      <c r="QAO1308"/>
      <c r="QAP1308"/>
      <c r="QAQ1308"/>
      <c r="QAR1308"/>
      <c r="QAS1308"/>
      <c r="QAT1308"/>
      <c r="QAU1308"/>
      <c r="QAV1308"/>
      <c r="QAW1308"/>
      <c r="QAX1308"/>
      <c r="QAY1308"/>
      <c r="QAZ1308"/>
      <c r="QBA1308"/>
      <c r="QBB1308"/>
      <c r="QBC1308"/>
      <c r="QBD1308"/>
      <c r="QBE1308"/>
      <c r="QBF1308"/>
      <c r="QBG1308"/>
      <c r="QBH1308"/>
      <c r="QBI1308"/>
      <c r="QBJ1308"/>
      <c r="QBK1308"/>
      <c r="QBL1308"/>
      <c r="QBM1308"/>
      <c r="QBN1308"/>
      <c r="QBO1308"/>
      <c r="QBP1308"/>
      <c r="QBQ1308"/>
      <c r="QBR1308"/>
      <c r="QBS1308"/>
      <c r="QBT1308"/>
      <c r="QBU1308"/>
      <c r="QBV1308"/>
      <c r="QBW1308"/>
      <c r="QBX1308"/>
      <c r="QBY1308"/>
      <c r="QBZ1308"/>
      <c r="QCA1308"/>
      <c r="QCB1308"/>
      <c r="QCC1308"/>
      <c r="QCD1308"/>
      <c r="QCE1308"/>
      <c r="QCF1308"/>
      <c r="QCG1308"/>
      <c r="QCH1308"/>
      <c r="QCI1308"/>
      <c r="QCJ1308"/>
      <c r="QCK1308"/>
      <c r="QCL1308"/>
      <c r="QCM1308"/>
      <c r="QCN1308"/>
      <c r="QCO1308"/>
      <c r="QCP1308"/>
      <c r="QCQ1308"/>
      <c r="QCR1308"/>
      <c r="QCS1308"/>
      <c r="QCT1308"/>
      <c r="QCU1308"/>
      <c r="QCV1308"/>
      <c r="QCW1308"/>
      <c r="QCX1308"/>
      <c r="QCY1308"/>
      <c r="QCZ1308"/>
      <c r="QDA1308"/>
      <c r="QDB1308"/>
      <c r="QDC1308"/>
      <c r="QDD1308"/>
      <c r="QDE1308"/>
      <c r="QDF1308"/>
      <c r="QDG1308"/>
      <c r="QDH1308"/>
      <c r="QDI1308"/>
      <c r="QDJ1308"/>
      <c r="QDK1308"/>
      <c r="QDL1308"/>
      <c r="QDM1308"/>
      <c r="QDN1308"/>
      <c r="QDO1308"/>
      <c r="QDP1308"/>
      <c r="QDQ1308"/>
      <c r="QDR1308"/>
      <c r="QDS1308"/>
      <c r="QDT1308"/>
      <c r="QDU1308"/>
      <c r="QDV1308"/>
      <c r="QDW1308"/>
      <c r="QDX1308"/>
      <c r="QDY1308"/>
      <c r="QDZ1308"/>
      <c r="QEA1308"/>
      <c r="QEB1308"/>
      <c r="QEC1308"/>
      <c r="QED1308"/>
      <c r="QEE1308"/>
      <c r="QEF1308"/>
      <c r="QEG1308"/>
      <c r="QEH1308"/>
      <c r="QEI1308"/>
      <c r="QEJ1308"/>
      <c r="QEK1308"/>
      <c r="QEL1308"/>
      <c r="QEM1308"/>
      <c r="QEN1308"/>
      <c r="QEO1308"/>
      <c r="QEP1308"/>
      <c r="QEQ1308"/>
      <c r="QER1308"/>
      <c r="QES1308"/>
      <c r="QET1308"/>
      <c r="QEU1308"/>
      <c r="QEV1308"/>
      <c r="QEW1308"/>
      <c r="QEX1308"/>
      <c r="QEY1308"/>
      <c r="QEZ1308"/>
      <c r="QFA1308"/>
      <c r="QFB1308"/>
      <c r="QFC1308"/>
      <c r="QFD1308"/>
      <c r="QFE1308"/>
      <c r="QFF1308"/>
      <c r="QFG1308"/>
      <c r="QFH1308"/>
      <c r="QFI1308"/>
      <c r="QFJ1308"/>
      <c r="QFK1308"/>
      <c r="QFL1308"/>
      <c r="QFM1308"/>
      <c r="QFN1308"/>
      <c r="QFO1308"/>
      <c r="QFP1308"/>
      <c r="QFQ1308"/>
      <c r="QFR1308"/>
      <c r="QFS1308"/>
      <c r="QFT1308"/>
      <c r="QFU1308"/>
      <c r="QFV1308"/>
      <c r="QFW1308"/>
      <c r="QFX1308"/>
      <c r="QFY1308"/>
      <c r="QFZ1308"/>
      <c r="QGA1308"/>
      <c r="QGB1308"/>
      <c r="QGC1308"/>
      <c r="QGD1308"/>
      <c r="QGE1308"/>
      <c r="QGF1308"/>
      <c r="QGG1308"/>
      <c r="QGH1308"/>
      <c r="QGI1308"/>
      <c r="QGJ1308"/>
      <c r="QGK1308"/>
      <c r="QGL1308"/>
      <c r="QGM1308"/>
      <c r="QGN1308"/>
      <c r="QGO1308"/>
      <c r="QGP1308"/>
      <c r="QGQ1308"/>
      <c r="QGR1308"/>
      <c r="QGS1308"/>
      <c r="QGT1308"/>
      <c r="QGU1308"/>
      <c r="QGV1308"/>
      <c r="QGW1308"/>
      <c r="QGX1308"/>
      <c r="QGY1308"/>
      <c r="QGZ1308"/>
      <c r="QHA1308"/>
      <c r="QHB1308"/>
      <c r="QHC1308"/>
      <c r="QHD1308"/>
      <c r="QHE1308"/>
      <c r="QHF1308"/>
      <c r="QHG1308"/>
      <c r="QHH1308"/>
      <c r="QHI1308"/>
      <c r="QHJ1308"/>
      <c r="QHK1308"/>
      <c r="QHL1308"/>
      <c r="QHM1308"/>
      <c r="QHN1308"/>
      <c r="QHO1308"/>
      <c r="QHP1308"/>
      <c r="QHQ1308"/>
      <c r="QHR1308"/>
      <c r="QHS1308"/>
      <c r="QHT1308"/>
      <c r="QHU1308"/>
      <c r="QHV1308"/>
      <c r="QHW1308"/>
      <c r="QHX1308"/>
      <c r="QHY1308"/>
      <c r="QHZ1308"/>
      <c r="QIA1308"/>
      <c r="QIB1308"/>
      <c r="QIC1308"/>
      <c r="QID1308"/>
      <c r="QIE1308"/>
      <c r="QIF1308"/>
      <c r="QIG1308"/>
      <c r="QIH1308"/>
      <c r="QII1308"/>
      <c r="QIJ1308"/>
      <c r="QIK1308"/>
      <c r="QIL1308"/>
      <c r="QIM1308"/>
      <c r="QIN1308"/>
      <c r="QIO1308"/>
      <c r="QIP1308"/>
      <c r="QIQ1308"/>
      <c r="QIR1308"/>
      <c r="QIS1308"/>
      <c r="QIT1308"/>
      <c r="QIU1308"/>
      <c r="QIV1308"/>
      <c r="QIW1308"/>
      <c r="QIX1308"/>
      <c r="QIY1308"/>
      <c r="QIZ1308"/>
      <c r="QJA1308"/>
      <c r="QJB1308"/>
      <c r="QJC1308"/>
      <c r="QJD1308"/>
      <c r="QJE1308"/>
      <c r="QJF1308"/>
      <c r="QJG1308"/>
      <c r="QJH1308"/>
      <c r="QJI1308"/>
      <c r="QJJ1308"/>
      <c r="QJK1308"/>
      <c r="QJL1308"/>
      <c r="QJM1308"/>
      <c r="QJN1308"/>
      <c r="QJO1308"/>
      <c r="QJP1308"/>
      <c r="QJQ1308"/>
      <c r="QJR1308"/>
      <c r="QJS1308"/>
      <c r="QJT1308"/>
      <c r="QJU1308"/>
      <c r="QJV1308"/>
      <c r="QJW1308"/>
      <c r="QJX1308"/>
      <c r="QJY1308"/>
      <c r="QJZ1308"/>
      <c r="QKA1308"/>
      <c r="QKB1308"/>
      <c r="QKC1308"/>
      <c r="QKD1308"/>
      <c r="QKE1308"/>
      <c r="QKF1308"/>
      <c r="QKG1308"/>
      <c r="QKH1308"/>
      <c r="QKI1308"/>
      <c r="QKJ1308"/>
      <c r="QKK1308"/>
      <c r="QKL1308"/>
      <c r="QKM1308"/>
      <c r="QKN1308"/>
      <c r="QKO1308"/>
      <c r="QKP1308"/>
      <c r="QKQ1308"/>
      <c r="QKR1308"/>
      <c r="QKS1308"/>
      <c r="QKT1308"/>
      <c r="QKU1308"/>
      <c r="QKV1308"/>
      <c r="QKW1308"/>
      <c r="QKX1308"/>
      <c r="QKY1308"/>
      <c r="QKZ1308"/>
      <c r="QLA1308"/>
      <c r="QLB1308"/>
      <c r="QLC1308"/>
      <c r="QLD1308"/>
      <c r="QLE1308"/>
      <c r="QLF1308"/>
      <c r="QLG1308"/>
      <c r="QLH1308"/>
      <c r="QLI1308"/>
      <c r="QLJ1308"/>
      <c r="QLK1308"/>
      <c r="QLL1308"/>
      <c r="QLM1308"/>
      <c r="QLN1308"/>
      <c r="QLO1308"/>
      <c r="QLP1308"/>
      <c r="QLQ1308"/>
      <c r="QLR1308"/>
      <c r="QLS1308"/>
      <c r="QLT1308"/>
      <c r="QLU1308"/>
      <c r="QLV1308"/>
      <c r="QLW1308"/>
      <c r="QLX1308"/>
      <c r="QLY1308"/>
      <c r="QLZ1308"/>
      <c r="QMA1308"/>
      <c r="QMB1308"/>
      <c r="QMC1308"/>
      <c r="QMD1308"/>
      <c r="QME1308"/>
      <c r="QMF1308"/>
      <c r="QMG1308"/>
      <c r="QMH1308"/>
      <c r="QMI1308"/>
      <c r="QMJ1308"/>
      <c r="QMK1308"/>
      <c r="QML1308"/>
      <c r="QMM1308"/>
      <c r="QMN1308"/>
      <c r="QMO1308"/>
      <c r="QMP1308"/>
      <c r="QMQ1308"/>
      <c r="QMR1308"/>
      <c r="QMS1308"/>
      <c r="QMT1308"/>
      <c r="QMU1308"/>
      <c r="QMV1308"/>
      <c r="QMW1308"/>
      <c r="QMX1308"/>
      <c r="QMY1308"/>
      <c r="QMZ1308"/>
      <c r="QNA1308"/>
      <c r="QNB1308"/>
      <c r="QNC1308"/>
      <c r="QND1308"/>
      <c r="QNE1308"/>
      <c r="QNF1308"/>
      <c r="QNG1308"/>
      <c r="QNH1308"/>
      <c r="QNI1308"/>
      <c r="QNJ1308"/>
      <c r="QNK1308"/>
      <c r="QNL1308"/>
      <c r="QNM1308"/>
      <c r="QNN1308"/>
      <c r="QNO1308"/>
      <c r="QNP1308"/>
      <c r="QNQ1308"/>
      <c r="QNR1308"/>
      <c r="QNS1308"/>
      <c r="QNT1308"/>
      <c r="QNU1308"/>
      <c r="QNV1308"/>
      <c r="QNW1308"/>
      <c r="QNX1308"/>
      <c r="QNY1308"/>
      <c r="QNZ1308"/>
      <c r="QOA1308"/>
      <c r="QOB1308"/>
      <c r="QOC1308"/>
      <c r="QOD1308"/>
      <c r="QOE1308"/>
      <c r="QOF1308"/>
      <c r="QOG1308"/>
      <c r="QOH1308"/>
      <c r="QOI1308"/>
      <c r="QOJ1308"/>
      <c r="QOK1308"/>
      <c r="QOL1308"/>
      <c r="QOM1308"/>
      <c r="QON1308"/>
      <c r="QOO1308"/>
      <c r="QOP1308"/>
      <c r="QOQ1308"/>
      <c r="QOR1308"/>
      <c r="QOS1308"/>
      <c r="QOT1308"/>
      <c r="QOU1308"/>
      <c r="QOV1308"/>
      <c r="QOW1308"/>
      <c r="QOX1308"/>
      <c r="QOY1308"/>
      <c r="QOZ1308"/>
      <c r="QPA1308"/>
      <c r="QPB1308"/>
      <c r="QPC1308"/>
      <c r="QPD1308"/>
      <c r="QPE1308"/>
      <c r="QPF1308"/>
      <c r="QPG1308"/>
      <c r="QPH1308"/>
      <c r="QPI1308"/>
      <c r="QPJ1308"/>
      <c r="QPK1308"/>
      <c r="QPL1308"/>
      <c r="QPM1308"/>
      <c r="QPN1308"/>
      <c r="QPO1308"/>
      <c r="QPP1308"/>
      <c r="QPQ1308"/>
      <c r="QPR1308"/>
      <c r="QPS1308"/>
      <c r="QPT1308"/>
      <c r="QPU1308"/>
      <c r="QPV1308"/>
      <c r="QPW1308"/>
      <c r="QPX1308"/>
      <c r="QPY1308"/>
      <c r="QPZ1308"/>
      <c r="QQA1308"/>
      <c r="QQB1308"/>
      <c r="QQC1308"/>
      <c r="QQD1308"/>
      <c r="QQE1308"/>
      <c r="QQF1308"/>
      <c r="QQG1308"/>
      <c r="QQH1308"/>
      <c r="QQI1308"/>
      <c r="QQJ1308"/>
      <c r="QQK1308"/>
      <c r="QQL1308"/>
      <c r="QQM1308"/>
      <c r="QQN1308"/>
      <c r="QQO1308"/>
      <c r="QQP1308"/>
      <c r="QQQ1308"/>
      <c r="QQR1308"/>
      <c r="QQS1308"/>
      <c r="QQT1308"/>
      <c r="QQU1308"/>
      <c r="QQV1308"/>
      <c r="QQW1308"/>
      <c r="QQX1308"/>
      <c r="QQY1308"/>
      <c r="QQZ1308"/>
      <c r="QRA1308"/>
      <c r="QRB1308"/>
      <c r="QRC1308"/>
      <c r="QRD1308"/>
      <c r="QRE1308"/>
      <c r="QRF1308"/>
      <c r="QRG1308"/>
      <c r="QRH1308"/>
      <c r="QRI1308"/>
      <c r="QRJ1308"/>
      <c r="QRK1308"/>
      <c r="QRL1308"/>
      <c r="QRM1308"/>
      <c r="QRN1308"/>
      <c r="QRO1308"/>
      <c r="QRP1308"/>
      <c r="QRQ1308"/>
      <c r="QRR1308"/>
      <c r="QRS1308"/>
      <c r="QRT1308"/>
      <c r="QRU1308"/>
      <c r="QRV1308"/>
      <c r="QRW1308"/>
      <c r="QRX1308"/>
      <c r="QRY1308"/>
      <c r="QRZ1308"/>
      <c r="QSA1308"/>
      <c r="QSB1308"/>
      <c r="QSC1308"/>
      <c r="QSD1308"/>
      <c r="QSE1308"/>
      <c r="QSF1308"/>
      <c r="QSG1308"/>
      <c r="QSH1308"/>
      <c r="QSI1308"/>
      <c r="QSJ1308"/>
      <c r="QSK1308"/>
      <c r="QSL1308"/>
      <c r="QSM1308"/>
      <c r="QSN1308"/>
      <c r="QSO1308"/>
      <c r="QSP1308"/>
      <c r="QSQ1308"/>
      <c r="QSR1308"/>
      <c r="QSS1308"/>
      <c r="QST1308"/>
      <c r="QSU1308"/>
      <c r="QSV1308"/>
      <c r="QSW1308"/>
      <c r="QSX1308"/>
      <c r="QSY1308"/>
      <c r="QSZ1308"/>
      <c r="QTA1308"/>
      <c r="QTB1308"/>
      <c r="QTC1308"/>
      <c r="QTD1308"/>
      <c r="QTE1308"/>
      <c r="QTF1308"/>
      <c r="QTG1308"/>
      <c r="QTH1308"/>
      <c r="QTI1308"/>
      <c r="QTJ1308"/>
      <c r="QTK1308"/>
      <c r="QTL1308"/>
      <c r="QTM1308"/>
      <c r="QTN1308"/>
      <c r="QTO1308"/>
      <c r="QTP1308"/>
      <c r="QTQ1308"/>
      <c r="QTR1308"/>
      <c r="QTS1308"/>
      <c r="QTT1308"/>
      <c r="QTU1308"/>
      <c r="QTV1308"/>
      <c r="QTW1308"/>
      <c r="QTX1308"/>
      <c r="QTY1308"/>
      <c r="QTZ1308"/>
      <c r="QUA1308"/>
      <c r="QUB1308"/>
      <c r="QUC1308"/>
      <c r="QUD1308"/>
      <c r="QUE1308"/>
      <c r="QUF1308"/>
      <c r="QUG1308"/>
      <c r="QUH1308"/>
      <c r="QUI1308"/>
      <c r="QUJ1308"/>
      <c r="QUK1308"/>
      <c r="QUL1308"/>
      <c r="QUM1308"/>
      <c r="QUN1308"/>
      <c r="QUO1308"/>
      <c r="QUP1308"/>
      <c r="QUQ1308"/>
      <c r="QUR1308"/>
      <c r="QUS1308"/>
      <c r="QUT1308"/>
      <c r="QUU1308"/>
      <c r="QUV1308"/>
      <c r="QUW1308"/>
      <c r="QUX1308"/>
      <c r="QUY1308"/>
      <c r="QUZ1308"/>
      <c r="QVA1308"/>
      <c r="QVB1308"/>
      <c r="QVC1308"/>
      <c r="QVD1308"/>
      <c r="QVE1308"/>
      <c r="QVF1308"/>
      <c r="QVG1308"/>
      <c r="QVH1308"/>
      <c r="QVI1308"/>
      <c r="QVJ1308"/>
      <c r="QVK1308"/>
      <c r="QVL1308"/>
      <c r="QVM1308"/>
      <c r="QVN1308"/>
      <c r="QVO1308"/>
      <c r="QVP1308"/>
      <c r="QVQ1308"/>
      <c r="QVR1308"/>
      <c r="QVS1308"/>
      <c r="QVT1308"/>
      <c r="QVU1308"/>
      <c r="QVV1308"/>
      <c r="QVW1308"/>
      <c r="QVX1308"/>
      <c r="QVY1308"/>
      <c r="QVZ1308"/>
      <c r="QWA1308"/>
      <c r="QWB1308"/>
      <c r="QWC1308"/>
      <c r="QWD1308"/>
      <c r="QWE1308"/>
      <c r="QWF1308"/>
      <c r="QWG1308"/>
      <c r="QWH1308"/>
      <c r="QWI1308"/>
      <c r="QWJ1308"/>
      <c r="QWK1308"/>
      <c r="QWL1308"/>
      <c r="QWM1308"/>
      <c r="QWN1308"/>
      <c r="QWO1308"/>
      <c r="QWP1308"/>
      <c r="QWQ1308"/>
      <c r="QWR1308"/>
      <c r="QWS1308"/>
      <c r="QWT1308"/>
      <c r="QWU1308"/>
      <c r="QWV1308"/>
      <c r="QWW1308"/>
      <c r="QWX1308"/>
      <c r="QWY1308"/>
      <c r="QWZ1308"/>
      <c r="QXA1308"/>
      <c r="QXB1308"/>
      <c r="QXC1308"/>
      <c r="QXD1308"/>
      <c r="QXE1308"/>
      <c r="QXF1308"/>
      <c r="QXG1308"/>
      <c r="QXH1308"/>
      <c r="QXI1308"/>
      <c r="QXJ1308"/>
      <c r="QXK1308"/>
      <c r="QXL1308"/>
      <c r="QXM1308"/>
      <c r="QXN1308"/>
      <c r="QXO1308"/>
      <c r="QXP1308"/>
      <c r="QXQ1308"/>
      <c r="QXR1308"/>
      <c r="QXS1308"/>
      <c r="QXT1308"/>
      <c r="QXU1308"/>
      <c r="QXV1308"/>
      <c r="QXW1308"/>
      <c r="QXX1308"/>
      <c r="QXY1308"/>
      <c r="QXZ1308"/>
      <c r="QYA1308"/>
      <c r="QYB1308"/>
      <c r="QYC1308"/>
      <c r="QYD1308"/>
      <c r="QYE1308"/>
      <c r="QYF1308"/>
      <c r="QYG1308"/>
      <c r="QYH1308"/>
      <c r="QYI1308"/>
      <c r="QYJ1308"/>
      <c r="QYK1308"/>
      <c r="QYL1308"/>
      <c r="QYM1308"/>
      <c r="QYN1308"/>
      <c r="QYO1308"/>
      <c r="QYP1308"/>
      <c r="QYQ1308"/>
      <c r="QYR1308"/>
      <c r="QYS1308"/>
      <c r="QYT1308"/>
      <c r="QYU1308"/>
      <c r="QYV1308"/>
      <c r="QYW1308"/>
      <c r="QYX1308"/>
      <c r="QYY1308"/>
      <c r="QYZ1308"/>
      <c r="QZA1308"/>
      <c r="QZB1308"/>
      <c r="QZC1308"/>
      <c r="QZD1308"/>
      <c r="QZE1308"/>
      <c r="QZF1308"/>
      <c r="QZG1308"/>
      <c r="QZH1308"/>
      <c r="QZI1308"/>
      <c r="QZJ1308"/>
      <c r="QZK1308"/>
      <c r="QZL1308"/>
      <c r="QZM1308"/>
      <c r="QZN1308"/>
      <c r="QZO1308"/>
      <c r="QZP1308"/>
      <c r="QZQ1308"/>
      <c r="QZR1308"/>
      <c r="QZS1308"/>
      <c r="QZT1308"/>
      <c r="QZU1308"/>
      <c r="QZV1308"/>
      <c r="QZW1308"/>
      <c r="QZX1308"/>
      <c r="QZY1308"/>
      <c r="QZZ1308"/>
      <c r="RAA1308"/>
      <c r="RAB1308"/>
      <c r="RAC1308"/>
      <c r="RAD1308"/>
      <c r="RAE1308"/>
      <c r="RAF1308"/>
      <c r="RAG1308"/>
      <c r="RAH1308"/>
      <c r="RAI1308"/>
      <c r="RAJ1308"/>
      <c r="RAK1308"/>
      <c r="RAL1308"/>
      <c r="RAM1308"/>
      <c r="RAN1308"/>
      <c r="RAO1308"/>
      <c r="RAP1308"/>
      <c r="RAQ1308"/>
      <c r="RAR1308"/>
      <c r="RAS1308"/>
      <c r="RAT1308"/>
      <c r="RAU1308"/>
      <c r="RAV1308"/>
      <c r="RAW1308"/>
      <c r="RAX1308"/>
      <c r="RAY1308"/>
      <c r="RAZ1308"/>
      <c r="RBA1308"/>
      <c r="RBB1308"/>
      <c r="RBC1308"/>
      <c r="RBD1308"/>
      <c r="RBE1308"/>
      <c r="RBF1308"/>
      <c r="RBG1308"/>
      <c r="RBH1308"/>
      <c r="RBI1308"/>
      <c r="RBJ1308"/>
      <c r="RBK1308"/>
      <c r="RBL1308"/>
      <c r="RBM1308"/>
      <c r="RBN1308"/>
      <c r="RBO1308"/>
      <c r="RBP1308"/>
      <c r="RBQ1308"/>
      <c r="RBR1308"/>
      <c r="RBS1308"/>
      <c r="RBT1308"/>
      <c r="RBU1308"/>
      <c r="RBV1308"/>
      <c r="RBW1308"/>
      <c r="RBX1308"/>
      <c r="RBY1308"/>
      <c r="RBZ1308"/>
      <c r="RCA1308"/>
      <c r="RCB1308"/>
      <c r="RCC1308"/>
      <c r="RCD1308"/>
      <c r="RCE1308"/>
      <c r="RCF1308"/>
      <c r="RCG1308"/>
      <c r="RCH1308"/>
      <c r="RCI1308"/>
      <c r="RCJ1308"/>
      <c r="RCK1308"/>
      <c r="RCL1308"/>
      <c r="RCM1308"/>
      <c r="RCN1308"/>
      <c r="RCO1308"/>
      <c r="RCP1308"/>
      <c r="RCQ1308"/>
      <c r="RCR1308"/>
      <c r="RCS1308"/>
      <c r="RCT1308"/>
      <c r="RCU1308"/>
      <c r="RCV1308"/>
      <c r="RCW1308"/>
      <c r="RCX1308"/>
      <c r="RCY1308"/>
      <c r="RCZ1308"/>
      <c r="RDA1308"/>
      <c r="RDB1308"/>
      <c r="RDC1308"/>
      <c r="RDD1308"/>
      <c r="RDE1308"/>
      <c r="RDF1308"/>
      <c r="RDG1308"/>
      <c r="RDH1308"/>
      <c r="RDI1308"/>
      <c r="RDJ1308"/>
      <c r="RDK1308"/>
      <c r="RDL1308"/>
      <c r="RDM1308"/>
      <c r="RDN1308"/>
      <c r="RDO1308"/>
      <c r="RDP1308"/>
      <c r="RDQ1308"/>
      <c r="RDR1308"/>
      <c r="RDS1308"/>
      <c r="RDT1308"/>
      <c r="RDU1308"/>
      <c r="RDV1308"/>
      <c r="RDW1308"/>
      <c r="RDX1308"/>
      <c r="RDY1308"/>
      <c r="RDZ1308"/>
      <c r="REA1308"/>
      <c r="REB1308"/>
      <c r="REC1308"/>
      <c r="RED1308"/>
      <c r="REE1308"/>
      <c r="REF1308"/>
      <c r="REG1308"/>
      <c r="REH1308"/>
      <c r="REI1308"/>
      <c r="REJ1308"/>
      <c r="REK1308"/>
      <c r="REL1308"/>
      <c r="REM1308"/>
      <c r="REN1308"/>
      <c r="REO1308"/>
      <c r="REP1308"/>
      <c r="REQ1308"/>
      <c r="RER1308"/>
      <c r="RES1308"/>
      <c r="RET1308"/>
      <c r="REU1308"/>
      <c r="REV1308"/>
      <c r="REW1308"/>
      <c r="REX1308"/>
      <c r="REY1308"/>
      <c r="REZ1308"/>
      <c r="RFA1308"/>
      <c r="RFB1308"/>
      <c r="RFC1308"/>
      <c r="RFD1308"/>
      <c r="RFE1308"/>
      <c r="RFF1308"/>
      <c r="RFG1308"/>
      <c r="RFH1308"/>
      <c r="RFI1308"/>
      <c r="RFJ1308"/>
      <c r="RFK1308"/>
      <c r="RFL1308"/>
      <c r="RFM1308"/>
      <c r="RFN1308"/>
      <c r="RFO1308"/>
      <c r="RFP1308"/>
      <c r="RFQ1308"/>
      <c r="RFR1308"/>
      <c r="RFS1308"/>
      <c r="RFT1308"/>
      <c r="RFU1308"/>
      <c r="RFV1308"/>
      <c r="RFW1308"/>
      <c r="RFX1308"/>
      <c r="RFY1308"/>
      <c r="RFZ1308"/>
      <c r="RGA1308"/>
      <c r="RGB1308"/>
      <c r="RGC1308"/>
      <c r="RGD1308"/>
      <c r="RGE1308"/>
      <c r="RGF1308"/>
      <c r="RGG1308"/>
      <c r="RGH1308"/>
      <c r="RGI1308"/>
      <c r="RGJ1308"/>
      <c r="RGK1308"/>
      <c r="RGL1308"/>
      <c r="RGM1308"/>
      <c r="RGN1308"/>
      <c r="RGO1308"/>
      <c r="RGP1308"/>
      <c r="RGQ1308"/>
      <c r="RGR1308"/>
      <c r="RGS1308"/>
      <c r="RGT1308"/>
      <c r="RGU1308"/>
      <c r="RGV1308"/>
      <c r="RGW1308"/>
      <c r="RGX1308"/>
      <c r="RGY1308"/>
      <c r="RGZ1308"/>
      <c r="RHA1308"/>
      <c r="RHB1308"/>
      <c r="RHC1308"/>
      <c r="RHD1308"/>
      <c r="RHE1308"/>
      <c r="RHF1308"/>
      <c r="RHG1308"/>
      <c r="RHH1308"/>
      <c r="RHI1308"/>
      <c r="RHJ1308"/>
      <c r="RHK1308"/>
      <c r="RHL1308"/>
      <c r="RHM1308"/>
      <c r="RHN1308"/>
      <c r="RHO1308"/>
      <c r="RHP1308"/>
      <c r="RHQ1308"/>
      <c r="RHR1308"/>
      <c r="RHS1308"/>
      <c r="RHT1308"/>
      <c r="RHU1308"/>
      <c r="RHV1308"/>
      <c r="RHW1308"/>
      <c r="RHX1308"/>
      <c r="RHY1308"/>
      <c r="RHZ1308"/>
      <c r="RIA1308"/>
      <c r="RIB1308"/>
      <c r="RIC1308"/>
      <c r="RID1308"/>
      <c r="RIE1308"/>
      <c r="RIF1308"/>
      <c r="RIG1308"/>
      <c r="RIH1308"/>
      <c r="RII1308"/>
      <c r="RIJ1308"/>
      <c r="RIK1308"/>
      <c r="RIL1308"/>
      <c r="RIM1308"/>
      <c r="RIN1308"/>
      <c r="RIO1308"/>
      <c r="RIP1308"/>
      <c r="RIQ1308"/>
      <c r="RIR1308"/>
      <c r="RIS1308"/>
      <c r="RIT1308"/>
      <c r="RIU1308"/>
      <c r="RIV1308"/>
      <c r="RIW1308"/>
      <c r="RIX1308"/>
      <c r="RIY1308"/>
      <c r="RIZ1308"/>
      <c r="RJA1308"/>
      <c r="RJB1308"/>
      <c r="RJC1308"/>
      <c r="RJD1308"/>
      <c r="RJE1308"/>
      <c r="RJF1308"/>
      <c r="RJG1308"/>
      <c r="RJH1308"/>
      <c r="RJI1308"/>
      <c r="RJJ1308"/>
      <c r="RJK1308"/>
      <c r="RJL1308"/>
      <c r="RJM1308"/>
      <c r="RJN1308"/>
      <c r="RJO1308"/>
      <c r="RJP1308"/>
      <c r="RJQ1308"/>
      <c r="RJR1308"/>
      <c r="RJS1308"/>
      <c r="RJT1308"/>
      <c r="RJU1308"/>
      <c r="RJV1308"/>
      <c r="RJW1308"/>
      <c r="RJX1308"/>
      <c r="RJY1308"/>
      <c r="RJZ1308"/>
      <c r="RKA1308"/>
      <c r="RKB1308"/>
      <c r="RKC1308"/>
      <c r="RKD1308"/>
      <c r="RKE1308"/>
      <c r="RKF1308"/>
      <c r="RKG1308"/>
      <c r="RKH1308"/>
      <c r="RKI1308"/>
      <c r="RKJ1308"/>
      <c r="RKK1308"/>
      <c r="RKL1308"/>
      <c r="RKM1308"/>
      <c r="RKN1308"/>
      <c r="RKO1308"/>
      <c r="RKP1308"/>
      <c r="RKQ1308"/>
      <c r="RKR1308"/>
      <c r="RKS1308"/>
      <c r="RKT1308"/>
      <c r="RKU1308"/>
      <c r="RKV1308"/>
      <c r="RKW1308"/>
      <c r="RKX1308"/>
      <c r="RKY1308"/>
      <c r="RKZ1308"/>
      <c r="RLA1308"/>
      <c r="RLB1308"/>
      <c r="RLC1308"/>
      <c r="RLD1308"/>
      <c r="RLE1308"/>
      <c r="RLF1308"/>
      <c r="RLG1308"/>
      <c r="RLH1308"/>
      <c r="RLI1308"/>
      <c r="RLJ1308"/>
      <c r="RLK1308"/>
      <c r="RLL1308"/>
      <c r="RLM1308"/>
      <c r="RLN1308"/>
      <c r="RLO1308"/>
      <c r="RLP1308"/>
      <c r="RLQ1308"/>
      <c r="RLR1308"/>
      <c r="RLS1308"/>
      <c r="RLT1308"/>
      <c r="RLU1308"/>
      <c r="RLV1308"/>
      <c r="RLW1308"/>
      <c r="RLX1308"/>
      <c r="RLY1308"/>
      <c r="RLZ1308"/>
      <c r="RMA1308"/>
      <c r="RMB1308"/>
      <c r="RMC1308"/>
      <c r="RMD1308"/>
      <c r="RME1308"/>
      <c r="RMF1308"/>
      <c r="RMG1308"/>
      <c r="RMH1308"/>
      <c r="RMI1308"/>
      <c r="RMJ1308"/>
      <c r="RMK1308"/>
      <c r="RML1308"/>
      <c r="RMM1308"/>
      <c r="RMN1308"/>
      <c r="RMO1308"/>
      <c r="RMP1308"/>
      <c r="RMQ1308"/>
      <c r="RMR1308"/>
      <c r="RMS1308"/>
      <c r="RMT1308"/>
      <c r="RMU1308"/>
      <c r="RMV1308"/>
      <c r="RMW1308"/>
      <c r="RMX1308"/>
      <c r="RMY1308"/>
      <c r="RMZ1308"/>
      <c r="RNA1308"/>
      <c r="RNB1308"/>
      <c r="RNC1308"/>
      <c r="RND1308"/>
      <c r="RNE1308"/>
      <c r="RNF1308"/>
      <c r="RNG1308"/>
      <c r="RNH1308"/>
      <c r="RNI1308"/>
      <c r="RNJ1308"/>
      <c r="RNK1308"/>
      <c r="RNL1308"/>
      <c r="RNM1308"/>
      <c r="RNN1308"/>
      <c r="RNO1308"/>
      <c r="RNP1308"/>
      <c r="RNQ1308"/>
      <c r="RNR1308"/>
      <c r="RNS1308"/>
      <c r="RNT1308"/>
      <c r="RNU1308"/>
      <c r="RNV1308"/>
      <c r="RNW1308"/>
      <c r="RNX1308"/>
      <c r="RNY1308"/>
      <c r="RNZ1308"/>
      <c r="ROA1308"/>
      <c r="ROB1308"/>
      <c r="ROC1308"/>
      <c r="ROD1308"/>
      <c r="ROE1308"/>
      <c r="ROF1308"/>
      <c r="ROG1308"/>
      <c r="ROH1308"/>
      <c r="ROI1308"/>
      <c r="ROJ1308"/>
      <c r="ROK1308"/>
      <c r="ROL1308"/>
      <c r="ROM1308"/>
      <c r="RON1308"/>
      <c r="ROO1308"/>
      <c r="ROP1308"/>
      <c r="ROQ1308"/>
      <c r="ROR1308"/>
      <c r="ROS1308"/>
      <c r="ROT1308"/>
      <c r="ROU1308"/>
      <c r="ROV1308"/>
      <c r="ROW1308"/>
      <c r="ROX1308"/>
      <c r="ROY1308"/>
      <c r="ROZ1308"/>
      <c r="RPA1308"/>
      <c r="RPB1308"/>
      <c r="RPC1308"/>
      <c r="RPD1308"/>
      <c r="RPE1308"/>
      <c r="RPF1308"/>
      <c r="RPG1308"/>
      <c r="RPH1308"/>
      <c r="RPI1308"/>
      <c r="RPJ1308"/>
      <c r="RPK1308"/>
      <c r="RPL1308"/>
      <c r="RPM1308"/>
      <c r="RPN1308"/>
      <c r="RPO1308"/>
      <c r="RPP1308"/>
      <c r="RPQ1308"/>
      <c r="RPR1308"/>
      <c r="RPS1308"/>
      <c r="RPT1308"/>
      <c r="RPU1308"/>
      <c r="RPV1308"/>
      <c r="RPW1308"/>
      <c r="RPX1308"/>
      <c r="RPY1308"/>
      <c r="RPZ1308"/>
      <c r="RQA1308"/>
      <c r="RQB1308"/>
      <c r="RQC1308"/>
      <c r="RQD1308"/>
      <c r="RQE1308"/>
      <c r="RQF1308"/>
      <c r="RQG1308"/>
      <c r="RQH1308"/>
      <c r="RQI1308"/>
      <c r="RQJ1308"/>
      <c r="RQK1308"/>
      <c r="RQL1308"/>
      <c r="RQM1308"/>
      <c r="RQN1308"/>
      <c r="RQO1308"/>
      <c r="RQP1308"/>
      <c r="RQQ1308"/>
      <c r="RQR1308"/>
      <c r="RQS1308"/>
      <c r="RQT1308"/>
      <c r="RQU1308"/>
      <c r="RQV1308"/>
      <c r="RQW1308"/>
      <c r="RQX1308"/>
      <c r="RQY1308"/>
      <c r="RQZ1308"/>
      <c r="RRA1308"/>
      <c r="RRB1308"/>
      <c r="RRC1308"/>
      <c r="RRD1308"/>
      <c r="RRE1308"/>
      <c r="RRF1308"/>
      <c r="RRG1308"/>
      <c r="RRH1308"/>
      <c r="RRI1308"/>
      <c r="RRJ1308"/>
      <c r="RRK1308"/>
      <c r="RRL1308"/>
      <c r="RRM1308"/>
      <c r="RRN1308"/>
      <c r="RRO1308"/>
      <c r="RRP1308"/>
      <c r="RRQ1308"/>
      <c r="RRR1308"/>
      <c r="RRS1308"/>
      <c r="RRT1308"/>
      <c r="RRU1308"/>
      <c r="RRV1308"/>
      <c r="RRW1308"/>
      <c r="RRX1308"/>
      <c r="RRY1308"/>
      <c r="RRZ1308"/>
      <c r="RSA1308"/>
      <c r="RSB1308"/>
      <c r="RSC1308"/>
      <c r="RSD1308"/>
      <c r="RSE1308"/>
      <c r="RSF1308"/>
      <c r="RSG1308"/>
      <c r="RSH1308"/>
      <c r="RSI1308"/>
      <c r="RSJ1308"/>
      <c r="RSK1308"/>
      <c r="RSL1308"/>
      <c r="RSM1308"/>
      <c r="RSN1308"/>
      <c r="RSO1308"/>
      <c r="RSP1308"/>
      <c r="RSQ1308"/>
      <c r="RSR1308"/>
      <c r="RSS1308"/>
      <c r="RST1308"/>
      <c r="RSU1308"/>
      <c r="RSV1308"/>
      <c r="RSW1308"/>
      <c r="RSX1308"/>
      <c r="RSY1308"/>
      <c r="RSZ1308"/>
      <c r="RTA1308"/>
      <c r="RTB1308"/>
      <c r="RTC1308"/>
      <c r="RTD1308"/>
      <c r="RTE1308"/>
      <c r="RTF1308"/>
      <c r="RTG1308"/>
      <c r="RTH1308"/>
      <c r="RTI1308"/>
      <c r="RTJ1308"/>
      <c r="RTK1308"/>
      <c r="RTL1308"/>
      <c r="RTM1308"/>
      <c r="RTN1308"/>
      <c r="RTO1308"/>
      <c r="RTP1308"/>
      <c r="RTQ1308"/>
      <c r="RTR1308"/>
      <c r="RTS1308"/>
      <c r="RTT1308"/>
      <c r="RTU1308"/>
      <c r="RTV1308"/>
      <c r="RTW1308"/>
      <c r="RTX1308"/>
      <c r="RTY1308"/>
      <c r="RTZ1308"/>
      <c r="RUA1308"/>
      <c r="RUB1308"/>
      <c r="RUC1308"/>
      <c r="RUD1308"/>
      <c r="RUE1308"/>
      <c r="RUF1308"/>
      <c r="RUG1308"/>
      <c r="RUH1308"/>
      <c r="RUI1308"/>
      <c r="RUJ1308"/>
      <c r="RUK1308"/>
      <c r="RUL1308"/>
      <c r="RUM1308"/>
      <c r="RUN1308"/>
      <c r="RUO1308"/>
      <c r="RUP1308"/>
      <c r="RUQ1308"/>
      <c r="RUR1308"/>
      <c r="RUS1308"/>
      <c r="RUT1308"/>
      <c r="RUU1308"/>
      <c r="RUV1308"/>
      <c r="RUW1308"/>
      <c r="RUX1308"/>
      <c r="RUY1308"/>
      <c r="RUZ1308"/>
      <c r="RVA1308"/>
      <c r="RVB1308"/>
      <c r="RVC1308"/>
      <c r="RVD1308"/>
      <c r="RVE1308"/>
      <c r="RVF1308"/>
      <c r="RVG1308"/>
      <c r="RVH1308"/>
      <c r="RVI1308"/>
      <c r="RVJ1308"/>
      <c r="RVK1308"/>
      <c r="RVL1308"/>
      <c r="RVM1308"/>
      <c r="RVN1308"/>
      <c r="RVO1308"/>
      <c r="RVP1308"/>
      <c r="RVQ1308"/>
      <c r="RVR1308"/>
      <c r="RVS1308"/>
      <c r="RVT1308"/>
      <c r="RVU1308"/>
      <c r="RVV1308"/>
      <c r="RVW1308"/>
      <c r="RVX1308"/>
      <c r="RVY1308"/>
      <c r="RVZ1308"/>
      <c r="RWA1308"/>
      <c r="RWB1308"/>
      <c r="RWC1308"/>
      <c r="RWD1308"/>
      <c r="RWE1308"/>
      <c r="RWF1308"/>
      <c r="RWG1308"/>
      <c r="RWH1308"/>
      <c r="RWI1308"/>
      <c r="RWJ1308"/>
      <c r="RWK1308"/>
      <c r="RWL1308"/>
      <c r="RWM1308"/>
      <c r="RWN1308"/>
      <c r="RWO1308"/>
      <c r="RWP1308"/>
      <c r="RWQ1308"/>
      <c r="RWR1308"/>
      <c r="RWS1308"/>
      <c r="RWT1308"/>
      <c r="RWU1308"/>
      <c r="RWV1308"/>
      <c r="RWW1308"/>
      <c r="RWX1308"/>
      <c r="RWY1308"/>
      <c r="RWZ1308"/>
      <c r="RXA1308"/>
      <c r="RXB1308"/>
      <c r="RXC1308"/>
      <c r="RXD1308"/>
      <c r="RXE1308"/>
      <c r="RXF1308"/>
      <c r="RXG1308"/>
      <c r="RXH1308"/>
      <c r="RXI1308"/>
      <c r="RXJ1308"/>
      <c r="RXK1308"/>
      <c r="RXL1308"/>
      <c r="RXM1308"/>
      <c r="RXN1308"/>
      <c r="RXO1308"/>
      <c r="RXP1308"/>
      <c r="RXQ1308"/>
      <c r="RXR1308"/>
      <c r="RXS1308"/>
      <c r="RXT1308"/>
      <c r="RXU1308"/>
      <c r="RXV1308"/>
      <c r="RXW1308"/>
      <c r="RXX1308"/>
      <c r="RXY1308"/>
      <c r="RXZ1308"/>
      <c r="RYA1308"/>
      <c r="RYB1308"/>
      <c r="RYC1308"/>
      <c r="RYD1308"/>
      <c r="RYE1308"/>
      <c r="RYF1308"/>
      <c r="RYG1308"/>
      <c r="RYH1308"/>
      <c r="RYI1308"/>
      <c r="RYJ1308"/>
      <c r="RYK1308"/>
      <c r="RYL1308"/>
      <c r="RYM1308"/>
      <c r="RYN1308"/>
      <c r="RYO1308"/>
      <c r="RYP1308"/>
      <c r="RYQ1308"/>
      <c r="RYR1308"/>
      <c r="RYS1308"/>
      <c r="RYT1308"/>
      <c r="RYU1308"/>
      <c r="RYV1308"/>
      <c r="RYW1308"/>
      <c r="RYX1308"/>
      <c r="RYY1308"/>
      <c r="RYZ1308"/>
      <c r="RZA1308"/>
      <c r="RZB1308"/>
      <c r="RZC1308"/>
      <c r="RZD1308"/>
      <c r="RZE1308"/>
      <c r="RZF1308"/>
      <c r="RZG1308"/>
      <c r="RZH1308"/>
      <c r="RZI1308"/>
      <c r="RZJ1308"/>
      <c r="RZK1308"/>
      <c r="RZL1308"/>
      <c r="RZM1308"/>
      <c r="RZN1308"/>
      <c r="RZO1308"/>
      <c r="RZP1308"/>
      <c r="RZQ1308"/>
      <c r="RZR1308"/>
      <c r="RZS1308"/>
      <c r="RZT1308"/>
      <c r="RZU1308"/>
      <c r="RZV1308"/>
      <c r="RZW1308"/>
      <c r="RZX1308"/>
      <c r="RZY1308"/>
      <c r="RZZ1308"/>
      <c r="SAA1308"/>
      <c r="SAB1308"/>
      <c r="SAC1308"/>
      <c r="SAD1308"/>
      <c r="SAE1308"/>
      <c r="SAF1308"/>
      <c r="SAG1308"/>
      <c r="SAH1308"/>
      <c r="SAI1308"/>
      <c r="SAJ1308"/>
      <c r="SAK1308"/>
      <c r="SAL1308"/>
      <c r="SAM1308"/>
      <c r="SAN1308"/>
      <c r="SAO1308"/>
      <c r="SAP1308"/>
      <c r="SAQ1308"/>
      <c r="SAR1308"/>
      <c r="SAS1308"/>
      <c r="SAT1308"/>
      <c r="SAU1308"/>
      <c r="SAV1308"/>
      <c r="SAW1308"/>
      <c r="SAX1308"/>
      <c r="SAY1308"/>
      <c r="SAZ1308"/>
      <c r="SBA1308"/>
      <c r="SBB1308"/>
      <c r="SBC1308"/>
      <c r="SBD1308"/>
      <c r="SBE1308"/>
      <c r="SBF1308"/>
      <c r="SBG1308"/>
      <c r="SBH1308"/>
      <c r="SBI1308"/>
      <c r="SBJ1308"/>
      <c r="SBK1308"/>
      <c r="SBL1308"/>
      <c r="SBM1308"/>
      <c r="SBN1308"/>
      <c r="SBO1308"/>
      <c r="SBP1308"/>
      <c r="SBQ1308"/>
      <c r="SBR1308"/>
      <c r="SBS1308"/>
      <c r="SBT1308"/>
      <c r="SBU1308"/>
      <c r="SBV1308"/>
      <c r="SBW1308"/>
      <c r="SBX1308"/>
      <c r="SBY1308"/>
      <c r="SBZ1308"/>
      <c r="SCA1308"/>
      <c r="SCB1308"/>
      <c r="SCC1308"/>
      <c r="SCD1308"/>
      <c r="SCE1308"/>
      <c r="SCF1308"/>
      <c r="SCG1308"/>
      <c r="SCH1308"/>
      <c r="SCI1308"/>
      <c r="SCJ1308"/>
      <c r="SCK1308"/>
      <c r="SCL1308"/>
      <c r="SCM1308"/>
      <c r="SCN1308"/>
      <c r="SCO1308"/>
      <c r="SCP1308"/>
      <c r="SCQ1308"/>
      <c r="SCR1308"/>
      <c r="SCS1308"/>
      <c r="SCT1308"/>
      <c r="SCU1308"/>
      <c r="SCV1308"/>
      <c r="SCW1308"/>
      <c r="SCX1308"/>
      <c r="SCY1308"/>
      <c r="SCZ1308"/>
      <c r="SDA1308"/>
      <c r="SDB1308"/>
      <c r="SDC1308"/>
      <c r="SDD1308"/>
      <c r="SDE1308"/>
      <c r="SDF1308"/>
      <c r="SDG1308"/>
      <c r="SDH1308"/>
      <c r="SDI1308"/>
      <c r="SDJ1308"/>
      <c r="SDK1308"/>
      <c r="SDL1308"/>
      <c r="SDM1308"/>
      <c r="SDN1308"/>
      <c r="SDO1308"/>
      <c r="SDP1308"/>
      <c r="SDQ1308"/>
      <c r="SDR1308"/>
      <c r="SDS1308"/>
      <c r="SDT1308"/>
      <c r="SDU1308"/>
      <c r="SDV1308"/>
      <c r="SDW1308"/>
      <c r="SDX1308"/>
      <c r="SDY1308"/>
      <c r="SDZ1308"/>
      <c r="SEA1308"/>
      <c r="SEB1308"/>
      <c r="SEC1308"/>
      <c r="SED1308"/>
      <c r="SEE1308"/>
      <c r="SEF1308"/>
      <c r="SEG1308"/>
      <c r="SEH1308"/>
      <c r="SEI1308"/>
      <c r="SEJ1308"/>
      <c r="SEK1308"/>
      <c r="SEL1308"/>
      <c r="SEM1308"/>
      <c r="SEN1308"/>
      <c r="SEO1308"/>
      <c r="SEP1308"/>
      <c r="SEQ1308"/>
      <c r="SER1308"/>
      <c r="SES1308"/>
      <c r="SET1308"/>
      <c r="SEU1308"/>
      <c r="SEV1308"/>
      <c r="SEW1308"/>
      <c r="SEX1308"/>
      <c r="SEY1308"/>
      <c r="SEZ1308"/>
      <c r="SFA1308"/>
      <c r="SFB1308"/>
      <c r="SFC1308"/>
      <c r="SFD1308"/>
      <c r="SFE1308"/>
      <c r="SFF1308"/>
      <c r="SFG1308"/>
      <c r="SFH1308"/>
      <c r="SFI1308"/>
      <c r="SFJ1308"/>
      <c r="SFK1308"/>
      <c r="SFL1308"/>
      <c r="SFM1308"/>
      <c r="SFN1308"/>
      <c r="SFO1308"/>
      <c r="SFP1308"/>
      <c r="SFQ1308"/>
      <c r="SFR1308"/>
      <c r="SFS1308"/>
      <c r="SFT1308"/>
      <c r="SFU1308"/>
      <c r="SFV1308"/>
      <c r="SFW1308"/>
      <c r="SFX1308"/>
      <c r="SFY1308"/>
      <c r="SFZ1308"/>
      <c r="SGA1308"/>
      <c r="SGB1308"/>
      <c r="SGC1308"/>
      <c r="SGD1308"/>
      <c r="SGE1308"/>
      <c r="SGF1308"/>
      <c r="SGG1308"/>
      <c r="SGH1308"/>
      <c r="SGI1308"/>
      <c r="SGJ1308"/>
      <c r="SGK1308"/>
      <c r="SGL1308"/>
      <c r="SGM1308"/>
      <c r="SGN1308"/>
      <c r="SGO1308"/>
      <c r="SGP1308"/>
      <c r="SGQ1308"/>
      <c r="SGR1308"/>
      <c r="SGS1308"/>
      <c r="SGT1308"/>
      <c r="SGU1308"/>
      <c r="SGV1308"/>
      <c r="SGW1308"/>
      <c r="SGX1308"/>
      <c r="SGY1308"/>
      <c r="SGZ1308"/>
      <c r="SHA1308"/>
      <c r="SHB1308"/>
      <c r="SHC1308"/>
      <c r="SHD1308"/>
      <c r="SHE1308"/>
      <c r="SHF1308"/>
      <c r="SHG1308"/>
      <c r="SHH1308"/>
      <c r="SHI1308"/>
      <c r="SHJ1308"/>
      <c r="SHK1308"/>
      <c r="SHL1308"/>
      <c r="SHM1308"/>
      <c r="SHN1308"/>
      <c r="SHO1308"/>
      <c r="SHP1308"/>
      <c r="SHQ1308"/>
      <c r="SHR1308"/>
      <c r="SHS1308"/>
      <c r="SHT1308"/>
      <c r="SHU1308"/>
      <c r="SHV1308"/>
      <c r="SHW1308"/>
      <c r="SHX1308"/>
      <c r="SHY1308"/>
      <c r="SHZ1308"/>
      <c r="SIA1308"/>
      <c r="SIB1308"/>
      <c r="SIC1308"/>
      <c r="SID1308"/>
      <c r="SIE1308"/>
      <c r="SIF1308"/>
      <c r="SIG1308"/>
      <c r="SIH1308"/>
      <c r="SII1308"/>
      <c r="SIJ1308"/>
      <c r="SIK1308"/>
      <c r="SIL1308"/>
      <c r="SIM1308"/>
      <c r="SIN1308"/>
      <c r="SIO1308"/>
      <c r="SIP1308"/>
      <c r="SIQ1308"/>
      <c r="SIR1308"/>
      <c r="SIS1308"/>
      <c r="SIT1308"/>
      <c r="SIU1308"/>
      <c r="SIV1308"/>
      <c r="SIW1308"/>
      <c r="SIX1308"/>
      <c r="SIY1308"/>
      <c r="SIZ1308"/>
      <c r="SJA1308"/>
      <c r="SJB1308"/>
      <c r="SJC1308"/>
      <c r="SJD1308"/>
      <c r="SJE1308"/>
      <c r="SJF1308"/>
      <c r="SJG1308"/>
      <c r="SJH1308"/>
      <c r="SJI1308"/>
      <c r="SJJ1308"/>
      <c r="SJK1308"/>
      <c r="SJL1308"/>
      <c r="SJM1308"/>
      <c r="SJN1308"/>
      <c r="SJO1308"/>
      <c r="SJP1308"/>
      <c r="SJQ1308"/>
      <c r="SJR1308"/>
      <c r="SJS1308"/>
      <c r="SJT1308"/>
      <c r="SJU1308"/>
      <c r="SJV1308"/>
      <c r="SJW1308"/>
      <c r="SJX1308"/>
      <c r="SJY1308"/>
      <c r="SJZ1308"/>
      <c r="SKA1308"/>
      <c r="SKB1308"/>
      <c r="SKC1308"/>
      <c r="SKD1308"/>
      <c r="SKE1308"/>
      <c r="SKF1308"/>
      <c r="SKG1308"/>
      <c r="SKH1308"/>
      <c r="SKI1308"/>
      <c r="SKJ1308"/>
      <c r="SKK1308"/>
      <c r="SKL1308"/>
      <c r="SKM1308"/>
      <c r="SKN1308"/>
      <c r="SKO1308"/>
      <c r="SKP1308"/>
      <c r="SKQ1308"/>
      <c r="SKR1308"/>
      <c r="SKS1308"/>
      <c r="SKT1308"/>
      <c r="SKU1308"/>
      <c r="SKV1308"/>
      <c r="SKW1308"/>
      <c r="SKX1308"/>
      <c r="SKY1308"/>
      <c r="SKZ1308"/>
      <c r="SLA1308"/>
      <c r="SLB1308"/>
      <c r="SLC1308"/>
      <c r="SLD1308"/>
      <c r="SLE1308"/>
      <c r="SLF1308"/>
      <c r="SLG1308"/>
      <c r="SLH1308"/>
      <c r="SLI1308"/>
      <c r="SLJ1308"/>
      <c r="SLK1308"/>
      <c r="SLL1308"/>
      <c r="SLM1308"/>
      <c r="SLN1308"/>
      <c r="SLO1308"/>
      <c r="SLP1308"/>
      <c r="SLQ1308"/>
      <c r="SLR1308"/>
      <c r="SLS1308"/>
      <c r="SLT1308"/>
      <c r="SLU1308"/>
      <c r="SLV1308"/>
      <c r="SLW1308"/>
      <c r="SLX1308"/>
      <c r="SLY1308"/>
      <c r="SLZ1308"/>
      <c r="SMA1308"/>
      <c r="SMB1308"/>
      <c r="SMC1308"/>
      <c r="SMD1308"/>
      <c r="SME1308"/>
      <c r="SMF1308"/>
      <c r="SMG1308"/>
      <c r="SMH1308"/>
      <c r="SMI1308"/>
      <c r="SMJ1308"/>
      <c r="SMK1308"/>
      <c r="SML1308"/>
      <c r="SMM1308"/>
      <c r="SMN1308"/>
      <c r="SMO1308"/>
      <c r="SMP1308"/>
      <c r="SMQ1308"/>
      <c r="SMR1308"/>
      <c r="SMS1308"/>
      <c r="SMT1308"/>
      <c r="SMU1308"/>
      <c r="SMV1308"/>
      <c r="SMW1308"/>
      <c r="SMX1308"/>
      <c r="SMY1308"/>
      <c r="SMZ1308"/>
      <c r="SNA1308"/>
      <c r="SNB1308"/>
      <c r="SNC1308"/>
      <c r="SND1308"/>
      <c r="SNE1308"/>
      <c r="SNF1308"/>
      <c r="SNG1308"/>
      <c r="SNH1308"/>
      <c r="SNI1308"/>
      <c r="SNJ1308"/>
      <c r="SNK1308"/>
      <c r="SNL1308"/>
      <c r="SNM1308"/>
      <c r="SNN1308"/>
      <c r="SNO1308"/>
      <c r="SNP1308"/>
      <c r="SNQ1308"/>
      <c r="SNR1308"/>
      <c r="SNS1308"/>
      <c r="SNT1308"/>
      <c r="SNU1308"/>
      <c r="SNV1308"/>
      <c r="SNW1308"/>
      <c r="SNX1308"/>
      <c r="SNY1308"/>
      <c r="SNZ1308"/>
      <c r="SOA1308"/>
      <c r="SOB1308"/>
      <c r="SOC1308"/>
      <c r="SOD1308"/>
      <c r="SOE1308"/>
      <c r="SOF1308"/>
      <c r="SOG1308"/>
      <c r="SOH1308"/>
      <c r="SOI1308"/>
      <c r="SOJ1308"/>
      <c r="SOK1308"/>
      <c r="SOL1308"/>
      <c r="SOM1308"/>
      <c r="SON1308"/>
      <c r="SOO1308"/>
      <c r="SOP1308"/>
      <c r="SOQ1308"/>
      <c r="SOR1308"/>
      <c r="SOS1308"/>
      <c r="SOT1308"/>
      <c r="SOU1308"/>
      <c r="SOV1308"/>
      <c r="SOW1308"/>
      <c r="SOX1308"/>
      <c r="SOY1308"/>
      <c r="SOZ1308"/>
      <c r="SPA1308"/>
      <c r="SPB1308"/>
      <c r="SPC1308"/>
      <c r="SPD1308"/>
      <c r="SPE1308"/>
      <c r="SPF1308"/>
      <c r="SPG1308"/>
      <c r="SPH1308"/>
      <c r="SPI1308"/>
      <c r="SPJ1308"/>
      <c r="SPK1308"/>
      <c r="SPL1308"/>
      <c r="SPM1308"/>
      <c r="SPN1308"/>
      <c r="SPO1308"/>
      <c r="SPP1308"/>
      <c r="SPQ1308"/>
      <c r="SPR1308"/>
      <c r="SPS1308"/>
      <c r="SPT1308"/>
      <c r="SPU1308"/>
      <c r="SPV1308"/>
      <c r="SPW1308"/>
      <c r="SPX1308"/>
      <c r="SPY1308"/>
      <c r="SPZ1308"/>
      <c r="SQA1308"/>
      <c r="SQB1308"/>
      <c r="SQC1308"/>
      <c r="SQD1308"/>
      <c r="SQE1308"/>
      <c r="SQF1308"/>
      <c r="SQG1308"/>
      <c r="SQH1308"/>
      <c r="SQI1308"/>
      <c r="SQJ1308"/>
      <c r="SQK1308"/>
      <c r="SQL1308"/>
      <c r="SQM1308"/>
      <c r="SQN1308"/>
      <c r="SQO1308"/>
      <c r="SQP1308"/>
      <c r="SQQ1308"/>
      <c r="SQR1308"/>
      <c r="SQS1308"/>
      <c r="SQT1308"/>
      <c r="SQU1308"/>
      <c r="SQV1308"/>
      <c r="SQW1308"/>
      <c r="SQX1308"/>
      <c r="SQY1308"/>
      <c r="SQZ1308"/>
      <c r="SRA1308"/>
      <c r="SRB1308"/>
      <c r="SRC1308"/>
      <c r="SRD1308"/>
      <c r="SRE1308"/>
      <c r="SRF1308"/>
      <c r="SRG1308"/>
      <c r="SRH1308"/>
      <c r="SRI1308"/>
      <c r="SRJ1308"/>
      <c r="SRK1308"/>
      <c r="SRL1308"/>
      <c r="SRM1308"/>
      <c r="SRN1308"/>
      <c r="SRO1308"/>
      <c r="SRP1308"/>
      <c r="SRQ1308"/>
      <c r="SRR1308"/>
      <c r="SRS1308"/>
      <c r="SRT1308"/>
      <c r="SRU1308"/>
      <c r="SRV1308"/>
      <c r="SRW1308"/>
      <c r="SRX1308"/>
      <c r="SRY1308"/>
      <c r="SRZ1308"/>
      <c r="SSA1308"/>
      <c r="SSB1308"/>
      <c r="SSC1308"/>
      <c r="SSD1308"/>
      <c r="SSE1308"/>
      <c r="SSF1308"/>
      <c r="SSG1308"/>
      <c r="SSH1308"/>
      <c r="SSI1308"/>
      <c r="SSJ1308"/>
      <c r="SSK1308"/>
      <c r="SSL1308"/>
      <c r="SSM1308"/>
      <c r="SSN1308"/>
      <c r="SSO1308"/>
      <c r="SSP1308"/>
      <c r="SSQ1308"/>
      <c r="SSR1308"/>
      <c r="SSS1308"/>
      <c r="SST1308"/>
      <c r="SSU1308"/>
      <c r="SSV1308"/>
      <c r="SSW1308"/>
      <c r="SSX1308"/>
      <c r="SSY1308"/>
      <c r="SSZ1308"/>
      <c r="STA1308"/>
      <c r="STB1308"/>
      <c r="STC1308"/>
      <c r="STD1308"/>
      <c r="STE1308"/>
      <c r="STF1308"/>
      <c r="STG1308"/>
      <c r="STH1308"/>
      <c r="STI1308"/>
      <c r="STJ1308"/>
      <c r="STK1308"/>
      <c r="STL1308"/>
      <c r="STM1308"/>
      <c r="STN1308"/>
      <c r="STO1308"/>
      <c r="STP1308"/>
      <c r="STQ1308"/>
      <c r="STR1308"/>
      <c r="STS1308"/>
      <c r="STT1308"/>
      <c r="STU1308"/>
      <c r="STV1308"/>
      <c r="STW1308"/>
      <c r="STX1308"/>
      <c r="STY1308"/>
      <c r="STZ1308"/>
      <c r="SUA1308"/>
      <c r="SUB1308"/>
      <c r="SUC1308"/>
      <c r="SUD1308"/>
      <c r="SUE1308"/>
      <c r="SUF1308"/>
      <c r="SUG1308"/>
      <c r="SUH1308"/>
      <c r="SUI1308"/>
      <c r="SUJ1308"/>
      <c r="SUK1308"/>
      <c r="SUL1308"/>
      <c r="SUM1308"/>
      <c r="SUN1308"/>
      <c r="SUO1308"/>
      <c r="SUP1308"/>
      <c r="SUQ1308"/>
      <c r="SUR1308"/>
      <c r="SUS1308"/>
      <c r="SUT1308"/>
      <c r="SUU1308"/>
      <c r="SUV1308"/>
      <c r="SUW1308"/>
      <c r="SUX1308"/>
      <c r="SUY1308"/>
      <c r="SUZ1308"/>
      <c r="SVA1308"/>
      <c r="SVB1308"/>
      <c r="SVC1308"/>
      <c r="SVD1308"/>
      <c r="SVE1308"/>
      <c r="SVF1308"/>
      <c r="SVG1308"/>
      <c r="SVH1308"/>
      <c r="SVI1308"/>
      <c r="SVJ1308"/>
      <c r="SVK1308"/>
      <c r="SVL1308"/>
      <c r="SVM1308"/>
      <c r="SVN1308"/>
      <c r="SVO1308"/>
      <c r="SVP1308"/>
      <c r="SVQ1308"/>
      <c r="SVR1308"/>
      <c r="SVS1308"/>
      <c r="SVT1308"/>
      <c r="SVU1308"/>
      <c r="SVV1308"/>
      <c r="SVW1308"/>
      <c r="SVX1308"/>
      <c r="SVY1308"/>
      <c r="SVZ1308"/>
      <c r="SWA1308"/>
      <c r="SWB1308"/>
      <c r="SWC1308"/>
      <c r="SWD1308"/>
      <c r="SWE1308"/>
      <c r="SWF1308"/>
      <c r="SWG1308"/>
      <c r="SWH1308"/>
      <c r="SWI1308"/>
      <c r="SWJ1308"/>
      <c r="SWK1308"/>
      <c r="SWL1308"/>
      <c r="SWM1308"/>
      <c r="SWN1308"/>
      <c r="SWO1308"/>
      <c r="SWP1308"/>
      <c r="SWQ1308"/>
      <c r="SWR1308"/>
      <c r="SWS1308"/>
      <c r="SWT1308"/>
      <c r="SWU1308"/>
      <c r="SWV1308"/>
      <c r="SWW1308"/>
      <c r="SWX1308"/>
      <c r="SWY1308"/>
      <c r="SWZ1308"/>
      <c r="SXA1308"/>
      <c r="SXB1308"/>
      <c r="SXC1308"/>
      <c r="SXD1308"/>
      <c r="SXE1308"/>
      <c r="SXF1308"/>
      <c r="SXG1308"/>
      <c r="SXH1308"/>
      <c r="SXI1308"/>
      <c r="SXJ1308"/>
      <c r="SXK1308"/>
      <c r="SXL1308"/>
      <c r="SXM1308"/>
      <c r="SXN1308"/>
      <c r="SXO1308"/>
      <c r="SXP1308"/>
      <c r="SXQ1308"/>
      <c r="SXR1308"/>
      <c r="SXS1308"/>
      <c r="SXT1308"/>
      <c r="SXU1308"/>
      <c r="SXV1308"/>
      <c r="SXW1308"/>
      <c r="SXX1308"/>
      <c r="SXY1308"/>
      <c r="SXZ1308"/>
      <c r="SYA1308"/>
      <c r="SYB1308"/>
      <c r="SYC1308"/>
      <c r="SYD1308"/>
      <c r="SYE1308"/>
      <c r="SYF1308"/>
      <c r="SYG1308"/>
      <c r="SYH1308"/>
      <c r="SYI1308"/>
      <c r="SYJ1308"/>
      <c r="SYK1308"/>
      <c r="SYL1308"/>
      <c r="SYM1308"/>
      <c r="SYN1308"/>
      <c r="SYO1308"/>
      <c r="SYP1308"/>
      <c r="SYQ1308"/>
      <c r="SYR1308"/>
      <c r="SYS1308"/>
      <c r="SYT1308"/>
      <c r="SYU1308"/>
      <c r="SYV1308"/>
      <c r="SYW1308"/>
      <c r="SYX1308"/>
      <c r="SYY1308"/>
      <c r="SYZ1308"/>
      <c r="SZA1308"/>
      <c r="SZB1308"/>
      <c r="SZC1308"/>
      <c r="SZD1308"/>
      <c r="SZE1308"/>
      <c r="SZF1308"/>
      <c r="SZG1308"/>
      <c r="SZH1308"/>
      <c r="SZI1308"/>
      <c r="SZJ1308"/>
      <c r="SZK1308"/>
      <c r="SZL1308"/>
      <c r="SZM1308"/>
      <c r="SZN1308"/>
      <c r="SZO1308"/>
      <c r="SZP1308"/>
      <c r="SZQ1308"/>
      <c r="SZR1308"/>
      <c r="SZS1308"/>
      <c r="SZT1308"/>
      <c r="SZU1308"/>
      <c r="SZV1308"/>
      <c r="SZW1308"/>
      <c r="SZX1308"/>
      <c r="SZY1308"/>
      <c r="SZZ1308"/>
      <c r="TAA1308"/>
      <c r="TAB1308"/>
      <c r="TAC1308"/>
      <c r="TAD1308"/>
      <c r="TAE1308"/>
      <c r="TAF1308"/>
      <c r="TAG1308"/>
      <c r="TAH1308"/>
      <c r="TAI1308"/>
      <c r="TAJ1308"/>
      <c r="TAK1308"/>
      <c r="TAL1308"/>
      <c r="TAM1308"/>
      <c r="TAN1308"/>
      <c r="TAO1308"/>
      <c r="TAP1308"/>
      <c r="TAQ1308"/>
      <c r="TAR1308"/>
      <c r="TAS1308"/>
      <c r="TAT1308"/>
      <c r="TAU1308"/>
      <c r="TAV1308"/>
      <c r="TAW1308"/>
      <c r="TAX1308"/>
      <c r="TAY1308"/>
      <c r="TAZ1308"/>
      <c r="TBA1308"/>
      <c r="TBB1308"/>
      <c r="TBC1308"/>
      <c r="TBD1308"/>
      <c r="TBE1308"/>
      <c r="TBF1308"/>
      <c r="TBG1308"/>
      <c r="TBH1308"/>
      <c r="TBI1308"/>
      <c r="TBJ1308"/>
      <c r="TBK1308"/>
      <c r="TBL1308"/>
      <c r="TBM1308"/>
      <c r="TBN1308"/>
      <c r="TBO1308"/>
      <c r="TBP1308"/>
      <c r="TBQ1308"/>
      <c r="TBR1308"/>
      <c r="TBS1308"/>
      <c r="TBT1308"/>
      <c r="TBU1308"/>
      <c r="TBV1308"/>
      <c r="TBW1308"/>
      <c r="TBX1308"/>
      <c r="TBY1308"/>
      <c r="TBZ1308"/>
      <c r="TCA1308"/>
      <c r="TCB1308"/>
      <c r="TCC1308"/>
      <c r="TCD1308"/>
      <c r="TCE1308"/>
      <c r="TCF1308"/>
      <c r="TCG1308"/>
      <c r="TCH1308"/>
      <c r="TCI1308"/>
      <c r="TCJ1308"/>
      <c r="TCK1308"/>
      <c r="TCL1308"/>
      <c r="TCM1308"/>
      <c r="TCN1308"/>
      <c r="TCO1308"/>
      <c r="TCP1308"/>
      <c r="TCQ1308"/>
      <c r="TCR1308"/>
      <c r="TCS1308"/>
      <c r="TCT1308"/>
      <c r="TCU1308"/>
      <c r="TCV1308"/>
      <c r="TCW1308"/>
      <c r="TCX1308"/>
      <c r="TCY1308"/>
      <c r="TCZ1308"/>
      <c r="TDA1308"/>
      <c r="TDB1308"/>
      <c r="TDC1308"/>
      <c r="TDD1308"/>
      <c r="TDE1308"/>
      <c r="TDF1308"/>
      <c r="TDG1308"/>
      <c r="TDH1308"/>
      <c r="TDI1308"/>
      <c r="TDJ1308"/>
      <c r="TDK1308"/>
      <c r="TDL1308"/>
      <c r="TDM1308"/>
      <c r="TDN1308"/>
      <c r="TDO1308"/>
      <c r="TDP1308"/>
      <c r="TDQ1308"/>
      <c r="TDR1308"/>
      <c r="TDS1308"/>
      <c r="TDT1308"/>
      <c r="TDU1308"/>
      <c r="TDV1308"/>
      <c r="TDW1308"/>
      <c r="TDX1308"/>
      <c r="TDY1308"/>
      <c r="TDZ1308"/>
      <c r="TEA1308"/>
      <c r="TEB1308"/>
      <c r="TEC1308"/>
      <c r="TED1308"/>
      <c r="TEE1308"/>
      <c r="TEF1308"/>
      <c r="TEG1308"/>
      <c r="TEH1308"/>
      <c r="TEI1308"/>
      <c r="TEJ1308"/>
      <c r="TEK1308"/>
      <c r="TEL1308"/>
      <c r="TEM1308"/>
      <c r="TEN1308"/>
      <c r="TEO1308"/>
      <c r="TEP1308"/>
      <c r="TEQ1308"/>
      <c r="TER1308"/>
      <c r="TES1308"/>
      <c r="TET1308"/>
      <c r="TEU1308"/>
      <c r="TEV1308"/>
      <c r="TEW1308"/>
      <c r="TEX1308"/>
      <c r="TEY1308"/>
      <c r="TEZ1308"/>
      <c r="TFA1308"/>
      <c r="TFB1308"/>
      <c r="TFC1308"/>
      <c r="TFD1308"/>
      <c r="TFE1308"/>
      <c r="TFF1308"/>
      <c r="TFG1308"/>
      <c r="TFH1308"/>
      <c r="TFI1308"/>
      <c r="TFJ1308"/>
      <c r="TFK1308"/>
      <c r="TFL1308"/>
      <c r="TFM1308"/>
      <c r="TFN1308"/>
      <c r="TFO1308"/>
      <c r="TFP1308"/>
      <c r="TFQ1308"/>
      <c r="TFR1308"/>
      <c r="TFS1308"/>
      <c r="TFT1308"/>
      <c r="TFU1308"/>
      <c r="TFV1308"/>
      <c r="TFW1308"/>
      <c r="TFX1308"/>
      <c r="TFY1308"/>
      <c r="TFZ1308"/>
      <c r="TGA1308"/>
      <c r="TGB1308"/>
      <c r="TGC1308"/>
      <c r="TGD1308"/>
      <c r="TGE1308"/>
      <c r="TGF1308"/>
      <c r="TGG1308"/>
      <c r="TGH1308"/>
      <c r="TGI1308"/>
      <c r="TGJ1308"/>
      <c r="TGK1308"/>
      <c r="TGL1308"/>
      <c r="TGM1308"/>
      <c r="TGN1308"/>
      <c r="TGO1308"/>
      <c r="TGP1308"/>
      <c r="TGQ1308"/>
      <c r="TGR1308"/>
      <c r="TGS1308"/>
      <c r="TGT1308"/>
      <c r="TGU1308"/>
      <c r="TGV1308"/>
      <c r="TGW1308"/>
      <c r="TGX1308"/>
      <c r="TGY1308"/>
      <c r="TGZ1308"/>
      <c r="THA1308"/>
      <c r="THB1308"/>
      <c r="THC1308"/>
      <c r="THD1308"/>
      <c r="THE1308"/>
      <c r="THF1308"/>
      <c r="THG1308"/>
      <c r="THH1308"/>
      <c r="THI1308"/>
      <c r="THJ1308"/>
      <c r="THK1308"/>
      <c r="THL1308"/>
      <c r="THM1308"/>
      <c r="THN1308"/>
      <c r="THO1308"/>
      <c r="THP1308"/>
      <c r="THQ1308"/>
      <c r="THR1308"/>
      <c r="THS1308"/>
      <c r="THT1308"/>
      <c r="THU1308"/>
      <c r="THV1308"/>
      <c r="THW1308"/>
      <c r="THX1308"/>
      <c r="THY1308"/>
      <c r="THZ1308"/>
      <c r="TIA1308"/>
      <c r="TIB1308"/>
      <c r="TIC1308"/>
      <c r="TID1308"/>
      <c r="TIE1308"/>
      <c r="TIF1308"/>
      <c r="TIG1308"/>
      <c r="TIH1308"/>
      <c r="TII1308"/>
      <c r="TIJ1308"/>
      <c r="TIK1308"/>
      <c r="TIL1308"/>
      <c r="TIM1308"/>
      <c r="TIN1308"/>
      <c r="TIO1308"/>
      <c r="TIP1308"/>
      <c r="TIQ1308"/>
      <c r="TIR1308"/>
      <c r="TIS1308"/>
      <c r="TIT1308"/>
      <c r="TIU1308"/>
      <c r="TIV1308"/>
      <c r="TIW1308"/>
      <c r="TIX1308"/>
      <c r="TIY1308"/>
      <c r="TIZ1308"/>
      <c r="TJA1308"/>
      <c r="TJB1308"/>
      <c r="TJC1308"/>
      <c r="TJD1308"/>
      <c r="TJE1308"/>
      <c r="TJF1308"/>
      <c r="TJG1308"/>
      <c r="TJH1308"/>
      <c r="TJI1308"/>
      <c r="TJJ1308"/>
      <c r="TJK1308"/>
      <c r="TJL1308"/>
      <c r="TJM1308"/>
      <c r="TJN1308"/>
      <c r="TJO1308"/>
      <c r="TJP1308"/>
      <c r="TJQ1308"/>
      <c r="TJR1308"/>
      <c r="TJS1308"/>
      <c r="TJT1308"/>
      <c r="TJU1308"/>
      <c r="TJV1308"/>
      <c r="TJW1308"/>
      <c r="TJX1308"/>
      <c r="TJY1308"/>
      <c r="TJZ1308"/>
      <c r="TKA1308"/>
      <c r="TKB1308"/>
      <c r="TKC1308"/>
      <c r="TKD1308"/>
      <c r="TKE1308"/>
      <c r="TKF1308"/>
      <c r="TKG1308"/>
      <c r="TKH1308"/>
      <c r="TKI1308"/>
      <c r="TKJ1308"/>
      <c r="TKK1308"/>
      <c r="TKL1308"/>
      <c r="TKM1308"/>
      <c r="TKN1308"/>
      <c r="TKO1308"/>
      <c r="TKP1308"/>
      <c r="TKQ1308"/>
      <c r="TKR1308"/>
      <c r="TKS1308"/>
      <c r="TKT1308"/>
      <c r="TKU1308"/>
      <c r="TKV1308"/>
      <c r="TKW1308"/>
      <c r="TKX1308"/>
      <c r="TKY1308"/>
      <c r="TKZ1308"/>
      <c r="TLA1308"/>
      <c r="TLB1308"/>
      <c r="TLC1308"/>
      <c r="TLD1308"/>
      <c r="TLE1308"/>
      <c r="TLF1308"/>
      <c r="TLG1308"/>
      <c r="TLH1308"/>
      <c r="TLI1308"/>
      <c r="TLJ1308"/>
      <c r="TLK1308"/>
      <c r="TLL1308"/>
      <c r="TLM1308"/>
      <c r="TLN1308"/>
      <c r="TLO1308"/>
      <c r="TLP1308"/>
      <c r="TLQ1308"/>
      <c r="TLR1308"/>
      <c r="TLS1308"/>
      <c r="TLT1308"/>
      <c r="TLU1308"/>
      <c r="TLV1308"/>
      <c r="TLW1308"/>
      <c r="TLX1308"/>
      <c r="TLY1308"/>
      <c r="TLZ1308"/>
      <c r="TMA1308"/>
      <c r="TMB1308"/>
      <c r="TMC1308"/>
      <c r="TMD1308"/>
      <c r="TME1308"/>
      <c r="TMF1308"/>
      <c r="TMG1308"/>
      <c r="TMH1308"/>
      <c r="TMI1308"/>
      <c r="TMJ1308"/>
      <c r="TMK1308"/>
      <c r="TML1308"/>
      <c r="TMM1308"/>
      <c r="TMN1308"/>
      <c r="TMO1308"/>
      <c r="TMP1308"/>
      <c r="TMQ1308"/>
      <c r="TMR1308"/>
      <c r="TMS1308"/>
      <c r="TMT1308"/>
      <c r="TMU1308"/>
      <c r="TMV1308"/>
      <c r="TMW1308"/>
      <c r="TMX1308"/>
      <c r="TMY1308"/>
      <c r="TMZ1308"/>
      <c r="TNA1308"/>
      <c r="TNB1308"/>
      <c r="TNC1308"/>
      <c r="TND1308"/>
      <c r="TNE1308"/>
      <c r="TNF1308"/>
      <c r="TNG1308"/>
      <c r="TNH1308"/>
      <c r="TNI1308"/>
      <c r="TNJ1308"/>
      <c r="TNK1308"/>
      <c r="TNL1308"/>
      <c r="TNM1308"/>
      <c r="TNN1308"/>
      <c r="TNO1308"/>
      <c r="TNP1308"/>
      <c r="TNQ1308"/>
      <c r="TNR1308"/>
      <c r="TNS1308"/>
      <c r="TNT1308"/>
      <c r="TNU1308"/>
      <c r="TNV1308"/>
      <c r="TNW1308"/>
      <c r="TNX1308"/>
      <c r="TNY1308"/>
      <c r="TNZ1308"/>
      <c r="TOA1308"/>
      <c r="TOB1308"/>
      <c r="TOC1308"/>
      <c r="TOD1308"/>
      <c r="TOE1308"/>
      <c r="TOF1308"/>
      <c r="TOG1308"/>
      <c r="TOH1308"/>
      <c r="TOI1308"/>
      <c r="TOJ1308"/>
      <c r="TOK1308"/>
      <c r="TOL1308"/>
      <c r="TOM1308"/>
      <c r="TON1308"/>
      <c r="TOO1308"/>
      <c r="TOP1308"/>
      <c r="TOQ1308"/>
      <c r="TOR1308"/>
      <c r="TOS1308"/>
      <c r="TOT1308"/>
      <c r="TOU1308"/>
      <c r="TOV1308"/>
      <c r="TOW1308"/>
      <c r="TOX1308"/>
      <c r="TOY1308"/>
      <c r="TOZ1308"/>
      <c r="TPA1308"/>
      <c r="TPB1308"/>
      <c r="TPC1308"/>
      <c r="TPD1308"/>
      <c r="TPE1308"/>
      <c r="TPF1308"/>
      <c r="TPG1308"/>
      <c r="TPH1308"/>
      <c r="TPI1308"/>
      <c r="TPJ1308"/>
      <c r="TPK1308"/>
      <c r="TPL1308"/>
      <c r="TPM1308"/>
      <c r="TPN1308"/>
      <c r="TPO1308"/>
      <c r="TPP1308"/>
      <c r="TPQ1308"/>
      <c r="TPR1308"/>
      <c r="TPS1308"/>
      <c r="TPT1308"/>
      <c r="TPU1308"/>
      <c r="TPV1308"/>
      <c r="TPW1308"/>
      <c r="TPX1308"/>
      <c r="TPY1308"/>
      <c r="TPZ1308"/>
      <c r="TQA1308"/>
      <c r="TQB1308"/>
      <c r="TQC1308"/>
      <c r="TQD1308"/>
      <c r="TQE1308"/>
      <c r="TQF1308"/>
      <c r="TQG1308"/>
      <c r="TQH1308"/>
      <c r="TQI1308"/>
      <c r="TQJ1308"/>
      <c r="TQK1308"/>
      <c r="TQL1308"/>
      <c r="TQM1308"/>
      <c r="TQN1308"/>
      <c r="TQO1308"/>
      <c r="TQP1308"/>
      <c r="TQQ1308"/>
      <c r="TQR1308"/>
      <c r="TQS1308"/>
      <c r="TQT1308"/>
      <c r="TQU1308"/>
      <c r="TQV1308"/>
      <c r="TQW1308"/>
      <c r="TQX1308"/>
      <c r="TQY1308"/>
      <c r="TQZ1308"/>
      <c r="TRA1308"/>
      <c r="TRB1308"/>
      <c r="TRC1308"/>
      <c r="TRD1308"/>
      <c r="TRE1308"/>
      <c r="TRF1308"/>
      <c r="TRG1308"/>
      <c r="TRH1308"/>
      <c r="TRI1308"/>
      <c r="TRJ1308"/>
      <c r="TRK1308"/>
      <c r="TRL1308"/>
      <c r="TRM1308"/>
      <c r="TRN1308"/>
      <c r="TRO1308"/>
      <c r="TRP1308"/>
      <c r="TRQ1308"/>
      <c r="TRR1308"/>
      <c r="TRS1308"/>
      <c r="TRT1308"/>
      <c r="TRU1308"/>
      <c r="TRV1308"/>
      <c r="TRW1308"/>
      <c r="TRX1308"/>
      <c r="TRY1308"/>
      <c r="TRZ1308"/>
      <c r="TSA1308"/>
      <c r="TSB1308"/>
      <c r="TSC1308"/>
      <c r="TSD1308"/>
      <c r="TSE1308"/>
      <c r="TSF1308"/>
      <c r="TSG1308"/>
      <c r="TSH1308"/>
      <c r="TSI1308"/>
      <c r="TSJ1308"/>
      <c r="TSK1308"/>
      <c r="TSL1308"/>
      <c r="TSM1308"/>
      <c r="TSN1308"/>
      <c r="TSO1308"/>
      <c r="TSP1308"/>
      <c r="TSQ1308"/>
      <c r="TSR1308"/>
      <c r="TSS1308"/>
      <c r="TST1308"/>
      <c r="TSU1308"/>
      <c r="TSV1308"/>
      <c r="TSW1308"/>
      <c r="TSX1308"/>
      <c r="TSY1308"/>
      <c r="TSZ1308"/>
      <c r="TTA1308"/>
      <c r="TTB1308"/>
      <c r="TTC1308"/>
      <c r="TTD1308"/>
      <c r="TTE1308"/>
      <c r="TTF1308"/>
      <c r="TTG1308"/>
      <c r="TTH1308"/>
      <c r="TTI1308"/>
      <c r="TTJ1308"/>
      <c r="TTK1308"/>
      <c r="TTL1308"/>
      <c r="TTM1308"/>
      <c r="TTN1308"/>
      <c r="TTO1308"/>
      <c r="TTP1308"/>
      <c r="TTQ1308"/>
      <c r="TTR1308"/>
      <c r="TTS1308"/>
      <c r="TTT1308"/>
      <c r="TTU1308"/>
      <c r="TTV1308"/>
      <c r="TTW1308"/>
      <c r="TTX1308"/>
      <c r="TTY1308"/>
      <c r="TTZ1308"/>
      <c r="TUA1308"/>
      <c r="TUB1308"/>
      <c r="TUC1308"/>
      <c r="TUD1308"/>
      <c r="TUE1308"/>
      <c r="TUF1308"/>
      <c r="TUG1308"/>
      <c r="TUH1308"/>
      <c r="TUI1308"/>
      <c r="TUJ1308"/>
      <c r="TUK1308"/>
      <c r="TUL1308"/>
      <c r="TUM1308"/>
      <c r="TUN1308"/>
      <c r="TUO1308"/>
      <c r="TUP1308"/>
      <c r="TUQ1308"/>
      <c r="TUR1308"/>
      <c r="TUS1308"/>
      <c r="TUT1308"/>
      <c r="TUU1308"/>
      <c r="TUV1308"/>
      <c r="TUW1308"/>
      <c r="TUX1308"/>
      <c r="TUY1308"/>
      <c r="TUZ1308"/>
      <c r="TVA1308"/>
      <c r="TVB1308"/>
      <c r="TVC1308"/>
      <c r="TVD1308"/>
      <c r="TVE1308"/>
      <c r="TVF1308"/>
      <c r="TVG1308"/>
      <c r="TVH1308"/>
      <c r="TVI1308"/>
      <c r="TVJ1308"/>
      <c r="TVK1308"/>
      <c r="TVL1308"/>
      <c r="TVM1308"/>
      <c r="TVN1308"/>
      <c r="TVO1308"/>
      <c r="TVP1308"/>
      <c r="TVQ1308"/>
      <c r="TVR1308"/>
      <c r="TVS1308"/>
      <c r="TVT1308"/>
      <c r="TVU1308"/>
      <c r="TVV1308"/>
      <c r="TVW1308"/>
      <c r="TVX1308"/>
      <c r="TVY1308"/>
      <c r="TVZ1308"/>
      <c r="TWA1308"/>
      <c r="TWB1308"/>
      <c r="TWC1308"/>
      <c r="TWD1308"/>
      <c r="TWE1308"/>
      <c r="TWF1308"/>
      <c r="TWG1308"/>
      <c r="TWH1308"/>
      <c r="TWI1308"/>
      <c r="TWJ1308"/>
      <c r="TWK1308"/>
      <c r="TWL1308"/>
      <c r="TWM1308"/>
      <c r="TWN1308"/>
      <c r="TWO1308"/>
      <c r="TWP1308"/>
      <c r="TWQ1308"/>
      <c r="TWR1308"/>
      <c r="TWS1308"/>
      <c r="TWT1308"/>
      <c r="TWU1308"/>
      <c r="TWV1308"/>
      <c r="TWW1308"/>
      <c r="TWX1308"/>
      <c r="TWY1308"/>
      <c r="TWZ1308"/>
      <c r="TXA1308"/>
      <c r="TXB1308"/>
      <c r="TXC1308"/>
      <c r="TXD1308"/>
      <c r="TXE1308"/>
      <c r="TXF1308"/>
      <c r="TXG1308"/>
      <c r="TXH1308"/>
      <c r="TXI1308"/>
      <c r="TXJ1308"/>
      <c r="TXK1308"/>
      <c r="TXL1308"/>
      <c r="TXM1308"/>
      <c r="TXN1308"/>
      <c r="TXO1308"/>
      <c r="TXP1308"/>
      <c r="TXQ1308"/>
      <c r="TXR1308"/>
      <c r="TXS1308"/>
      <c r="TXT1308"/>
      <c r="TXU1308"/>
      <c r="TXV1308"/>
      <c r="TXW1308"/>
      <c r="TXX1308"/>
      <c r="TXY1308"/>
      <c r="TXZ1308"/>
      <c r="TYA1308"/>
      <c r="TYB1308"/>
      <c r="TYC1308"/>
      <c r="TYD1308"/>
      <c r="TYE1308"/>
      <c r="TYF1308"/>
      <c r="TYG1308"/>
      <c r="TYH1308"/>
      <c r="TYI1308"/>
      <c r="TYJ1308"/>
      <c r="TYK1308"/>
      <c r="TYL1308"/>
      <c r="TYM1308"/>
      <c r="TYN1308"/>
      <c r="TYO1308"/>
      <c r="TYP1308"/>
      <c r="TYQ1308"/>
      <c r="TYR1308"/>
      <c r="TYS1308"/>
      <c r="TYT1308"/>
      <c r="TYU1308"/>
      <c r="TYV1308"/>
      <c r="TYW1308"/>
      <c r="TYX1308"/>
      <c r="TYY1308"/>
      <c r="TYZ1308"/>
      <c r="TZA1308"/>
      <c r="TZB1308"/>
      <c r="TZC1308"/>
      <c r="TZD1308"/>
      <c r="TZE1308"/>
      <c r="TZF1308"/>
      <c r="TZG1308"/>
      <c r="TZH1308"/>
      <c r="TZI1308"/>
      <c r="TZJ1308"/>
      <c r="TZK1308"/>
      <c r="TZL1308"/>
      <c r="TZM1308"/>
      <c r="TZN1308"/>
      <c r="TZO1308"/>
      <c r="TZP1308"/>
      <c r="TZQ1308"/>
      <c r="TZR1308"/>
      <c r="TZS1308"/>
      <c r="TZT1308"/>
      <c r="TZU1308"/>
      <c r="TZV1308"/>
      <c r="TZW1308"/>
      <c r="TZX1308"/>
      <c r="TZY1308"/>
      <c r="TZZ1308"/>
      <c r="UAA1308"/>
      <c r="UAB1308"/>
      <c r="UAC1308"/>
      <c r="UAD1308"/>
      <c r="UAE1308"/>
      <c r="UAF1308"/>
      <c r="UAG1308"/>
      <c r="UAH1308"/>
      <c r="UAI1308"/>
      <c r="UAJ1308"/>
      <c r="UAK1308"/>
      <c r="UAL1308"/>
      <c r="UAM1308"/>
      <c r="UAN1308"/>
      <c r="UAO1308"/>
      <c r="UAP1308"/>
      <c r="UAQ1308"/>
      <c r="UAR1308"/>
      <c r="UAS1308"/>
      <c r="UAT1308"/>
      <c r="UAU1308"/>
      <c r="UAV1308"/>
      <c r="UAW1308"/>
      <c r="UAX1308"/>
      <c r="UAY1308"/>
      <c r="UAZ1308"/>
      <c r="UBA1308"/>
      <c r="UBB1308"/>
      <c r="UBC1308"/>
      <c r="UBD1308"/>
      <c r="UBE1308"/>
      <c r="UBF1308"/>
      <c r="UBG1308"/>
      <c r="UBH1308"/>
      <c r="UBI1308"/>
      <c r="UBJ1308"/>
      <c r="UBK1308"/>
      <c r="UBL1308"/>
      <c r="UBM1308"/>
      <c r="UBN1308"/>
      <c r="UBO1308"/>
      <c r="UBP1308"/>
      <c r="UBQ1308"/>
      <c r="UBR1308"/>
      <c r="UBS1308"/>
      <c r="UBT1308"/>
      <c r="UBU1308"/>
      <c r="UBV1308"/>
      <c r="UBW1308"/>
      <c r="UBX1308"/>
      <c r="UBY1308"/>
      <c r="UBZ1308"/>
      <c r="UCA1308"/>
      <c r="UCB1308"/>
      <c r="UCC1308"/>
      <c r="UCD1308"/>
      <c r="UCE1308"/>
      <c r="UCF1308"/>
      <c r="UCG1308"/>
      <c r="UCH1308"/>
      <c r="UCI1308"/>
      <c r="UCJ1308"/>
      <c r="UCK1308"/>
      <c r="UCL1308"/>
      <c r="UCM1308"/>
      <c r="UCN1308"/>
      <c r="UCO1308"/>
      <c r="UCP1308"/>
      <c r="UCQ1308"/>
      <c r="UCR1308"/>
      <c r="UCS1308"/>
      <c r="UCT1308"/>
      <c r="UCU1308"/>
      <c r="UCV1308"/>
      <c r="UCW1308"/>
      <c r="UCX1308"/>
      <c r="UCY1308"/>
      <c r="UCZ1308"/>
      <c r="UDA1308"/>
      <c r="UDB1308"/>
      <c r="UDC1308"/>
      <c r="UDD1308"/>
      <c r="UDE1308"/>
      <c r="UDF1308"/>
      <c r="UDG1308"/>
      <c r="UDH1308"/>
      <c r="UDI1308"/>
      <c r="UDJ1308"/>
      <c r="UDK1308"/>
      <c r="UDL1308"/>
      <c r="UDM1308"/>
      <c r="UDN1308"/>
      <c r="UDO1308"/>
      <c r="UDP1308"/>
      <c r="UDQ1308"/>
      <c r="UDR1308"/>
      <c r="UDS1308"/>
      <c r="UDT1308"/>
      <c r="UDU1308"/>
      <c r="UDV1308"/>
      <c r="UDW1308"/>
      <c r="UDX1308"/>
      <c r="UDY1308"/>
      <c r="UDZ1308"/>
      <c r="UEA1308"/>
      <c r="UEB1308"/>
      <c r="UEC1308"/>
      <c r="UED1308"/>
      <c r="UEE1308"/>
      <c r="UEF1308"/>
      <c r="UEG1308"/>
      <c r="UEH1308"/>
      <c r="UEI1308"/>
      <c r="UEJ1308"/>
      <c r="UEK1308"/>
      <c r="UEL1308"/>
      <c r="UEM1308"/>
      <c r="UEN1308"/>
      <c r="UEO1308"/>
      <c r="UEP1308"/>
      <c r="UEQ1308"/>
      <c r="UER1308"/>
      <c r="UES1308"/>
      <c r="UET1308"/>
      <c r="UEU1308"/>
      <c r="UEV1308"/>
      <c r="UEW1308"/>
      <c r="UEX1308"/>
      <c r="UEY1308"/>
      <c r="UEZ1308"/>
      <c r="UFA1308"/>
      <c r="UFB1308"/>
      <c r="UFC1308"/>
      <c r="UFD1308"/>
      <c r="UFE1308"/>
      <c r="UFF1308"/>
      <c r="UFG1308"/>
      <c r="UFH1308"/>
      <c r="UFI1308"/>
      <c r="UFJ1308"/>
      <c r="UFK1308"/>
      <c r="UFL1308"/>
      <c r="UFM1308"/>
      <c r="UFN1308"/>
      <c r="UFO1308"/>
      <c r="UFP1308"/>
      <c r="UFQ1308"/>
      <c r="UFR1308"/>
      <c r="UFS1308"/>
      <c r="UFT1308"/>
      <c r="UFU1308"/>
      <c r="UFV1308"/>
      <c r="UFW1308"/>
      <c r="UFX1308"/>
      <c r="UFY1308"/>
      <c r="UFZ1308"/>
      <c r="UGA1308"/>
      <c r="UGB1308"/>
      <c r="UGC1308"/>
      <c r="UGD1308"/>
      <c r="UGE1308"/>
      <c r="UGF1308"/>
      <c r="UGG1308"/>
      <c r="UGH1308"/>
      <c r="UGI1308"/>
      <c r="UGJ1308"/>
      <c r="UGK1308"/>
      <c r="UGL1308"/>
      <c r="UGM1308"/>
      <c r="UGN1308"/>
      <c r="UGO1308"/>
      <c r="UGP1308"/>
      <c r="UGQ1308"/>
      <c r="UGR1308"/>
      <c r="UGS1308"/>
      <c r="UGT1308"/>
      <c r="UGU1308"/>
      <c r="UGV1308"/>
      <c r="UGW1308"/>
      <c r="UGX1308"/>
      <c r="UGY1308"/>
      <c r="UGZ1308"/>
      <c r="UHA1308"/>
      <c r="UHB1308"/>
      <c r="UHC1308"/>
      <c r="UHD1308"/>
      <c r="UHE1308"/>
      <c r="UHF1308"/>
      <c r="UHG1308"/>
      <c r="UHH1308"/>
      <c r="UHI1308"/>
      <c r="UHJ1308"/>
      <c r="UHK1308"/>
      <c r="UHL1308"/>
      <c r="UHM1308"/>
      <c r="UHN1308"/>
      <c r="UHO1308"/>
      <c r="UHP1308"/>
      <c r="UHQ1308"/>
      <c r="UHR1308"/>
      <c r="UHS1308"/>
      <c r="UHT1308"/>
      <c r="UHU1308"/>
      <c r="UHV1308"/>
      <c r="UHW1308"/>
      <c r="UHX1308"/>
      <c r="UHY1308"/>
      <c r="UHZ1308"/>
      <c r="UIA1308"/>
      <c r="UIB1308"/>
      <c r="UIC1308"/>
      <c r="UID1308"/>
      <c r="UIE1308"/>
      <c r="UIF1308"/>
      <c r="UIG1308"/>
      <c r="UIH1308"/>
      <c r="UII1308"/>
      <c r="UIJ1308"/>
      <c r="UIK1308"/>
      <c r="UIL1308"/>
      <c r="UIM1308"/>
      <c r="UIN1308"/>
      <c r="UIO1308"/>
      <c r="UIP1308"/>
      <c r="UIQ1308"/>
      <c r="UIR1308"/>
      <c r="UIS1308"/>
      <c r="UIT1308"/>
      <c r="UIU1308"/>
      <c r="UIV1308"/>
      <c r="UIW1308"/>
      <c r="UIX1308"/>
      <c r="UIY1308"/>
      <c r="UIZ1308"/>
      <c r="UJA1308"/>
      <c r="UJB1308"/>
      <c r="UJC1308"/>
      <c r="UJD1308"/>
      <c r="UJE1308"/>
      <c r="UJF1308"/>
      <c r="UJG1308"/>
      <c r="UJH1308"/>
      <c r="UJI1308"/>
      <c r="UJJ1308"/>
      <c r="UJK1308"/>
      <c r="UJL1308"/>
      <c r="UJM1308"/>
      <c r="UJN1308"/>
      <c r="UJO1308"/>
      <c r="UJP1308"/>
      <c r="UJQ1308"/>
      <c r="UJR1308"/>
      <c r="UJS1308"/>
      <c r="UJT1308"/>
      <c r="UJU1308"/>
      <c r="UJV1308"/>
      <c r="UJW1308"/>
      <c r="UJX1308"/>
      <c r="UJY1308"/>
      <c r="UJZ1308"/>
      <c r="UKA1308"/>
      <c r="UKB1308"/>
      <c r="UKC1308"/>
      <c r="UKD1308"/>
      <c r="UKE1308"/>
      <c r="UKF1308"/>
      <c r="UKG1308"/>
      <c r="UKH1308"/>
      <c r="UKI1308"/>
      <c r="UKJ1308"/>
      <c r="UKK1308"/>
      <c r="UKL1308"/>
      <c r="UKM1308"/>
      <c r="UKN1308"/>
      <c r="UKO1308"/>
      <c r="UKP1308"/>
      <c r="UKQ1308"/>
      <c r="UKR1308"/>
      <c r="UKS1308"/>
      <c r="UKT1308"/>
      <c r="UKU1308"/>
      <c r="UKV1308"/>
      <c r="UKW1308"/>
      <c r="UKX1308"/>
      <c r="UKY1308"/>
      <c r="UKZ1308"/>
      <c r="ULA1308"/>
      <c r="ULB1308"/>
      <c r="ULC1308"/>
      <c r="ULD1308"/>
      <c r="ULE1308"/>
      <c r="ULF1308"/>
      <c r="ULG1308"/>
      <c r="ULH1308"/>
      <c r="ULI1308"/>
      <c r="ULJ1308"/>
      <c r="ULK1308"/>
      <c r="ULL1308"/>
      <c r="ULM1308"/>
      <c r="ULN1308"/>
      <c r="ULO1308"/>
      <c r="ULP1308"/>
      <c r="ULQ1308"/>
      <c r="ULR1308"/>
      <c r="ULS1308"/>
      <c r="ULT1308"/>
      <c r="ULU1308"/>
      <c r="ULV1308"/>
      <c r="ULW1308"/>
      <c r="ULX1308"/>
      <c r="ULY1308"/>
      <c r="ULZ1308"/>
      <c r="UMA1308"/>
      <c r="UMB1308"/>
      <c r="UMC1308"/>
      <c r="UMD1308"/>
      <c r="UME1308"/>
      <c r="UMF1308"/>
      <c r="UMG1308"/>
      <c r="UMH1308"/>
      <c r="UMI1308"/>
      <c r="UMJ1308"/>
      <c r="UMK1308"/>
      <c r="UML1308"/>
      <c r="UMM1308"/>
      <c r="UMN1308"/>
      <c r="UMO1308"/>
      <c r="UMP1308"/>
      <c r="UMQ1308"/>
      <c r="UMR1308"/>
      <c r="UMS1308"/>
      <c r="UMT1308"/>
      <c r="UMU1308"/>
      <c r="UMV1308"/>
      <c r="UMW1308"/>
      <c r="UMX1308"/>
      <c r="UMY1308"/>
      <c r="UMZ1308"/>
      <c r="UNA1308"/>
      <c r="UNB1308"/>
      <c r="UNC1308"/>
      <c r="UND1308"/>
      <c r="UNE1308"/>
      <c r="UNF1308"/>
      <c r="UNG1308"/>
      <c r="UNH1308"/>
      <c r="UNI1308"/>
      <c r="UNJ1308"/>
      <c r="UNK1308"/>
      <c r="UNL1308"/>
      <c r="UNM1308"/>
      <c r="UNN1308"/>
      <c r="UNO1308"/>
      <c r="UNP1308"/>
      <c r="UNQ1308"/>
      <c r="UNR1308"/>
      <c r="UNS1308"/>
      <c r="UNT1308"/>
      <c r="UNU1308"/>
      <c r="UNV1308"/>
      <c r="UNW1308"/>
      <c r="UNX1308"/>
      <c r="UNY1308"/>
      <c r="UNZ1308"/>
      <c r="UOA1308"/>
      <c r="UOB1308"/>
      <c r="UOC1308"/>
      <c r="UOD1308"/>
      <c r="UOE1308"/>
      <c r="UOF1308"/>
      <c r="UOG1308"/>
      <c r="UOH1308"/>
      <c r="UOI1308"/>
      <c r="UOJ1308"/>
      <c r="UOK1308"/>
      <c r="UOL1308"/>
      <c r="UOM1308"/>
      <c r="UON1308"/>
      <c r="UOO1308"/>
      <c r="UOP1308"/>
      <c r="UOQ1308"/>
      <c r="UOR1308"/>
      <c r="UOS1308"/>
      <c r="UOT1308"/>
      <c r="UOU1308"/>
      <c r="UOV1308"/>
      <c r="UOW1308"/>
      <c r="UOX1308"/>
      <c r="UOY1308"/>
      <c r="UOZ1308"/>
      <c r="UPA1308"/>
      <c r="UPB1308"/>
      <c r="UPC1308"/>
      <c r="UPD1308"/>
      <c r="UPE1308"/>
      <c r="UPF1308"/>
      <c r="UPG1308"/>
      <c r="UPH1308"/>
      <c r="UPI1308"/>
      <c r="UPJ1308"/>
      <c r="UPK1308"/>
      <c r="UPL1308"/>
      <c r="UPM1308"/>
      <c r="UPN1308"/>
      <c r="UPO1308"/>
      <c r="UPP1308"/>
      <c r="UPQ1308"/>
      <c r="UPR1308"/>
      <c r="UPS1308"/>
      <c r="UPT1308"/>
      <c r="UPU1308"/>
      <c r="UPV1308"/>
      <c r="UPW1308"/>
      <c r="UPX1308"/>
      <c r="UPY1308"/>
      <c r="UPZ1308"/>
      <c r="UQA1308"/>
      <c r="UQB1308"/>
      <c r="UQC1308"/>
      <c r="UQD1308"/>
      <c r="UQE1308"/>
      <c r="UQF1308"/>
      <c r="UQG1308"/>
      <c r="UQH1308"/>
      <c r="UQI1308"/>
      <c r="UQJ1308"/>
      <c r="UQK1308"/>
      <c r="UQL1308"/>
      <c r="UQM1308"/>
      <c r="UQN1308"/>
      <c r="UQO1308"/>
      <c r="UQP1308"/>
      <c r="UQQ1308"/>
      <c r="UQR1308"/>
      <c r="UQS1308"/>
      <c r="UQT1308"/>
      <c r="UQU1308"/>
      <c r="UQV1308"/>
      <c r="UQW1308"/>
      <c r="UQX1308"/>
      <c r="UQY1308"/>
      <c r="UQZ1308"/>
      <c r="URA1308"/>
      <c r="URB1308"/>
      <c r="URC1308"/>
      <c r="URD1308"/>
      <c r="URE1308"/>
      <c r="URF1308"/>
      <c r="URG1308"/>
      <c r="URH1308"/>
      <c r="URI1308"/>
      <c r="URJ1308"/>
      <c r="URK1308"/>
      <c r="URL1308"/>
      <c r="URM1308"/>
      <c r="URN1308"/>
      <c r="URO1308"/>
      <c r="URP1308"/>
      <c r="URQ1308"/>
      <c r="URR1308"/>
      <c r="URS1308"/>
      <c r="URT1308"/>
      <c r="URU1308"/>
      <c r="URV1308"/>
      <c r="URW1308"/>
      <c r="URX1308"/>
      <c r="URY1308"/>
      <c r="URZ1308"/>
      <c r="USA1308"/>
      <c r="USB1308"/>
      <c r="USC1308"/>
      <c r="USD1308"/>
      <c r="USE1308"/>
      <c r="USF1308"/>
      <c r="USG1308"/>
      <c r="USH1308"/>
      <c r="USI1308"/>
      <c r="USJ1308"/>
      <c r="USK1308"/>
      <c r="USL1308"/>
      <c r="USM1308"/>
      <c r="USN1308"/>
      <c r="USO1308"/>
      <c r="USP1308"/>
      <c r="USQ1308"/>
      <c r="USR1308"/>
      <c r="USS1308"/>
      <c r="UST1308"/>
      <c r="USU1308"/>
      <c r="USV1308"/>
      <c r="USW1308"/>
      <c r="USX1308"/>
      <c r="USY1308"/>
      <c r="USZ1308"/>
      <c r="UTA1308"/>
      <c r="UTB1308"/>
      <c r="UTC1308"/>
      <c r="UTD1308"/>
      <c r="UTE1308"/>
      <c r="UTF1308"/>
      <c r="UTG1308"/>
      <c r="UTH1308"/>
      <c r="UTI1308"/>
      <c r="UTJ1308"/>
      <c r="UTK1308"/>
      <c r="UTL1308"/>
      <c r="UTM1308"/>
      <c r="UTN1308"/>
      <c r="UTO1308"/>
      <c r="UTP1308"/>
      <c r="UTQ1308"/>
      <c r="UTR1308"/>
      <c r="UTS1308"/>
      <c r="UTT1308"/>
      <c r="UTU1308"/>
      <c r="UTV1308"/>
      <c r="UTW1308"/>
      <c r="UTX1308"/>
      <c r="UTY1308"/>
      <c r="UTZ1308"/>
      <c r="UUA1308"/>
      <c r="UUB1308"/>
      <c r="UUC1308"/>
      <c r="UUD1308"/>
      <c r="UUE1308"/>
      <c r="UUF1308"/>
      <c r="UUG1308"/>
      <c r="UUH1308"/>
      <c r="UUI1308"/>
      <c r="UUJ1308"/>
      <c r="UUK1308"/>
      <c r="UUL1308"/>
      <c r="UUM1308"/>
      <c r="UUN1308"/>
      <c r="UUO1308"/>
      <c r="UUP1308"/>
      <c r="UUQ1308"/>
      <c r="UUR1308"/>
      <c r="UUS1308"/>
      <c r="UUT1308"/>
      <c r="UUU1308"/>
      <c r="UUV1308"/>
      <c r="UUW1308"/>
      <c r="UUX1308"/>
      <c r="UUY1308"/>
      <c r="UUZ1308"/>
      <c r="UVA1308"/>
      <c r="UVB1308"/>
      <c r="UVC1308"/>
      <c r="UVD1308"/>
      <c r="UVE1308"/>
      <c r="UVF1308"/>
      <c r="UVG1308"/>
      <c r="UVH1308"/>
      <c r="UVI1308"/>
      <c r="UVJ1308"/>
      <c r="UVK1308"/>
      <c r="UVL1308"/>
      <c r="UVM1308"/>
      <c r="UVN1308"/>
      <c r="UVO1308"/>
      <c r="UVP1308"/>
      <c r="UVQ1308"/>
      <c r="UVR1308"/>
      <c r="UVS1308"/>
      <c r="UVT1308"/>
      <c r="UVU1308"/>
      <c r="UVV1308"/>
      <c r="UVW1308"/>
      <c r="UVX1308"/>
      <c r="UVY1308"/>
      <c r="UVZ1308"/>
      <c r="UWA1308"/>
      <c r="UWB1308"/>
      <c r="UWC1308"/>
      <c r="UWD1308"/>
      <c r="UWE1308"/>
      <c r="UWF1308"/>
      <c r="UWG1308"/>
      <c r="UWH1308"/>
      <c r="UWI1308"/>
      <c r="UWJ1308"/>
      <c r="UWK1308"/>
      <c r="UWL1308"/>
      <c r="UWM1308"/>
      <c r="UWN1308"/>
      <c r="UWO1308"/>
      <c r="UWP1308"/>
      <c r="UWQ1308"/>
      <c r="UWR1308"/>
      <c r="UWS1308"/>
      <c r="UWT1308"/>
      <c r="UWU1308"/>
      <c r="UWV1308"/>
      <c r="UWW1308"/>
      <c r="UWX1308"/>
      <c r="UWY1308"/>
      <c r="UWZ1308"/>
      <c r="UXA1308"/>
      <c r="UXB1308"/>
      <c r="UXC1308"/>
      <c r="UXD1308"/>
      <c r="UXE1308"/>
      <c r="UXF1308"/>
      <c r="UXG1308"/>
      <c r="UXH1308"/>
      <c r="UXI1308"/>
      <c r="UXJ1308"/>
      <c r="UXK1308"/>
      <c r="UXL1308"/>
      <c r="UXM1308"/>
      <c r="UXN1308"/>
      <c r="UXO1308"/>
      <c r="UXP1308"/>
      <c r="UXQ1308"/>
      <c r="UXR1308"/>
      <c r="UXS1308"/>
      <c r="UXT1308"/>
      <c r="UXU1308"/>
      <c r="UXV1308"/>
      <c r="UXW1308"/>
      <c r="UXX1308"/>
      <c r="UXY1308"/>
      <c r="UXZ1308"/>
      <c r="UYA1308"/>
      <c r="UYB1308"/>
      <c r="UYC1308"/>
      <c r="UYD1308"/>
      <c r="UYE1308"/>
      <c r="UYF1308"/>
      <c r="UYG1308"/>
      <c r="UYH1308"/>
      <c r="UYI1308"/>
      <c r="UYJ1308"/>
      <c r="UYK1308"/>
      <c r="UYL1308"/>
      <c r="UYM1308"/>
      <c r="UYN1308"/>
      <c r="UYO1308"/>
      <c r="UYP1308"/>
      <c r="UYQ1308"/>
      <c r="UYR1308"/>
      <c r="UYS1308"/>
      <c r="UYT1308"/>
      <c r="UYU1308"/>
      <c r="UYV1308"/>
      <c r="UYW1308"/>
      <c r="UYX1308"/>
      <c r="UYY1308"/>
      <c r="UYZ1308"/>
      <c r="UZA1308"/>
      <c r="UZB1308"/>
      <c r="UZC1308"/>
      <c r="UZD1308"/>
      <c r="UZE1308"/>
      <c r="UZF1308"/>
      <c r="UZG1308"/>
      <c r="UZH1308"/>
      <c r="UZI1308"/>
      <c r="UZJ1308"/>
      <c r="UZK1308"/>
      <c r="UZL1308"/>
      <c r="UZM1308"/>
      <c r="UZN1308"/>
      <c r="UZO1308"/>
      <c r="UZP1308"/>
      <c r="UZQ1308"/>
      <c r="UZR1308"/>
      <c r="UZS1308"/>
      <c r="UZT1308"/>
      <c r="UZU1308"/>
      <c r="UZV1308"/>
      <c r="UZW1308"/>
      <c r="UZX1308"/>
      <c r="UZY1308"/>
      <c r="UZZ1308"/>
      <c r="VAA1308"/>
      <c r="VAB1308"/>
      <c r="VAC1308"/>
      <c r="VAD1308"/>
      <c r="VAE1308"/>
      <c r="VAF1308"/>
      <c r="VAG1308"/>
      <c r="VAH1308"/>
      <c r="VAI1308"/>
      <c r="VAJ1308"/>
      <c r="VAK1308"/>
      <c r="VAL1308"/>
      <c r="VAM1308"/>
      <c r="VAN1308"/>
      <c r="VAO1308"/>
      <c r="VAP1308"/>
      <c r="VAQ1308"/>
      <c r="VAR1308"/>
      <c r="VAS1308"/>
      <c r="VAT1308"/>
      <c r="VAU1308"/>
      <c r="VAV1308"/>
      <c r="VAW1308"/>
      <c r="VAX1308"/>
      <c r="VAY1308"/>
      <c r="VAZ1308"/>
      <c r="VBA1308"/>
      <c r="VBB1308"/>
      <c r="VBC1308"/>
      <c r="VBD1308"/>
      <c r="VBE1308"/>
      <c r="VBF1308"/>
      <c r="VBG1308"/>
      <c r="VBH1308"/>
      <c r="VBI1308"/>
      <c r="VBJ1308"/>
      <c r="VBK1308"/>
      <c r="VBL1308"/>
      <c r="VBM1308"/>
      <c r="VBN1308"/>
      <c r="VBO1308"/>
      <c r="VBP1308"/>
      <c r="VBQ1308"/>
      <c r="VBR1308"/>
      <c r="VBS1308"/>
      <c r="VBT1308"/>
      <c r="VBU1308"/>
      <c r="VBV1308"/>
      <c r="VBW1308"/>
      <c r="VBX1308"/>
      <c r="VBY1308"/>
      <c r="VBZ1308"/>
      <c r="VCA1308"/>
      <c r="VCB1308"/>
      <c r="VCC1308"/>
      <c r="VCD1308"/>
      <c r="VCE1308"/>
      <c r="VCF1308"/>
      <c r="VCG1308"/>
      <c r="VCH1308"/>
      <c r="VCI1308"/>
      <c r="VCJ1308"/>
      <c r="VCK1308"/>
      <c r="VCL1308"/>
      <c r="VCM1308"/>
      <c r="VCN1308"/>
      <c r="VCO1308"/>
      <c r="VCP1308"/>
      <c r="VCQ1308"/>
      <c r="VCR1308"/>
      <c r="VCS1308"/>
      <c r="VCT1308"/>
      <c r="VCU1308"/>
      <c r="VCV1308"/>
      <c r="VCW1308"/>
      <c r="VCX1308"/>
      <c r="VCY1308"/>
      <c r="VCZ1308"/>
      <c r="VDA1308"/>
      <c r="VDB1308"/>
      <c r="VDC1308"/>
      <c r="VDD1308"/>
      <c r="VDE1308"/>
      <c r="VDF1308"/>
      <c r="VDG1308"/>
      <c r="VDH1308"/>
      <c r="VDI1308"/>
      <c r="VDJ1308"/>
      <c r="VDK1308"/>
      <c r="VDL1308"/>
      <c r="VDM1308"/>
      <c r="VDN1308"/>
      <c r="VDO1308"/>
      <c r="VDP1308"/>
      <c r="VDQ1308"/>
      <c r="VDR1308"/>
      <c r="VDS1308"/>
      <c r="VDT1308"/>
      <c r="VDU1308"/>
      <c r="VDV1308"/>
      <c r="VDW1308"/>
      <c r="VDX1308"/>
      <c r="VDY1308"/>
      <c r="VDZ1308"/>
      <c r="VEA1308"/>
      <c r="VEB1308"/>
      <c r="VEC1308"/>
      <c r="VED1308"/>
      <c r="VEE1308"/>
      <c r="VEF1308"/>
      <c r="VEG1308"/>
      <c r="VEH1308"/>
      <c r="VEI1308"/>
      <c r="VEJ1308"/>
      <c r="VEK1308"/>
      <c r="VEL1308"/>
      <c r="VEM1308"/>
      <c r="VEN1308"/>
      <c r="VEO1308"/>
      <c r="VEP1308"/>
      <c r="VEQ1308"/>
      <c r="VER1308"/>
      <c r="VES1308"/>
      <c r="VET1308"/>
      <c r="VEU1308"/>
      <c r="VEV1308"/>
      <c r="VEW1308"/>
      <c r="VEX1308"/>
      <c r="VEY1308"/>
      <c r="VEZ1308"/>
      <c r="VFA1308"/>
      <c r="VFB1308"/>
      <c r="VFC1308"/>
      <c r="VFD1308"/>
      <c r="VFE1308"/>
      <c r="VFF1308"/>
      <c r="VFG1308"/>
      <c r="VFH1308"/>
      <c r="VFI1308"/>
      <c r="VFJ1308"/>
      <c r="VFK1308"/>
      <c r="VFL1308"/>
      <c r="VFM1308"/>
      <c r="VFN1308"/>
      <c r="VFO1308"/>
      <c r="VFP1308"/>
      <c r="VFQ1308"/>
      <c r="VFR1308"/>
      <c r="VFS1308"/>
      <c r="VFT1308"/>
      <c r="VFU1308"/>
      <c r="VFV1308"/>
      <c r="VFW1308"/>
      <c r="VFX1308"/>
      <c r="VFY1308"/>
      <c r="VFZ1308"/>
      <c r="VGA1308"/>
      <c r="VGB1308"/>
      <c r="VGC1308"/>
      <c r="VGD1308"/>
      <c r="VGE1308"/>
      <c r="VGF1308"/>
      <c r="VGG1308"/>
      <c r="VGH1308"/>
      <c r="VGI1308"/>
      <c r="VGJ1308"/>
      <c r="VGK1308"/>
      <c r="VGL1308"/>
      <c r="VGM1308"/>
      <c r="VGN1308"/>
      <c r="VGO1308"/>
      <c r="VGP1308"/>
      <c r="VGQ1308"/>
      <c r="VGR1308"/>
      <c r="VGS1308"/>
      <c r="VGT1308"/>
      <c r="VGU1308"/>
      <c r="VGV1308"/>
      <c r="VGW1308"/>
      <c r="VGX1308"/>
      <c r="VGY1308"/>
      <c r="VGZ1308"/>
      <c r="VHA1308"/>
      <c r="VHB1308"/>
      <c r="VHC1308"/>
      <c r="VHD1308"/>
      <c r="VHE1308"/>
      <c r="VHF1308"/>
      <c r="VHG1308"/>
      <c r="VHH1308"/>
      <c r="VHI1308"/>
      <c r="VHJ1308"/>
      <c r="VHK1308"/>
      <c r="VHL1308"/>
      <c r="VHM1308"/>
      <c r="VHN1308"/>
      <c r="VHO1308"/>
      <c r="VHP1308"/>
      <c r="VHQ1308"/>
      <c r="VHR1308"/>
      <c r="VHS1308"/>
      <c r="VHT1308"/>
      <c r="VHU1308"/>
      <c r="VHV1308"/>
      <c r="VHW1308"/>
      <c r="VHX1308"/>
      <c r="VHY1308"/>
      <c r="VHZ1308"/>
      <c r="VIA1308"/>
      <c r="VIB1308"/>
      <c r="VIC1308"/>
      <c r="VID1308"/>
      <c r="VIE1308"/>
      <c r="VIF1308"/>
      <c r="VIG1308"/>
      <c r="VIH1308"/>
      <c r="VII1308"/>
      <c r="VIJ1308"/>
      <c r="VIK1308"/>
      <c r="VIL1308"/>
      <c r="VIM1308"/>
      <c r="VIN1308"/>
      <c r="VIO1308"/>
      <c r="VIP1308"/>
      <c r="VIQ1308"/>
      <c r="VIR1308"/>
      <c r="VIS1308"/>
      <c r="VIT1308"/>
      <c r="VIU1308"/>
      <c r="VIV1308"/>
      <c r="VIW1308"/>
      <c r="VIX1308"/>
      <c r="VIY1308"/>
      <c r="VIZ1308"/>
      <c r="VJA1308"/>
      <c r="VJB1308"/>
      <c r="VJC1308"/>
      <c r="VJD1308"/>
      <c r="VJE1308"/>
      <c r="VJF1308"/>
      <c r="VJG1308"/>
      <c r="VJH1308"/>
      <c r="VJI1308"/>
      <c r="VJJ1308"/>
      <c r="VJK1308"/>
      <c r="VJL1308"/>
      <c r="VJM1308"/>
      <c r="VJN1308"/>
      <c r="VJO1308"/>
      <c r="VJP1308"/>
      <c r="VJQ1308"/>
      <c r="VJR1308"/>
      <c r="VJS1308"/>
      <c r="VJT1308"/>
      <c r="VJU1308"/>
      <c r="VJV1308"/>
      <c r="VJW1308"/>
      <c r="VJX1308"/>
      <c r="VJY1308"/>
      <c r="VJZ1308"/>
      <c r="VKA1308"/>
      <c r="VKB1308"/>
      <c r="VKC1308"/>
      <c r="VKD1308"/>
      <c r="VKE1308"/>
      <c r="VKF1308"/>
      <c r="VKG1308"/>
      <c r="VKH1308"/>
      <c r="VKI1308"/>
      <c r="VKJ1308"/>
      <c r="VKK1308"/>
      <c r="VKL1308"/>
      <c r="VKM1308"/>
      <c r="VKN1308"/>
      <c r="VKO1308"/>
      <c r="VKP1308"/>
      <c r="VKQ1308"/>
      <c r="VKR1308"/>
      <c r="VKS1308"/>
      <c r="VKT1308"/>
      <c r="VKU1308"/>
      <c r="VKV1308"/>
      <c r="VKW1308"/>
      <c r="VKX1308"/>
      <c r="VKY1308"/>
      <c r="VKZ1308"/>
      <c r="VLA1308"/>
      <c r="VLB1308"/>
      <c r="VLC1308"/>
      <c r="VLD1308"/>
      <c r="VLE1308"/>
      <c r="VLF1308"/>
      <c r="VLG1308"/>
      <c r="VLH1308"/>
      <c r="VLI1308"/>
      <c r="VLJ1308"/>
      <c r="VLK1308"/>
      <c r="VLL1308"/>
      <c r="VLM1308"/>
      <c r="VLN1308"/>
      <c r="VLO1308"/>
      <c r="VLP1308"/>
      <c r="VLQ1308"/>
      <c r="VLR1308"/>
      <c r="VLS1308"/>
      <c r="VLT1308"/>
      <c r="VLU1308"/>
      <c r="VLV1308"/>
      <c r="VLW1308"/>
      <c r="VLX1308"/>
      <c r="VLY1308"/>
      <c r="VLZ1308"/>
      <c r="VMA1308"/>
      <c r="VMB1308"/>
      <c r="VMC1308"/>
      <c r="VMD1308"/>
      <c r="VME1308"/>
      <c r="VMF1308"/>
      <c r="VMG1308"/>
      <c r="VMH1308"/>
      <c r="VMI1308"/>
      <c r="VMJ1308"/>
      <c r="VMK1308"/>
      <c r="VML1308"/>
      <c r="VMM1308"/>
      <c r="VMN1308"/>
      <c r="VMO1308"/>
      <c r="VMP1308"/>
      <c r="VMQ1308"/>
      <c r="VMR1308"/>
      <c r="VMS1308"/>
      <c r="VMT1308"/>
      <c r="VMU1308"/>
      <c r="VMV1308"/>
      <c r="VMW1308"/>
      <c r="VMX1308"/>
      <c r="VMY1308"/>
      <c r="VMZ1308"/>
      <c r="VNA1308"/>
      <c r="VNB1308"/>
      <c r="VNC1308"/>
      <c r="VND1308"/>
      <c r="VNE1308"/>
      <c r="VNF1308"/>
      <c r="VNG1308"/>
      <c r="VNH1308"/>
      <c r="VNI1308"/>
      <c r="VNJ1308"/>
      <c r="VNK1308"/>
      <c r="VNL1308"/>
      <c r="VNM1308"/>
      <c r="VNN1308"/>
      <c r="VNO1308"/>
      <c r="VNP1308"/>
      <c r="VNQ1308"/>
      <c r="VNR1308"/>
      <c r="VNS1308"/>
      <c r="VNT1308"/>
      <c r="VNU1308"/>
      <c r="VNV1308"/>
      <c r="VNW1308"/>
      <c r="VNX1308"/>
      <c r="VNY1308"/>
      <c r="VNZ1308"/>
      <c r="VOA1308"/>
      <c r="VOB1308"/>
      <c r="VOC1308"/>
      <c r="VOD1308"/>
      <c r="VOE1308"/>
      <c r="VOF1308"/>
      <c r="VOG1308"/>
      <c r="VOH1308"/>
      <c r="VOI1308"/>
      <c r="VOJ1308"/>
      <c r="VOK1308"/>
      <c r="VOL1308"/>
      <c r="VOM1308"/>
      <c r="VON1308"/>
      <c r="VOO1308"/>
      <c r="VOP1308"/>
      <c r="VOQ1308"/>
      <c r="VOR1308"/>
      <c r="VOS1308"/>
      <c r="VOT1308"/>
      <c r="VOU1308"/>
      <c r="VOV1308"/>
      <c r="VOW1308"/>
      <c r="VOX1308"/>
      <c r="VOY1308"/>
      <c r="VOZ1308"/>
      <c r="VPA1308"/>
      <c r="VPB1308"/>
      <c r="VPC1308"/>
      <c r="VPD1308"/>
      <c r="VPE1308"/>
      <c r="VPF1308"/>
      <c r="VPG1308"/>
      <c r="VPH1308"/>
      <c r="VPI1308"/>
      <c r="VPJ1308"/>
      <c r="VPK1308"/>
      <c r="VPL1308"/>
      <c r="VPM1308"/>
      <c r="VPN1308"/>
      <c r="VPO1308"/>
      <c r="VPP1308"/>
      <c r="VPQ1308"/>
      <c r="VPR1308"/>
      <c r="VPS1308"/>
      <c r="VPT1308"/>
      <c r="VPU1308"/>
      <c r="VPV1308"/>
      <c r="VPW1308"/>
      <c r="VPX1308"/>
      <c r="VPY1308"/>
      <c r="VPZ1308"/>
      <c r="VQA1308"/>
      <c r="VQB1308"/>
      <c r="VQC1308"/>
      <c r="VQD1308"/>
      <c r="VQE1308"/>
      <c r="VQF1308"/>
      <c r="VQG1308"/>
      <c r="VQH1308"/>
      <c r="VQI1308"/>
      <c r="VQJ1308"/>
      <c r="VQK1308"/>
      <c r="VQL1308"/>
      <c r="VQM1308"/>
      <c r="VQN1308"/>
      <c r="VQO1308"/>
      <c r="VQP1308"/>
      <c r="VQQ1308"/>
      <c r="VQR1308"/>
      <c r="VQS1308"/>
      <c r="VQT1308"/>
      <c r="VQU1308"/>
      <c r="VQV1308"/>
      <c r="VQW1308"/>
      <c r="VQX1308"/>
      <c r="VQY1308"/>
      <c r="VQZ1308"/>
      <c r="VRA1308"/>
      <c r="VRB1308"/>
      <c r="VRC1308"/>
      <c r="VRD1308"/>
      <c r="VRE1308"/>
      <c r="VRF1308"/>
      <c r="VRG1308"/>
      <c r="VRH1308"/>
      <c r="VRI1308"/>
      <c r="VRJ1308"/>
      <c r="VRK1308"/>
      <c r="VRL1308"/>
      <c r="VRM1308"/>
      <c r="VRN1308"/>
      <c r="VRO1308"/>
      <c r="VRP1308"/>
      <c r="VRQ1308"/>
      <c r="VRR1308"/>
      <c r="VRS1308"/>
      <c r="VRT1308"/>
      <c r="VRU1308"/>
      <c r="VRV1308"/>
      <c r="VRW1308"/>
      <c r="VRX1308"/>
      <c r="VRY1308"/>
      <c r="VRZ1308"/>
      <c r="VSA1308"/>
      <c r="VSB1308"/>
      <c r="VSC1308"/>
      <c r="VSD1308"/>
      <c r="VSE1308"/>
      <c r="VSF1308"/>
      <c r="VSG1308"/>
      <c r="VSH1308"/>
      <c r="VSI1308"/>
      <c r="VSJ1308"/>
      <c r="VSK1308"/>
      <c r="VSL1308"/>
      <c r="VSM1308"/>
      <c r="VSN1308"/>
      <c r="VSO1308"/>
      <c r="VSP1308"/>
      <c r="VSQ1308"/>
      <c r="VSR1308"/>
      <c r="VSS1308"/>
      <c r="VST1308"/>
      <c r="VSU1308"/>
      <c r="VSV1308"/>
      <c r="VSW1308"/>
      <c r="VSX1308"/>
      <c r="VSY1308"/>
      <c r="VSZ1308"/>
      <c r="VTA1308"/>
      <c r="VTB1308"/>
      <c r="VTC1308"/>
      <c r="VTD1308"/>
      <c r="VTE1308"/>
      <c r="VTF1308"/>
      <c r="VTG1308"/>
      <c r="VTH1308"/>
      <c r="VTI1308"/>
      <c r="VTJ1308"/>
      <c r="VTK1308"/>
      <c r="VTL1308"/>
      <c r="VTM1308"/>
      <c r="VTN1308"/>
      <c r="VTO1308"/>
      <c r="VTP1308"/>
      <c r="VTQ1308"/>
      <c r="VTR1308"/>
      <c r="VTS1308"/>
      <c r="VTT1308"/>
      <c r="VTU1308"/>
      <c r="VTV1308"/>
      <c r="VTW1308"/>
      <c r="VTX1308"/>
      <c r="VTY1308"/>
      <c r="VTZ1308"/>
      <c r="VUA1308"/>
      <c r="VUB1308"/>
      <c r="VUC1308"/>
      <c r="VUD1308"/>
      <c r="VUE1308"/>
      <c r="VUF1308"/>
      <c r="VUG1308"/>
      <c r="VUH1308"/>
      <c r="VUI1308"/>
      <c r="VUJ1308"/>
      <c r="VUK1308"/>
      <c r="VUL1308"/>
      <c r="VUM1308"/>
      <c r="VUN1308"/>
      <c r="VUO1308"/>
      <c r="VUP1308"/>
      <c r="VUQ1308"/>
      <c r="VUR1308"/>
      <c r="VUS1308"/>
      <c r="VUT1308"/>
      <c r="VUU1308"/>
      <c r="VUV1308"/>
      <c r="VUW1308"/>
      <c r="VUX1308"/>
      <c r="VUY1308"/>
      <c r="VUZ1308"/>
      <c r="VVA1308"/>
      <c r="VVB1308"/>
      <c r="VVC1308"/>
      <c r="VVD1308"/>
      <c r="VVE1308"/>
      <c r="VVF1308"/>
      <c r="VVG1308"/>
      <c r="VVH1308"/>
      <c r="VVI1308"/>
      <c r="VVJ1308"/>
      <c r="VVK1308"/>
      <c r="VVL1308"/>
      <c r="VVM1308"/>
      <c r="VVN1308"/>
      <c r="VVO1308"/>
      <c r="VVP1308"/>
      <c r="VVQ1308"/>
      <c r="VVR1308"/>
      <c r="VVS1308"/>
      <c r="VVT1308"/>
      <c r="VVU1308"/>
      <c r="VVV1308"/>
      <c r="VVW1308"/>
      <c r="VVX1308"/>
      <c r="VVY1308"/>
      <c r="VVZ1308"/>
      <c r="VWA1308"/>
      <c r="VWB1308"/>
      <c r="VWC1308"/>
      <c r="VWD1308"/>
      <c r="VWE1308"/>
      <c r="VWF1308"/>
      <c r="VWG1308"/>
      <c r="VWH1308"/>
      <c r="VWI1308"/>
      <c r="VWJ1308"/>
      <c r="VWK1308"/>
      <c r="VWL1308"/>
      <c r="VWM1308"/>
      <c r="VWN1308"/>
      <c r="VWO1308"/>
      <c r="VWP1308"/>
      <c r="VWQ1308"/>
      <c r="VWR1308"/>
      <c r="VWS1308"/>
      <c r="VWT1308"/>
      <c r="VWU1308"/>
      <c r="VWV1308"/>
      <c r="VWW1308"/>
      <c r="VWX1308"/>
      <c r="VWY1308"/>
      <c r="VWZ1308"/>
      <c r="VXA1308"/>
      <c r="VXB1308"/>
      <c r="VXC1308"/>
      <c r="VXD1308"/>
      <c r="VXE1308"/>
      <c r="VXF1308"/>
      <c r="VXG1308"/>
      <c r="VXH1308"/>
      <c r="VXI1308"/>
      <c r="VXJ1308"/>
      <c r="VXK1308"/>
      <c r="VXL1308"/>
      <c r="VXM1308"/>
      <c r="VXN1308"/>
      <c r="VXO1308"/>
      <c r="VXP1308"/>
      <c r="VXQ1308"/>
      <c r="VXR1308"/>
      <c r="VXS1308"/>
      <c r="VXT1308"/>
      <c r="VXU1308"/>
      <c r="VXV1308"/>
      <c r="VXW1308"/>
      <c r="VXX1308"/>
      <c r="VXY1308"/>
      <c r="VXZ1308"/>
      <c r="VYA1308"/>
      <c r="VYB1308"/>
      <c r="VYC1308"/>
      <c r="VYD1308"/>
      <c r="VYE1308"/>
      <c r="VYF1308"/>
      <c r="VYG1308"/>
      <c r="VYH1308"/>
      <c r="VYI1308"/>
      <c r="VYJ1308"/>
      <c r="VYK1308"/>
      <c r="VYL1308"/>
      <c r="VYM1308"/>
      <c r="VYN1308"/>
      <c r="VYO1308"/>
      <c r="VYP1308"/>
      <c r="VYQ1308"/>
      <c r="VYR1308"/>
      <c r="VYS1308"/>
      <c r="VYT1308"/>
      <c r="VYU1308"/>
      <c r="VYV1308"/>
      <c r="VYW1308"/>
      <c r="VYX1308"/>
      <c r="VYY1308"/>
      <c r="VYZ1308"/>
      <c r="VZA1308"/>
      <c r="VZB1308"/>
      <c r="VZC1308"/>
      <c r="VZD1308"/>
      <c r="VZE1308"/>
      <c r="VZF1308"/>
      <c r="VZG1308"/>
      <c r="VZH1308"/>
      <c r="VZI1308"/>
      <c r="VZJ1308"/>
      <c r="VZK1308"/>
      <c r="VZL1308"/>
      <c r="VZM1308"/>
      <c r="VZN1308"/>
      <c r="VZO1308"/>
      <c r="VZP1308"/>
      <c r="VZQ1308"/>
      <c r="VZR1308"/>
      <c r="VZS1308"/>
      <c r="VZT1308"/>
      <c r="VZU1308"/>
      <c r="VZV1308"/>
      <c r="VZW1308"/>
      <c r="VZX1308"/>
      <c r="VZY1308"/>
      <c r="VZZ1308"/>
      <c r="WAA1308"/>
      <c r="WAB1308"/>
      <c r="WAC1308"/>
      <c r="WAD1308"/>
      <c r="WAE1308"/>
      <c r="WAF1308"/>
      <c r="WAG1308"/>
      <c r="WAH1308"/>
      <c r="WAI1308"/>
      <c r="WAJ1308"/>
      <c r="WAK1308"/>
      <c r="WAL1308"/>
      <c r="WAM1308"/>
      <c r="WAN1308"/>
      <c r="WAO1308"/>
      <c r="WAP1308"/>
      <c r="WAQ1308"/>
      <c r="WAR1308"/>
      <c r="WAS1308"/>
      <c r="WAT1308"/>
      <c r="WAU1308"/>
      <c r="WAV1308"/>
      <c r="WAW1308"/>
      <c r="WAX1308"/>
      <c r="WAY1308"/>
      <c r="WAZ1308"/>
      <c r="WBA1308"/>
      <c r="WBB1308"/>
      <c r="WBC1308"/>
      <c r="WBD1308"/>
      <c r="WBE1308"/>
      <c r="WBF1308"/>
      <c r="WBG1308"/>
      <c r="WBH1308"/>
      <c r="WBI1308"/>
      <c r="WBJ1308"/>
      <c r="WBK1308"/>
      <c r="WBL1308"/>
      <c r="WBM1308"/>
      <c r="WBN1308"/>
      <c r="WBO1308"/>
      <c r="WBP1308"/>
      <c r="WBQ1308"/>
      <c r="WBR1308"/>
      <c r="WBS1308"/>
      <c r="WBT1308"/>
      <c r="WBU1308"/>
      <c r="WBV1308"/>
      <c r="WBW1308"/>
      <c r="WBX1308"/>
      <c r="WBY1308"/>
      <c r="WBZ1308"/>
      <c r="WCA1308"/>
      <c r="WCB1308"/>
      <c r="WCC1308"/>
      <c r="WCD1308"/>
      <c r="WCE1308"/>
      <c r="WCF1308"/>
      <c r="WCG1308"/>
      <c r="WCH1308"/>
      <c r="WCI1308"/>
      <c r="WCJ1308"/>
      <c r="WCK1308"/>
      <c r="WCL1308"/>
      <c r="WCM1308"/>
      <c r="WCN1308"/>
      <c r="WCO1308"/>
      <c r="WCP1308"/>
      <c r="WCQ1308"/>
      <c r="WCR1308"/>
      <c r="WCS1308"/>
      <c r="WCT1308"/>
      <c r="WCU1308"/>
      <c r="WCV1308"/>
      <c r="WCW1308"/>
      <c r="WCX1308"/>
      <c r="WCY1308"/>
      <c r="WCZ1308"/>
      <c r="WDA1308"/>
      <c r="WDB1308"/>
      <c r="WDC1308"/>
      <c r="WDD1308"/>
      <c r="WDE1308"/>
      <c r="WDF1308"/>
      <c r="WDG1308"/>
      <c r="WDH1308"/>
      <c r="WDI1308"/>
      <c r="WDJ1308"/>
      <c r="WDK1308"/>
      <c r="WDL1308"/>
      <c r="WDM1308"/>
      <c r="WDN1308"/>
      <c r="WDO1308"/>
      <c r="WDP1308"/>
      <c r="WDQ1308"/>
      <c r="WDR1308"/>
      <c r="WDS1308"/>
      <c r="WDT1308"/>
      <c r="WDU1308"/>
      <c r="WDV1308"/>
      <c r="WDW1308"/>
      <c r="WDX1308"/>
      <c r="WDY1308"/>
      <c r="WDZ1308"/>
      <c r="WEA1308"/>
      <c r="WEB1308"/>
      <c r="WEC1308"/>
      <c r="WED1308"/>
      <c r="WEE1308"/>
      <c r="WEF1308"/>
      <c r="WEG1308"/>
      <c r="WEH1308"/>
      <c r="WEI1308"/>
      <c r="WEJ1308"/>
      <c r="WEK1308"/>
      <c r="WEL1308"/>
      <c r="WEM1308"/>
      <c r="WEN1308"/>
      <c r="WEO1308"/>
      <c r="WEP1308"/>
      <c r="WEQ1308"/>
      <c r="WER1308"/>
      <c r="WES1308"/>
      <c r="WET1308"/>
      <c r="WEU1308"/>
      <c r="WEV1308"/>
      <c r="WEW1308"/>
      <c r="WEX1308"/>
      <c r="WEY1308"/>
      <c r="WEZ1308"/>
      <c r="WFA1308"/>
      <c r="WFB1308"/>
      <c r="WFC1308"/>
      <c r="WFD1308"/>
      <c r="WFE1308"/>
      <c r="WFF1308"/>
      <c r="WFG1308"/>
      <c r="WFH1308"/>
      <c r="WFI1308"/>
      <c r="WFJ1308"/>
      <c r="WFK1308"/>
      <c r="WFL1308"/>
      <c r="WFM1308"/>
      <c r="WFN1308"/>
      <c r="WFO1308"/>
      <c r="WFP1308"/>
      <c r="WFQ1308"/>
      <c r="WFR1308"/>
      <c r="WFS1308"/>
      <c r="WFT1308"/>
      <c r="WFU1308"/>
      <c r="WFV1308"/>
      <c r="WFW1308"/>
      <c r="WFX1308"/>
      <c r="WFY1308"/>
      <c r="WFZ1308"/>
      <c r="WGA1308"/>
      <c r="WGB1308"/>
      <c r="WGC1308"/>
      <c r="WGD1308"/>
      <c r="WGE1308"/>
      <c r="WGF1308"/>
      <c r="WGG1308"/>
      <c r="WGH1308"/>
      <c r="WGI1308"/>
      <c r="WGJ1308"/>
      <c r="WGK1308"/>
      <c r="WGL1308"/>
      <c r="WGM1308"/>
      <c r="WGN1308"/>
      <c r="WGO1308"/>
      <c r="WGP1308"/>
      <c r="WGQ1308"/>
      <c r="WGR1308"/>
      <c r="WGS1308"/>
      <c r="WGT1308"/>
      <c r="WGU1308"/>
      <c r="WGV1308"/>
      <c r="WGW1308"/>
      <c r="WGX1308"/>
      <c r="WGY1308"/>
      <c r="WGZ1308"/>
      <c r="WHA1308"/>
      <c r="WHB1308"/>
      <c r="WHC1308"/>
      <c r="WHD1308"/>
      <c r="WHE1308"/>
      <c r="WHF1308"/>
      <c r="WHG1308"/>
      <c r="WHH1308"/>
      <c r="WHI1308"/>
      <c r="WHJ1308"/>
      <c r="WHK1308"/>
      <c r="WHL1308"/>
      <c r="WHM1308"/>
      <c r="WHN1308"/>
      <c r="WHO1308"/>
      <c r="WHP1308"/>
      <c r="WHQ1308"/>
      <c r="WHR1308"/>
      <c r="WHS1308"/>
      <c r="WHT1308"/>
      <c r="WHU1308"/>
      <c r="WHV1308"/>
      <c r="WHW1308"/>
      <c r="WHX1308"/>
      <c r="WHY1308"/>
      <c r="WHZ1308"/>
      <c r="WIA1308"/>
      <c r="WIB1308"/>
      <c r="WIC1308"/>
      <c r="WID1308"/>
      <c r="WIE1308"/>
      <c r="WIF1308"/>
      <c r="WIG1308"/>
      <c r="WIH1308"/>
      <c r="WII1308"/>
      <c r="WIJ1308"/>
      <c r="WIK1308"/>
      <c r="WIL1308"/>
      <c r="WIM1308"/>
      <c r="WIN1308"/>
      <c r="WIO1308"/>
      <c r="WIP1308"/>
      <c r="WIQ1308"/>
      <c r="WIR1308"/>
      <c r="WIS1308"/>
      <c r="WIT1308"/>
      <c r="WIU1308"/>
      <c r="WIV1308"/>
      <c r="WIW1308"/>
      <c r="WIX1308"/>
      <c r="WIY1308"/>
      <c r="WIZ1308"/>
      <c r="WJA1308"/>
      <c r="WJB1308"/>
      <c r="WJC1308"/>
      <c r="WJD1308"/>
      <c r="WJE1308"/>
      <c r="WJF1308"/>
      <c r="WJG1308"/>
      <c r="WJH1308"/>
      <c r="WJI1308"/>
      <c r="WJJ1308"/>
      <c r="WJK1308"/>
      <c r="WJL1308"/>
      <c r="WJM1308"/>
      <c r="WJN1308"/>
      <c r="WJO1308"/>
      <c r="WJP1308"/>
      <c r="WJQ1308"/>
      <c r="WJR1308"/>
      <c r="WJS1308"/>
      <c r="WJT1308"/>
      <c r="WJU1308"/>
      <c r="WJV1308"/>
      <c r="WJW1308"/>
      <c r="WJX1308"/>
      <c r="WJY1308"/>
      <c r="WJZ1308"/>
      <c r="WKA1308"/>
      <c r="WKB1308"/>
      <c r="WKC1308"/>
      <c r="WKD1308"/>
      <c r="WKE1308"/>
      <c r="WKF1308"/>
      <c r="WKG1308"/>
      <c r="WKH1308"/>
      <c r="WKI1308"/>
      <c r="WKJ1308"/>
      <c r="WKK1308"/>
      <c r="WKL1308"/>
      <c r="WKM1308"/>
      <c r="WKN1308"/>
      <c r="WKO1308"/>
      <c r="WKP1308"/>
      <c r="WKQ1308"/>
      <c r="WKR1308"/>
      <c r="WKS1308"/>
      <c r="WKT1308"/>
      <c r="WKU1308"/>
      <c r="WKV1308"/>
      <c r="WKW1308"/>
      <c r="WKX1308"/>
      <c r="WKY1308"/>
      <c r="WKZ1308"/>
      <c r="WLA1308"/>
      <c r="WLB1308"/>
      <c r="WLC1308"/>
      <c r="WLD1308"/>
      <c r="WLE1308"/>
      <c r="WLF1308"/>
      <c r="WLG1308"/>
      <c r="WLH1308"/>
      <c r="WLI1308"/>
      <c r="WLJ1308"/>
      <c r="WLK1308"/>
      <c r="WLL1308"/>
      <c r="WLM1308"/>
      <c r="WLN1308"/>
      <c r="WLO1308"/>
      <c r="WLP1308"/>
      <c r="WLQ1308"/>
      <c r="WLR1308"/>
      <c r="WLS1308"/>
      <c r="WLT1308"/>
      <c r="WLU1308"/>
      <c r="WLV1308"/>
      <c r="WLW1308"/>
      <c r="WLX1308"/>
      <c r="WLY1308"/>
      <c r="WLZ1308"/>
      <c r="WMA1308"/>
      <c r="WMB1308"/>
      <c r="WMC1308"/>
      <c r="WMD1308"/>
      <c r="WME1308"/>
      <c r="WMF1308"/>
      <c r="WMG1308"/>
      <c r="WMH1308"/>
      <c r="WMI1308"/>
      <c r="WMJ1308"/>
      <c r="WMK1308"/>
      <c r="WML1308"/>
      <c r="WMM1308"/>
      <c r="WMN1308"/>
      <c r="WMO1308"/>
      <c r="WMP1308"/>
      <c r="WMQ1308"/>
      <c r="WMR1308"/>
      <c r="WMS1308"/>
      <c r="WMT1308"/>
      <c r="WMU1308"/>
      <c r="WMV1308"/>
      <c r="WMW1308"/>
      <c r="WMX1308"/>
      <c r="WMY1308"/>
      <c r="WMZ1308"/>
      <c r="WNA1308"/>
      <c r="WNB1308"/>
      <c r="WNC1308"/>
      <c r="WND1308"/>
      <c r="WNE1308"/>
      <c r="WNF1308"/>
      <c r="WNG1308"/>
      <c r="WNH1308"/>
      <c r="WNI1308"/>
      <c r="WNJ1308"/>
      <c r="WNK1308"/>
      <c r="WNL1308"/>
      <c r="WNM1308"/>
      <c r="WNN1308"/>
      <c r="WNO1308"/>
      <c r="WNP1308"/>
      <c r="WNQ1308"/>
      <c r="WNR1308"/>
      <c r="WNS1308"/>
      <c r="WNT1308"/>
      <c r="WNU1308"/>
      <c r="WNV1308"/>
      <c r="WNW1308"/>
      <c r="WNX1308"/>
      <c r="WNY1308"/>
      <c r="WNZ1308"/>
      <c r="WOA1308"/>
      <c r="WOB1308"/>
      <c r="WOC1308"/>
      <c r="WOD1308"/>
      <c r="WOE1308"/>
      <c r="WOF1308"/>
      <c r="WOG1308"/>
      <c r="WOH1308"/>
      <c r="WOI1308"/>
      <c r="WOJ1308"/>
      <c r="WOK1308"/>
      <c r="WOL1308"/>
      <c r="WOM1308"/>
      <c r="WON1308"/>
      <c r="WOO1308"/>
      <c r="WOP1308"/>
      <c r="WOQ1308"/>
      <c r="WOR1308"/>
      <c r="WOS1308"/>
      <c r="WOT1308"/>
      <c r="WOU1308"/>
      <c r="WOV1308"/>
      <c r="WOW1308"/>
      <c r="WOX1308"/>
      <c r="WOY1308"/>
      <c r="WOZ1308"/>
      <c r="WPA1308"/>
      <c r="WPB1308"/>
      <c r="WPC1308"/>
      <c r="WPD1308"/>
      <c r="WPE1308"/>
      <c r="WPF1308"/>
      <c r="WPG1308"/>
      <c r="WPH1308"/>
      <c r="WPI1308"/>
      <c r="WPJ1308"/>
      <c r="WPK1308"/>
      <c r="WPL1308"/>
      <c r="WPM1308"/>
      <c r="WPN1308"/>
      <c r="WPO1308"/>
      <c r="WPP1308"/>
      <c r="WPQ1308"/>
      <c r="WPR1308"/>
      <c r="WPS1308"/>
      <c r="WPT1308"/>
      <c r="WPU1308"/>
      <c r="WPV1308"/>
      <c r="WPW1308"/>
      <c r="WPX1308"/>
      <c r="WPY1308"/>
      <c r="WPZ1308"/>
      <c r="WQA1308"/>
      <c r="WQB1308"/>
      <c r="WQC1308"/>
      <c r="WQD1308"/>
      <c r="WQE1308"/>
      <c r="WQF1308"/>
      <c r="WQG1308"/>
      <c r="WQH1308"/>
      <c r="WQI1308"/>
      <c r="WQJ1308"/>
      <c r="WQK1308"/>
      <c r="WQL1308"/>
      <c r="WQM1308"/>
      <c r="WQN1308"/>
      <c r="WQO1308"/>
      <c r="WQP1308"/>
      <c r="WQQ1308"/>
      <c r="WQR1308"/>
      <c r="WQS1308"/>
      <c r="WQT1308"/>
      <c r="WQU1308"/>
      <c r="WQV1308"/>
      <c r="WQW1308"/>
      <c r="WQX1308"/>
      <c r="WQY1308"/>
      <c r="WQZ1308"/>
      <c r="WRA1308"/>
      <c r="WRB1308"/>
      <c r="WRC1308"/>
      <c r="WRD1308"/>
      <c r="WRE1308"/>
      <c r="WRF1308"/>
      <c r="WRG1308"/>
      <c r="WRH1308"/>
      <c r="WRI1308"/>
      <c r="WRJ1308"/>
      <c r="WRK1308"/>
      <c r="WRL1308"/>
      <c r="WRM1308"/>
      <c r="WRN1308"/>
      <c r="WRO1308"/>
      <c r="WRP1308"/>
      <c r="WRQ1308"/>
      <c r="WRR1308"/>
      <c r="WRS1308"/>
      <c r="WRT1308"/>
      <c r="WRU1308"/>
      <c r="WRV1308"/>
      <c r="WRW1308"/>
      <c r="WRX1308"/>
      <c r="WRY1308"/>
      <c r="WRZ1308"/>
      <c r="WSA1308"/>
      <c r="WSB1308"/>
      <c r="WSC1308"/>
      <c r="WSD1308"/>
      <c r="WSE1308"/>
      <c r="WSF1308"/>
      <c r="WSG1308"/>
      <c r="WSH1308"/>
      <c r="WSI1308"/>
      <c r="WSJ1308"/>
      <c r="WSK1308"/>
      <c r="WSL1308"/>
      <c r="WSM1308"/>
      <c r="WSN1308"/>
      <c r="WSO1308"/>
      <c r="WSP1308"/>
      <c r="WSQ1308"/>
      <c r="WSR1308"/>
      <c r="WSS1308"/>
      <c r="WST1308"/>
      <c r="WSU1308"/>
      <c r="WSV1308"/>
      <c r="WSW1308"/>
      <c r="WSX1308"/>
      <c r="WSY1308"/>
      <c r="WSZ1308"/>
      <c r="WTA1308"/>
      <c r="WTB1308"/>
      <c r="WTC1308"/>
      <c r="WTD1308"/>
      <c r="WTE1308"/>
      <c r="WTF1308"/>
      <c r="WTG1308"/>
      <c r="WTH1308"/>
      <c r="WTI1308"/>
      <c r="WTJ1308"/>
      <c r="WTK1308"/>
      <c r="WTL1308"/>
      <c r="WTM1308"/>
      <c r="WTN1308"/>
      <c r="WTO1308"/>
      <c r="WTP1308"/>
      <c r="WTQ1308"/>
      <c r="WTR1308"/>
      <c r="WTS1308"/>
      <c r="WTT1308"/>
      <c r="WTU1308"/>
      <c r="WTV1308"/>
      <c r="WTW1308"/>
      <c r="WTX1308"/>
      <c r="WTY1308"/>
      <c r="WTZ1308"/>
      <c r="WUA1308"/>
      <c r="WUB1308"/>
      <c r="WUC1308"/>
      <c r="WUD1308"/>
      <c r="WUE1308"/>
      <c r="WUF1308"/>
      <c r="WUG1308"/>
      <c r="WUH1308"/>
      <c r="WUI1308"/>
      <c r="WUJ1308"/>
      <c r="WUK1308"/>
      <c r="WUL1308"/>
      <c r="WUM1308"/>
      <c r="WUN1308"/>
      <c r="WUO1308"/>
      <c r="WUP1308"/>
      <c r="WUQ1308"/>
      <c r="WUR1308"/>
      <c r="WUS1308"/>
      <c r="WUT1308"/>
      <c r="WUU1308"/>
      <c r="WUV1308"/>
      <c r="WUW1308"/>
      <c r="WUX1308"/>
      <c r="WUY1308"/>
      <c r="WUZ1308"/>
      <c r="WVA1308"/>
      <c r="WVB1308"/>
      <c r="WVC1308"/>
      <c r="WVD1308"/>
      <c r="WVE1308"/>
      <c r="WVF1308"/>
      <c r="WVG1308"/>
      <c r="WVH1308"/>
      <c r="WVI1308"/>
      <c r="WVJ1308"/>
      <c r="WVK1308"/>
      <c r="WVL1308"/>
      <c r="WVM1308"/>
      <c r="WVN1308"/>
      <c r="WVO1308"/>
      <c r="WVP1308"/>
      <c r="WVQ1308"/>
      <c r="WVR1308"/>
      <c r="WVS1308"/>
      <c r="WVT1308"/>
      <c r="WVU1308"/>
      <c r="WVV1308"/>
      <c r="WVW1308"/>
      <c r="WVX1308"/>
      <c r="WVY1308"/>
      <c r="WVZ1308"/>
      <c r="WWA1308"/>
      <c r="WWB1308"/>
      <c r="WWC1308"/>
      <c r="WWD1308"/>
      <c r="WWE1308"/>
      <c r="WWF1308"/>
      <c r="WWG1308"/>
      <c r="WWH1308"/>
      <c r="WWI1308"/>
      <c r="WWJ1308"/>
      <c r="WWK1308"/>
      <c r="WWL1308"/>
      <c r="WWM1308"/>
      <c r="WWN1308"/>
      <c r="WWO1308"/>
      <c r="WWP1308"/>
      <c r="WWQ1308"/>
      <c r="WWR1308"/>
      <c r="WWS1308"/>
      <c r="WWT1308"/>
      <c r="WWU1308"/>
      <c r="WWV1308"/>
      <c r="WWW1308"/>
      <c r="WWX1308"/>
      <c r="WWY1308"/>
      <c r="WWZ1308"/>
      <c r="WXA1308"/>
      <c r="WXB1308"/>
      <c r="WXC1308"/>
      <c r="WXD1308"/>
      <c r="WXE1308"/>
      <c r="WXF1308"/>
      <c r="WXG1308"/>
      <c r="WXH1308"/>
      <c r="WXI1308"/>
      <c r="WXJ1308"/>
      <c r="WXK1308"/>
      <c r="WXL1308"/>
      <c r="WXM1308"/>
      <c r="WXN1308"/>
      <c r="WXO1308"/>
      <c r="WXP1308"/>
      <c r="WXQ1308"/>
      <c r="WXR1308"/>
      <c r="WXS1308"/>
      <c r="WXT1308"/>
      <c r="WXU1308"/>
      <c r="WXV1308"/>
      <c r="WXW1308"/>
      <c r="WXX1308"/>
      <c r="WXY1308"/>
      <c r="WXZ1308"/>
      <c r="WYA1308"/>
      <c r="WYB1308"/>
      <c r="WYC1308"/>
      <c r="WYD1308"/>
      <c r="WYE1308"/>
      <c r="WYF1308"/>
      <c r="WYG1308"/>
      <c r="WYH1308"/>
      <c r="WYI1308"/>
      <c r="WYJ1308"/>
      <c r="WYK1308"/>
      <c r="WYL1308"/>
      <c r="WYM1308"/>
      <c r="WYN1308"/>
      <c r="WYO1308"/>
      <c r="WYP1308"/>
      <c r="WYQ1308"/>
      <c r="WYR1308"/>
      <c r="WYS1308"/>
      <c r="WYT1308"/>
      <c r="WYU1308"/>
      <c r="WYV1308"/>
      <c r="WYW1308"/>
      <c r="WYX1308"/>
      <c r="WYY1308"/>
      <c r="WYZ1308"/>
      <c r="WZA1308"/>
      <c r="WZB1308"/>
      <c r="WZC1308"/>
      <c r="WZD1308"/>
      <c r="WZE1308"/>
      <c r="WZF1308"/>
      <c r="WZG1308"/>
      <c r="WZH1308"/>
      <c r="WZI1308"/>
      <c r="WZJ1308"/>
      <c r="WZK1308"/>
      <c r="WZL1308"/>
      <c r="WZM1308"/>
      <c r="WZN1308"/>
      <c r="WZO1308"/>
      <c r="WZP1308"/>
      <c r="WZQ1308"/>
      <c r="WZR1308"/>
      <c r="WZS1308"/>
      <c r="WZT1308"/>
      <c r="WZU1308"/>
      <c r="WZV1308"/>
      <c r="WZW1308"/>
      <c r="WZX1308"/>
      <c r="WZY1308"/>
      <c r="WZZ1308"/>
      <c r="XAA1308"/>
      <c r="XAB1308"/>
      <c r="XAC1308"/>
      <c r="XAD1308"/>
      <c r="XAE1308"/>
      <c r="XAF1308"/>
      <c r="XAG1308"/>
      <c r="XAH1308"/>
      <c r="XAI1308"/>
      <c r="XAJ1308"/>
      <c r="XAK1308"/>
      <c r="XAL1308"/>
      <c r="XAM1308"/>
      <c r="XAN1308"/>
      <c r="XAO1308"/>
      <c r="XAP1308"/>
      <c r="XAQ1308"/>
      <c r="XAR1308"/>
      <c r="XAS1308"/>
      <c r="XAT1308"/>
      <c r="XAU1308"/>
      <c r="XAV1308"/>
      <c r="XAW1308"/>
      <c r="XAX1308"/>
      <c r="XAY1308"/>
      <c r="XAZ1308"/>
      <c r="XBA1308"/>
      <c r="XBB1308"/>
      <c r="XBC1308"/>
      <c r="XBD1308"/>
      <c r="XBE1308"/>
      <c r="XBF1308"/>
      <c r="XBG1308"/>
      <c r="XBH1308"/>
      <c r="XBI1308"/>
      <c r="XBJ1308"/>
      <c r="XBK1308"/>
      <c r="XBL1308"/>
      <c r="XBM1308"/>
      <c r="XBN1308"/>
      <c r="XBO1308"/>
      <c r="XBP1308"/>
      <c r="XBQ1308"/>
      <c r="XBR1308"/>
      <c r="XBS1308"/>
      <c r="XBT1308"/>
      <c r="XBU1308"/>
      <c r="XBV1308"/>
      <c r="XBW1308"/>
      <c r="XBX1308"/>
      <c r="XBY1308"/>
      <c r="XBZ1308"/>
      <c r="XCA1308"/>
      <c r="XCB1308"/>
      <c r="XCC1308"/>
      <c r="XCD1308"/>
      <c r="XCE1308"/>
      <c r="XCF1308"/>
      <c r="XCG1308"/>
      <c r="XCH1308"/>
      <c r="XCI1308"/>
      <c r="XCJ1308"/>
      <c r="XCK1308"/>
      <c r="XCL1308"/>
      <c r="XCM1308"/>
      <c r="XCN1308"/>
      <c r="XCO1308"/>
      <c r="XCP1308"/>
      <c r="XCQ1308"/>
      <c r="XCR1308"/>
      <c r="XCS1308"/>
      <c r="XCT1308"/>
      <c r="XCU1308"/>
      <c r="XCV1308"/>
      <c r="XCW1308"/>
      <c r="XCX1308"/>
      <c r="XCY1308"/>
      <c r="XCZ1308"/>
      <c r="XDA1308"/>
      <c r="XDB1308"/>
      <c r="XDC1308"/>
      <c r="XDD1308"/>
      <c r="XDE1308"/>
      <c r="XDF1308"/>
      <c r="XDG1308"/>
      <c r="XDH1308"/>
      <c r="XDI1308"/>
      <c r="XDJ1308"/>
      <c r="XDK1308"/>
      <c r="XDL1308"/>
      <c r="XDM1308"/>
      <c r="XDN1308"/>
      <c r="XDO1308"/>
      <c r="XDP1308"/>
      <c r="XDQ1308"/>
      <c r="XDR1308"/>
      <c r="XDS1308"/>
      <c r="XDT1308"/>
      <c r="XDU1308"/>
      <c r="XDV1308"/>
      <c r="XDW1308"/>
      <c r="XDX1308"/>
      <c r="XDY1308"/>
      <c r="XDZ1308"/>
      <c r="XEA1308"/>
      <c r="XEB1308"/>
      <c r="XEC1308"/>
      <c r="XED1308"/>
      <c r="XEE1308"/>
      <c r="XEF1308"/>
      <c r="XEG1308"/>
      <c r="XEH1308"/>
      <c r="XEI1308"/>
      <c r="XEJ1308"/>
      <c r="XEK1308"/>
      <c r="XEL1308"/>
      <c r="XEM1308"/>
      <c r="XEN1308"/>
      <c r="XEO1308"/>
      <c r="XEP1308"/>
      <c r="XEQ1308"/>
      <c r="XER1308"/>
      <c r="XES1308"/>
      <c r="XET1308"/>
      <c r="XEU1308"/>
      <c r="XEV1308"/>
      <c r="XEW1308"/>
      <c r="XEX1308"/>
      <c r="XEY1308"/>
      <c r="XEZ1308"/>
      <c r="XFA1308"/>
      <c r="XFB1308"/>
      <c r="XFC1308"/>
      <c r="XFD1308"/>
    </row>
    <row r="1309" spans="2:16384" x14ac:dyDescent="0.25">
      <c r="B1309" s="156"/>
      <c r="C1309" s="111" t="s">
        <v>5376</v>
      </c>
      <c r="D1309" s="110" t="s">
        <v>7989</v>
      </c>
      <c r="E1309" s="110" t="s">
        <v>5414</v>
      </c>
      <c r="F1309" s="112" t="s">
        <v>5415</v>
      </c>
      <c r="G1309" s="113">
        <v>49</v>
      </c>
      <c r="H1309" s="113" t="s">
        <v>39</v>
      </c>
      <c r="I1309" s="112" t="s">
        <v>5399</v>
      </c>
      <c r="J1309" s="110" t="s">
        <v>37</v>
      </c>
      <c r="K1309" s="110" t="s">
        <v>5375</v>
      </c>
    </row>
    <row r="1310" spans="2:16384" x14ac:dyDescent="0.25">
      <c r="B1310" s="156"/>
      <c r="C1310" s="111" t="s">
        <v>5376</v>
      </c>
      <c r="D1310" s="110" t="s">
        <v>7989</v>
      </c>
      <c r="E1310" s="110" t="s">
        <v>5432</v>
      </c>
      <c r="F1310" s="112" t="s">
        <v>9985</v>
      </c>
      <c r="G1310" s="113">
        <v>32</v>
      </c>
      <c r="H1310" s="113" t="s">
        <v>39</v>
      </c>
      <c r="I1310" s="112" t="s">
        <v>5399</v>
      </c>
      <c r="J1310" s="110" t="s">
        <v>37</v>
      </c>
      <c r="K1310" s="110" t="s">
        <v>5375</v>
      </c>
    </row>
    <row r="1311" spans="2:16384" x14ac:dyDescent="0.25">
      <c r="B1311" s="156"/>
      <c r="C1311" s="111" t="s">
        <v>5376</v>
      </c>
      <c r="D1311" s="110" t="s">
        <v>7989</v>
      </c>
      <c r="E1311" s="110" t="s">
        <v>5405</v>
      </c>
      <c r="F1311" s="112" t="s">
        <v>5406</v>
      </c>
      <c r="G1311" s="113">
        <v>36</v>
      </c>
      <c r="H1311" s="113" t="s">
        <v>39</v>
      </c>
      <c r="I1311" s="112" t="s">
        <v>5399</v>
      </c>
      <c r="J1311" s="110" t="s">
        <v>37</v>
      </c>
      <c r="K1311" s="110" t="s">
        <v>5375</v>
      </c>
    </row>
    <row r="1312" spans="2:16384" x14ac:dyDescent="0.25">
      <c r="B1312" s="156"/>
      <c r="C1312" s="111" t="s">
        <v>5376</v>
      </c>
      <c r="D1312" s="110" t="s">
        <v>7989</v>
      </c>
      <c r="E1312" s="110" t="s">
        <v>5374</v>
      </c>
      <c r="F1312" s="112" t="s">
        <v>9986</v>
      </c>
      <c r="G1312" s="113">
        <v>31</v>
      </c>
      <c r="H1312" s="113" t="s">
        <v>39</v>
      </c>
      <c r="I1312" s="112" t="s">
        <v>5377</v>
      </c>
      <c r="J1312" s="110" t="s">
        <v>37</v>
      </c>
      <c r="K1312" s="110" t="s">
        <v>5375</v>
      </c>
    </row>
    <row r="1313" spans="2:11" x14ac:dyDescent="0.25">
      <c r="B1313" s="156"/>
      <c r="C1313" s="111" t="s">
        <v>5376</v>
      </c>
      <c r="D1313" s="110" t="s">
        <v>7989</v>
      </c>
      <c r="E1313" s="110" t="s">
        <v>5392</v>
      </c>
      <c r="F1313" s="112" t="s">
        <v>5393</v>
      </c>
      <c r="G1313" s="113">
        <v>28</v>
      </c>
      <c r="H1313" s="113" t="s">
        <v>39</v>
      </c>
      <c r="I1313" s="112" t="s">
        <v>5377</v>
      </c>
      <c r="J1313" s="110" t="s">
        <v>37</v>
      </c>
      <c r="K1313" s="110" t="s">
        <v>5375</v>
      </c>
    </row>
    <row r="1314" spans="2:11" x14ac:dyDescent="0.25">
      <c r="B1314" s="156"/>
      <c r="C1314" s="111" t="s">
        <v>5376</v>
      </c>
      <c r="D1314" s="110" t="s">
        <v>7989</v>
      </c>
      <c r="E1314" s="110" t="s">
        <v>5384</v>
      </c>
      <c r="F1314" s="112" t="s">
        <v>5385</v>
      </c>
      <c r="G1314" s="113">
        <v>17</v>
      </c>
      <c r="H1314" s="113" t="s">
        <v>39</v>
      </c>
      <c r="I1314" s="112" t="s">
        <v>5377</v>
      </c>
      <c r="J1314" s="110" t="s">
        <v>37</v>
      </c>
      <c r="K1314" s="110" t="s">
        <v>5375</v>
      </c>
    </row>
    <row r="1315" spans="2:11" x14ac:dyDescent="0.25">
      <c r="B1315" s="156"/>
      <c r="C1315" s="111" t="s">
        <v>5376</v>
      </c>
      <c r="D1315" s="110" t="s">
        <v>7989</v>
      </c>
      <c r="E1315" s="110" t="s">
        <v>5391</v>
      </c>
      <c r="F1315" s="112" t="s">
        <v>9987</v>
      </c>
      <c r="G1315" s="113">
        <v>16</v>
      </c>
      <c r="H1315" s="113" t="s">
        <v>39</v>
      </c>
      <c r="I1315" s="112" t="s">
        <v>5377</v>
      </c>
      <c r="J1315" s="110" t="s">
        <v>37</v>
      </c>
      <c r="K1315" s="110" t="s">
        <v>5375</v>
      </c>
    </row>
    <row r="1316" spans="2:11" x14ac:dyDescent="0.25">
      <c r="B1316" s="156"/>
      <c r="C1316" s="111" t="s">
        <v>5376</v>
      </c>
      <c r="D1316" s="110" t="s">
        <v>7989</v>
      </c>
      <c r="E1316" s="110" t="s">
        <v>5410</v>
      </c>
      <c r="F1316" s="112" t="s">
        <v>5411</v>
      </c>
      <c r="G1316" s="113">
        <v>266</v>
      </c>
      <c r="H1316" s="113" t="s">
        <v>39</v>
      </c>
      <c r="I1316" s="112" t="s">
        <v>5399</v>
      </c>
      <c r="J1316" s="110" t="s">
        <v>37</v>
      </c>
      <c r="K1316" s="110" t="s">
        <v>5375</v>
      </c>
    </row>
    <row r="1317" spans="2:11" x14ac:dyDescent="0.25">
      <c r="B1317" s="156"/>
      <c r="C1317" s="111" t="s">
        <v>5376</v>
      </c>
      <c r="D1317" s="110" t="s">
        <v>7989</v>
      </c>
      <c r="E1317" s="110" t="s">
        <v>5397</v>
      </c>
      <c r="F1317" s="112" t="s">
        <v>5398</v>
      </c>
      <c r="G1317" s="113">
        <v>82</v>
      </c>
      <c r="H1317" s="113" t="s">
        <v>39</v>
      </c>
      <c r="I1317" s="112" t="s">
        <v>5399</v>
      </c>
      <c r="J1317" s="110" t="s">
        <v>37</v>
      </c>
      <c r="K1317" s="110" t="s">
        <v>5375</v>
      </c>
    </row>
    <row r="1318" spans="2:11" x14ac:dyDescent="0.25">
      <c r="B1318" s="156"/>
      <c r="C1318" s="111" t="s">
        <v>5376</v>
      </c>
      <c r="D1318" s="110" t="s">
        <v>7989</v>
      </c>
      <c r="E1318" s="110" t="s">
        <v>5431</v>
      </c>
      <c r="F1318" s="112" t="s">
        <v>9988</v>
      </c>
      <c r="G1318" s="113">
        <v>91</v>
      </c>
      <c r="H1318" s="113" t="s">
        <v>39</v>
      </c>
      <c r="I1318" s="112" t="s">
        <v>5399</v>
      </c>
      <c r="J1318" s="110" t="s">
        <v>37</v>
      </c>
      <c r="K1318" s="110" t="s">
        <v>5375</v>
      </c>
    </row>
    <row r="1319" spans="2:11" x14ac:dyDescent="0.25">
      <c r="B1319" s="156"/>
      <c r="C1319" s="111" t="s">
        <v>5376</v>
      </c>
      <c r="D1319" s="110" t="s">
        <v>7989</v>
      </c>
      <c r="E1319" s="110" t="s">
        <v>5419</v>
      </c>
      <c r="F1319" s="112" t="s">
        <v>5420</v>
      </c>
      <c r="G1319" s="113">
        <v>54</v>
      </c>
      <c r="H1319" s="113" t="s">
        <v>39</v>
      </c>
      <c r="I1319" s="112" t="s">
        <v>5399</v>
      </c>
      <c r="J1319" s="110" t="s">
        <v>37</v>
      </c>
      <c r="K1319" s="110" t="s">
        <v>5375</v>
      </c>
    </row>
    <row r="1320" spans="2:11" x14ac:dyDescent="0.25">
      <c r="B1320" s="156"/>
      <c r="C1320" s="111" t="s">
        <v>5376</v>
      </c>
      <c r="D1320" s="110" t="s">
        <v>7989</v>
      </c>
      <c r="E1320" s="110" t="s">
        <v>5421</v>
      </c>
      <c r="F1320" s="112" t="s">
        <v>5422</v>
      </c>
      <c r="G1320" s="113">
        <v>53</v>
      </c>
      <c r="H1320" s="113" t="s">
        <v>39</v>
      </c>
      <c r="I1320" s="112" t="s">
        <v>5399</v>
      </c>
      <c r="J1320" s="110" t="s">
        <v>37</v>
      </c>
      <c r="K1320" s="110" t="s">
        <v>5375</v>
      </c>
    </row>
    <row r="1321" spans="2:11" x14ac:dyDescent="0.25">
      <c r="B1321" s="156"/>
      <c r="C1321" s="111" t="s">
        <v>5376</v>
      </c>
      <c r="D1321" s="110" t="s">
        <v>7989</v>
      </c>
      <c r="E1321" s="110" t="s">
        <v>5390</v>
      </c>
      <c r="F1321" s="112" t="s">
        <v>9989</v>
      </c>
      <c r="G1321" s="113">
        <v>34</v>
      </c>
      <c r="H1321" s="113" t="s">
        <v>39</v>
      </c>
      <c r="I1321" s="112" t="s">
        <v>5377</v>
      </c>
      <c r="J1321" s="110" t="s">
        <v>37</v>
      </c>
      <c r="K1321" s="110" t="s">
        <v>5375</v>
      </c>
    </row>
    <row r="1322" spans="2:11" x14ac:dyDescent="0.25">
      <c r="B1322" s="156"/>
      <c r="C1322" s="111" t="s">
        <v>5376</v>
      </c>
      <c r="D1322" s="110" t="s">
        <v>7989</v>
      </c>
      <c r="E1322" s="110" t="s">
        <v>5416</v>
      </c>
      <c r="F1322" s="112" t="s">
        <v>9990</v>
      </c>
      <c r="G1322" s="113">
        <v>23</v>
      </c>
      <c r="H1322" s="113" t="s">
        <v>39</v>
      </c>
      <c r="I1322" s="112" t="s">
        <v>5399</v>
      </c>
      <c r="J1322" s="110" t="s">
        <v>37</v>
      </c>
      <c r="K1322" s="110" t="s">
        <v>5375</v>
      </c>
    </row>
    <row r="1323" spans="2:11" x14ac:dyDescent="0.25">
      <c r="B1323" s="156"/>
      <c r="C1323" s="111" t="s">
        <v>5376</v>
      </c>
      <c r="D1323" s="110" t="s">
        <v>7989</v>
      </c>
      <c r="E1323" s="110" t="s">
        <v>5401</v>
      </c>
      <c r="F1323" s="112" t="s">
        <v>5402</v>
      </c>
      <c r="G1323" s="113">
        <v>37</v>
      </c>
      <c r="H1323" s="113" t="s">
        <v>39</v>
      </c>
      <c r="I1323" s="112" t="s">
        <v>5399</v>
      </c>
      <c r="J1323" s="110" t="s">
        <v>37</v>
      </c>
      <c r="K1323" s="110" t="s">
        <v>5375</v>
      </c>
    </row>
    <row r="1324" spans="2:11" x14ac:dyDescent="0.25">
      <c r="B1324" s="156"/>
      <c r="C1324" s="111" t="s">
        <v>5376</v>
      </c>
      <c r="D1324" s="110" t="s">
        <v>7989</v>
      </c>
      <c r="E1324" s="110" t="s">
        <v>5423</v>
      </c>
      <c r="F1324" s="112" t="s">
        <v>5424</v>
      </c>
      <c r="G1324" s="113">
        <v>36</v>
      </c>
      <c r="H1324" s="113" t="s">
        <v>39</v>
      </c>
      <c r="I1324" s="112" t="s">
        <v>5399</v>
      </c>
      <c r="J1324" s="110" t="s">
        <v>37</v>
      </c>
      <c r="K1324" s="110" t="s">
        <v>5375</v>
      </c>
    </row>
    <row r="1325" spans="2:11" x14ac:dyDescent="0.25">
      <c r="B1325" s="156"/>
      <c r="C1325" s="111" t="s">
        <v>5376</v>
      </c>
      <c r="D1325" s="110" t="s">
        <v>7989</v>
      </c>
      <c r="E1325" s="110" t="s">
        <v>5407</v>
      </c>
      <c r="F1325" s="112" t="s">
        <v>9991</v>
      </c>
      <c r="G1325" s="113">
        <v>25</v>
      </c>
      <c r="H1325" s="113" t="s">
        <v>39</v>
      </c>
      <c r="I1325" s="112" t="s">
        <v>5399</v>
      </c>
      <c r="J1325" s="110" t="s">
        <v>37</v>
      </c>
      <c r="K1325" s="110" t="s">
        <v>5375</v>
      </c>
    </row>
    <row r="1326" spans="2:11" x14ac:dyDescent="0.25">
      <c r="B1326" s="156"/>
      <c r="C1326" s="111" t="s">
        <v>5376</v>
      </c>
      <c r="D1326" s="110" t="s">
        <v>7989</v>
      </c>
      <c r="E1326" s="110" t="s">
        <v>5386</v>
      </c>
      <c r="F1326" s="112" t="s">
        <v>5387</v>
      </c>
      <c r="G1326" s="113">
        <v>26</v>
      </c>
      <c r="H1326" s="113" t="s">
        <v>39</v>
      </c>
      <c r="I1326" s="112" t="s">
        <v>5377</v>
      </c>
      <c r="J1326" s="110" t="s">
        <v>37</v>
      </c>
      <c r="K1326" s="110" t="s">
        <v>5375</v>
      </c>
    </row>
    <row r="1327" spans="2:11" x14ac:dyDescent="0.25">
      <c r="B1327" s="156"/>
      <c r="C1327" s="111" t="s">
        <v>5376</v>
      </c>
      <c r="D1327" s="110" t="s">
        <v>7989</v>
      </c>
      <c r="E1327" s="110" t="s">
        <v>5417</v>
      </c>
      <c r="F1327" s="112" t="s">
        <v>5418</v>
      </c>
      <c r="G1327" s="113">
        <v>22</v>
      </c>
      <c r="H1327" s="113" t="s">
        <v>39</v>
      </c>
      <c r="I1327" s="112" t="s">
        <v>5399</v>
      </c>
      <c r="J1327" s="110" t="s">
        <v>37</v>
      </c>
      <c r="K1327" s="110" t="s">
        <v>5375</v>
      </c>
    </row>
    <row r="1328" spans="2:11" x14ac:dyDescent="0.25">
      <c r="B1328" s="156"/>
      <c r="C1328" s="111" t="s">
        <v>5376</v>
      </c>
      <c r="D1328" s="110" t="s">
        <v>7989</v>
      </c>
      <c r="E1328" s="110" t="s">
        <v>5427</v>
      </c>
      <c r="F1328" s="112" t="s">
        <v>5428</v>
      </c>
      <c r="G1328" s="113">
        <v>18</v>
      </c>
      <c r="H1328" s="113" t="s">
        <v>39</v>
      </c>
      <c r="I1328" s="112" t="s">
        <v>5399</v>
      </c>
      <c r="J1328" s="110" t="s">
        <v>37</v>
      </c>
      <c r="K1328" s="110" t="s">
        <v>5375</v>
      </c>
    </row>
    <row r="1329" spans="2:11" ht="15.75" thickBot="1" x14ac:dyDescent="0.3">
      <c r="B1329" s="156"/>
      <c r="C1329" s="111" t="s">
        <v>5376</v>
      </c>
      <c r="D1329" s="110" t="s">
        <v>7989</v>
      </c>
      <c r="E1329" s="110" t="s">
        <v>5395</v>
      </c>
      <c r="F1329" s="112" t="s">
        <v>5396</v>
      </c>
      <c r="G1329" s="113">
        <v>115</v>
      </c>
      <c r="H1329" s="113" t="s">
        <v>39</v>
      </c>
      <c r="I1329" s="112" t="s">
        <v>5377</v>
      </c>
      <c r="J1329" s="110" t="s">
        <v>37</v>
      </c>
      <c r="K1329" s="110" t="s">
        <v>5375</v>
      </c>
    </row>
    <row r="1330" spans="2:11" ht="30.75" thickBot="1" x14ac:dyDescent="0.3">
      <c r="B1330" s="156"/>
      <c r="C1330" s="256" t="s">
        <v>5376</v>
      </c>
      <c r="D1330" s="260" t="s">
        <v>7825</v>
      </c>
      <c r="E1330" s="659">
        <f>COUNTA(E1298:E1329)</f>
        <v>32</v>
      </c>
      <c r="F1330" s="662" t="s">
        <v>7826</v>
      </c>
      <c r="G1330" s="661">
        <f>SUM(G1298:G1329)</f>
        <v>3131</v>
      </c>
      <c r="H1330" s="142"/>
      <c r="I1330" s="115"/>
      <c r="J1330" s="116"/>
      <c r="K1330" s="117"/>
    </row>
    <row r="1331" spans="2:11" x14ac:dyDescent="0.25">
      <c r="B1331" s="156"/>
      <c r="C1331" s="122"/>
      <c r="D1331" s="122"/>
      <c r="E1331" s="177"/>
      <c r="F1331" s="230"/>
      <c r="G1331" s="178"/>
      <c r="H1331" s="122"/>
      <c r="I1331" s="161"/>
      <c r="J1331" s="122"/>
      <c r="K1331" s="122"/>
    </row>
    <row r="1332" spans="2:11" x14ac:dyDescent="0.25">
      <c r="B1332" s="156"/>
      <c r="C1332" s="122"/>
      <c r="D1332" s="122"/>
      <c r="E1332" s="177"/>
      <c r="F1332" s="230"/>
      <c r="G1332" s="178"/>
      <c r="H1332" s="122"/>
      <c r="I1332" s="161"/>
      <c r="J1332" s="122"/>
      <c r="K1332" s="122"/>
    </row>
    <row r="1333" spans="2:11" ht="25.5" x14ac:dyDescent="0.25">
      <c r="B1333" s="156"/>
      <c r="C1333" s="248" t="s">
        <v>8</v>
      </c>
      <c r="D1333" s="248" t="s">
        <v>7</v>
      </c>
      <c r="E1333" s="248" t="s">
        <v>6</v>
      </c>
      <c r="F1333" s="248" t="s">
        <v>5</v>
      </c>
      <c r="G1333" s="249" t="s">
        <v>4</v>
      </c>
      <c r="H1333" s="249" t="s">
        <v>3</v>
      </c>
      <c r="I1333" s="248" t="s">
        <v>2</v>
      </c>
      <c r="J1333" s="248" t="s">
        <v>1</v>
      </c>
      <c r="K1333" s="248" t="s">
        <v>0</v>
      </c>
    </row>
    <row r="1334" spans="2:11" x14ac:dyDescent="0.25">
      <c r="B1334" s="156"/>
      <c r="C1334" s="111" t="s">
        <v>5436</v>
      </c>
      <c r="D1334" s="110" t="s">
        <v>7989</v>
      </c>
      <c r="E1334" s="110" t="s">
        <v>5452</v>
      </c>
      <c r="F1334" s="112" t="s">
        <v>5453</v>
      </c>
      <c r="G1334" s="113">
        <v>440</v>
      </c>
      <c r="H1334" s="113" t="s">
        <v>39</v>
      </c>
      <c r="I1334" s="112" t="s">
        <v>5437</v>
      </c>
      <c r="J1334" s="110" t="s">
        <v>37</v>
      </c>
      <c r="K1334" s="110" t="s">
        <v>5435</v>
      </c>
    </row>
    <row r="1335" spans="2:11" x14ac:dyDescent="0.25">
      <c r="B1335" s="156"/>
      <c r="C1335" s="111" t="s">
        <v>5436</v>
      </c>
      <c r="D1335" s="110" t="s">
        <v>7989</v>
      </c>
      <c r="E1335" s="110" t="s">
        <v>5446</v>
      </c>
      <c r="F1335" s="112" t="s">
        <v>5447</v>
      </c>
      <c r="G1335" s="113">
        <v>382</v>
      </c>
      <c r="H1335" s="113" t="s">
        <v>39</v>
      </c>
      <c r="I1335" s="112" t="s">
        <v>5437</v>
      </c>
      <c r="J1335" s="110" t="s">
        <v>37</v>
      </c>
      <c r="K1335" s="110" t="s">
        <v>5435</v>
      </c>
    </row>
    <row r="1336" spans="2:11" x14ac:dyDescent="0.25">
      <c r="B1336" s="156"/>
      <c r="C1336" s="111" t="s">
        <v>5436</v>
      </c>
      <c r="D1336" s="110" t="s">
        <v>7989</v>
      </c>
      <c r="E1336" s="110" t="s">
        <v>5472</v>
      </c>
      <c r="F1336" s="112" t="s">
        <v>5473</v>
      </c>
      <c r="G1336" s="113">
        <v>251</v>
      </c>
      <c r="H1336" s="113" t="s">
        <v>39</v>
      </c>
      <c r="I1336" s="112" t="s">
        <v>5437</v>
      </c>
      <c r="J1336" s="110" t="s">
        <v>37</v>
      </c>
      <c r="K1336" s="110" t="s">
        <v>5435</v>
      </c>
    </row>
    <row r="1337" spans="2:11" x14ac:dyDescent="0.25">
      <c r="B1337" s="156"/>
      <c r="C1337" s="111" t="s">
        <v>5436</v>
      </c>
      <c r="D1337" s="110" t="s">
        <v>7989</v>
      </c>
      <c r="E1337" s="110" t="s">
        <v>5459</v>
      </c>
      <c r="F1337" s="112" t="s">
        <v>5460</v>
      </c>
      <c r="G1337" s="113">
        <v>251</v>
      </c>
      <c r="H1337" s="113" t="s">
        <v>39</v>
      </c>
      <c r="I1337" s="112" t="s">
        <v>5437</v>
      </c>
      <c r="J1337" s="110" t="s">
        <v>37</v>
      </c>
      <c r="K1337" s="110" t="s">
        <v>5435</v>
      </c>
    </row>
    <row r="1338" spans="2:11" x14ac:dyDescent="0.25">
      <c r="B1338" s="156"/>
      <c r="C1338" s="111" t="s">
        <v>5436</v>
      </c>
      <c r="D1338" s="110" t="s">
        <v>7989</v>
      </c>
      <c r="E1338" s="110" t="s">
        <v>5455</v>
      </c>
      <c r="F1338" s="112" t="s">
        <v>5456</v>
      </c>
      <c r="G1338" s="113">
        <v>220</v>
      </c>
      <c r="H1338" s="113" t="s">
        <v>39</v>
      </c>
      <c r="I1338" s="112" t="s">
        <v>5437</v>
      </c>
      <c r="J1338" s="110" t="s">
        <v>37</v>
      </c>
      <c r="K1338" s="110" t="s">
        <v>5435</v>
      </c>
    </row>
    <row r="1339" spans="2:11" x14ac:dyDescent="0.25">
      <c r="B1339" s="156"/>
      <c r="C1339" s="111" t="s">
        <v>5436</v>
      </c>
      <c r="D1339" s="110" t="s">
        <v>7989</v>
      </c>
      <c r="E1339" s="110" t="s">
        <v>5448</v>
      </c>
      <c r="F1339" s="112" t="s">
        <v>5449</v>
      </c>
      <c r="G1339" s="113">
        <v>100</v>
      </c>
      <c r="H1339" s="113" t="s">
        <v>39</v>
      </c>
      <c r="I1339" s="112" t="s">
        <v>5437</v>
      </c>
      <c r="J1339" s="110" t="s">
        <v>37</v>
      </c>
      <c r="K1339" s="110" t="s">
        <v>5435</v>
      </c>
    </row>
    <row r="1340" spans="2:11" x14ac:dyDescent="0.25">
      <c r="B1340" s="156"/>
      <c r="C1340" s="111" t="s">
        <v>5436</v>
      </c>
      <c r="D1340" s="110" t="s">
        <v>7989</v>
      </c>
      <c r="E1340" s="110" t="s">
        <v>5444</v>
      </c>
      <c r="F1340" s="112" t="s">
        <v>5445</v>
      </c>
      <c r="G1340" s="113">
        <v>96</v>
      </c>
      <c r="H1340" s="113" t="s">
        <v>39</v>
      </c>
      <c r="I1340" s="112" t="s">
        <v>5437</v>
      </c>
      <c r="J1340" s="110" t="s">
        <v>37</v>
      </c>
      <c r="K1340" s="110" t="s">
        <v>5435</v>
      </c>
    </row>
    <row r="1341" spans="2:11" x14ac:dyDescent="0.25">
      <c r="B1341" s="156"/>
      <c r="C1341" s="111" t="s">
        <v>5436</v>
      </c>
      <c r="D1341" s="110" t="s">
        <v>7989</v>
      </c>
      <c r="E1341" s="110" t="s">
        <v>5450</v>
      </c>
      <c r="F1341" s="112" t="s">
        <v>5451</v>
      </c>
      <c r="G1341" s="113">
        <v>81</v>
      </c>
      <c r="H1341" s="113" t="s">
        <v>39</v>
      </c>
      <c r="I1341" s="112" t="s">
        <v>5437</v>
      </c>
      <c r="J1341" s="110" t="s">
        <v>37</v>
      </c>
      <c r="K1341" s="110" t="s">
        <v>5435</v>
      </c>
    </row>
    <row r="1342" spans="2:11" x14ac:dyDescent="0.25">
      <c r="B1342" s="156"/>
      <c r="C1342" s="111" t="s">
        <v>5436</v>
      </c>
      <c r="D1342" s="110" t="s">
        <v>7989</v>
      </c>
      <c r="E1342" s="110" t="s">
        <v>5442</v>
      </c>
      <c r="F1342" s="112" t="s">
        <v>5443</v>
      </c>
      <c r="G1342" s="113">
        <v>76</v>
      </c>
      <c r="H1342" s="113" t="s">
        <v>39</v>
      </c>
      <c r="I1342" s="112" t="s">
        <v>5437</v>
      </c>
      <c r="J1342" s="110" t="s">
        <v>37</v>
      </c>
      <c r="K1342" s="110" t="s">
        <v>5435</v>
      </c>
    </row>
    <row r="1343" spans="2:11" x14ac:dyDescent="0.25">
      <c r="B1343" s="156"/>
      <c r="C1343" s="111" t="s">
        <v>5436</v>
      </c>
      <c r="D1343" s="110" t="s">
        <v>7989</v>
      </c>
      <c r="E1343" s="110" t="s">
        <v>5454</v>
      </c>
      <c r="F1343" s="112" t="s">
        <v>9992</v>
      </c>
      <c r="G1343" s="113">
        <v>67</v>
      </c>
      <c r="H1343" s="113" t="s">
        <v>39</v>
      </c>
      <c r="I1343" s="112" t="s">
        <v>5437</v>
      </c>
      <c r="J1343" s="110" t="s">
        <v>37</v>
      </c>
      <c r="K1343" s="110" t="s">
        <v>5435</v>
      </c>
    </row>
    <row r="1344" spans="2:11" x14ac:dyDescent="0.25">
      <c r="B1344" s="156"/>
      <c r="C1344" s="111" t="s">
        <v>5436</v>
      </c>
      <c r="D1344" s="110" t="s">
        <v>7989</v>
      </c>
      <c r="E1344" s="110" t="s">
        <v>5475</v>
      </c>
      <c r="F1344" s="112" t="s">
        <v>5476</v>
      </c>
      <c r="G1344" s="113">
        <v>843</v>
      </c>
      <c r="H1344" s="113" t="s">
        <v>39</v>
      </c>
      <c r="I1344" s="112" t="s">
        <v>5437</v>
      </c>
      <c r="J1344" s="110" t="s">
        <v>37</v>
      </c>
      <c r="K1344" s="110" t="s">
        <v>5435</v>
      </c>
    </row>
    <row r="1345" spans="2:11" x14ac:dyDescent="0.25">
      <c r="B1345" s="156"/>
      <c r="C1345" s="111" t="s">
        <v>5436</v>
      </c>
      <c r="D1345" s="110" t="s">
        <v>7989</v>
      </c>
      <c r="E1345" s="110" t="s">
        <v>5469</v>
      </c>
      <c r="F1345" s="112" t="s">
        <v>5470</v>
      </c>
      <c r="G1345" s="113">
        <v>63</v>
      </c>
      <c r="H1345" s="113" t="s">
        <v>39</v>
      </c>
      <c r="I1345" s="112" t="s">
        <v>5437</v>
      </c>
      <c r="J1345" s="110" t="s">
        <v>37</v>
      </c>
      <c r="K1345" s="110" t="s">
        <v>5435</v>
      </c>
    </row>
    <row r="1346" spans="2:11" x14ac:dyDescent="0.25">
      <c r="B1346" s="156"/>
      <c r="C1346" s="111" t="s">
        <v>5436</v>
      </c>
      <c r="D1346" s="110" t="s">
        <v>7989</v>
      </c>
      <c r="E1346" s="110" t="s">
        <v>5465</v>
      </c>
      <c r="F1346" s="112" t="s">
        <v>5466</v>
      </c>
      <c r="G1346" s="113">
        <v>56</v>
      </c>
      <c r="H1346" s="113" t="s">
        <v>39</v>
      </c>
      <c r="I1346" s="112" t="s">
        <v>5437</v>
      </c>
      <c r="J1346" s="110" t="s">
        <v>37</v>
      </c>
      <c r="K1346" s="110" t="s">
        <v>5435</v>
      </c>
    </row>
    <row r="1347" spans="2:11" x14ac:dyDescent="0.25">
      <c r="B1347" s="156"/>
      <c r="C1347" s="111" t="s">
        <v>5436</v>
      </c>
      <c r="D1347" s="110" t="s">
        <v>7989</v>
      </c>
      <c r="E1347" s="110" t="s">
        <v>5438</v>
      </c>
      <c r="F1347" s="112" t="s">
        <v>5439</v>
      </c>
      <c r="G1347" s="113">
        <v>35</v>
      </c>
      <c r="H1347" s="113" t="s">
        <v>39</v>
      </c>
      <c r="I1347" s="112" t="s">
        <v>5437</v>
      </c>
      <c r="J1347" s="110" t="s">
        <v>37</v>
      </c>
      <c r="K1347" s="110" t="s">
        <v>5435</v>
      </c>
    </row>
    <row r="1348" spans="2:11" x14ac:dyDescent="0.25">
      <c r="B1348" s="156"/>
      <c r="C1348" s="111" t="s">
        <v>5436</v>
      </c>
      <c r="D1348" s="110" t="s">
        <v>7989</v>
      </c>
      <c r="E1348" s="110" t="s">
        <v>5467</v>
      </c>
      <c r="F1348" s="112" t="s">
        <v>5468</v>
      </c>
      <c r="G1348" s="113">
        <v>41</v>
      </c>
      <c r="H1348" s="113" t="s">
        <v>39</v>
      </c>
      <c r="I1348" s="112" t="s">
        <v>5437</v>
      </c>
      <c r="J1348" s="110" t="s">
        <v>37</v>
      </c>
      <c r="K1348" s="110" t="s">
        <v>5435</v>
      </c>
    </row>
    <row r="1349" spans="2:11" x14ac:dyDescent="0.25">
      <c r="B1349" s="156"/>
      <c r="C1349" s="111" t="s">
        <v>5436</v>
      </c>
      <c r="D1349" s="110" t="s">
        <v>7989</v>
      </c>
      <c r="E1349" s="110" t="s">
        <v>5463</v>
      </c>
      <c r="F1349" s="112" t="s">
        <v>5464</v>
      </c>
      <c r="G1349" s="113">
        <v>32</v>
      </c>
      <c r="H1349" s="113" t="s">
        <v>39</v>
      </c>
      <c r="I1349" s="112" t="s">
        <v>5437</v>
      </c>
      <c r="J1349" s="110" t="s">
        <v>37</v>
      </c>
      <c r="K1349" s="110" t="s">
        <v>5435</v>
      </c>
    </row>
    <row r="1350" spans="2:11" x14ac:dyDescent="0.25">
      <c r="B1350" s="156"/>
      <c r="C1350" s="111" t="s">
        <v>5436</v>
      </c>
      <c r="D1350" s="110" t="s">
        <v>7989</v>
      </c>
      <c r="E1350" s="110" t="s">
        <v>5471</v>
      </c>
      <c r="F1350" s="112" t="s">
        <v>3449</v>
      </c>
      <c r="G1350" s="113">
        <v>31</v>
      </c>
      <c r="H1350" s="113" t="s">
        <v>39</v>
      </c>
      <c r="I1350" s="112" t="s">
        <v>5437</v>
      </c>
      <c r="J1350" s="110" t="s">
        <v>37</v>
      </c>
      <c r="K1350" s="110" t="s">
        <v>5435</v>
      </c>
    </row>
    <row r="1351" spans="2:11" x14ac:dyDescent="0.25">
      <c r="B1351" s="156"/>
      <c r="C1351" s="111" t="s">
        <v>5436</v>
      </c>
      <c r="D1351" s="110" t="s">
        <v>7989</v>
      </c>
      <c r="E1351" s="110" t="s">
        <v>5461</v>
      </c>
      <c r="F1351" s="112" t="s">
        <v>5462</v>
      </c>
      <c r="G1351" s="113">
        <v>29</v>
      </c>
      <c r="H1351" s="113" t="s">
        <v>39</v>
      </c>
      <c r="I1351" s="112" t="s">
        <v>5437</v>
      </c>
      <c r="J1351" s="110" t="s">
        <v>37</v>
      </c>
      <c r="K1351" s="110" t="s">
        <v>5435</v>
      </c>
    </row>
    <row r="1352" spans="2:11" x14ac:dyDescent="0.25">
      <c r="B1352" s="156"/>
      <c r="C1352" s="111" t="s">
        <v>5436</v>
      </c>
      <c r="D1352" s="110" t="s">
        <v>7989</v>
      </c>
      <c r="E1352" s="110" t="s">
        <v>5457</v>
      </c>
      <c r="F1352" s="112" t="s">
        <v>5458</v>
      </c>
      <c r="G1352" s="113">
        <v>23</v>
      </c>
      <c r="H1352" s="113" t="s">
        <v>39</v>
      </c>
      <c r="I1352" s="112" t="s">
        <v>5437</v>
      </c>
      <c r="J1352" s="110" t="s">
        <v>37</v>
      </c>
      <c r="K1352" s="110" t="s">
        <v>5435</v>
      </c>
    </row>
    <row r="1353" spans="2:11" x14ac:dyDescent="0.25">
      <c r="B1353" s="156"/>
      <c r="C1353" s="111" t="s">
        <v>5436</v>
      </c>
      <c r="D1353" s="110" t="s">
        <v>7989</v>
      </c>
      <c r="E1353" s="110" t="s">
        <v>5440</v>
      </c>
      <c r="F1353" s="112" t="s">
        <v>5441</v>
      </c>
      <c r="G1353" s="113">
        <v>11</v>
      </c>
      <c r="H1353" s="113" t="s">
        <v>39</v>
      </c>
      <c r="I1353" s="112" t="s">
        <v>5437</v>
      </c>
      <c r="J1353" s="110" t="s">
        <v>37</v>
      </c>
      <c r="K1353" s="110" t="s">
        <v>5435</v>
      </c>
    </row>
    <row r="1354" spans="2:11" ht="15.75" thickBot="1" x14ac:dyDescent="0.3">
      <c r="B1354" s="156"/>
      <c r="C1354" s="111" t="s">
        <v>5436</v>
      </c>
      <c r="D1354" s="110" t="s">
        <v>7989</v>
      </c>
      <c r="E1354" s="110" t="s">
        <v>5433</v>
      </c>
      <c r="F1354" s="112" t="s">
        <v>5434</v>
      </c>
      <c r="G1354" s="113">
        <v>7</v>
      </c>
      <c r="H1354" s="113" t="s">
        <v>39</v>
      </c>
      <c r="I1354" s="112" t="s">
        <v>5437</v>
      </c>
      <c r="J1354" s="110" t="s">
        <v>37</v>
      </c>
      <c r="K1354" s="110" t="s">
        <v>5435</v>
      </c>
    </row>
    <row r="1355" spans="2:11" ht="30.75" thickBot="1" x14ac:dyDescent="0.3">
      <c r="B1355" s="156"/>
      <c r="C1355" s="256" t="s">
        <v>5436</v>
      </c>
      <c r="D1355" s="260" t="s">
        <v>7825</v>
      </c>
      <c r="E1355" s="659">
        <f>COUNTA(E1334:E1354)</f>
        <v>21</v>
      </c>
      <c r="F1355" s="662" t="s">
        <v>7826</v>
      </c>
      <c r="G1355" s="661">
        <f>SUM(G1333:G1354)</f>
        <v>3135</v>
      </c>
      <c r="H1355" s="142"/>
      <c r="I1355" s="115"/>
      <c r="J1355" s="116"/>
      <c r="K1355" s="117"/>
    </row>
    <row r="1356" spans="2:11" x14ac:dyDescent="0.25">
      <c r="B1356" s="156"/>
      <c r="C1356" s="122"/>
      <c r="D1356" s="122"/>
      <c r="E1356" s="177"/>
      <c r="F1356" s="230"/>
      <c r="G1356" s="178"/>
      <c r="H1356" s="159"/>
      <c r="I1356" s="161"/>
      <c r="J1356" s="122"/>
      <c r="K1356" s="122"/>
    </row>
    <row r="1357" spans="2:11" x14ac:dyDescent="0.25">
      <c r="B1357" s="156"/>
      <c r="C1357" s="122"/>
      <c r="D1357" s="122"/>
      <c r="E1357" s="177"/>
      <c r="F1357" s="230"/>
      <c r="G1357" s="178"/>
      <c r="H1357" s="122"/>
      <c r="I1357" s="161"/>
      <c r="J1357" s="122"/>
      <c r="K1357" s="122"/>
    </row>
    <row r="1358" spans="2:11" ht="25.5" x14ac:dyDescent="0.25">
      <c r="B1358" s="156"/>
      <c r="C1358" s="248" t="s">
        <v>8</v>
      </c>
      <c r="D1358" s="248" t="s">
        <v>7</v>
      </c>
      <c r="E1358" s="248" t="s">
        <v>6</v>
      </c>
      <c r="F1358" s="248" t="s">
        <v>5</v>
      </c>
      <c r="G1358" s="249" t="s">
        <v>4</v>
      </c>
      <c r="H1358" s="249" t="s">
        <v>3</v>
      </c>
      <c r="I1358" s="248" t="s">
        <v>2</v>
      </c>
      <c r="J1358" s="248" t="s">
        <v>1</v>
      </c>
      <c r="K1358" s="248" t="s">
        <v>0</v>
      </c>
    </row>
    <row r="1359" spans="2:11" x14ac:dyDescent="0.25">
      <c r="B1359" s="156"/>
      <c r="C1359" s="157" t="s">
        <v>5893</v>
      </c>
      <c r="D1359" s="132" t="s">
        <v>7989</v>
      </c>
      <c r="E1359" s="668" t="s">
        <v>5896</v>
      </c>
      <c r="F1359" s="153" t="s">
        <v>8165</v>
      </c>
      <c r="G1359" s="154">
        <v>285</v>
      </c>
      <c r="H1359" s="154" t="s">
        <v>5836</v>
      </c>
      <c r="I1359" s="153" t="s">
        <v>5882</v>
      </c>
      <c r="J1359" s="132" t="s">
        <v>5833</v>
      </c>
      <c r="K1359" s="132" t="s">
        <v>5834</v>
      </c>
    </row>
    <row r="1360" spans="2:11" x14ac:dyDescent="0.25">
      <c r="B1360" s="156"/>
      <c r="C1360" s="157" t="s">
        <v>5893</v>
      </c>
      <c r="D1360" s="132" t="s">
        <v>7989</v>
      </c>
      <c r="E1360" s="668" t="s">
        <v>5894</v>
      </c>
      <c r="F1360" s="153" t="s">
        <v>9993</v>
      </c>
      <c r="G1360" s="154">
        <v>107</v>
      </c>
      <c r="H1360" s="154" t="s">
        <v>5836</v>
      </c>
      <c r="I1360" s="153" t="s">
        <v>5843</v>
      </c>
      <c r="J1360" s="132" t="s">
        <v>5833</v>
      </c>
      <c r="K1360" s="132" t="s">
        <v>5834</v>
      </c>
    </row>
    <row r="1361" spans="2:11" x14ac:dyDescent="0.25">
      <c r="B1361" s="156"/>
      <c r="C1361" s="157" t="s">
        <v>5893</v>
      </c>
      <c r="D1361" s="132" t="s">
        <v>7989</v>
      </c>
      <c r="E1361" s="668" t="s">
        <v>5892</v>
      </c>
      <c r="F1361" s="153" t="s">
        <v>9994</v>
      </c>
      <c r="G1361" s="154">
        <v>28</v>
      </c>
      <c r="H1361" s="154" t="s">
        <v>5836</v>
      </c>
      <c r="I1361" s="153" t="s">
        <v>5843</v>
      </c>
      <c r="J1361" s="132" t="s">
        <v>5833</v>
      </c>
      <c r="K1361" s="132" t="s">
        <v>5834</v>
      </c>
    </row>
    <row r="1362" spans="2:11" x14ac:dyDescent="0.25">
      <c r="B1362" s="156"/>
      <c r="C1362" s="157" t="s">
        <v>5893</v>
      </c>
      <c r="D1362" s="132" t="s">
        <v>7989</v>
      </c>
      <c r="E1362" s="668" t="s">
        <v>5895</v>
      </c>
      <c r="F1362" s="153" t="s">
        <v>9995</v>
      </c>
      <c r="G1362" s="154">
        <v>504</v>
      </c>
      <c r="H1362" s="154" t="s">
        <v>5836</v>
      </c>
      <c r="I1362" s="153" t="s">
        <v>5843</v>
      </c>
      <c r="J1362" s="132" t="s">
        <v>5833</v>
      </c>
      <c r="K1362" s="132" t="s">
        <v>5834</v>
      </c>
    </row>
    <row r="1363" spans="2:11" x14ac:dyDescent="0.25">
      <c r="B1363" s="156"/>
      <c r="C1363" s="157" t="s">
        <v>5893</v>
      </c>
      <c r="D1363" s="132" t="s">
        <v>7989</v>
      </c>
      <c r="E1363" s="118" t="s">
        <v>5897</v>
      </c>
      <c r="F1363" s="153" t="s">
        <v>5898</v>
      </c>
      <c r="G1363" s="154">
        <v>258</v>
      </c>
      <c r="H1363" s="154" t="s">
        <v>5836</v>
      </c>
      <c r="I1363" s="153" t="s">
        <v>5882</v>
      </c>
      <c r="J1363" s="132" t="s">
        <v>5833</v>
      </c>
      <c r="K1363" s="132" t="s">
        <v>5834</v>
      </c>
    </row>
    <row r="1364" spans="2:11" x14ac:dyDescent="0.25">
      <c r="B1364" s="156"/>
      <c r="C1364" s="157" t="s">
        <v>5893</v>
      </c>
      <c r="D1364" s="132" t="s">
        <v>7989</v>
      </c>
      <c r="E1364" s="668" t="s">
        <v>5940</v>
      </c>
      <c r="F1364" s="153" t="s">
        <v>5941</v>
      </c>
      <c r="G1364" s="154">
        <v>206</v>
      </c>
      <c r="H1364" s="154" t="s">
        <v>5836</v>
      </c>
      <c r="I1364" s="153" t="s">
        <v>5903</v>
      </c>
      <c r="J1364" s="132" t="s">
        <v>5833</v>
      </c>
      <c r="K1364" s="132" t="s">
        <v>5901</v>
      </c>
    </row>
    <row r="1365" spans="2:11" x14ac:dyDescent="0.25">
      <c r="B1365" s="156"/>
      <c r="C1365" s="157" t="s">
        <v>5893</v>
      </c>
      <c r="D1365" s="132" t="s">
        <v>7989</v>
      </c>
      <c r="E1365" s="668" t="s">
        <v>5942</v>
      </c>
      <c r="F1365" s="153" t="s">
        <v>5943</v>
      </c>
      <c r="G1365" s="154">
        <v>170</v>
      </c>
      <c r="H1365" s="154" t="s">
        <v>5836</v>
      </c>
      <c r="I1365" s="153" t="s">
        <v>5903</v>
      </c>
      <c r="J1365" s="132" t="s">
        <v>5833</v>
      </c>
      <c r="K1365" s="132" t="s">
        <v>5901</v>
      </c>
    </row>
    <row r="1366" spans="2:11" x14ac:dyDescent="0.25">
      <c r="B1366" s="156"/>
      <c r="C1366" s="157" t="s">
        <v>5893</v>
      </c>
      <c r="D1366" s="132" t="s">
        <v>7989</v>
      </c>
      <c r="E1366" s="668" t="s">
        <v>5936</v>
      </c>
      <c r="F1366" s="153" t="s">
        <v>5937</v>
      </c>
      <c r="G1366" s="154">
        <v>55</v>
      </c>
      <c r="H1366" s="154" t="s">
        <v>5836</v>
      </c>
      <c r="I1366" s="153" t="s">
        <v>5903</v>
      </c>
      <c r="J1366" s="132" t="s">
        <v>5833</v>
      </c>
      <c r="K1366" s="132" t="s">
        <v>5901</v>
      </c>
    </row>
    <row r="1367" spans="2:11" x14ac:dyDescent="0.25">
      <c r="B1367" s="156"/>
      <c r="C1367" s="157" t="s">
        <v>5893</v>
      </c>
      <c r="D1367" s="132" t="s">
        <v>7989</v>
      </c>
      <c r="E1367" s="668" t="s">
        <v>5933</v>
      </c>
      <c r="F1367" s="153" t="s">
        <v>9996</v>
      </c>
      <c r="G1367" s="154">
        <v>33</v>
      </c>
      <c r="H1367" s="154" t="s">
        <v>5836</v>
      </c>
      <c r="I1367" s="153" t="s">
        <v>5903</v>
      </c>
      <c r="J1367" s="132" t="s">
        <v>5833</v>
      </c>
      <c r="K1367" s="132" t="s">
        <v>5901</v>
      </c>
    </row>
    <row r="1368" spans="2:11" x14ac:dyDescent="0.25">
      <c r="B1368" s="156"/>
      <c r="C1368" s="157" t="s">
        <v>5893</v>
      </c>
      <c r="D1368" s="132" t="s">
        <v>7989</v>
      </c>
      <c r="E1368" s="668" t="s">
        <v>5938</v>
      </c>
      <c r="F1368" s="153" t="s">
        <v>5939</v>
      </c>
      <c r="G1368" s="154">
        <v>32</v>
      </c>
      <c r="H1368" s="154" t="s">
        <v>5836</v>
      </c>
      <c r="I1368" s="153" t="s">
        <v>5903</v>
      </c>
      <c r="J1368" s="132" t="s">
        <v>5833</v>
      </c>
      <c r="K1368" s="132" t="s">
        <v>5901</v>
      </c>
    </row>
    <row r="1369" spans="2:11" ht="25.5" x14ac:dyDescent="0.25">
      <c r="B1369" s="156"/>
      <c r="C1369" s="157" t="s">
        <v>5893</v>
      </c>
      <c r="D1369" s="132" t="s">
        <v>7989</v>
      </c>
      <c r="E1369" s="668" t="s">
        <v>5944</v>
      </c>
      <c r="F1369" s="153" t="s">
        <v>9473</v>
      </c>
      <c r="G1369" s="154">
        <v>31</v>
      </c>
      <c r="H1369" s="154" t="s">
        <v>5836</v>
      </c>
      <c r="I1369" s="153" t="s">
        <v>5945</v>
      </c>
      <c r="J1369" s="132" t="s">
        <v>5833</v>
      </c>
      <c r="K1369" s="132" t="s">
        <v>5901</v>
      </c>
    </row>
    <row r="1370" spans="2:11" x14ac:dyDescent="0.25">
      <c r="B1370" s="156"/>
      <c r="C1370" s="157" t="s">
        <v>5893</v>
      </c>
      <c r="D1370" s="132" t="s">
        <v>7989</v>
      </c>
      <c r="E1370" s="668" t="s">
        <v>5929</v>
      </c>
      <c r="F1370" s="153" t="s">
        <v>9997</v>
      </c>
      <c r="G1370" s="154">
        <v>20</v>
      </c>
      <c r="H1370" s="154" t="s">
        <v>5836</v>
      </c>
      <c r="I1370" s="153" t="s">
        <v>5903</v>
      </c>
      <c r="J1370" s="132" t="s">
        <v>5833</v>
      </c>
      <c r="K1370" s="132" t="s">
        <v>5901</v>
      </c>
    </row>
    <row r="1371" spans="2:11" x14ac:dyDescent="0.25">
      <c r="B1371" s="156"/>
      <c r="C1371" s="157" t="s">
        <v>5893</v>
      </c>
      <c r="D1371" s="132" t="s">
        <v>7989</v>
      </c>
      <c r="E1371" s="668" t="s">
        <v>5931</v>
      </c>
      <c r="F1371" s="153" t="s">
        <v>5932</v>
      </c>
      <c r="G1371" s="154">
        <v>23</v>
      </c>
      <c r="H1371" s="154" t="s">
        <v>5836</v>
      </c>
      <c r="I1371" s="153" t="s">
        <v>5903</v>
      </c>
      <c r="J1371" s="132" t="s">
        <v>5833</v>
      </c>
      <c r="K1371" s="132" t="s">
        <v>5901</v>
      </c>
    </row>
    <row r="1372" spans="2:11" x14ac:dyDescent="0.25">
      <c r="B1372" s="156"/>
      <c r="C1372" s="157" t="s">
        <v>5893</v>
      </c>
      <c r="D1372" s="132" t="s">
        <v>7989</v>
      </c>
      <c r="E1372" s="668" t="s">
        <v>5934</v>
      </c>
      <c r="F1372" s="153" t="s">
        <v>5935</v>
      </c>
      <c r="G1372" s="154">
        <v>19</v>
      </c>
      <c r="H1372" s="154" t="s">
        <v>5836</v>
      </c>
      <c r="I1372" s="153" t="s">
        <v>5903</v>
      </c>
      <c r="J1372" s="132" t="s">
        <v>5833</v>
      </c>
      <c r="K1372" s="132" t="s">
        <v>5901</v>
      </c>
    </row>
    <row r="1373" spans="2:11" ht="15.75" thickBot="1" x14ac:dyDescent="0.3">
      <c r="B1373" s="156"/>
      <c r="C1373" s="157" t="s">
        <v>5893</v>
      </c>
      <c r="D1373" s="132" t="s">
        <v>7989</v>
      </c>
      <c r="E1373" s="668" t="s">
        <v>5930</v>
      </c>
      <c r="F1373" s="153" t="s">
        <v>5621</v>
      </c>
      <c r="G1373" s="154">
        <v>16</v>
      </c>
      <c r="H1373" s="154" t="s">
        <v>5836</v>
      </c>
      <c r="I1373" s="153" t="s">
        <v>5903</v>
      </c>
      <c r="J1373" s="132" t="s">
        <v>5833</v>
      </c>
      <c r="K1373" s="132" t="s">
        <v>5901</v>
      </c>
    </row>
    <row r="1374" spans="2:11" ht="30.75" thickBot="1" x14ac:dyDescent="0.3">
      <c r="B1374" s="156"/>
      <c r="C1374" s="256" t="s">
        <v>5893</v>
      </c>
      <c r="D1374" s="260" t="s">
        <v>7825</v>
      </c>
      <c r="E1374" s="659">
        <f>COUNTA(E1359:E1373)</f>
        <v>15</v>
      </c>
      <c r="F1374" s="662" t="s">
        <v>7826</v>
      </c>
      <c r="G1374" s="661">
        <f>SUM(G1359:G1373)</f>
        <v>1787</v>
      </c>
      <c r="H1374" s="142"/>
      <c r="I1374" s="115"/>
      <c r="J1374" s="116"/>
      <c r="K1374" s="117"/>
    </row>
    <row r="1375" spans="2:11" x14ac:dyDescent="0.25">
      <c r="B1375" s="156"/>
      <c r="C1375" s="122"/>
      <c r="D1375" s="122"/>
      <c r="E1375" s="177"/>
      <c r="F1375" s="230"/>
      <c r="G1375" s="178"/>
      <c r="H1375" s="122"/>
      <c r="I1375" s="161"/>
      <c r="J1375" s="122"/>
      <c r="K1375" s="122"/>
    </row>
    <row r="1376" spans="2:11" x14ac:dyDescent="0.25">
      <c r="B1376" s="156"/>
      <c r="C1376" s="122"/>
      <c r="D1376" s="122"/>
      <c r="E1376" s="177"/>
      <c r="F1376" s="230"/>
      <c r="G1376" s="178"/>
      <c r="H1376" s="122"/>
      <c r="I1376" s="161"/>
      <c r="J1376" s="122"/>
      <c r="K1376" s="122"/>
    </row>
    <row r="1377" spans="2:11" ht="25.5" x14ac:dyDescent="0.25">
      <c r="B1377" s="156"/>
      <c r="C1377" s="248" t="s">
        <v>8</v>
      </c>
      <c r="D1377" s="248" t="s">
        <v>7</v>
      </c>
      <c r="E1377" s="248" t="s">
        <v>6</v>
      </c>
      <c r="F1377" s="248" t="s">
        <v>5</v>
      </c>
      <c r="G1377" s="249" t="s">
        <v>4</v>
      </c>
      <c r="H1377" s="249" t="s">
        <v>3</v>
      </c>
      <c r="I1377" s="248" t="s">
        <v>2</v>
      </c>
      <c r="J1377" s="248" t="s">
        <v>1</v>
      </c>
      <c r="K1377" s="248" t="s">
        <v>0</v>
      </c>
    </row>
    <row r="1378" spans="2:11" x14ac:dyDescent="0.25">
      <c r="B1378" s="156"/>
      <c r="C1378" s="111" t="s">
        <v>5902</v>
      </c>
      <c r="D1378" s="110" t="s">
        <v>7989</v>
      </c>
      <c r="E1378" s="118" t="s">
        <v>5923</v>
      </c>
      <c r="F1378" s="112" t="s">
        <v>5924</v>
      </c>
      <c r="G1378" s="113">
        <v>206</v>
      </c>
      <c r="H1378" s="113" t="s">
        <v>5836</v>
      </c>
      <c r="I1378" s="112" t="s">
        <v>5903</v>
      </c>
      <c r="J1378" s="110" t="s">
        <v>5833</v>
      </c>
      <c r="K1378" s="110" t="s">
        <v>5901</v>
      </c>
    </row>
    <row r="1379" spans="2:11" x14ac:dyDescent="0.25">
      <c r="B1379" s="156"/>
      <c r="C1379" s="111" t="s">
        <v>5902</v>
      </c>
      <c r="D1379" s="110" t="s">
        <v>7989</v>
      </c>
      <c r="E1379" s="118" t="s">
        <v>5926</v>
      </c>
      <c r="F1379" s="112" t="s">
        <v>4397</v>
      </c>
      <c r="G1379" s="113">
        <v>500</v>
      </c>
      <c r="H1379" s="113" t="s">
        <v>5836</v>
      </c>
      <c r="I1379" s="112" t="s">
        <v>5903</v>
      </c>
      <c r="J1379" s="110" t="s">
        <v>5833</v>
      </c>
      <c r="K1379" s="110" t="s">
        <v>5901</v>
      </c>
    </row>
    <row r="1380" spans="2:11" x14ac:dyDescent="0.25">
      <c r="B1380" s="156"/>
      <c r="C1380" s="111" t="s">
        <v>5902</v>
      </c>
      <c r="D1380" s="110" t="s">
        <v>7989</v>
      </c>
      <c r="E1380" s="118" t="s">
        <v>5925</v>
      </c>
      <c r="F1380" s="112" t="s">
        <v>9998</v>
      </c>
      <c r="G1380" s="113">
        <v>487</v>
      </c>
      <c r="H1380" s="113" t="s">
        <v>5836</v>
      </c>
      <c r="I1380" s="112" t="s">
        <v>5903</v>
      </c>
      <c r="J1380" s="110" t="s">
        <v>5833</v>
      </c>
      <c r="K1380" s="110" t="s">
        <v>5901</v>
      </c>
    </row>
    <row r="1381" spans="2:11" x14ac:dyDescent="0.25">
      <c r="B1381" s="156"/>
      <c r="C1381" s="111" t="s">
        <v>5902</v>
      </c>
      <c r="D1381" s="110" t="s">
        <v>7989</v>
      </c>
      <c r="E1381" s="118" t="s">
        <v>5927</v>
      </c>
      <c r="F1381" s="112" t="s">
        <v>5928</v>
      </c>
      <c r="G1381" s="113">
        <v>251</v>
      </c>
      <c r="H1381" s="113" t="s">
        <v>5836</v>
      </c>
      <c r="I1381" s="112" t="s">
        <v>5903</v>
      </c>
      <c r="J1381" s="110" t="s">
        <v>5833</v>
      </c>
      <c r="K1381" s="110" t="s">
        <v>5901</v>
      </c>
    </row>
    <row r="1382" spans="2:11" x14ac:dyDescent="0.25">
      <c r="B1382" s="156"/>
      <c r="C1382" s="111" t="s">
        <v>5902</v>
      </c>
      <c r="D1382" s="110" t="s">
        <v>7989</v>
      </c>
      <c r="E1382" s="118" t="s">
        <v>5917</v>
      </c>
      <c r="F1382" s="112" t="s">
        <v>5918</v>
      </c>
      <c r="G1382" s="113">
        <v>144</v>
      </c>
      <c r="H1382" s="113" t="s">
        <v>5836</v>
      </c>
      <c r="I1382" s="112" t="s">
        <v>5903</v>
      </c>
      <c r="J1382" s="110" t="s">
        <v>5833</v>
      </c>
      <c r="K1382" s="110" t="s">
        <v>5901</v>
      </c>
    </row>
    <row r="1383" spans="2:11" x14ac:dyDescent="0.25">
      <c r="B1383" s="156"/>
      <c r="C1383" s="111" t="s">
        <v>5902</v>
      </c>
      <c r="D1383" s="110" t="s">
        <v>7989</v>
      </c>
      <c r="E1383" s="118" t="s">
        <v>5913</v>
      </c>
      <c r="F1383" s="112" t="s">
        <v>5914</v>
      </c>
      <c r="G1383" s="113">
        <v>123</v>
      </c>
      <c r="H1383" s="113" t="s">
        <v>5836</v>
      </c>
      <c r="I1383" s="112" t="s">
        <v>5903</v>
      </c>
      <c r="J1383" s="110" t="s">
        <v>5833</v>
      </c>
      <c r="K1383" s="110" t="s">
        <v>5901</v>
      </c>
    </row>
    <row r="1384" spans="2:11" x14ac:dyDescent="0.25">
      <c r="B1384" s="156"/>
      <c r="C1384" s="111" t="s">
        <v>5902</v>
      </c>
      <c r="D1384" s="110" t="s">
        <v>7989</v>
      </c>
      <c r="E1384" s="118" t="s">
        <v>5915</v>
      </c>
      <c r="F1384" s="112" t="s">
        <v>9999</v>
      </c>
      <c r="G1384" s="113">
        <v>119</v>
      </c>
      <c r="H1384" s="113" t="s">
        <v>5836</v>
      </c>
      <c r="I1384" s="112" t="s">
        <v>5903</v>
      </c>
      <c r="J1384" s="110" t="s">
        <v>5833</v>
      </c>
      <c r="K1384" s="110" t="s">
        <v>5901</v>
      </c>
    </row>
    <row r="1385" spans="2:11" x14ac:dyDescent="0.25">
      <c r="B1385" s="156"/>
      <c r="C1385" s="111" t="s">
        <v>5902</v>
      </c>
      <c r="D1385" s="110" t="s">
        <v>7989</v>
      </c>
      <c r="E1385" s="118" t="s">
        <v>5910</v>
      </c>
      <c r="F1385" s="112" t="s">
        <v>5911</v>
      </c>
      <c r="G1385" s="113">
        <v>108</v>
      </c>
      <c r="H1385" s="113" t="s">
        <v>5836</v>
      </c>
      <c r="I1385" s="112" t="s">
        <v>5903</v>
      </c>
      <c r="J1385" s="110" t="s">
        <v>5833</v>
      </c>
      <c r="K1385" s="110" t="s">
        <v>5901</v>
      </c>
    </row>
    <row r="1386" spans="2:11" x14ac:dyDescent="0.25">
      <c r="B1386" s="156"/>
      <c r="C1386" s="111" t="s">
        <v>5902</v>
      </c>
      <c r="D1386" s="110" t="s">
        <v>7989</v>
      </c>
      <c r="E1386" s="118" t="s">
        <v>5922</v>
      </c>
      <c r="F1386" s="112" t="s">
        <v>10000</v>
      </c>
      <c r="G1386" s="113">
        <v>111</v>
      </c>
      <c r="H1386" s="113" t="s">
        <v>5836</v>
      </c>
      <c r="I1386" s="112" t="s">
        <v>5903</v>
      </c>
      <c r="J1386" s="110" t="s">
        <v>5833</v>
      </c>
      <c r="K1386" s="110" t="s">
        <v>5901</v>
      </c>
    </row>
    <row r="1387" spans="2:11" x14ac:dyDescent="0.25">
      <c r="B1387" s="156"/>
      <c r="C1387" s="111" t="s">
        <v>5902</v>
      </c>
      <c r="D1387" s="110" t="s">
        <v>7989</v>
      </c>
      <c r="E1387" s="118" t="s">
        <v>5912</v>
      </c>
      <c r="F1387" s="112" t="s">
        <v>939</v>
      </c>
      <c r="G1387" s="113">
        <v>80</v>
      </c>
      <c r="H1387" s="113" t="s">
        <v>5836</v>
      </c>
      <c r="I1387" s="112" t="s">
        <v>5903</v>
      </c>
      <c r="J1387" s="110" t="s">
        <v>5833</v>
      </c>
      <c r="K1387" s="110" t="s">
        <v>5901</v>
      </c>
    </row>
    <row r="1388" spans="2:11" x14ac:dyDescent="0.25">
      <c r="B1388" s="156"/>
      <c r="C1388" s="111" t="s">
        <v>5902</v>
      </c>
      <c r="D1388" s="110" t="s">
        <v>7989</v>
      </c>
      <c r="E1388" s="118" t="s">
        <v>5908</v>
      </c>
      <c r="F1388" s="112" t="s">
        <v>10001</v>
      </c>
      <c r="G1388" s="113">
        <v>103</v>
      </c>
      <c r="H1388" s="113" t="s">
        <v>5836</v>
      </c>
      <c r="I1388" s="112" t="s">
        <v>5903</v>
      </c>
      <c r="J1388" s="110" t="s">
        <v>5833</v>
      </c>
      <c r="K1388" s="110" t="s">
        <v>5901</v>
      </c>
    </row>
    <row r="1389" spans="2:11" x14ac:dyDescent="0.25">
      <c r="B1389" s="156"/>
      <c r="C1389" s="111" t="s">
        <v>5902</v>
      </c>
      <c r="D1389" s="110" t="s">
        <v>7989</v>
      </c>
      <c r="E1389" s="118" t="s">
        <v>5916</v>
      </c>
      <c r="F1389" s="112" t="s">
        <v>10002</v>
      </c>
      <c r="G1389" s="113">
        <v>82</v>
      </c>
      <c r="H1389" s="113" t="s">
        <v>5836</v>
      </c>
      <c r="I1389" s="112" t="s">
        <v>5903</v>
      </c>
      <c r="J1389" s="110" t="s">
        <v>5833</v>
      </c>
      <c r="K1389" s="110" t="s">
        <v>5901</v>
      </c>
    </row>
    <row r="1390" spans="2:11" x14ac:dyDescent="0.25">
      <c r="B1390" s="156"/>
      <c r="C1390" s="111" t="s">
        <v>5902</v>
      </c>
      <c r="D1390" s="110" t="s">
        <v>7989</v>
      </c>
      <c r="E1390" s="118" t="s">
        <v>5906</v>
      </c>
      <c r="F1390" s="112" t="s">
        <v>5907</v>
      </c>
      <c r="G1390" s="113">
        <v>96</v>
      </c>
      <c r="H1390" s="113" t="s">
        <v>5836</v>
      </c>
      <c r="I1390" s="112" t="s">
        <v>5903</v>
      </c>
      <c r="J1390" s="110" t="s">
        <v>5833</v>
      </c>
      <c r="K1390" s="110" t="s">
        <v>5901</v>
      </c>
    </row>
    <row r="1391" spans="2:11" x14ac:dyDescent="0.25">
      <c r="B1391" s="156"/>
      <c r="C1391" s="111" t="s">
        <v>5902</v>
      </c>
      <c r="D1391" s="110" t="s">
        <v>7989</v>
      </c>
      <c r="E1391" s="118" t="s">
        <v>5920</v>
      </c>
      <c r="F1391" s="112" t="s">
        <v>5921</v>
      </c>
      <c r="G1391" s="113">
        <v>81</v>
      </c>
      <c r="H1391" s="113" t="s">
        <v>5836</v>
      </c>
      <c r="I1391" s="112" t="s">
        <v>5903</v>
      </c>
      <c r="J1391" s="110" t="s">
        <v>5833</v>
      </c>
      <c r="K1391" s="110" t="s">
        <v>5901</v>
      </c>
    </row>
    <row r="1392" spans="2:11" x14ac:dyDescent="0.25">
      <c r="B1392" s="156"/>
      <c r="C1392" s="111" t="s">
        <v>5902</v>
      </c>
      <c r="D1392" s="110" t="s">
        <v>7989</v>
      </c>
      <c r="E1392" s="118" t="s">
        <v>5904</v>
      </c>
      <c r="F1392" s="112" t="s">
        <v>5905</v>
      </c>
      <c r="G1392" s="113">
        <v>47</v>
      </c>
      <c r="H1392" s="113" t="s">
        <v>5836</v>
      </c>
      <c r="I1392" s="112" t="s">
        <v>5903</v>
      </c>
      <c r="J1392" s="110" t="s">
        <v>5833</v>
      </c>
      <c r="K1392" s="110" t="s">
        <v>5901</v>
      </c>
    </row>
    <row r="1393" spans="2:11" x14ac:dyDescent="0.25">
      <c r="B1393" s="156"/>
      <c r="C1393" s="111" t="s">
        <v>5902</v>
      </c>
      <c r="D1393" s="110" t="s">
        <v>7989</v>
      </c>
      <c r="E1393" s="118" t="s">
        <v>5919</v>
      </c>
      <c r="F1393" s="112" t="s">
        <v>9120</v>
      </c>
      <c r="G1393" s="113">
        <v>45</v>
      </c>
      <c r="H1393" s="113" t="s">
        <v>5836</v>
      </c>
      <c r="I1393" s="112" t="s">
        <v>5903</v>
      </c>
      <c r="J1393" s="110" t="s">
        <v>5833</v>
      </c>
      <c r="K1393" s="110" t="s">
        <v>5901</v>
      </c>
    </row>
    <row r="1394" spans="2:11" x14ac:dyDescent="0.25">
      <c r="B1394" s="156"/>
      <c r="C1394" s="111" t="s">
        <v>5902</v>
      </c>
      <c r="D1394" s="110" t="s">
        <v>7989</v>
      </c>
      <c r="E1394" s="118" t="s">
        <v>5899</v>
      </c>
      <c r="F1394" s="112" t="s">
        <v>5900</v>
      </c>
      <c r="G1394" s="113">
        <v>36</v>
      </c>
      <c r="H1394" s="113" t="s">
        <v>5836</v>
      </c>
      <c r="I1394" s="112" t="s">
        <v>5903</v>
      </c>
      <c r="J1394" s="110" t="s">
        <v>5833</v>
      </c>
      <c r="K1394" s="110" t="s">
        <v>5901</v>
      </c>
    </row>
    <row r="1395" spans="2:11" ht="15.75" thickBot="1" x14ac:dyDescent="0.3">
      <c r="B1395" s="156"/>
      <c r="C1395" s="111" t="s">
        <v>5902</v>
      </c>
      <c r="D1395" s="110" t="s">
        <v>7989</v>
      </c>
      <c r="E1395" s="118" t="s">
        <v>5909</v>
      </c>
      <c r="F1395" s="112" t="s">
        <v>10003</v>
      </c>
      <c r="G1395" s="113">
        <v>23</v>
      </c>
      <c r="H1395" s="113" t="s">
        <v>5836</v>
      </c>
      <c r="I1395" s="112" t="s">
        <v>5903</v>
      </c>
      <c r="J1395" s="110" t="s">
        <v>5833</v>
      </c>
      <c r="K1395" s="110" t="s">
        <v>5901</v>
      </c>
    </row>
    <row r="1396" spans="2:11" ht="30.75" thickBot="1" x14ac:dyDescent="0.3">
      <c r="B1396" s="156"/>
      <c r="C1396" s="256" t="s">
        <v>5902</v>
      </c>
      <c r="D1396" s="260" t="s">
        <v>7825</v>
      </c>
      <c r="E1396" s="659">
        <f>COUNTA(E1378:E1395)</f>
        <v>18</v>
      </c>
      <c r="F1396" s="662" t="s">
        <v>7826</v>
      </c>
      <c r="G1396" s="661">
        <f>SUM(G1378:G1395)</f>
        <v>2642</v>
      </c>
      <c r="H1396" s="142"/>
      <c r="I1396" s="115"/>
      <c r="J1396" s="116"/>
      <c r="K1396" s="117"/>
    </row>
    <row r="1397" spans="2:11" x14ac:dyDescent="0.25">
      <c r="B1397" s="156"/>
      <c r="C1397" s="122"/>
      <c r="D1397" s="122"/>
      <c r="E1397" s="177"/>
      <c r="F1397" s="230"/>
      <c r="G1397" s="178"/>
      <c r="H1397" s="122"/>
      <c r="I1397" s="161"/>
      <c r="J1397" s="122"/>
      <c r="K1397" s="122"/>
    </row>
    <row r="1398" spans="2:11" x14ac:dyDescent="0.25">
      <c r="B1398" s="156"/>
      <c r="C1398" s="157"/>
      <c r="D1398" s="157"/>
      <c r="E1398" s="177"/>
      <c r="F1398" s="233"/>
      <c r="G1398" s="177"/>
      <c r="H1398" s="157"/>
      <c r="I1398" s="161"/>
      <c r="J1398" s="157"/>
      <c r="K1398" s="157"/>
    </row>
    <row r="1399" spans="2:11" ht="25.5" x14ac:dyDescent="0.25">
      <c r="B1399" s="156"/>
      <c r="C1399" s="248" t="s">
        <v>8</v>
      </c>
      <c r="D1399" s="248" t="s">
        <v>7</v>
      </c>
      <c r="E1399" s="248" t="s">
        <v>6</v>
      </c>
      <c r="F1399" s="248" t="s">
        <v>5</v>
      </c>
      <c r="G1399" s="249" t="s">
        <v>4</v>
      </c>
      <c r="H1399" s="249" t="s">
        <v>3</v>
      </c>
      <c r="I1399" s="248" t="s">
        <v>2</v>
      </c>
      <c r="J1399" s="248" t="s">
        <v>1</v>
      </c>
      <c r="K1399" s="248" t="s">
        <v>0</v>
      </c>
    </row>
    <row r="1400" spans="2:11" x14ac:dyDescent="0.25">
      <c r="B1400" s="156"/>
      <c r="C1400" s="111" t="s">
        <v>5974</v>
      </c>
      <c r="D1400" s="110" t="s">
        <v>7989</v>
      </c>
      <c r="E1400" s="118" t="s">
        <v>5991</v>
      </c>
      <c r="F1400" s="112" t="s">
        <v>5992</v>
      </c>
      <c r="G1400" s="113">
        <v>295</v>
      </c>
      <c r="H1400" s="113" t="s">
        <v>5836</v>
      </c>
      <c r="I1400" s="112" t="s">
        <v>5903</v>
      </c>
      <c r="J1400" s="110" t="s">
        <v>5833</v>
      </c>
      <c r="K1400" s="110" t="s">
        <v>5901</v>
      </c>
    </row>
    <row r="1401" spans="2:11" x14ac:dyDescent="0.25">
      <c r="B1401" s="156"/>
      <c r="C1401" s="111" t="s">
        <v>5974</v>
      </c>
      <c r="D1401" s="110" t="s">
        <v>7989</v>
      </c>
      <c r="E1401" s="118" t="s">
        <v>5986</v>
      </c>
      <c r="F1401" s="112" t="s">
        <v>10004</v>
      </c>
      <c r="G1401" s="113">
        <v>252</v>
      </c>
      <c r="H1401" s="113" t="s">
        <v>5836</v>
      </c>
      <c r="I1401" s="112" t="s">
        <v>5903</v>
      </c>
      <c r="J1401" s="110" t="s">
        <v>5833</v>
      </c>
      <c r="K1401" s="110" t="s">
        <v>5901</v>
      </c>
    </row>
    <row r="1402" spans="2:11" x14ac:dyDescent="0.25">
      <c r="B1402" s="156"/>
      <c r="C1402" s="111" t="s">
        <v>5974</v>
      </c>
      <c r="D1402" s="110" t="s">
        <v>7989</v>
      </c>
      <c r="E1402" s="118" t="s">
        <v>5987</v>
      </c>
      <c r="F1402" s="112" t="s">
        <v>5988</v>
      </c>
      <c r="G1402" s="113">
        <v>250</v>
      </c>
      <c r="H1402" s="113" t="s">
        <v>5836</v>
      </c>
      <c r="I1402" s="112" t="s">
        <v>5903</v>
      </c>
      <c r="J1402" s="110" t="s">
        <v>5833</v>
      </c>
      <c r="K1402" s="110" t="s">
        <v>5901</v>
      </c>
    </row>
    <row r="1403" spans="2:11" x14ac:dyDescent="0.25">
      <c r="B1403" s="156"/>
      <c r="C1403" s="111" t="s">
        <v>5974</v>
      </c>
      <c r="D1403" s="110" t="s">
        <v>7989</v>
      </c>
      <c r="E1403" s="118" t="s">
        <v>5975</v>
      </c>
      <c r="F1403" s="112" t="s">
        <v>5976</v>
      </c>
      <c r="G1403" s="113">
        <v>165</v>
      </c>
      <c r="H1403" s="113" t="s">
        <v>5836</v>
      </c>
      <c r="I1403" s="112" t="s">
        <v>5903</v>
      </c>
      <c r="J1403" s="110" t="s">
        <v>5833</v>
      </c>
      <c r="K1403" s="110" t="s">
        <v>5901</v>
      </c>
    </row>
    <row r="1404" spans="2:11" x14ac:dyDescent="0.25">
      <c r="B1404" s="156"/>
      <c r="C1404" s="111" t="s">
        <v>5974</v>
      </c>
      <c r="D1404" s="110" t="s">
        <v>7989</v>
      </c>
      <c r="E1404" s="118" t="s">
        <v>5980</v>
      </c>
      <c r="F1404" s="112" t="s">
        <v>5981</v>
      </c>
      <c r="G1404" s="113">
        <v>84</v>
      </c>
      <c r="H1404" s="113" t="s">
        <v>5836</v>
      </c>
      <c r="I1404" s="112" t="s">
        <v>5903</v>
      </c>
      <c r="J1404" s="110" t="s">
        <v>5833</v>
      </c>
      <c r="K1404" s="110" t="s">
        <v>5901</v>
      </c>
    </row>
    <row r="1405" spans="2:11" x14ac:dyDescent="0.25">
      <c r="B1405" s="156"/>
      <c r="C1405" s="111" t="s">
        <v>5974</v>
      </c>
      <c r="D1405" s="110" t="s">
        <v>7989</v>
      </c>
      <c r="E1405" s="118" t="s">
        <v>5982</v>
      </c>
      <c r="F1405" s="112" t="s">
        <v>5983</v>
      </c>
      <c r="G1405" s="113">
        <v>39</v>
      </c>
      <c r="H1405" s="113" t="s">
        <v>5836</v>
      </c>
      <c r="I1405" s="112" t="s">
        <v>5903</v>
      </c>
      <c r="J1405" s="110" t="s">
        <v>5833</v>
      </c>
      <c r="K1405" s="110" t="s">
        <v>5901</v>
      </c>
    </row>
    <row r="1406" spans="2:11" x14ac:dyDescent="0.25">
      <c r="B1406" s="156"/>
      <c r="C1406" s="111" t="s">
        <v>5974</v>
      </c>
      <c r="D1406" s="110" t="s">
        <v>7989</v>
      </c>
      <c r="E1406" s="118" t="s">
        <v>5985</v>
      </c>
      <c r="F1406" s="112" t="s">
        <v>5984</v>
      </c>
      <c r="G1406" s="113">
        <v>28</v>
      </c>
      <c r="H1406" s="113" t="s">
        <v>5836</v>
      </c>
      <c r="I1406" s="112" t="s">
        <v>5903</v>
      </c>
      <c r="J1406" s="110" t="s">
        <v>5833</v>
      </c>
      <c r="K1406" s="110" t="s">
        <v>5901</v>
      </c>
    </row>
    <row r="1407" spans="2:11" x14ac:dyDescent="0.25">
      <c r="B1407" s="156"/>
      <c r="C1407" s="111" t="s">
        <v>5974</v>
      </c>
      <c r="D1407" s="132" t="s">
        <v>7989</v>
      </c>
      <c r="E1407" s="668" t="s">
        <v>5977</v>
      </c>
      <c r="F1407" s="153" t="s">
        <v>9918</v>
      </c>
      <c r="G1407" s="154">
        <v>109</v>
      </c>
      <c r="H1407" s="154" t="s">
        <v>5836</v>
      </c>
      <c r="I1407" s="153" t="s">
        <v>5903</v>
      </c>
      <c r="J1407" s="132" t="s">
        <v>5833</v>
      </c>
      <c r="K1407" s="132" t="s">
        <v>5901</v>
      </c>
    </row>
    <row r="1408" spans="2:11" x14ac:dyDescent="0.25">
      <c r="B1408" s="156"/>
      <c r="C1408" s="111" t="s">
        <v>5974</v>
      </c>
      <c r="D1408" s="132" t="s">
        <v>7989</v>
      </c>
      <c r="E1408" s="668" t="s">
        <v>5978</v>
      </c>
      <c r="F1408" s="153" t="s">
        <v>5979</v>
      </c>
      <c r="G1408" s="154">
        <v>36</v>
      </c>
      <c r="H1408" s="154" t="s">
        <v>5836</v>
      </c>
      <c r="I1408" s="153" t="s">
        <v>5903</v>
      </c>
      <c r="J1408" s="132" t="s">
        <v>5833</v>
      </c>
      <c r="K1408" s="132" t="s">
        <v>5901</v>
      </c>
    </row>
    <row r="1409" spans="2:11" x14ac:dyDescent="0.25">
      <c r="B1409" s="156"/>
      <c r="C1409" s="111" t="s">
        <v>5974</v>
      </c>
      <c r="D1409" s="132" t="s">
        <v>7989</v>
      </c>
      <c r="E1409" s="668" t="s">
        <v>5972</v>
      </c>
      <c r="F1409" s="153" t="s">
        <v>5973</v>
      </c>
      <c r="G1409" s="154">
        <v>6</v>
      </c>
      <c r="H1409" s="154" t="s">
        <v>5836</v>
      </c>
      <c r="I1409" s="153" t="s">
        <v>5903</v>
      </c>
      <c r="J1409" s="132" t="s">
        <v>5833</v>
      </c>
      <c r="K1409" s="132" t="s">
        <v>5901</v>
      </c>
    </row>
    <row r="1410" spans="2:11" x14ac:dyDescent="0.25">
      <c r="B1410" s="156"/>
      <c r="C1410" s="111" t="s">
        <v>5974</v>
      </c>
      <c r="D1410" s="132" t="s">
        <v>7989</v>
      </c>
      <c r="E1410" s="118" t="s">
        <v>5989</v>
      </c>
      <c r="F1410" s="153" t="s">
        <v>5924</v>
      </c>
      <c r="G1410" s="154">
        <v>136</v>
      </c>
      <c r="H1410" s="154" t="s">
        <v>5836</v>
      </c>
      <c r="I1410" s="153" t="s">
        <v>5903</v>
      </c>
      <c r="J1410" s="132" t="s">
        <v>5833</v>
      </c>
      <c r="K1410" s="132" t="s">
        <v>5901</v>
      </c>
    </row>
    <row r="1411" spans="2:11" ht="25.5" x14ac:dyDescent="0.25">
      <c r="B1411" s="156"/>
      <c r="C1411" s="111" t="s">
        <v>5974</v>
      </c>
      <c r="D1411" s="132" t="s">
        <v>7989</v>
      </c>
      <c r="E1411" s="118" t="s">
        <v>5993</v>
      </c>
      <c r="F1411" s="153" t="s">
        <v>10005</v>
      </c>
      <c r="G1411" s="154">
        <v>164</v>
      </c>
      <c r="H1411" s="154" t="s">
        <v>5836</v>
      </c>
      <c r="I1411" s="153" t="s">
        <v>5903</v>
      </c>
      <c r="J1411" s="132" t="s">
        <v>5833</v>
      </c>
      <c r="K1411" s="132" t="s">
        <v>5901</v>
      </c>
    </row>
    <row r="1412" spans="2:11" ht="15.75" thickBot="1" x14ac:dyDescent="0.3">
      <c r="B1412" s="156"/>
      <c r="C1412" s="111" t="s">
        <v>5974</v>
      </c>
      <c r="D1412" s="132" t="s">
        <v>7989</v>
      </c>
      <c r="E1412" s="668" t="s">
        <v>5990</v>
      </c>
      <c r="F1412" s="153" t="s">
        <v>5943</v>
      </c>
      <c r="G1412" s="154">
        <v>112</v>
      </c>
      <c r="H1412" s="154" t="s">
        <v>5836</v>
      </c>
      <c r="I1412" s="153" t="s">
        <v>5903</v>
      </c>
      <c r="J1412" s="132" t="s">
        <v>5833</v>
      </c>
      <c r="K1412" s="132" t="s">
        <v>5901</v>
      </c>
    </row>
    <row r="1413" spans="2:11" ht="30.75" thickBot="1" x14ac:dyDescent="0.3">
      <c r="B1413" s="156"/>
      <c r="C1413" s="256" t="s">
        <v>5974</v>
      </c>
      <c r="D1413" s="260" t="s">
        <v>7825</v>
      </c>
      <c r="E1413" s="659">
        <f>COUNTA(E1400:E1412)</f>
        <v>13</v>
      </c>
      <c r="F1413" s="662" t="s">
        <v>7826</v>
      </c>
      <c r="G1413" s="661">
        <f>SUM(G1400:G1412)</f>
        <v>1676</v>
      </c>
      <c r="H1413" s="142"/>
      <c r="I1413" s="115"/>
      <c r="J1413" s="116"/>
      <c r="K1413" s="117"/>
    </row>
    <row r="1414" spans="2:11" x14ac:dyDescent="0.25">
      <c r="B1414" s="156"/>
      <c r="C1414" s="122"/>
      <c r="D1414" s="122"/>
      <c r="E1414" s="177"/>
      <c r="F1414" s="230"/>
      <c r="G1414" s="178"/>
      <c r="H1414" s="122"/>
      <c r="I1414" s="161"/>
      <c r="J1414" s="122"/>
      <c r="K1414" s="122"/>
    </row>
    <row r="1415" spans="2:11" x14ac:dyDescent="0.25">
      <c r="B1415" s="156"/>
      <c r="C1415" s="122"/>
      <c r="D1415" s="122"/>
      <c r="E1415" s="177"/>
      <c r="F1415" s="230"/>
      <c r="G1415" s="178"/>
      <c r="H1415" s="122"/>
      <c r="I1415" s="161"/>
      <c r="J1415" s="122"/>
      <c r="K1415" s="122"/>
    </row>
    <row r="1416" spans="2:11" ht="25.5" x14ac:dyDescent="0.25">
      <c r="B1416" s="156"/>
      <c r="C1416" s="248" t="s">
        <v>8</v>
      </c>
      <c r="D1416" s="248" t="s">
        <v>7</v>
      </c>
      <c r="E1416" s="248" t="s">
        <v>6</v>
      </c>
      <c r="F1416" s="248" t="s">
        <v>5</v>
      </c>
      <c r="G1416" s="249" t="s">
        <v>4</v>
      </c>
      <c r="H1416" s="249" t="s">
        <v>3</v>
      </c>
      <c r="I1416" s="248" t="s">
        <v>2</v>
      </c>
      <c r="J1416" s="248" t="s">
        <v>1</v>
      </c>
      <c r="K1416" s="248" t="s">
        <v>0</v>
      </c>
    </row>
    <row r="1417" spans="2:11" x14ac:dyDescent="0.25">
      <c r="B1417" s="156"/>
      <c r="C1417" s="111" t="s">
        <v>6050</v>
      </c>
      <c r="D1417" s="110" t="s">
        <v>7989</v>
      </c>
      <c r="E1417" s="118" t="s">
        <v>6065</v>
      </c>
      <c r="F1417" s="112" t="s">
        <v>63</v>
      </c>
      <c r="G1417" s="113">
        <v>771</v>
      </c>
      <c r="H1417" s="113" t="s">
        <v>6044</v>
      </c>
      <c r="I1417" s="112" t="s">
        <v>6045</v>
      </c>
      <c r="J1417" s="110" t="s">
        <v>5833</v>
      </c>
      <c r="K1417" s="110" t="s">
        <v>6042</v>
      </c>
    </row>
    <row r="1418" spans="2:11" x14ac:dyDescent="0.25">
      <c r="B1418" s="156"/>
      <c r="C1418" s="111" t="s">
        <v>6050</v>
      </c>
      <c r="D1418" s="110" t="s">
        <v>7989</v>
      </c>
      <c r="E1418" s="118" t="s">
        <v>6048</v>
      </c>
      <c r="F1418" s="112" t="s">
        <v>6049</v>
      </c>
      <c r="G1418" s="113">
        <v>556</v>
      </c>
      <c r="H1418" s="113" t="s">
        <v>6044</v>
      </c>
      <c r="I1418" s="112" t="s">
        <v>6045</v>
      </c>
      <c r="J1418" s="110" t="s">
        <v>5833</v>
      </c>
      <c r="K1418" s="110" t="s">
        <v>6042</v>
      </c>
    </row>
    <row r="1419" spans="2:11" x14ac:dyDescent="0.25">
      <c r="B1419" s="156"/>
      <c r="C1419" s="111" t="s">
        <v>6050</v>
      </c>
      <c r="D1419" s="110" t="s">
        <v>7989</v>
      </c>
      <c r="E1419" s="118" t="s">
        <v>6067</v>
      </c>
      <c r="F1419" s="112" t="s">
        <v>10006</v>
      </c>
      <c r="G1419" s="113">
        <v>316</v>
      </c>
      <c r="H1419" s="113" t="s">
        <v>6044</v>
      </c>
      <c r="I1419" s="112" t="s">
        <v>6045</v>
      </c>
      <c r="J1419" s="110" t="s">
        <v>5833</v>
      </c>
      <c r="K1419" s="110" t="s">
        <v>6042</v>
      </c>
    </row>
    <row r="1420" spans="2:11" x14ac:dyDescent="0.25">
      <c r="B1420" s="156"/>
      <c r="C1420" s="111" t="s">
        <v>6050</v>
      </c>
      <c r="D1420" s="110" t="s">
        <v>7989</v>
      </c>
      <c r="E1420" s="118" t="s">
        <v>6068</v>
      </c>
      <c r="F1420" s="112" t="s">
        <v>10007</v>
      </c>
      <c r="G1420" s="113">
        <v>225</v>
      </c>
      <c r="H1420" s="113" t="s">
        <v>6044</v>
      </c>
      <c r="I1420" s="112" t="s">
        <v>6045</v>
      </c>
      <c r="J1420" s="110" t="s">
        <v>5833</v>
      </c>
      <c r="K1420" s="110" t="s">
        <v>6042</v>
      </c>
    </row>
    <row r="1421" spans="2:11" x14ac:dyDescent="0.25">
      <c r="B1421" s="156"/>
      <c r="C1421" s="111" t="s">
        <v>6050</v>
      </c>
      <c r="D1421" s="110" t="s">
        <v>7989</v>
      </c>
      <c r="E1421" s="118" t="s">
        <v>6069</v>
      </c>
      <c r="F1421" s="112" t="s">
        <v>10008</v>
      </c>
      <c r="G1421" s="113">
        <v>229</v>
      </c>
      <c r="H1421" s="113" t="s">
        <v>6044</v>
      </c>
      <c r="I1421" s="112" t="s">
        <v>6045</v>
      </c>
      <c r="J1421" s="110" t="s">
        <v>5833</v>
      </c>
      <c r="K1421" s="110" t="s">
        <v>6042</v>
      </c>
    </row>
    <row r="1422" spans="2:11" ht="15.75" thickBot="1" x14ac:dyDescent="0.3">
      <c r="B1422" s="156"/>
      <c r="C1422" s="111" t="s">
        <v>6050</v>
      </c>
      <c r="D1422" s="110" t="s">
        <v>7989</v>
      </c>
      <c r="E1422" s="118" t="s">
        <v>6066</v>
      </c>
      <c r="F1422" s="112" t="s">
        <v>10009</v>
      </c>
      <c r="G1422" s="113">
        <v>62</v>
      </c>
      <c r="H1422" s="113" t="s">
        <v>6044</v>
      </c>
      <c r="I1422" s="112" t="s">
        <v>6045</v>
      </c>
      <c r="J1422" s="110" t="s">
        <v>5833</v>
      </c>
      <c r="K1422" s="110" t="s">
        <v>6042</v>
      </c>
    </row>
    <row r="1423" spans="2:11" ht="30.75" thickBot="1" x14ac:dyDescent="0.3">
      <c r="B1423" s="156"/>
      <c r="C1423" s="256" t="s">
        <v>6050</v>
      </c>
      <c r="D1423" s="260" t="s">
        <v>7825</v>
      </c>
      <c r="E1423" s="659">
        <f>COUNTA(E1417:E1422)</f>
        <v>6</v>
      </c>
      <c r="F1423" s="662" t="s">
        <v>7826</v>
      </c>
      <c r="G1423" s="661">
        <f>SUM(G1417:G1422)</f>
        <v>2159</v>
      </c>
      <c r="H1423" s="142"/>
      <c r="I1423" s="115"/>
      <c r="J1423" s="116"/>
      <c r="K1423" s="117"/>
    </row>
    <row r="1424" spans="2:11" x14ac:dyDescent="0.25">
      <c r="B1424" s="156"/>
      <c r="C1424" s="122"/>
      <c r="D1424" s="122"/>
      <c r="E1424" s="177"/>
      <c r="F1424" s="230"/>
      <c r="G1424" s="178"/>
      <c r="H1424" s="122"/>
      <c r="I1424" s="161"/>
      <c r="J1424" s="122"/>
      <c r="K1424" s="122"/>
    </row>
    <row r="1425" spans="1:20" x14ac:dyDescent="0.25">
      <c r="B1425" s="156"/>
      <c r="C1425" s="122"/>
      <c r="D1425" s="122"/>
      <c r="E1425" s="177"/>
      <c r="F1425" s="230"/>
      <c r="G1425" s="178"/>
      <c r="H1425" s="122"/>
      <c r="I1425" s="161"/>
      <c r="J1425" s="122"/>
      <c r="K1425" s="122"/>
    </row>
    <row r="1426" spans="1:20" ht="25.5" x14ac:dyDescent="0.25">
      <c r="B1426" s="156"/>
      <c r="C1426" s="248" t="s">
        <v>8</v>
      </c>
      <c r="D1426" s="248" t="s">
        <v>7</v>
      </c>
      <c r="E1426" s="248" t="s">
        <v>6</v>
      </c>
      <c r="F1426" s="248" t="s">
        <v>5</v>
      </c>
      <c r="G1426" s="249" t="s">
        <v>4</v>
      </c>
      <c r="H1426" s="249" t="s">
        <v>3</v>
      </c>
      <c r="I1426" s="248" t="s">
        <v>2</v>
      </c>
      <c r="J1426" s="248" t="s">
        <v>1</v>
      </c>
      <c r="K1426" s="248" t="s">
        <v>0</v>
      </c>
    </row>
    <row r="1427" spans="1:20" x14ac:dyDescent="0.25">
      <c r="B1427" s="156"/>
      <c r="C1427" s="111" t="s">
        <v>6053</v>
      </c>
      <c r="D1427" s="110" t="s">
        <v>7989</v>
      </c>
      <c r="E1427" s="118" t="s">
        <v>6061</v>
      </c>
      <c r="F1427" s="112" t="s">
        <v>6062</v>
      </c>
      <c r="G1427" s="113">
        <v>115</v>
      </c>
      <c r="H1427" s="113" t="s">
        <v>6044</v>
      </c>
      <c r="I1427" s="112" t="s">
        <v>6063</v>
      </c>
      <c r="J1427" s="110" t="s">
        <v>5833</v>
      </c>
      <c r="K1427" s="110" t="s">
        <v>6042</v>
      </c>
    </row>
    <row r="1428" spans="1:20" x14ac:dyDescent="0.25">
      <c r="B1428" s="156"/>
      <c r="C1428" s="111" t="s">
        <v>6053</v>
      </c>
      <c r="D1428" s="110" t="s">
        <v>7989</v>
      </c>
      <c r="E1428" s="118" t="s">
        <v>6057</v>
      </c>
      <c r="F1428" s="112" t="s">
        <v>6058</v>
      </c>
      <c r="G1428" s="113">
        <v>171</v>
      </c>
      <c r="H1428" s="113" t="s">
        <v>6044</v>
      </c>
      <c r="I1428" s="112" t="s">
        <v>6045</v>
      </c>
      <c r="J1428" s="110" t="s">
        <v>5833</v>
      </c>
      <c r="K1428" s="110" t="s">
        <v>6042</v>
      </c>
    </row>
    <row r="1429" spans="1:20" x14ac:dyDescent="0.25">
      <c r="B1429" s="156"/>
      <c r="C1429" s="111" t="s">
        <v>6053</v>
      </c>
      <c r="D1429" s="110" t="s">
        <v>7989</v>
      </c>
      <c r="E1429" s="118" t="s">
        <v>6064</v>
      </c>
      <c r="F1429" s="112" t="s">
        <v>10010</v>
      </c>
      <c r="G1429" s="113">
        <v>136</v>
      </c>
      <c r="H1429" s="113" t="s">
        <v>6044</v>
      </c>
      <c r="I1429" s="112" t="s">
        <v>6063</v>
      </c>
      <c r="J1429" s="110" t="s">
        <v>5833</v>
      </c>
      <c r="K1429" s="110" t="s">
        <v>6042</v>
      </c>
    </row>
    <row r="1430" spans="1:20" x14ac:dyDescent="0.25">
      <c r="B1430" s="156"/>
      <c r="C1430" s="111" t="s">
        <v>6053</v>
      </c>
      <c r="D1430" s="110" t="s">
        <v>7989</v>
      </c>
      <c r="E1430" s="118" t="s">
        <v>6055</v>
      </c>
      <c r="F1430" s="112" t="s">
        <v>6056</v>
      </c>
      <c r="G1430" s="113">
        <v>82</v>
      </c>
      <c r="H1430" s="113" t="s">
        <v>6044</v>
      </c>
      <c r="I1430" s="112" t="s">
        <v>6045</v>
      </c>
      <c r="J1430" s="110" t="s">
        <v>5833</v>
      </c>
      <c r="K1430" s="110" t="s">
        <v>6042</v>
      </c>
    </row>
    <row r="1431" spans="1:20" x14ac:dyDescent="0.25">
      <c r="B1431" s="156"/>
      <c r="C1431" s="111" t="s">
        <v>6053</v>
      </c>
      <c r="D1431" s="110" t="s">
        <v>7989</v>
      </c>
      <c r="E1431" s="118" t="s">
        <v>6054</v>
      </c>
      <c r="F1431" s="112" t="s">
        <v>10011</v>
      </c>
      <c r="G1431" s="113">
        <v>14</v>
      </c>
      <c r="H1431" s="113" t="s">
        <v>6044</v>
      </c>
      <c r="I1431" s="112" t="s">
        <v>6045</v>
      </c>
      <c r="J1431" s="110" t="s">
        <v>5833</v>
      </c>
      <c r="K1431" s="110" t="s">
        <v>6042</v>
      </c>
    </row>
    <row r="1432" spans="1:20" x14ac:dyDescent="0.25">
      <c r="B1432" s="156"/>
      <c r="C1432" s="111" t="s">
        <v>6053</v>
      </c>
      <c r="D1432" s="110" t="s">
        <v>7989</v>
      </c>
      <c r="E1432" s="110" t="s">
        <v>6052</v>
      </c>
      <c r="F1432" s="112" t="s">
        <v>2197</v>
      </c>
      <c r="G1432" s="113">
        <v>16</v>
      </c>
      <c r="H1432" s="113" t="s">
        <v>6044</v>
      </c>
      <c r="I1432" s="112" t="s">
        <v>6045</v>
      </c>
      <c r="J1432" s="110" t="s">
        <v>5833</v>
      </c>
      <c r="K1432" s="110" t="s">
        <v>6042</v>
      </c>
    </row>
    <row r="1433" spans="1:20" x14ac:dyDescent="0.25">
      <c r="B1433" s="156"/>
      <c r="C1433" s="111" t="s">
        <v>6053</v>
      </c>
      <c r="D1433" s="110" t="s">
        <v>7989</v>
      </c>
      <c r="E1433" s="118" t="s">
        <v>6059</v>
      </c>
      <c r="F1433" s="112" t="s">
        <v>6060</v>
      </c>
      <c r="G1433" s="113">
        <v>224</v>
      </c>
      <c r="H1433" s="113" t="s">
        <v>6044</v>
      </c>
      <c r="I1433" s="112" t="s">
        <v>6045</v>
      </c>
      <c r="J1433" s="110" t="s">
        <v>5833</v>
      </c>
      <c r="K1433" s="110" t="s">
        <v>6042</v>
      </c>
    </row>
    <row r="1434" spans="1:20" x14ac:dyDescent="0.25">
      <c r="B1434" s="156"/>
      <c r="C1434" s="111" t="s">
        <v>6053</v>
      </c>
      <c r="D1434" s="110" t="s">
        <v>7989</v>
      </c>
      <c r="E1434" s="118" t="s">
        <v>6105</v>
      </c>
      <c r="F1434" s="112" t="s">
        <v>6106</v>
      </c>
      <c r="G1434" s="113">
        <v>140</v>
      </c>
      <c r="H1434" s="113" t="s">
        <v>6044</v>
      </c>
      <c r="I1434" s="112" t="s">
        <v>6089</v>
      </c>
      <c r="J1434" s="110" t="s">
        <v>5833</v>
      </c>
      <c r="K1434" s="110" t="s">
        <v>6087</v>
      </c>
    </row>
    <row r="1435" spans="1:20" x14ac:dyDescent="0.25">
      <c r="B1435" s="156"/>
      <c r="C1435" s="111" t="s">
        <v>6053</v>
      </c>
      <c r="D1435" s="110" t="s">
        <v>7989</v>
      </c>
      <c r="E1435" s="118" t="s">
        <v>6103</v>
      </c>
      <c r="F1435" s="112" t="s">
        <v>6104</v>
      </c>
      <c r="G1435" s="113">
        <v>480</v>
      </c>
      <c r="H1435" s="113" t="s">
        <v>6044</v>
      </c>
      <c r="I1435" s="112" t="s">
        <v>6089</v>
      </c>
      <c r="J1435" s="110" t="s">
        <v>5833</v>
      </c>
      <c r="K1435" s="110" t="s">
        <v>6087</v>
      </c>
    </row>
    <row r="1436" spans="1:20" x14ac:dyDescent="0.25">
      <c r="B1436" s="156"/>
      <c r="C1436" s="111" t="s">
        <v>6053</v>
      </c>
      <c r="D1436" s="110" t="s">
        <v>7989</v>
      </c>
      <c r="E1436" s="118" t="s">
        <v>6118</v>
      </c>
      <c r="F1436" s="112" t="s">
        <v>407</v>
      </c>
      <c r="G1436" s="113">
        <v>310</v>
      </c>
      <c r="H1436" s="113" t="s">
        <v>6044</v>
      </c>
      <c r="I1436" s="112" t="s">
        <v>6117</v>
      </c>
      <c r="J1436" s="110" t="s">
        <v>5833</v>
      </c>
      <c r="K1436" s="110" t="s">
        <v>6113</v>
      </c>
    </row>
    <row r="1437" spans="1:20" x14ac:dyDescent="0.25">
      <c r="B1437" s="156"/>
      <c r="C1437" s="111" t="s">
        <v>6053</v>
      </c>
      <c r="D1437" s="110" t="s">
        <v>7989</v>
      </c>
      <c r="E1437" s="118" t="s">
        <v>6115</v>
      </c>
      <c r="F1437" s="112" t="s">
        <v>6116</v>
      </c>
      <c r="G1437" s="113">
        <v>112</v>
      </c>
      <c r="H1437" s="113" t="s">
        <v>6044</v>
      </c>
      <c r="I1437" s="112" t="s">
        <v>6117</v>
      </c>
      <c r="J1437" s="110" t="s">
        <v>5833</v>
      </c>
      <c r="K1437" s="110" t="s">
        <v>6113</v>
      </c>
    </row>
    <row r="1438" spans="1:20" ht="15.75" thickBot="1" x14ac:dyDescent="0.3">
      <c r="A1438" s="251"/>
      <c r="B1438" s="156"/>
      <c r="C1438" s="111" t="s">
        <v>6053</v>
      </c>
      <c r="D1438" s="110" t="s">
        <v>7989</v>
      </c>
      <c r="E1438" s="118" t="s">
        <v>10012</v>
      </c>
      <c r="F1438" s="112" t="s">
        <v>10013</v>
      </c>
      <c r="G1438" s="113" t="s">
        <v>10014</v>
      </c>
      <c r="H1438" s="113" t="s">
        <v>7904</v>
      </c>
      <c r="I1438" s="112" t="s">
        <v>6063</v>
      </c>
      <c r="J1438" s="110" t="s">
        <v>5833</v>
      </c>
      <c r="K1438" s="110" t="s">
        <v>6042</v>
      </c>
      <c r="L1438" s="251"/>
      <c r="M1438" s="251"/>
      <c r="N1438" s="251"/>
      <c r="O1438" s="251"/>
      <c r="P1438" s="251"/>
      <c r="Q1438" s="251"/>
      <c r="R1438" s="251"/>
      <c r="S1438" s="251"/>
      <c r="T1438" s="251"/>
    </row>
    <row r="1439" spans="1:20" ht="30.75" thickBot="1" x14ac:dyDescent="0.3">
      <c r="B1439" s="156"/>
      <c r="C1439" s="256" t="s">
        <v>6053</v>
      </c>
      <c r="D1439" s="260" t="s">
        <v>7825</v>
      </c>
      <c r="E1439" s="659">
        <f>COUNTA(E1427:E1438)</f>
        <v>12</v>
      </c>
      <c r="F1439" s="662" t="s">
        <v>7826</v>
      </c>
      <c r="G1439" s="661">
        <f>SUM(G1427:G1438)</f>
        <v>1800</v>
      </c>
      <c r="H1439" s="142"/>
      <c r="I1439" s="115"/>
      <c r="J1439" s="116"/>
      <c r="K1439" s="117"/>
    </row>
  </sheetData>
  <mergeCells count="16">
    <mergeCell ref="C951:K951"/>
    <mergeCell ref="C17:F17"/>
    <mergeCell ref="C18:F18"/>
    <mergeCell ref="C19:F19"/>
    <mergeCell ref="C20:F20"/>
    <mergeCell ref="C23:K23"/>
    <mergeCell ref="C12:F12"/>
    <mergeCell ref="C13:F13"/>
    <mergeCell ref="C14:F14"/>
    <mergeCell ref="C15:F15"/>
    <mergeCell ref="C16:F16"/>
    <mergeCell ref="B5:K5"/>
    <mergeCell ref="B6:K6"/>
    <mergeCell ref="B7:K7"/>
    <mergeCell ref="B8:K8"/>
    <mergeCell ref="B9:K9"/>
  </mergeCells>
  <conditionalFormatting sqref="G13">
    <cfRule type="duplicateValues" dxfId="254" priority="547"/>
  </conditionalFormatting>
  <conditionalFormatting sqref="G949:G950">
    <cfRule type="duplicateValues" dxfId="253" priority="280"/>
  </conditionalFormatting>
  <conditionalFormatting sqref="G949:G950">
    <cfRule type="duplicateValues" dxfId="252" priority="282"/>
    <cfRule type="duplicateValues" dxfId="251" priority="283"/>
  </conditionalFormatting>
  <conditionalFormatting sqref="G949:G950">
    <cfRule type="duplicateValues" dxfId="250" priority="560"/>
  </conditionalFormatting>
  <conditionalFormatting sqref="H949:H950">
    <cfRule type="duplicateValues" dxfId="249" priority="561"/>
  </conditionalFormatting>
  <conditionalFormatting sqref="G1440:G1048576 G949:G950 G19 G1:G6 G10 G21:G22 G16 G13 G952:G953 G24">
    <cfRule type="duplicateValues" dxfId="248" priority="279"/>
  </conditionalFormatting>
  <conditionalFormatting sqref="H1440:H1048576 H949:H950 H1:H6 H10:H22 H952:H953 H24">
    <cfRule type="duplicateValues" dxfId="247" priority="278"/>
  </conditionalFormatting>
  <conditionalFormatting sqref="D88">
    <cfRule type="duplicateValues" dxfId="246" priority="263"/>
  </conditionalFormatting>
  <conditionalFormatting sqref="D88">
    <cfRule type="duplicateValues" dxfId="245" priority="264"/>
    <cfRule type="duplicateValues" dxfId="244" priority="265"/>
  </conditionalFormatting>
  <conditionalFormatting sqref="D116">
    <cfRule type="duplicateValues" dxfId="243" priority="260"/>
  </conditionalFormatting>
  <conditionalFormatting sqref="D116">
    <cfRule type="duplicateValues" dxfId="242" priority="261"/>
    <cfRule type="duplicateValues" dxfId="241" priority="262"/>
  </conditionalFormatting>
  <conditionalFormatting sqref="D149">
    <cfRule type="duplicateValues" dxfId="240" priority="257"/>
  </conditionalFormatting>
  <conditionalFormatting sqref="D149">
    <cfRule type="duplicateValues" dxfId="239" priority="258"/>
    <cfRule type="duplicateValues" dxfId="238" priority="259"/>
  </conditionalFormatting>
  <conditionalFormatting sqref="D169">
    <cfRule type="duplicateValues" dxfId="237" priority="251"/>
  </conditionalFormatting>
  <conditionalFormatting sqref="D169">
    <cfRule type="duplicateValues" dxfId="236" priority="252"/>
    <cfRule type="duplicateValues" dxfId="235" priority="253"/>
  </conditionalFormatting>
  <conditionalFormatting sqref="D193">
    <cfRule type="duplicateValues" dxfId="234" priority="248"/>
  </conditionalFormatting>
  <conditionalFormatting sqref="D193">
    <cfRule type="duplicateValues" dxfId="233" priority="249"/>
    <cfRule type="duplicateValues" dxfId="232" priority="250"/>
  </conditionalFormatting>
  <conditionalFormatting sqref="D205">
    <cfRule type="duplicateValues" dxfId="231" priority="245"/>
  </conditionalFormatting>
  <conditionalFormatting sqref="D205">
    <cfRule type="duplicateValues" dxfId="230" priority="246"/>
    <cfRule type="duplicateValues" dxfId="229" priority="247"/>
  </conditionalFormatting>
  <conditionalFormatting sqref="D220">
    <cfRule type="duplicateValues" dxfId="228" priority="242"/>
  </conditionalFormatting>
  <conditionalFormatting sqref="D220">
    <cfRule type="duplicateValues" dxfId="227" priority="243"/>
    <cfRule type="duplicateValues" dxfId="226" priority="244"/>
  </conditionalFormatting>
  <conditionalFormatting sqref="D234">
    <cfRule type="duplicateValues" dxfId="225" priority="239"/>
  </conditionalFormatting>
  <conditionalFormatting sqref="D234">
    <cfRule type="duplicateValues" dxfId="224" priority="240"/>
    <cfRule type="duplicateValues" dxfId="223" priority="241"/>
  </conditionalFormatting>
  <conditionalFormatting sqref="D245">
    <cfRule type="duplicateValues" dxfId="222" priority="236"/>
  </conditionalFormatting>
  <conditionalFormatting sqref="D245">
    <cfRule type="duplicateValues" dxfId="221" priority="237"/>
    <cfRule type="duplicateValues" dxfId="220" priority="238"/>
  </conditionalFormatting>
  <conditionalFormatting sqref="D256">
    <cfRule type="duplicateValues" dxfId="219" priority="233"/>
  </conditionalFormatting>
  <conditionalFormatting sqref="D256">
    <cfRule type="duplicateValues" dxfId="218" priority="234"/>
    <cfRule type="duplicateValues" dxfId="217" priority="235"/>
  </conditionalFormatting>
  <conditionalFormatting sqref="D265">
    <cfRule type="duplicateValues" dxfId="216" priority="230"/>
  </conditionalFormatting>
  <conditionalFormatting sqref="D265">
    <cfRule type="duplicateValues" dxfId="215" priority="231"/>
    <cfRule type="duplicateValues" dxfId="214" priority="232"/>
  </conditionalFormatting>
  <conditionalFormatting sqref="D277">
    <cfRule type="duplicateValues" dxfId="213" priority="227"/>
  </conditionalFormatting>
  <conditionalFormatting sqref="D277">
    <cfRule type="duplicateValues" dxfId="212" priority="228"/>
    <cfRule type="duplicateValues" dxfId="211" priority="229"/>
  </conditionalFormatting>
  <conditionalFormatting sqref="D286">
    <cfRule type="duplicateValues" dxfId="210" priority="224"/>
  </conditionalFormatting>
  <conditionalFormatting sqref="D286">
    <cfRule type="duplicateValues" dxfId="209" priority="225"/>
    <cfRule type="duplicateValues" dxfId="208" priority="226"/>
  </conditionalFormatting>
  <conditionalFormatting sqref="D304">
    <cfRule type="duplicateValues" dxfId="207" priority="221"/>
  </conditionalFormatting>
  <conditionalFormatting sqref="D304">
    <cfRule type="duplicateValues" dxfId="206" priority="222"/>
    <cfRule type="duplicateValues" dxfId="205" priority="223"/>
  </conditionalFormatting>
  <conditionalFormatting sqref="D315">
    <cfRule type="duplicateValues" dxfId="204" priority="218"/>
  </conditionalFormatting>
  <conditionalFormatting sqref="D315">
    <cfRule type="duplicateValues" dxfId="203" priority="219"/>
    <cfRule type="duplicateValues" dxfId="202" priority="220"/>
  </conditionalFormatting>
  <conditionalFormatting sqref="D329">
    <cfRule type="duplicateValues" dxfId="201" priority="215"/>
  </conditionalFormatting>
  <conditionalFormatting sqref="D329">
    <cfRule type="duplicateValues" dxfId="200" priority="216"/>
    <cfRule type="duplicateValues" dxfId="199" priority="217"/>
  </conditionalFormatting>
  <conditionalFormatting sqref="D354">
    <cfRule type="duplicateValues" dxfId="198" priority="212"/>
  </conditionalFormatting>
  <conditionalFormatting sqref="D354">
    <cfRule type="duplicateValues" dxfId="197" priority="213"/>
    <cfRule type="duplicateValues" dxfId="196" priority="214"/>
  </conditionalFormatting>
  <conditionalFormatting sqref="D366">
    <cfRule type="duplicateValues" dxfId="195" priority="209"/>
  </conditionalFormatting>
  <conditionalFormatting sqref="D366">
    <cfRule type="duplicateValues" dxfId="194" priority="210"/>
    <cfRule type="duplicateValues" dxfId="193" priority="211"/>
  </conditionalFormatting>
  <conditionalFormatting sqref="D377">
    <cfRule type="duplicateValues" dxfId="192" priority="206"/>
  </conditionalFormatting>
  <conditionalFormatting sqref="D377">
    <cfRule type="duplicateValues" dxfId="191" priority="207"/>
    <cfRule type="duplicateValues" dxfId="190" priority="208"/>
  </conditionalFormatting>
  <conditionalFormatting sqref="D414">
    <cfRule type="duplicateValues" dxfId="189" priority="203"/>
  </conditionalFormatting>
  <conditionalFormatting sqref="D414">
    <cfRule type="duplicateValues" dxfId="188" priority="204"/>
    <cfRule type="duplicateValues" dxfId="187" priority="205"/>
  </conditionalFormatting>
  <conditionalFormatting sqref="D445">
    <cfRule type="duplicateValues" dxfId="186" priority="200"/>
  </conditionalFormatting>
  <conditionalFormatting sqref="D445">
    <cfRule type="duplicateValues" dxfId="185" priority="201"/>
    <cfRule type="duplicateValues" dxfId="184" priority="202"/>
  </conditionalFormatting>
  <conditionalFormatting sqref="D470">
    <cfRule type="duplicateValues" dxfId="183" priority="197"/>
  </conditionalFormatting>
  <conditionalFormatting sqref="D470">
    <cfRule type="duplicateValues" dxfId="182" priority="198"/>
    <cfRule type="duplicateValues" dxfId="181" priority="199"/>
  </conditionalFormatting>
  <conditionalFormatting sqref="D479">
    <cfRule type="duplicateValues" dxfId="180" priority="194"/>
  </conditionalFormatting>
  <conditionalFormatting sqref="D479">
    <cfRule type="duplicateValues" dxfId="179" priority="195"/>
    <cfRule type="duplicateValues" dxfId="178" priority="196"/>
  </conditionalFormatting>
  <conditionalFormatting sqref="D505">
    <cfRule type="duplicateValues" dxfId="177" priority="191"/>
  </conditionalFormatting>
  <conditionalFormatting sqref="D505">
    <cfRule type="duplicateValues" dxfId="176" priority="192"/>
    <cfRule type="duplicateValues" dxfId="175" priority="193"/>
  </conditionalFormatting>
  <conditionalFormatting sqref="D536">
    <cfRule type="duplicateValues" dxfId="174" priority="188"/>
  </conditionalFormatting>
  <conditionalFormatting sqref="D536">
    <cfRule type="duplicateValues" dxfId="173" priority="189"/>
    <cfRule type="duplicateValues" dxfId="172" priority="190"/>
  </conditionalFormatting>
  <conditionalFormatting sqref="D548">
    <cfRule type="duplicateValues" dxfId="171" priority="185"/>
  </conditionalFormatting>
  <conditionalFormatting sqref="D548">
    <cfRule type="duplicateValues" dxfId="170" priority="186"/>
    <cfRule type="duplicateValues" dxfId="169" priority="187"/>
  </conditionalFormatting>
  <conditionalFormatting sqref="D563">
    <cfRule type="duplicateValues" dxfId="168" priority="182"/>
  </conditionalFormatting>
  <conditionalFormatting sqref="D563">
    <cfRule type="duplicateValues" dxfId="167" priority="183"/>
    <cfRule type="duplicateValues" dxfId="166" priority="184"/>
  </conditionalFormatting>
  <conditionalFormatting sqref="D584">
    <cfRule type="duplicateValues" dxfId="165" priority="179"/>
  </conditionalFormatting>
  <conditionalFormatting sqref="D584">
    <cfRule type="duplicateValues" dxfId="164" priority="180"/>
    <cfRule type="duplicateValues" dxfId="163" priority="181"/>
  </conditionalFormatting>
  <conditionalFormatting sqref="D643">
    <cfRule type="duplicateValues" dxfId="162" priority="176"/>
  </conditionalFormatting>
  <conditionalFormatting sqref="D643">
    <cfRule type="duplicateValues" dxfId="161" priority="177"/>
    <cfRule type="duplicateValues" dxfId="160" priority="178"/>
  </conditionalFormatting>
  <conditionalFormatting sqref="D663">
    <cfRule type="duplicateValues" dxfId="159" priority="173"/>
  </conditionalFormatting>
  <conditionalFormatting sqref="D663">
    <cfRule type="duplicateValues" dxfId="158" priority="174"/>
    <cfRule type="duplicateValues" dxfId="157" priority="175"/>
  </conditionalFormatting>
  <conditionalFormatting sqref="D707">
    <cfRule type="duplicateValues" dxfId="156" priority="167"/>
  </conditionalFormatting>
  <conditionalFormatting sqref="D707">
    <cfRule type="duplicateValues" dxfId="155" priority="168"/>
    <cfRule type="duplicateValues" dxfId="154" priority="169"/>
  </conditionalFormatting>
  <conditionalFormatting sqref="D724">
    <cfRule type="duplicateValues" dxfId="153" priority="164"/>
  </conditionalFormatting>
  <conditionalFormatting sqref="D724">
    <cfRule type="duplicateValues" dxfId="152" priority="165"/>
    <cfRule type="duplicateValues" dxfId="151" priority="166"/>
  </conditionalFormatting>
  <conditionalFormatting sqref="D763">
    <cfRule type="duplicateValues" dxfId="150" priority="161"/>
  </conditionalFormatting>
  <conditionalFormatting sqref="D763">
    <cfRule type="duplicateValues" dxfId="149" priority="162"/>
    <cfRule type="duplicateValues" dxfId="148" priority="163"/>
  </conditionalFormatting>
  <conditionalFormatting sqref="D814">
    <cfRule type="duplicateValues" dxfId="147" priority="158"/>
  </conditionalFormatting>
  <conditionalFormatting sqref="D814">
    <cfRule type="duplicateValues" dxfId="146" priority="159"/>
    <cfRule type="duplicateValues" dxfId="145" priority="160"/>
  </conditionalFormatting>
  <conditionalFormatting sqref="D851">
    <cfRule type="duplicateValues" dxfId="144" priority="152"/>
  </conditionalFormatting>
  <conditionalFormatting sqref="D851">
    <cfRule type="duplicateValues" dxfId="143" priority="153"/>
    <cfRule type="duplicateValues" dxfId="142" priority="154"/>
  </conditionalFormatting>
  <conditionalFormatting sqref="D871">
    <cfRule type="duplicateValues" dxfId="141" priority="149"/>
  </conditionalFormatting>
  <conditionalFormatting sqref="D871">
    <cfRule type="duplicateValues" dxfId="140" priority="150"/>
    <cfRule type="duplicateValues" dxfId="139" priority="151"/>
  </conditionalFormatting>
  <conditionalFormatting sqref="D905">
    <cfRule type="duplicateValues" dxfId="138" priority="146"/>
  </conditionalFormatting>
  <conditionalFormatting sqref="D905">
    <cfRule type="duplicateValues" dxfId="137" priority="147"/>
    <cfRule type="duplicateValues" dxfId="136" priority="148"/>
  </conditionalFormatting>
  <conditionalFormatting sqref="D915">
    <cfRule type="duplicateValues" dxfId="135" priority="143"/>
  </conditionalFormatting>
  <conditionalFormatting sqref="D915">
    <cfRule type="duplicateValues" dxfId="134" priority="144"/>
    <cfRule type="duplicateValues" dxfId="133" priority="145"/>
  </conditionalFormatting>
  <conditionalFormatting sqref="D927">
    <cfRule type="duplicateValues" dxfId="132" priority="140"/>
  </conditionalFormatting>
  <conditionalFormatting sqref="D927">
    <cfRule type="duplicateValues" dxfId="131" priority="141"/>
    <cfRule type="duplicateValues" dxfId="130" priority="142"/>
  </conditionalFormatting>
  <conditionalFormatting sqref="D939">
    <cfRule type="duplicateValues" dxfId="129" priority="137"/>
  </conditionalFormatting>
  <conditionalFormatting sqref="D939">
    <cfRule type="duplicateValues" dxfId="128" priority="138"/>
    <cfRule type="duplicateValues" dxfId="127" priority="139"/>
  </conditionalFormatting>
  <conditionalFormatting sqref="D948">
    <cfRule type="duplicateValues" dxfId="126" priority="134"/>
  </conditionalFormatting>
  <conditionalFormatting sqref="D948">
    <cfRule type="duplicateValues" dxfId="125" priority="135"/>
    <cfRule type="duplicateValues" dxfId="124" priority="136"/>
  </conditionalFormatting>
  <conditionalFormatting sqref="G12">
    <cfRule type="duplicateValues" dxfId="123" priority="126"/>
  </conditionalFormatting>
  <conditionalFormatting sqref="G12">
    <cfRule type="duplicateValues" dxfId="122" priority="127"/>
  </conditionalFormatting>
  <conditionalFormatting sqref="G14">
    <cfRule type="duplicateValues" dxfId="121" priority="122"/>
  </conditionalFormatting>
  <conditionalFormatting sqref="G14">
    <cfRule type="duplicateValues" dxfId="120" priority="123"/>
  </conditionalFormatting>
  <conditionalFormatting sqref="G14">
    <cfRule type="duplicateValues" dxfId="119" priority="124"/>
  </conditionalFormatting>
  <conditionalFormatting sqref="G14">
    <cfRule type="duplicateValues" dxfId="118" priority="125"/>
  </conditionalFormatting>
  <conditionalFormatting sqref="G15">
    <cfRule type="duplicateValues" dxfId="117" priority="120"/>
  </conditionalFormatting>
  <conditionalFormatting sqref="G15">
    <cfRule type="duplicateValues" dxfId="116" priority="121"/>
  </conditionalFormatting>
  <conditionalFormatting sqref="G18">
    <cfRule type="duplicateValues" dxfId="115" priority="118"/>
  </conditionalFormatting>
  <conditionalFormatting sqref="G18">
    <cfRule type="duplicateValues" dxfId="114" priority="119"/>
  </conditionalFormatting>
  <conditionalFormatting sqref="G17">
    <cfRule type="duplicateValues" dxfId="113" priority="116"/>
  </conditionalFormatting>
  <conditionalFormatting sqref="G17">
    <cfRule type="duplicateValues" dxfId="112" priority="117"/>
  </conditionalFormatting>
  <conditionalFormatting sqref="G20">
    <cfRule type="duplicateValues" dxfId="111" priority="113"/>
  </conditionalFormatting>
  <conditionalFormatting sqref="G20">
    <cfRule type="duplicateValues" dxfId="110" priority="114"/>
  </conditionalFormatting>
  <conditionalFormatting sqref="G20">
    <cfRule type="duplicateValues" dxfId="109" priority="111"/>
    <cfRule type="duplicateValues" dxfId="108" priority="112"/>
  </conditionalFormatting>
  <conditionalFormatting sqref="G20">
    <cfRule type="duplicateValues" dxfId="107" priority="110"/>
  </conditionalFormatting>
  <conditionalFormatting sqref="G20">
    <cfRule type="duplicateValues" dxfId="106" priority="115"/>
  </conditionalFormatting>
  <conditionalFormatting sqref="G19 G1:G6 G10 G21:G22 G16 G24">
    <cfRule type="duplicateValues" dxfId="105" priority="1575"/>
  </conditionalFormatting>
  <conditionalFormatting sqref="H1:H6 H10">
    <cfRule type="duplicateValues" dxfId="104" priority="1580"/>
  </conditionalFormatting>
  <conditionalFormatting sqref="G19 G1:G6 G10 G21:G22 G16 G13 G24">
    <cfRule type="duplicateValues" dxfId="103" priority="1582"/>
  </conditionalFormatting>
  <conditionalFormatting sqref="G19 G21:G22 G24">
    <cfRule type="duplicateValues" dxfId="102" priority="1587"/>
  </conditionalFormatting>
  <conditionalFormatting sqref="H1:H6 H10:H22 H24">
    <cfRule type="duplicateValues" dxfId="101" priority="1590"/>
  </conditionalFormatting>
  <conditionalFormatting sqref="D693">
    <cfRule type="duplicateValues" dxfId="100" priority="106"/>
  </conditionalFormatting>
  <conditionalFormatting sqref="D693">
    <cfRule type="duplicateValues" dxfId="99" priority="107"/>
    <cfRule type="duplicateValues" dxfId="98" priority="108"/>
  </conditionalFormatting>
  <conditionalFormatting sqref="G954">
    <cfRule type="duplicateValues" dxfId="97" priority="105"/>
  </conditionalFormatting>
  <conditionalFormatting sqref="G964">
    <cfRule type="duplicateValues" dxfId="96" priority="103"/>
  </conditionalFormatting>
  <conditionalFormatting sqref="G967">
    <cfRule type="duplicateValues" dxfId="95" priority="102"/>
  </conditionalFormatting>
  <conditionalFormatting sqref="G970">
    <cfRule type="duplicateValues" dxfId="94" priority="101"/>
  </conditionalFormatting>
  <conditionalFormatting sqref="G973">
    <cfRule type="duplicateValues" dxfId="93" priority="100"/>
  </conditionalFormatting>
  <conditionalFormatting sqref="G976">
    <cfRule type="duplicateValues" dxfId="92" priority="99"/>
  </conditionalFormatting>
  <conditionalFormatting sqref="G980">
    <cfRule type="duplicateValues" dxfId="91" priority="98"/>
  </conditionalFormatting>
  <conditionalFormatting sqref="G983">
    <cfRule type="duplicateValues" dxfId="90" priority="97"/>
  </conditionalFormatting>
  <conditionalFormatting sqref="G987">
    <cfRule type="duplicateValues" dxfId="89" priority="96"/>
  </conditionalFormatting>
  <conditionalFormatting sqref="G990">
    <cfRule type="duplicateValues" dxfId="88" priority="95"/>
  </conditionalFormatting>
  <conditionalFormatting sqref="G994">
    <cfRule type="duplicateValues" dxfId="87" priority="94"/>
  </conditionalFormatting>
  <conditionalFormatting sqref="G997">
    <cfRule type="duplicateValues" dxfId="86" priority="93"/>
  </conditionalFormatting>
  <conditionalFormatting sqref="G999">
    <cfRule type="duplicateValues" dxfId="85" priority="92"/>
  </conditionalFormatting>
  <conditionalFormatting sqref="G1002">
    <cfRule type="duplicateValues" dxfId="84" priority="91"/>
  </conditionalFormatting>
  <conditionalFormatting sqref="G1012">
    <cfRule type="duplicateValues" dxfId="83" priority="90"/>
  </conditionalFormatting>
  <conditionalFormatting sqref="G1015">
    <cfRule type="duplicateValues" dxfId="82" priority="89"/>
  </conditionalFormatting>
  <conditionalFormatting sqref="G1017">
    <cfRule type="duplicateValues" dxfId="81" priority="88"/>
  </conditionalFormatting>
  <conditionalFormatting sqref="G1020">
    <cfRule type="duplicateValues" dxfId="80" priority="87"/>
  </conditionalFormatting>
  <conditionalFormatting sqref="G1026">
    <cfRule type="duplicateValues" dxfId="79" priority="86"/>
  </conditionalFormatting>
  <conditionalFormatting sqref="G1029">
    <cfRule type="duplicateValues" dxfId="78" priority="85"/>
  </conditionalFormatting>
  <conditionalFormatting sqref="G1033">
    <cfRule type="duplicateValues" dxfId="77" priority="84"/>
  </conditionalFormatting>
  <conditionalFormatting sqref="G1036">
    <cfRule type="duplicateValues" dxfId="76" priority="83"/>
  </conditionalFormatting>
  <conditionalFormatting sqref="G1038">
    <cfRule type="duplicateValues" dxfId="75" priority="82"/>
  </conditionalFormatting>
  <conditionalFormatting sqref="G1041">
    <cfRule type="duplicateValues" dxfId="74" priority="81"/>
  </conditionalFormatting>
  <conditionalFormatting sqref="G1043">
    <cfRule type="duplicateValues" dxfId="73" priority="80"/>
  </conditionalFormatting>
  <conditionalFormatting sqref="G1046">
    <cfRule type="duplicateValues" dxfId="72" priority="79"/>
  </conditionalFormatting>
  <conditionalFormatting sqref="G1050">
    <cfRule type="duplicateValues" dxfId="71" priority="78"/>
  </conditionalFormatting>
  <conditionalFormatting sqref="G1053">
    <cfRule type="duplicateValues" dxfId="70" priority="77"/>
  </conditionalFormatting>
  <conditionalFormatting sqref="G1055">
    <cfRule type="duplicateValues" dxfId="69" priority="76"/>
  </conditionalFormatting>
  <conditionalFormatting sqref="G1058">
    <cfRule type="duplicateValues" dxfId="68" priority="75"/>
  </conditionalFormatting>
  <conditionalFormatting sqref="G1060">
    <cfRule type="duplicateValues" dxfId="67" priority="74"/>
  </conditionalFormatting>
  <conditionalFormatting sqref="G1063">
    <cfRule type="duplicateValues" dxfId="66" priority="73"/>
  </conditionalFormatting>
  <conditionalFormatting sqref="G1066">
    <cfRule type="duplicateValues" dxfId="65" priority="72"/>
  </conditionalFormatting>
  <conditionalFormatting sqref="G1069">
    <cfRule type="duplicateValues" dxfId="64" priority="71"/>
  </conditionalFormatting>
  <conditionalFormatting sqref="G1072">
    <cfRule type="duplicateValues" dxfId="63" priority="70"/>
  </conditionalFormatting>
  <conditionalFormatting sqref="G1075">
    <cfRule type="duplicateValues" dxfId="62" priority="69"/>
  </conditionalFormatting>
  <conditionalFormatting sqref="G1082">
    <cfRule type="duplicateValues" dxfId="61" priority="68"/>
  </conditionalFormatting>
  <conditionalFormatting sqref="G1085">
    <cfRule type="duplicateValues" dxfId="60" priority="67"/>
  </conditionalFormatting>
  <conditionalFormatting sqref="G1087">
    <cfRule type="duplicateValues" dxfId="59" priority="66"/>
  </conditionalFormatting>
  <conditionalFormatting sqref="G1090">
    <cfRule type="duplicateValues" dxfId="58" priority="65"/>
  </conditionalFormatting>
  <conditionalFormatting sqref="G1092">
    <cfRule type="duplicateValues" dxfId="57" priority="64"/>
  </conditionalFormatting>
  <conditionalFormatting sqref="G1095">
    <cfRule type="duplicateValues" dxfId="56" priority="63"/>
  </conditionalFormatting>
  <conditionalFormatting sqref="G1098">
    <cfRule type="duplicateValues" dxfId="55" priority="62"/>
  </conditionalFormatting>
  <conditionalFormatting sqref="G1101">
    <cfRule type="duplicateValues" dxfId="54" priority="61"/>
  </conditionalFormatting>
  <conditionalFormatting sqref="G1119">
    <cfRule type="duplicateValues" dxfId="53" priority="60"/>
  </conditionalFormatting>
  <conditionalFormatting sqref="G1122">
    <cfRule type="duplicateValues" dxfId="52" priority="59"/>
  </conditionalFormatting>
  <conditionalFormatting sqref="G1128">
    <cfRule type="duplicateValues" dxfId="51" priority="58"/>
  </conditionalFormatting>
  <conditionalFormatting sqref="G1131">
    <cfRule type="duplicateValues" dxfId="50" priority="57"/>
  </conditionalFormatting>
  <conditionalFormatting sqref="G1136">
    <cfRule type="duplicateValues" dxfId="49" priority="56"/>
  </conditionalFormatting>
  <conditionalFormatting sqref="G1139">
    <cfRule type="duplicateValues" dxfId="48" priority="55"/>
  </conditionalFormatting>
  <conditionalFormatting sqref="G1156">
    <cfRule type="duplicateValues" dxfId="47" priority="54"/>
  </conditionalFormatting>
  <conditionalFormatting sqref="G1159">
    <cfRule type="duplicateValues" dxfId="46" priority="53"/>
  </conditionalFormatting>
  <conditionalFormatting sqref="G1174">
    <cfRule type="duplicateValues" dxfId="45" priority="52"/>
  </conditionalFormatting>
  <conditionalFormatting sqref="G1177">
    <cfRule type="duplicateValues" dxfId="44" priority="51"/>
  </conditionalFormatting>
  <conditionalFormatting sqref="G1197">
    <cfRule type="duplicateValues" dxfId="43" priority="50"/>
  </conditionalFormatting>
  <conditionalFormatting sqref="G1200">
    <cfRule type="duplicateValues" dxfId="42" priority="49"/>
  </conditionalFormatting>
  <conditionalFormatting sqref="G1210">
    <cfRule type="duplicateValues" dxfId="41" priority="48"/>
  </conditionalFormatting>
  <conditionalFormatting sqref="G1213">
    <cfRule type="duplicateValues" dxfId="40" priority="47"/>
  </conditionalFormatting>
  <conditionalFormatting sqref="G1228">
    <cfRule type="duplicateValues" dxfId="39" priority="46"/>
  </conditionalFormatting>
  <conditionalFormatting sqref="G1231">
    <cfRule type="duplicateValues" dxfId="38" priority="45"/>
  </conditionalFormatting>
  <conditionalFormatting sqref="G1234">
    <cfRule type="duplicateValues" dxfId="37" priority="44"/>
  </conditionalFormatting>
  <conditionalFormatting sqref="G1237">
    <cfRule type="duplicateValues" dxfId="36" priority="43"/>
  </conditionalFormatting>
  <conditionalFormatting sqref="G1247">
    <cfRule type="duplicateValues" dxfId="35" priority="42"/>
  </conditionalFormatting>
  <conditionalFormatting sqref="G1250">
    <cfRule type="duplicateValues" dxfId="34" priority="41"/>
  </conditionalFormatting>
  <conditionalFormatting sqref="G1256">
    <cfRule type="duplicateValues" dxfId="33" priority="40"/>
  </conditionalFormatting>
  <conditionalFormatting sqref="G1259">
    <cfRule type="duplicateValues" dxfId="32" priority="39"/>
  </conditionalFormatting>
  <conditionalFormatting sqref="G1267">
    <cfRule type="duplicateValues" dxfId="31" priority="38"/>
  </conditionalFormatting>
  <conditionalFormatting sqref="G1270">
    <cfRule type="duplicateValues" dxfId="30" priority="37"/>
  </conditionalFormatting>
  <conditionalFormatting sqref="G1277">
    <cfRule type="duplicateValues" dxfId="29" priority="36"/>
  </conditionalFormatting>
  <conditionalFormatting sqref="G1280">
    <cfRule type="duplicateValues" dxfId="28" priority="35"/>
  </conditionalFormatting>
  <conditionalFormatting sqref="G1286">
    <cfRule type="duplicateValues" dxfId="27" priority="34"/>
  </conditionalFormatting>
  <conditionalFormatting sqref="G1289">
    <cfRule type="duplicateValues" dxfId="26" priority="33"/>
  </conditionalFormatting>
  <conditionalFormatting sqref="G1294">
    <cfRule type="duplicateValues" dxfId="25" priority="32"/>
  </conditionalFormatting>
  <conditionalFormatting sqref="G1297">
    <cfRule type="duplicateValues" dxfId="24" priority="31"/>
  </conditionalFormatting>
  <conditionalFormatting sqref="G1330">
    <cfRule type="duplicateValues" dxfId="23" priority="30"/>
  </conditionalFormatting>
  <conditionalFormatting sqref="G1333">
    <cfRule type="duplicateValues" dxfId="22" priority="29"/>
  </conditionalFormatting>
  <conditionalFormatting sqref="G1355">
    <cfRule type="duplicateValues" dxfId="21" priority="28"/>
  </conditionalFormatting>
  <conditionalFormatting sqref="G1358">
    <cfRule type="duplicateValues" dxfId="20" priority="27"/>
  </conditionalFormatting>
  <conditionalFormatting sqref="G1374">
    <cfRule type="duplicateValues" dxfId="19" priority="26"/>
  </conditionalFormatting>
  <conditionalFormatting sqref="G1377">
    <cfRule type="duplicateValues" dxfId="18" priority="25"/>
  </conditionalFormatting>
  <conditionalFormatting sqref="G1396">
    <cfRule type="duplicateValues" dxfId="17" priority="24"/>
  </conditionalFormatting>
  <conditionalFormatting sqref="G1399">
    <cfRule type="duplicateValues" dxfId="16" priority="23"/>
  </conditionalFormatting>
  <conditionalFormatting sqref="G1413">
    <cfRule type="duplicateValues" dxfId="15" priority="22"/>
  </conditionalFormatting>
  <conditionalFormatting sqref="G1416">
    <cfRule type="duplicateValues" dxfId="14" priority="21"/>
  </conditionalFormatting>
  <conditionalFormatting sqref="G1423">
    <cfRule type="duplicateValues" dxfId="13" priority="20"/>
  </conditionalFormatting>
  <conditionalFormatting sqref="G1426">
    <cfRule type="duplicateValues" dxfId="12" priority="19"/>
  </conditionalFormatting>
  <conditionalFormatting sqref="G1439">
    <cfRule type="duplicateValues" dxfId="11" priority="18"/>
  </conditionalFormatting>
  <conditionalFormatting sqref="E1126">
    <cfRule type="duplicateValues" dxfId="10" priority="14"/>
  </conditionalFormatting>
  <conditionalFormatting sqref="E1126">
    <cfRule type="duplicateValues" dxfId="9" priority="13"/>
  </conditionalFormatting>
  <conditionalFormatting sqref="E1126">
    <cfRule type="duplicateValues" dxfId="8" priority="15"/>
  </conditionalFormatting>
  <conditionalFormatting sqref="G9">
    <cfRule type="duplicateValues" dxfId="7" priority="8"/>
  </conditionalFormatting>
  <conditionalFormatting sqref="H9">
    <cfRule type="duplicateValues" dxfId="6" priority="7"/>
  </conditionalFormatting>
  <conditionalFormatting sqref="G8">
    <cfRule type="duplicateValues" dxfId="5" priority="3"/>
  </conditionalFormatting>
  <conditionalFormatting sqref="I8">
    <cfRule type="duplicateValues" dxfId="4" priority="4"/>
  </conditionalFormatting>
  <conditionalFormatting sqref="H8">
    <cfRule type="duplicateValues" dxfId="3" priority="5"/>
  </conditionalFormatting>
  <conditionalFormatting sqref="G8">
    <cfRule type="duplicateValues" dxfId="2" priority="6"/>
  </conditionalFormatting>
  <conditionalFormatting sqref="G7">
    <cfRule type="duplicateValues" dxfId="1" priority="2"/>
  </conditionalFormatting>
  <conditionalFormatting sqref="H7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RESUMEN LOTES</vt:lpstr>
      <vt:lpstr>SANTO DOMINGO ESTE</vt:lpstr>
      <vt:lpstr>SANTO DOMINGO OESTE</vt:lpstr>
      <vt:lpstr>DISTRITO NACIONAL</vt:lpstr>
      <vt:lpstr>AZUA</vt:lpstr>
      <vt:lpstr>SAN CRISTOBAL</vt:lpstr>
      <vt:lpstr>SAN PEDRO</vt:lpstr>
      <vt:lpstr>LA VEGA</vt:lpstr>
      <vt:lpstr>SANTIAGO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Cánerys Linares</dc:creator>
  <cp:lastModifiedBy>JOHNNY PUJOLS</cp:lastModifiedBy>
  <dcterms:created xsi:type="dcterms:W3CDTF">2016-12-01T13:09:09Z</dcterms:created>
  <dcterms:modified xsi:type="dcterms:W3CDTF">2018-04-27T13:30:49Z</dcterms:modified>
</cp:coreProperties>
</file>